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初めに" sheetId="1" r:id="rId4"/>
    <sheet state="visible" name="利用者情報" sheetId="2" r:id="rId5"/>
    <sheet state="visible" name="別紙１-4月" sheetId="3" r:id="rId6"/>
    <sheet state="visible" name="別紙１-5月" sheetId="4" r:id="rId7"/>
    <sheet state="visible" name="別紙１-6月" sheetId="5" r:id="rId8"/>
    <sheet state="visible" name="別紙１-7月" sheetId="6" r:id="rId9"/>
    <sheet state="visible" name="別紙１-8月" sheetId="7" r:id="rId10"/>
    <sheet state="visible" name="別紙１-9月" sheetId="8" r:id="rId11"/>
    <sheet state="visible" name="別紙１-10月" sheetId="9" r:id="rId12"/>
    <sheet state="visible" name="別紙１-11月" sheetId="10" r:id="rId13"/>
    <sheet state="visible" name="別紙１-12月" sheetId="11" r:id="rId14"/>
    <sheet state="visible" name="別紙１-1月" sheetId="12" r:id="rId15"/>
    <sheet state="visible" name="別紙１-2月" sheetId="13" r:id="rId16"/>
    <sheet state="visible" name="別紙１-3月" sheetId="14" r:id="rId17"/>
    <sheet state="visible" name="別紙2" sheetId="15" r:id="rId18"/>
    <sheet state="visible" name="別紙3" sheetId="16" r:id="rId19"/>
    <sheet state="visible" name="集計(札幌市使用)" sheetId="17" r:id="rId20"/>
    <sheet state="visible" name="入力データ（札幌市使用）" sheetId="18" r:id="rId21"/>
  </sheets>
  <externalReferences>
    <externalReference r:id="rId22"/>
  </externalReferences>
  <definedNames/>
  <calcPr/>
  <extLst>
    <ext uri="GoogleSheetsCustomDataVersion2">
      <go:sheetsCustomData xmlns:go="http://customooxmlschemas.google.com/" r:id="rId23" roundtripDataChecksum="UrNp7Wrr1LDlXhRXfzio6XflqWm77o1blyxH0ps/vaw="/>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L11">
      <text>
        <t xml:space="preserve">生活保護受給者で個室又はユニット型個室に入居している場合のみチェックする。
======</t>
      </text>
    </comment>
    <comment authorId="0" ref="H11">
      <text>
        <t xml:space="preserve">複合型サービス、定期巡回・随時対応訪問介護看護、小規模多機能型居宅介護、地域密着型介護老人福祉施設入所者生活介護及び介護福祉施設サービスの利用者のみチェックする。
======</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F22">
      <text>
        <t xml:space="preserve">======
ID#AAABtiwUb0g
Unknown Author    (2025-10-28 00:22:20)
複合型サービス、定期巡回・随時対応訪問介護看護、小規模多機能型居宅介護、地域密着型介護老人福祉施設入所者生活介護及び介護福祉施設サービスの利用者のみチェックする。</t>
      </text>
    </comment>
    <comment authorId="0" ref="J22">
      <text>
        <t xml:space="preserve">======
ID#AAABtiwUbz0
Unknown Author    (2025-10-28 00:22:20)
生活保護受給者で個室又はユニット型個室に入居している場合のみチェックする。</t>
      </text>
    </comment>
  </commentList>
  <extLst>
    <ext uri="GoogleSheetsCustomDataVersion2">
      <go:sheetsCustomData xmlns:go="http://customooxmlschemas.google.com/" r:id="rId1" roundtripDataSignature="AMtx7miMGADlOXtz0xR+udQVCvca1odpFA=="/>
    </ext>
  </extL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A40">
      <text>
        <t xml:space="preserve">======
ID#AAABtiwUb0w
sa30346    (2025-09-03 23:43:17)
地域密着型介護老人福祉施設入所者生活介護及び介護福祉施設サービス</t>
      </text>
    </comment>
    <comment authorId="0" ref="E72">
      <text>
        <t xml:space="preserve">======
ID#AAABtiwUbzY
s980580    (2025-09-03 23:43:17)
社福減額事業を実施していない市町村の被保険者分も含む</t>
      </text>
    </comment>
  </commentList>
  <extLst>
    <ext uri="GoogleSheetsCustomDataVersion2">
      <go:sheetsCustomData xmlns:go="http://customooxmlschemas.google.com/" r:id="rId1" roundtripDataSignature="AMtx7mj64QfZm8bWNNvGlXqnmAuPK+Vq+w=="/>
    </ext>
  </extLst>
</comments>
</file>

<file path=xl/sharedStrings.xml><?xml version="1.0" encoding="utf-8"?>
<sst xmlns="http://schemas.openxmlformats.org/spreadsheetml/2006/main" count="1955" uniqueCount="324">
  <si>
    <t>初めに下記水色枠を記入してください。</t>
  </si>
  <si>
    <t>法人名</t>
  </si>
  <si>
    <t>事業所名</t>
  </si>
  <si>
    <t>事業所番号</t>
  </si>
  <si>
    <t>事業所所在市町村名</t>
  </si>
  <si>
    <t>サービス種別</t>
  </si>
  <si>
    <t>番号</t>
  </si>
  <si>
    <t>種別</t>
  </si>
  <si>
    <r>
      <rPr>
        <rFont val="BIZ UDGothic"/>
        <color theme="1"/>
        <sz val="12.0"/>
      </rPr>
      <t>※番号欄は下記のサービス種別一覧の番号</t>
    </r>
    <r>
      <rPr>
        <rFont val="BIZ UDGothic"/>
        <b/>
        <color theme="1"/>
        <sz val="14.0"/>
      </rPr>
      <t>（半角数字）</t>
    </r>
    <r>
      <rPr>
        <rFont val="BIZ UDGothic"/>
        <color theme="1"/>
        <sz val="12.0"/>
      </rPr>
      <t>を入力してください。</t>
    </r>
  </si>
  <si>
    <t>サービス種別一覧</t>
  </si>
  <si>
    <t>訪問介護</t>
  </si>
  <si>
    <t>通所介護（地域密着型含む）</t>
  </si>
  <si>
    <t>短期入所生活介護</t>
  </si>
  <si>
    <t>夜間対応型訪問介護</t>
  </si>
  <si>
    <t>認知症対応型通所介護</t>
  </si>
  <si>
    <t>小規模多機能型居宅介護</t>
  </si>
  <si>
    <t>複合型サービス(看護小規模多機能型居宅介護）</t>
  </si>
  <si>
    <t>定期巡回・随時対応型訪問介護看護</t>
  </si>
  <si>
    <t>地域密着型老人福祉施設入所者生活介護</t>
  </si>
  <si>
    <t>介護福祉施設サービス</t>
  </si>
  <si>
    <t>総合事業(札幌市訪問介護相当型サービス)</t>
  </si>
  <si>
    <t>総合事業（札幌市通所型サービス）</t>
  </si>
  <si>
    <t>介護予防短期入所生活介護</t>
  </si>
  <si>
    <t>介護予防認知症対応型通所介護</t>
  </si>
  <si>
    <t>介護予防小規模多機能型居宅介護</t>
  </si>
  <si>
    <t>注意</t>
  </si>
  <si>
    <t>各シートの名称は、計算に使用しているため変更しないでください。</t>
  </si>
  <si>
    <t>あらかじめ入力されている計算式などは、変更しないでください。</t>
  </si>
  <si>
    <t>■ 入力の際の留意点 負担限度額認定証の変更について
①8月の定期更新による変更（通常の更新）
　1人1行のまま「前期（4〜7月）」と「後期（8〜3月）」の欄に分けて日付を入力してください。
　各月の「別紙１」では、年間を通して同じ項番（1行）を指定すれば自動で参照されます。
② 年度途中の世帯階層変更や、減額要件自体が変わる場合
　1行のみでは月ごとの正しい計算ができないため、2行（別項番）に分けて登録してください。
　1行目： 変更前の期間・区分を入力（変更前の月シートでその項番を指定）
　2行目： 変更後の期間・区分を入力（変更後の月シートで新しい項番を指定）</t>
  </si>
  <si>
    <t>保険者市町村名</t>
  </si>
  <si>
    <t>札幌市</t>
  </si>
  <si>
    <t>下記水色枠を記入してください。</t>
  </si>
  <si>
    <t>利用者情報</t>
  </si>
  <si>
    <t>社会福祉法人等利用者負担減額確認証</t>
  </si>
  <si>
    <t>項番</t>
  </si>
  <si>
    <t>被保険者番号</t>
  </si>
  <si>
    <t>減額対象者氏名</t>
  </si>
  <si>
    <t>前期 4～7月
適用年月日
西暦8桁（例：20250801 ）</t>
  </si>
  <si>
    <t>前期 4～7月
有効期限
西暦8桁（例：20260731 ）</t>
  </si>
  <si>
    <t>後期 8～3月
適用年月日
西暦8桁（例：20260801 ）</t>
  </si>
  <si>
    <t>後期 8～3月
有効期限
西暦8桁（例：20270731 ）</t>
  </si>
  <si>
    <t>利用者負担第2段階の該当有無</t>
  </si>
  <si>
    <t>特養旧措置入所者で利用者負担割合が5％以下の該当有無</t>
  </si>
  <si>
    <t>老齢福祉年金受給の有無</t>
  </si>
  <si>
    <t>生活扶助基準等の改正に伴い保護廃止された者が引き続き対象となっている場合</t>
  </si>
  <si>
    <t>生活保護受給者で個室又はユニット型個室に入居している場合</t>
  </si>
  <si>
    <t>別紙１-４月</t>
  </si>
  <si>
    <t xml:space="preserve">社会福祉法人等減額公費助成額算定表(月別・保険者別）　</t>
  </si>
  <si>
    <t>■入力の際の留意点</t>
  </si>
  <si>
    <t>※１　本表により、事業所ごとに、月別・保険者別の減額した額を集計する。</t>
  </si>
  <si>
    <t>※２　複合型サービス、定期巡回・随時対応型訪問介護看護、小規模多機能型居宅介護、地域密着型介護老人福祉施設入所者生活介護及び介護福祉施設サービスを利用する利用者負担第２段階に該当する者は、利用者負担額（a）は減額対象費用に含まない。</t>
  </si>
  <si>
    <t>※３　特養旧措置入所者のうち利用者負担割合が５％以下の者は、ユニット型個室の居住費（減額割合は25％。ただし、老福年金受給者は50％）のみ減額の対象となる。</t>
  </si>
  <si>
    <t>※４　生活保護受給者は個室及びユニット型個室の居住費（減額割合は100％）のみ減額の対象となる。</t>
  </si>
  <si>
    <t>※５　減額した額（j）は、各種サービスの利用者負担額に減額割合25％（老齢福祉年金受給者は50％）を乗じて得た額（円未満切捨て）と、食費、居住費（滞在費）及び宿泊費のそれぞれに減額割合25％（老齢福祉年金受給者は50％）を乗じて得た額を合算して算出する。</t>
  </si>
  <si>
    <t>※６　短期入所生活介護、地域密着型介護老人福祉施設入所者生活介護、介護福祉施設サービス又は介護予防短期入所生活介護に係る食費及び居住費については、介護保険制度における特定入所者生活介護サービス費又は特定入所者介護予防サービス費が支給されている場合に限り対象となる。</t>
  </si>
  <si>
    <t>※７　減額した額の合計額は、「別紙２（様式）」シートの各月の減額総額に自動反映されます。</t>
  </si>
  <si>
    <t>（単位：円）</t>
  </si>
  <si>
    <t>項番（利用者情報入力分）</t>
  </si>
  <si>
    <t>適用年月日</t>
  </si>
  <si>
    <t>有効期限</t>
  </si>
  <si>
    <t>利用</t>
  </si>
  <si>
    <r>
      <rPr>
        <rFont val="BIZ UDGothic"/>
        <color rgb="FF000000"/>
        <sz val="10.0"/>
      </rPr>
      <t xml:space="preserve">利用者負担額
</t>
    </r>
    <r>
      <rPr>
        <rFont val="BIZ UDGothic"/>
        <color rgb="FF000000"/>
        <sz val="7.0"/>
      </rPr>
      <t>（食費、居住費（滞在費）及び宿泊費を除く）</t>
    </r>
  </si>
  <si>
    <t>食費、居住費（滞在費）及び宿泊費</t>
  </si>
  <si>
    <r>
      <rPr>
        <rFont val="BIZ UDGothic"/>
        <color rgb="FF0000FF"/>
        <sz val="10.0"/>
      </rPr>
      <t xml:space="preserve">減額した額
</t>
    </r>
    <r>
      <rPr>
        <rFont val="BIZ UDGothic"/>
        <color rgb="FF0000FF"/>
        <sz val="12.0"/>
      </rPr>
      <t>合　　計</t>
    </r>
  </si>
  <si>
    <t>備　考</t>
  </si>
  <si>
    <t>減額対象費用</t>
  </si>
  <si>
    <t>減額割合</t>
  </si>
  <si>
    <r>
      <rPr>
        <rFont val="BIZ UDGothic"/>
        <color rgb="FF0000FF"/>
        <sz val="10.0"/>
      </rPr>
      <t xml:space="preserve">減額した額
</t>
    </r>
    <r>
      <rPr>
        <rFont val="BIZ UDGothic"/>
        <color rgb="FF0000FF"/>
        <sz val="8.0"/>
      </rPr>
      <t>（円未満切捨）</t>
    </r>
  </si>
  <si>
    <r>
      <rPr>
        <rFont val="BIZ UDGothic"/>
        <color rgb="FF0000FF"/>
        <sz val="9.0"/>
      </rPr>
      <t xml:space="preserve">減額割合
</t>
    </r>
    <r>
      <rPr>
        <rFont val="BIZ UDGothic"/>
        <color rgb="FF0000FF"/>
        <sz val="10.0"/>
      </rPr>
      <t xml:space="preserve">
h</t>
    </r>
  </si>
  <si>
    <r>
      <rPr>
        <rFont val="BIZ UDGothic"/>
        <color rgb="FF0000FF"/>
        <sz val="10.0"/>
      </rPr>
      <t xml:space="preserve">減額した額
</t>
    </r>
    <r>
      <rPr>
        <rFont val="BIZ UDGothic"/>
        <color rgb="FF0000FF"/>
        <sz val="8.0"/>
      </rPr>
      <t>（円未満切捨）</t>
    </r>
  </si>
  <si>
    <t>日数</t>
  </si>
  <si>
    <t>食費</t>
  </si>
  <si>
    <t>居住費（滞在費）及び宿泊費</t>
  </si>
  <si>
    <t>計</t>
  </si>
  <si>
    <t>ユニット型</t>
  </si>
  <si>
    <t>ユニット型以外</t>
  </si>
  <si>
    <t>(回数）</t>
  </si>
  <si>
    <t xml:space="preserve">a </t>
  </si>
  <si>
    <t xml:space="preserve">b </t>
  </si>
  <si>
    <r>
      <rPr>
        <rFont val="BIZ UDGothic"/>
        <color rgb="FF0000FF"/>
        <sz val="12.0"/>
      </rPr>
      <t>c</t>
    </r>
    <r>
      <rPr>
        <rFont val="BIZ UDGothic"/>
        <color rgb="FF0000FF"/>
        <sz val="8.0"/>
      </rPr>
      <t>（=a×b）</t>
    </r>
  </si>
  <si>
    <t>d</t>
  </si>
  <si>
    <t>e</t>
  </si>
  <si>
    <t>f</t>
  </si>
  <si>
    <r>
      <rPr>
        <rFont val="BIZ UDGothic"/>
        <color rgb="FF0000FF"/>
        <sz val="12.0"/>
      </rPr>
      <t>g</t>
    </r>
    <r>
      <rPr>
        <rFont val="BIZ UDGothic"/>
        <color rgb="FF0000FF"/>
        <sz val="8.0"/>
      </rPr>
      <t>(=d+e+f)</t>
    </r>
  </si>
  <si>
    <t>居住費</t>
  </si>
  <si>
    <t>i(=d×h+(e+f)×h)</t>
  </si>
  <si>
    <r>
      <rPr>
        <rFont val="BIZ UDGothic"/>
        <color rgb="FF0000FF"/>
        <sz val="12.0"/>
      </rPr>
      <t>j</t>
    </r>
    <r>
      <rPr>
        <rFont val="BIZ UDGothic"/>
        <color rgb="FF0000FF"/>
        <sz val="8.0"/>
      </rPr>
      <t>(=c+i)</t>
    </r>
  </si>
  <si>
    <t>別紙１-５月</t>
  </si>
  <si>
    <r>
      <rPr>
        <rFont val="BIZ UDGothic"/>
        <color rgb="FF000000"/>
        <sz val="10.0"/>
      </rPr>
      <t xml:space="preserve">利用者負担額
</t>
    </r>
    <r>
      <rPr>
        <rFont val="BIZ UDGothic"/>
        <color rgb="FF000000"/>
        <sz val="7.0"/>
      </rPr>
      <t>（食費、居住費（滞在費）及び宿泊費を除く）</t>
    </r>
  </si>
  <si>
    <r>
      <rPr>
        <rFont val="BIZ UDGothic"/>
        <color rgb="FF0000FF"/>
        <sz val="10.0"/>
      </rPr>
      <t xml:space="preserve">減額した額
</t>
    </r>
    <r>
      <rPr>
        <rFont val="BIZ UDGothic"/>
        <color rgb="FF0000FF"/>
        <sz val="12.0"/>
      </rPr>
      <t>合　　計</t>
    </r>
  </si>
  <si>
    <r>
      <rPr>
        <rFont val="BIZ UDGothic"/>
        <color rgb="FF0000FF"/>
        <sz val="10.0"/>
      </rPr>
      <t xml:space="preserve">減額した額
</t>
    </r>
    <r>
      <rPr>
        <rFont val="BIZ UDGothic"/>
        <color rgb="FF0000FF"/>
        <sz val="8.0"/>
      </rPr>
      <t>（円未満切捨）</t>
    </r>
  </si>
  <si>
    <r>
      <rPr>
        <rFont val="BIZ UDGothic"/>
        <color rgb="FF0000FF"/>
        <sz val="9.0"/>
      </rPr>
      <t xml:space="preserve">減額割合
</t>
    </r>
    <r>
      <rPr>
        <rFont val="BIZ UDGothic"/>
        <color rgb="FF0000FF"/>
        <sz val="10.0"/>
      </rPr>
      <t xml:space="preserve">
h</t>
    </r>
  </si>
  <si>
    <r>
      <rPr>
        <rFont val="BIZ UDGothic"/>
        <color rgb="FF0000FF"/>
        <sz val="10.0"/>
      </rPr>
      <t xml:space="preserve">減額した額
</t>
    </r>
    <r>
      <rPr>
        <rFont val="BIZ UDGothic"/>
        <color rgb="FF0000FF"/>
        <sz val="8.0"/>
      </rPr>
      <t>（円未満切捨）</t>
    </r>
  </si>
  <si>
    <r>
      <rPr>
        <rFont val="BIZ UDGothic"/>
        <color rgb="FF0000FF"/>
        <sz val="12.0"/>
      </rPr>
      <t>c</t>
    </r>
    <r>
      <rPr>
        <rFont val="BIZ UDGothic"/>
        <color rgb="FF0000FF"/>
        <sz val="8.0"/>
      </rPr>
      <t>（=a×b）</t>
    </r>
  </si>
  <si>
    <r>
      <rPr>
        <rFont val="BIZ UDGothic"/>
        <color rgb="FF0000FF"/>
        <sz val="12.0"/>
      </rPr>
      <t>g</t>
    </r>
    <r>
      <rPr>
        <rFont val="BIZ UDGothic"/>
        <color rgb="FF0000FF"/>
        <sz val="8.0"/>
      </rPr>
      <t>(=d+e+f)</t>
    </r>
  </si>
  <si>
    <r>
      <rPr>
        <rFont val="BIZ UDGothic"/>
        <color rgb="FF0000FF"/>
        <sz val="12.0"/>
      </rPr>
      <t>j</t>
    </r>
    <r>
      <rPr>
        <rFont val="BIZ UDGothic"/>
        <color rgb="FF0000FF"/>
        <sz val="8.0"/>
      </rPr>
      <t>(=c+i)</t>
    </r>
  </si>
  <si>
    <t>別紙１-６月</t>
  </si>
  <si>
    <r>
      <rPr>
        <rFont val="BIZ UDGothic"/>
        <color rgb="FF000000"/>
        <sz val="10.0"/>
      </rPr>
      <t xml:space="preserve">利用者負担額
</t>
    </r>
    <r>
      <rPr>
        <rFont val="BIZ UDGothic"/>
        <color rgb="FF000000"/>
        <sz val="7.0"/>
      </rPr>
      <t>（食費、居住費（滞在費）及び宿泊費を除く）</t>
    </r>
  </si>
  <si>
    <r>
      <rPr>
        <rFont val="BIZ UDGothic"/>
        <color rgb="FF0000FF"/>
        <sz val="10.0"/>
      </rPr>
      <t xml:space="preserve">減額した額
</t>
    </r>
    <r>
      <rPr>
        <rFont val="BIZ UDGothic"/>
        <color rgb="FF0000FF"/>
        <sz val="12.0"/>
      </rPr>
      <t>合　　計</t>
    </r>
  </si>
  <si>
    <r>
      <rPr>
        <rFont val="BIZ UDGothic"/>
        <color rgb="FF0000FF"/>
        <sz val="10.0"/>
      </rPr>
      <t xml:space="preserve">減額した額
</t>
    </r>
    <r>
      <rPr>
        <rFont val="BIZ UDGothic"/>
        <color rgb="FF0000FF"/>
        <sz val="8.0"/>
      </rPr>
      <t>（円未満切捨）</t>
    </r>
  </si>
  <si>
    <r>
      <rPr>
        <rFont val="BIZ UDGothic"/>
        <color rgb="FF0000FF"/>
        <sz val="9.0"/>
      </rPr>
      <t xml:space="preserve">減額割合
</t>
    </r>
    <r>
      <rPr>
        <rFont val="BIZ UDGothic"/>
        <color rgb="FF0000FF"/>
        <sz val="10.0"/>
      </rPr>
      <t xml:space="preserve">
h</t>
    </r>
  </si>
  <si>
    <r>
      <rPr>
        <rFont val="BIZ UDGothic"/>
        <color rgb="FF0000FF"/>
        <sz val="10.0"/>
      </rPr>
      <t xml:space="preserve">減額した額
</t>
    </r>
    <r>
      <rPr>
        <rFont val="BIZ UDGothic"/>
        <color rgb="FF0000FF"/>
        <sz val="8.0"/>
      </rPr>
      <t>（円未満切捨）</t>
    </r>
  </si>
  <si>
    <r>
      <rPr>
        <rFont val="BIZ UDGothic"/>
        <color rgb="FF0000FF"/>
        <sz val="12.0"/>
      </rPr>
      <t>c</t>
    </r>
    <r>
      <rPr>
        <rFont val="BIZ UDGothic"/>
        <color rgb="FF0000FF"/>
        <sz val="8.0"/>
      </rPr>
      <t>（=a×b）</t>
    </r>
  </si>
  <si>
    <r>
      <rPr>
        <rFont val="BIZ UDGothic"/>
        <color rgb="FF0000FF"/>
        <sz val="12.0"/>
      </rPr>
      <t>g</t>
    </r>
    <r>
      <rPr>
        <rFont val="BIZ UDGothic"/>
        <color rgb="FF0000FF"/>
        <sz val="8.0"/>
      </rPr>
      <t>(=d+e+f)</t>
    </r>
  </si>
  <si>
    <r>
      <rPr>
        <rFont val="BIZ UDGothic"/>
        <color rgb="FF0000FF"/>
        <sz val="12.0"/>
      </rPr>
      <t>j</t>
    </r>
    <r>
      <rPr>
        <rFont val="BIZ UDGothic"/>
        <color rgb="FF0000FF"/>
        <sz val="8.0"/>
      </rPr>
      <t>(=c+i)</t>
    </r>
  </si>
  <si>
    <t>別紙１-７月</t>
  </si>
  <si>
    <r>
      <rPr>
        <rFont val="BIZ UDGothic"/>
        <color rgb="FF000000"/>
        <sz val="10.0"/>
      </rPr>
      <t xml:space="preserve">利用者負担額
</t>
    </r>
    <r>
      <rPr>
        <rFont val="BIZ UDGothic"/>
        <color rgb="FF000000"/>
        <sz val="7.0"/>
      </rPr>
      <t>（食費、居住費（滞在費）及び宿泊費を除く）</t>
    </r>
  </si>
  <si>
    <r>
      <rPr>
        <rFont val="BIZ UDGothic"/>
        <color rgb="FF0000FF"/>
        <sz val="10.0"/>
      </rPr>
      <t xml:space="preserve">減額した額
</t>
    </r>
    <r>
      <rPr>
        <rFont val="BIZ UDGothic"/>
        <color rgb="FF0000FF"/>
        <sz val="12.0"/>
      </rPr>
      <t>合　　計</t>
    </r>
  </si>
  <si>
    <r>
      <rPr>
        <rFont val="BIZ UDGothic"/>
        <color rgb="FF0000FF"/>
        <sz val="10.0"/>
      </rPr>
      <t xml:space="preserve">減額した額
</t>
    </r>
    <r>
      <rPr>
        <rFont val="BIZ UDGothic"/>
        <color rgb="FF0000FF"/>
        <sz val="8.0"/>
      </rPr>
      <t>（円未満切捨）</t>
    </r>
  </si>
  <si>
    <r>
      <rPr>
        <rFont val="BIZ UDGothic"/>
        <color rgb="FF0000FF"/>
        <sz val="9.0"/>
      </rPr>
      <t xml:space="preserve">減額割合
</t>
    </r>
    <r>
      <rPr>
        <rFont val="BIZ UDGothic"/>
        <color rgb="FF0000FF"/>
        <sz val="10.0"/>
      </rPr>
      <t xml:space="preserve">
h</t>
    </r>
  </si>
  <si>
    <r>
      <rPr>
        <rFont val="BIZ UDGothic"/>
        <color rgb="FF0000FF"/>
        <sz val="10.0"/>
      </rPr>
      <t xml:space="preserve">減額した額
</t>
    </r>
    <r>
      <rPr>
        <rFont val="BIZ UDGothic"/>
        <color rgb="FF0000FF"/>
        <sz val="8.0"/>
      </rPr>
      <t>（円未満切捨）</t>
    </r>
  </si>
  <si>
    <r>
      <rPr>
        <rFont val="BIZ UDGothic"/>
        <color rgb="FF0000FF"/>
        <sz val="12.0"/>
      </rPr>
      <t>c</t>
    </r>
    <r>
      <rPr>
        <rFont val="BIZ UDGothic"/>
        <color rgb="FF0000FF"/>
        <sz val="8.0"/>
      </rPr>
      <t>（=a×b）</t>
    </r>
  </si>
  <si>
    <r>
      <rPr>
        <rFont val="BIZ UDGothic"/>
        <color rgb="FF0000FF"/>
        <sz val="12.0"/>
      </rPr>
      <t>g</t>
    </r>
    <r>
      <rPr>
        <rFont val="BIZ UDGothic"/>
        <color rgb="FF0000FF"/>
        <sz val="8.0"/>
      </rPr>
      <t>(=d+e+f)</t>
    </r>
  </si>
  <si>
    <r>
      <rPr>
        <rFont val="BIZ UDGothic"/>
        <color rgb="FF0000FF"/>
        <sz val="12.0"/>
      </rPr>
      <t>j</t>
    </r>
    <r>
      <rPr>
        <rFont val="BIZ UDGothic"/>
        <color rgb="FF0000FF"/>
        <sz val="8.0"/>
      </rPr>
      <t>(=c+i)</t>
    </r>
  </si>
  <si>
    <t>別紙１-８月</t>
  </si>
  <si>
    <r>
      <rPr>
        <rFont val="BIZ UDGothic"/>
        <color rgb="FF000000"/>
        <sz val="10.0"/>
      </rPr>
      <t xml:space="preserve">利用者負担額
</t>
    </r>
    <r>
      <rPr>
        <rFont val="BIZ UDGothic"/>
        <color rgb="FF000000"/>
        <sz val="7.0"/>
      </rPr>
      <t>（食費、居住費（滞在費）及び宿泊費を除く）</t>
    </r>
  </si>
  <si>
    <r>
      <rPr>
        <rFont val="BIZ UDGothic"/>
        <color rgb="FF0000FF"/>
        <sz val="10.0"/>
      </rPr>
      <t xml:space="preserve">減額した額
</t>
    </r>
    <r>
      <rPr>
        <rFont val="BIZ UDGothic"/>
        <color rgb="FF0000FF"/>
        <sz val="12.0"/>
      </rPr>
      <t>合　　計</t>
    </r>
  </si>
  <si>
    <r>
      <rPr>
        <rFont val="BIZ UDGothic"/>
        <color rgb="FF0000FF"/>
        <sz val="10.0"/>
      </rPr>
      <t xml:space="preserve">減額した額
</t>
    </r>
    <r>
      <rPr>
        <rFont val="BIZ UDGothic"/>
        <color rgb="FF0000FF"/>
        <sz val="8.0"/>
      </rPr>
      <t>（円未満切捨）</t>
    </r>
  </si>
  <si>
    <r>
      <rPr>
        <rFont val="BIZ UDGothic"/>
        <color rgb="FF0000FF"/>
        <sz val="9.0"/>
      </rPr>
      <t xml:space="preserve">減額割合
</t>
    </r>
    <r>
      <rPr>
        <rFont val="BIZ UDGothic"/>
        <color rgb="FF0000FF"/>
        <sz val="10.0"/>
      </rPr>
      <t xml:space="preserve">
h</t>
    </r>
  </si>
  <si>
    <r>
      <rPr>
        <rFont val="BIZ UDGothic"/>
        <color rgb="FF0000FF"/>
        <sz val="10.0"/>
      </rPr>
      <t xml:space="preserve">減額した額
</t>
    </r>
    <r>
      <rPr>
        <rFont val="BIZ UDGothic"/>
        <color rgb="FF0000FF"/>
        <sz val="8.0"/>
      </rPr>
      <t>（円未満切捨）</t>
    </r>
  </si>
  <si>
    <r>
      <rPr>
        <rFont val="BIZ UDGothic"/>
        <color rgb="FF0000FF"/>
        <sz val="12.0"/>
      </rPr>
      <t>c</t>
    </r>
    <r>
      <rPr>
        <rFont val="BIZ UDGothic"/>
        <color rgb="FF0000FF"/>
        <sz val="8.0"/>
      </rPr>
      <t>（=a×b）</t>
    </r>
  </si>
  <si>
    <r>
      <rPr>
        <rFont val="BIZ UDGothic"/>
        <color rgb="FF0000FF"/>
        <sz val="12.0"/>
      </rPr>
      <t>g</t>
    </r>
    <r>
      <rPr>
        <rFont val="BIZ UDGothic"/>
        <color rgb="FF0000FF"/>
        <sz val="8.0"/>
      </rPr>
      <t>(=d+e+f)</t>
    </r>
  </si>
  <si>
    <r>
      <rPr>
        <rFont val="BIZ UDGothic"/>
        <color rgb="FF0000FF"/>
        <sz val="12.0"/>
      </rPr>
      <t>j</t>
    </r>
    <r>
      <rPr>
        <rFont val="BIZ UDGothic"/>
        <color rgb="FF0000FF"/>
        <sz val="8.0"/>
      </rPr>
      <t>(=c+i)</t>
    </r>
  </si>
  <si>
    <t>別紙１-９月</t>
  </si>
  <si>
    <r>
      <rPr>
        <rFont val="BIZ UDGothic"/>
        <color rgb="FF000000"/>
        <sz val="10.0"/>
      </rPr>
      <t xml:space="preserve">利用者負担額
</t>
    </r>
    <r>
      <rPr>
        <rFont val="BIZ UDGothic"/>
        <color rgb="FF000000"/>
        <sz val="7.0"/>
      </rPr>
      <t>（食費、居住費（滞在費）及び宿泊費を除く）</t>
    </r>
  </si>
  <si>
    <r>
      <rPr>
        <rFont val="BIZ UDGothic"/>
        <color rgb="FF0000FF"/>
        <sz val="10.0"/>
      </rPr>
      <t xml:space="preserve">減額した額
</t>
    </r>
    <r>
      <rPr>
        <rFont val="BIZ UDGothic"/>
        <color rgb="FF0000FF"/>
        <sz val="12.0"/>
      </rPr>
      <t>合　　計</t>
    </r>
  </si>
  <si>
    <r>
      <rPr>
        <rFont val="BIZ UDGothic"/>
        <color rgb="FF0000FF"/>
        <sz val="10.0"/>
      </rPr>
      <t xml:space="preserve">減額した額
</t>
    </r>
    <r>
      <rPr>
        <rFont val="BIZ UDGothic"/>
        <color rgb="FF0000FF"/>
        <sz val="8.0"/>
      </rPr>
      <t>（円未満切捨）</t>
    </r>
  </si>
  <si>
    <r>
      <rPr>
        <rFont val="BIZ UDGothic"/>
        <color rgb="FF0000FF"/>
        <sz val="9.0"/>
      </rPr>
      <t xml:space="preserve">減額割合
</t>
    </r>
    <r>
      <rPr>
        <rFont val="BIZ UDGothic"/>
        <color rgb="FF0000FF"/>
        <sz val="10.0"/>
      </rPr>
      <t xml:space="preserve">
h</t>
    </r>
  </si>
  <si>
    <r>
      <rPr>
        <rFont val="BIZ UDGothic"/>
        <color rgb="FF0000FF"/>
        <sz val="10.0"/>
      </rPr>
      <t xml:space="preserve">減額した額
</t>
    </r>
    <r>
      <rPr>
        <rFont val="BIZ UDGothic"/>
        <color rgb="FF0000FF"/>
        <sz val="8.0"/>
      </rPr>
      <t>（円未満切捨）</t>
    </r>
  </si>
  <si>
    <r>
      <rPr>
        <rFont val="BIZ UDGothic"/>
        <color rgb="FF0000FF"/>
        <sz val="12.0"/>
      </rPr>
      <t>c</t>
    </r>
    <r>
      <rPr>
        <rFont val="BIZ UDGothic"/>
        <color rgb="FF0000FF"/>
        <sz val="8.0"/>
      </rPr>
      <t>（=a×b）</t>
    </r>
  </si>
  <si>
    <r>
      <rPr>
        <rFont val="BIZ UDGothic"/>
        <color rgb="FF0000FF"/>
        <sz val="12.0"/>
      </rPr>
      <t>g</t>
    </r>
    <r>
      <rPr>
        <rFont val="BIZ UDGothic"/>
        <color rgb="FF0000FF"/>
        <sz val="8.0"/>
      </rPr>
      <t>(=d+e+f)</t>
    </r>
  </si>
  <si>
    <r>
      <rPr>
        <rFont val="BIZ UDGothic"/>
        <color rgb="FF0000FF"/>
        <sz val="12.0"/>
      </rPr>
      <t>j</t>
    </r>
    <r>
      <rPr>
        <rFont val="BIZ UDGothic"/>
        <color rgb="FF0000FF"/>
        <sz val="8.0"/>
      </rPr>
      <t>(=c+i)</t>
    </r>
  </si>
  <si>
    <t>別紙１-10月</t>
  </si>
  <si>
    <r>
      <rPr>
        <rFont val="BIZ UDGothic"/>
        <color rgb="FF000000"/>
        <sz val="10.0"/>
      </rPr>
      <t xml:space="preserve">利用者負担額
</t>
    </r>
    <r>
      <rPr>
        <rFont val="BIZ UDGothic"/>
        <color rgb="FF000000"/>
        <sz val="7.0"/>
      </rPr>
      <t>（食費、居住費（滞在費）及び宿泊費を除く）</t>
    </r>
  </si>
  <si>
    <r>
      <rPr>
        <rFont val="BIZ UDGothic"/>
        <color rgb="FF0000FF"/>
        <sz val="10.0"/>
      </rPr>
      <t xml:space="preserve">減額した額
</t>
    </r>
    <r>
      <rPr>
        <rFont val="BIZ UDGothic"/>
        <color rgb="FF0000FF"/>
        <sz val="12.0"/>
      </rPr>
      <t>合　　計</t>
    </r>
  </si>
  <si>
    <r>
      <rPr>
        <rFont val="BIZ UDGothic"/>
        <color rgb="FF0000FF"/>
        <sz val="10.0"/>
      </rPr>
      <t xml:space="preserve">減額した額
</t>
    </r>
    <r>
      <rPr>
        <rFont val="BIZ UDGothic"/>
        <color rgb="FF0000FF"/>
        <sz val="8.0"/>
      </rPr>
      <t>（円未満切捨）</t>
    </r>
  </si>
  <si>
    <r>
      <rPr>
        <rFont val="BIZ UDGothic"/>
        <color rgb="FF0000FF"/>
        <sz val="9.0"/>
      </rPr>
      <t xml:space="preserve">減額割合
</t>
    </r>
    <r>
      <rPr>
        <rFont val="BIZ UDGothic"/>
        <color rgb="FF0000FF"/>
        <sz val="10.0"/>
      </rPr>
      <t xml:space="preserve">
h</t>
    </r>
  </si>
  <si>
    <r>
      <rPr>
        <rFont val="BIZ UDGothic"/>
        <color rgb="FF0000FF"/>
        <sz val="10.0"/>
      </rPr>
      <t xml:space="preserve">減額した額
</t>
    </r>
    <r>
      <rPr>
        <rFont val="BIZ UDGothic"/>
        <color rgb="FF0000FF"/>
        <sz val="8.0"/>
      </rPr>
      <t>（円未満切捨）</t>
    </r>
  </si>
  <si>
    <r>
      <rPr>
        <rFont val="BIZ UDGothic"/>
        <color rgb="FF0000FF"/>
        <sz val="12.0"/>
      </rPr>
      <t>c</t>
    </r>
    <r>
      <rPr>
        <rFont val="BIZ UDGothic"/>
        <color rgb="FF0000FF"/>
        <sz val="8.0"/>
      </rPr>
      <t>（=a×b）</t>
    </r>
  </si>
  <si>
    <r>
      <rPr>
        <rFont val="BIZ UDGothic"/>
        <color rgb="FF0000FF"/>
        <sz val="12.0"/>
      </rPr>
      <t>g</t>
    </r>
    <r>
      <rPr>
        <rFont val="BIZ UDGothic"/>
        <color rgb="FF0000FF"/>
        <sz val="8.0"/>
      </rPr>
      <t>(=d+e+f)</t>
    </r>
  </si>
  <si>
    <r>
      <rPr>
        <rFont val="BIZ UDGothic"/>
        <color rgb="FF0000FF"/>
        <sz val="12.0"/>
      </rPr>
      <t>j</t>
    </r>
    <r>
      <rPr>
        <rFont val="BIZ UDGothic"/>
        <color rgb="FF0000FF"/>
        <sz val="8.0"/>
      </rPr>
      <t>(=c+i)</t>
    </r>
  </si>
  <si>
    <t>別紙１-11月</t>
  </si>
  <si>
    <r>
      <rPr>
        <rFont val="BIZ UDGothic"/>
        <color rgb="FF000000"/>
        <sz val="10.0"/>
      </rPr>
      <t xml:space="preserve">利用者負担額
</t>
    </r>
    <r>
      <rPr>
        <rFont val="BIZ UDGothic"/>
        <color rgb="FF000000"/>
        <sz val="7.0"/>
      </rPr>
      <t>（食費、居住費（滞在費）及び宿泊費を除く）</t>
    </r>
  </si>
  <si>
    <r>
      <rPr>
        <rFont val="BIZ UDGothic"/>
        <color rgb="FF0000FF"/>
        <sz val="10.0"/>
      </rPr>
      <t xml:space="preserve">減額した額
</t>
    </r>
    <r>
      <rPr>
        <rFont val="BIZ UDGothic"/>
        <color rgb="FF0000FF"/>
        <sz val="12.0"/>
      </rPr>
      <t>合　　計</t>
    </r>
  </si>
  <si>
    <r>
      <rPr>
        <rFont val="BIZ UDGothic"/>
        <color rgb="FF0000FF"/>
        <sz val="10.0"/>
      </rPr>
      <t xml:space="preserve">減額した額
</t>
    </r>
    <r>
      <rPr>
        <rFont val="BIZ UDGothic"/>
        <color rgb="FF0000FF"/>
        <sz val="8.0"/>
      </rPr>
      <t>（円未満切捨）</t>
    </r>
  </si>
  <si>
    <r>
      <rPr>
        <rFont val="BIZ UDGothic"/>
        <color rgb="FF0000FF"/>
        <sz val="9.0"/>
      </rPr>
      <t xml:space="preserve">減額割合
</t>
    </r>
    <r>
      <rPr>
        <rFont val="BIZ UDGothic"/>
        <color rgb="FF0000FF"/>
        <sz val="10.0"/>
      </rPr>
      <t xml:space="preserve">
h</t>
    </r>
  </si>
  <si>
    <r>
      <rPr>
        <rFont val="BIZ UDGothic"/>
        <color rgb="FF0000FF"/>
        <sz val="10.0"/>
      </rPr>
      <t xml:space="preserve">減額した額
</t>
    </r>
    <r>
      <rPr>
        <rFont val="BIZ UDGothic"/>
        <color rgb="FF0000FF"/>
        <sz val="8.0"/>
      </rPr>
      <t>（円未満切捨）</t>
    </r>
  </si>
  <si>
    <r>
      <rPr>
        <rFont val="BIZ UDGothic"/>
        <color rgb="FF0000FF"/>
        <sz val="12.0"/>
      </rPr>
      <t>c</t>
    </r>
    <r>
      <rPr>
        <rFont val="BIZ UDGothic"/>
        <color rgb="FF0000FF"/>
        <sz val="8.0"/>
      </rPr>
      <t>（=a×b）</t>
    </r>
  </si>
  <si>
    <r>
      <rPr>
        <rFont val="BIZ UDGothic"/>
        <color rgb="FF0000FF"/>
        <sz val="12.0"/>
      </rPr>
      <t>g</t>
    </r>
    <r>
      <rPr>
        <rFont val="BIZ UDGothic"/>
        <color rgb="FF0000FF"/>
        <sz val="8.0"/>
      </rPr>
      <t>(=d+e+f)</t>
    </r>
  </si>
  <si>
    <r>
      <rPr>
        <rFont val="BIZ UDGothic"/>
        <color rgb="FF0000FF"/>
        <sz val="12.0"/>
      </rPr>
      <t>j</t>
    </r>
    <r>
      <rPr>
        <rFont val="BIZ UDGothic"/>
        <color rgb="FF0000FF"/>
        <sz val="8.0"/>
      </rPr>
      <t>(=c+i)</t>
    </r>
  </si>
  <si>
    <t>別紙１-12月</t>
  </si>
  <si>
    <r>
      <rPr>
        <rFont val="BIZ UDGothic"/>
        <color rgb="FF000000"/>
        <sz val="10.0"/>
      </rPr>
      <t xml:space="preserve">利用者負担額
</t>
    </r>
    <r>
      <rPr>
        <rFont val="BIZ UDGothic"/>
        <color rgb="FF000000"/>
        <sz val="7.0"/>
      </rPr>
      <t>（食費、居住費（滞在費）及び宿泊費を除く）</t>
    </r>
  </si>
  <si>
    <r>
      <rPr>
        <rFont val="BIZ UDGothic"/>
        <color rgb="FF0000FF"/>
        <sz val="10.0"/>
      </rPr>
      <t xml:space="preserve">減額した額
</t>
    </r>
    <r>
      <rPr>
        <rFont val="BIZ UDGothic"/>
        <color rgb="FF0000FF"/>
        <sz val="12.0"/>
      </rPr>
      <t>合　　計</t>
    </r>
  </si>
  <si>
    <r>
      <rPr>
        <rFont val="BIZ UDGothic"/>
        <color rgb="FF0000FF"/>
        <sz val="10.0"/>
      </rPr>
      <t xml:space="preserve">減額した額
</t>
    </r>
    <r>
      <rPr>
        <rFont val="BIZ UDGothic"/>
        <color rgb="FF0000FF"/>
        <sz val="8.0"/>
      </rPr>
      <t>（円未満切捨）</t>
    </r>
  </si>
  <si>
    <r>
      <rPr>
        <rFont val="BIZ UDGothic"/>
        <color rgb="FF0000FF"/>
        <sz val="9.0"/>
      </rPr>
      <t xml:space="preserve">減額割合
</t>
    </r>
    <r>
      <rPr>
        <rFont val="BIZ UDGothic"/>
        <color rgb="FF0000FF"/>
        <sz val="10.0"/>
      </rPr>
      <t xml:space="preserve">
h</t>
    </r>
  </si>
  <si>
    <r>
      <rPr>
        <rFont val="BIZ UDGothic"/>
        <color rgb="FF0000FF"/>
        <sz val="10.0"/>
      </rPr>
      <t xml:space="preserve">減額した額
</t>
    </r>
    <r>
      <rPr>
        <rFont val="BIZ UDGothic"/>
        <color rgb="FF0000FF"/>
        <sz val="8.0"/>
      </rPr>
      <t>（円未満切捨）</t>
    </r>
  </si>
  <si>
    <r>
      <rPr>
        <rFont val="BIZ UDGothic"/>
        <color rgb="FF0000FF"/>
        <sz val="12.0"/>
      </rPr>
      <t>c</t>
    </r>
    <r>
      <rPr>
        <rFont val="BIZ UDGothic"/>
        <color rgb="FF0000FF"/>
        <sz val="8.0"/>
      </rPr>
      <t>（=a×b）</t>
    </r>
  </si>
  <si>
    <r>
      <rPr>
        <rFont val="BIZ UDGothic"/>
        <color rgb="FF0000FF"/>
        <sz val="12.0"/>
      </rPr>
      <t>g</t>
    </r>
    <r>
      <rPr>
        <rFont val="BIZ UDGothic"/>
        <color rgb="FF0000FF"/>
        <sz val="8.0"/>
      </rPr>
      <t>(=d+e+f)</t>
    </r>
  </si>
  <si>
    <r>
      <rPr>
        <rFont val="BIZ UDGothic"/>
        <color rgb="FF0000FF"/>
        <sz val="12.0"/>
      </rPr>
      <t>j</t>
    </r>
    <r>
      <rPr>
        <rFont val="BIZ UDGothic"/>
        <color rgb="FF0000FF"/>
        <sz val="8.0"/>
      </rPr>
      <t>(=c+i)</t>
    </r>
  </si>
  <si>
    <t>別紙１-１月</t>
  </si>
  <si>
    <r>
      <rPr>
        <rFont val="BIZ UDGothic"/>
        <color rgb="FF000000"/>
        <sz val="10.0"/>
      </rPr>
      <t xml:space="preserve">利用者負担額
</t>
    </r>
    <r>
      <rPr>
        <rFont val="BIZ UDGothic"/>
        <color rgb="FF000000"/>
        <sz val="7.0"/>
      </rPr>
      <t>（食費、居住費（滞在費）及び宿泊費を除く）</t>
    </r>
  </si>
  <si>
    <r>
      <rPr>
        <rFont val="BIZ UDGothic"/>
        <color rgb="FF0000FF"/>
        <sz val="10.0"/>
      </rPr>
      <t xml:space="preserve">減額した額
</t>
    </r>
    <r>
      <rPr>
        <rFont val="BIZ UDGothic"/>
        <color rgb="FF0000FF"/>
        <sz val="12.0"/>
      </rPr>
      <t>合　　計</t>
    </r>
  </si>
  <si>
    <r>
      <rPr>
        <rFont val="BIZ UDGothic"/>
        <color rgb="FF0000FF"/>
        <sz val="10.0"/>
      </rPr>
      <t xml:space="preserve">減額した額
</t>
    </r>
    <r>
      <rPr>
        <rFont val="BIZ UDGothic"/>
        <color rgb="FF0000FF"/>
        <sz val="8.0"/>
      </rPr>
      <t>（円未満切捨）</t>
    </r>
  </si>
  <si>
    <r>
      <rPr>
        <rFont val="BIZ UDGothic"/>
        <color rgb="FF0000FF"/>
        <sz val="9.0"/>
      </rPr>
      <t xml:space="preserve">減額割合
</t>
    </r>
    <r>
      <rPr>
        <rFont val="BIZ UDGothic"/>
        <color rgb="FF0000FF"/>
        <sz val="10.0"/>
      </rPr>
      <t xml:space="preserve">
h</t>
    </r>
  </si>
  <si>
    <r>
      <rPr>
        <rFont val="BIZ UDGothic"/>
        <color rgb="FF0000FF"/>
        <sz val="10.0"/>
      </rPr>
      <t xml:space="preserve">減額した額
</t>
    </r>
    <r>
      <rPr>
        <rFont val="BIZ UDGothic"/>
        <color rgb="FF0000FF"/>
        <sz val="8.0"/>
      </rPr>
      <t>（円未満切捨）</t>
    </r>
  </si>
  <si>
    <r>
      <rPr>
        <rFont val="BIZ UDGothic"/>
        <color rgb="FF0000FF"/>
        <sz val="12.0"/>
      </rPr>
      <t>c</t>
    </r>
    <r>
      <rPr>
        <rFont val="BIZ UDGothic"/>
        <color rgb="FF0000FF"/>
        <sz val="8.0"/>
      </rPr>
      <t>（=a×b）</t>
    </r>
  </si>
  <si>
    <r>
      <rPr>
        <rFont val="BIZ UDGothic"/>
        <color rgb="FF0000FF"/>
        <sz val="12.0"/>
      </rPr>
      <t>g</t>
    </r>
    <r>
      <rPr>
        <rFont val="BIZ UDGothic"/>
        <color rgb="FF0000FF"/>
        <sz val="8.0"/>
      </rPr>
      <t>(=d+e+f)</t>
    </r>
  </si>
  <si>
    <r>
      <rPr>
        <rFont val="BIZ UDGothic"/>
        <color rgb="FF0000FF"/>
        <sz val="12.0"/>
      </rPr>
      <t>j</t>
    </r>
    <r>
      <rPr>
        <rFont val="BIZ UDGothic"/>
        <color rgb="FF0000FF"/>
        <sz val="8.0"/>
      </rPr>
      <t>(=c+i)</t>
    </r>
  </si>
  <si>
    <t>別紙１-２月</t>
  </si>
  <si>
    <r>
      <rPr>
        <rFont val="BIZ UDGothic"/>
        <color rgb="FF000000"/>
        <sz val="10.0"/>
      </rPr>
      <t xml:space="preserve">利用者負担額
</t>
    </r>
    <r>
      <rPr>
        <rFont val="BIZ UDGothic"/>
        <color rgb="FF000000"/>
        <sz val="7.0"/>
      </rPr>
      <t>（食費、居住費（滞在費）及び宿泊費を除く）</t>
    </r>
  </si>
  <si>
    <r>
      <rPr>
        <rFont val="BIZ UDGothic"/>
        <color rgb="FF0000FF"/>
        <sz val="10.0"/>
      </rPr>
      <t xml:space="preserve">減額した額
</t>
    </r>
    <r>
      <rPr>
        <rFont val="BIZ UDGothic"/>
        <color rgb="FF0000FF"/>
        <sz val="12.0"/>
      </rPr>
      <t>合　　計</t>
    </r>
  </si>
  <si>
    <r>
      <rPr>
        <rFont val="BIZ UDGothic"/>
        <color rgb="FF0000FF"/>
        <sz val="10.0"/>
      </rPr>
      <t xml:space="preserve">減額した額
</t>
    </r>
    <r>
      <rPr>
        <rFont val="BIZ UDGothic"/>
        <color rgb="FF0000FF"/>
        <sz val="8.0"/>
      </rPr>
      <t>（円未満切捨）</t>
    </r>
  </si>
  <si>
    <r>
      <rPr>
        <rFont val="BIZ UDGothic"/>
        <color rgb="FF0000FF"/>
        <sz val="9.0"/>
      </rPr>
      <t xml:space="preserve">減額割合
</t>
    </r>
    <r>
      <rPr>
        <rFont val="BIZ UDGothic"/>
        <color rgb="FF0000FF"/>
        <sz val="10.0"/>
      </rPr>
      <t xml:space="preserve">
h</t>
    </r>
  </si>
  <si>
    <r>
      <rPr>
        <rFont val="BIZ UDGothic"/>
        <color rgb="FF0000FF"/>
        <sz val="10.0"/>
      </rPr>
      <t xml:space="preserve">減額した額
</t>
    </r>
    <r>
      <rPr>
        <rFont val="BIZ UDGothic"/>
        <color rgb="FF0000FF"/>
        <sz val="8.0"/>
      </rPr>
      <t>（円未満切捨）</t>
    </r>
  </si>
  <si>
    <r>
      <rPr>
        <rFont val="BIZ UDGothic"/>
        <color rgb="FF0000FF"/>
        <sz val="12.0"/>
      </rPr>
      <t>c</t>
    </r>
    <r>
      <rPr>
        <rFont val="BIZ UDGothic"/>
        <color rgb="FF0000FF"/>
        <sz val="8.0"/>
      </rPr>
      <t>（=a×b）</t>
    </r>
  </si>
  <si>
    <r>
      <rPr>
        <rFont val="BIZ UDGothic"/>
        <color rgb="FF0000FF"/>
        <sz val="12.0"/>
      </rPr>
      <t>g</t>
    </r>
    <r>
      <rPr>
        <rFont val="BIZ UDGothic"/>
        <color rgb="FF0000FF"/>
        <sz val="8.0"/>
      </rPr>
      <t>(=d+e+f)</t>
    </r>
  </si>
  <si>
    <r>
      <rPr>
        <rFont val="BIZ UDGothic"/>
        <color rgb="FF0000FF"/>
        <sz val="12.0"/>
      </rPr>
      <t>j</t>
    </r>
    <r>
      <rPr>
        <rFont val="BIZ UDGothic"/>
        <color rgb="FF0000FF"/>
        <sz val="8.0"/>
      </rPr>
      <t>(=c+i)</t>
    </r>
  </si>
  <si>
    <t>別紙１-３月</t>
  </si>
  <si>
    <r>
      <rPr>
        <rFont val="BIZ UDGothic"/>
        <color rgb="FF000000"/>
        <sz val="10.0"/>
      </rPr>
      <t xml:space="preserve">利用者負担額
</t>
    </r>
    <r>
      <rPr>
        <rFont val="BIZ UDGothic"/>
        <color rgb="FF000000"/>
        <sz val="7.0"/>
      </rPr>
      <t>（食費、居住費（滞在費）及び宿泊費を除く）</t>
    </r>
  </si>
  <si>
    <r>
      <rPr>
        <rFont val="BIZ UDGothic"/>
        <color rgb="FF0000FF"/>
        <sz val="10.0"/>
      </rPr>
      <t xml:space="preserve">減額した額
</t>
    </r>
    <r>
      <rPr>
        <rFont val="BIZ UDGothic"/>
        <color rgb="FF0000FF"/>
        <sz val="12.0"/>
      </rPr>
      <t>合　　計</t>
    </r>
  </si>
  <si>
    <r>
      <rPr>
        <rFont val="BIZ UDGothic"/>
        <color rgb="FF0000FF"/>
        <sz val="10.0"/>
      </rPr>
      <t xml:space="preserve">減額した額
</t>
    </r>
    <r>
      <rPr>
        <rFont val="BIZ UDGothic"/>
        <color rgb="FF0000FF"/>
        <sz val="8.0"/>
      </rPr>
      <t>（円未満切捨）</t>
    </r>
  </si>
  <si>
    <r>
      <rPr>
        <rFont val="BIZ UDGothic"/>
        <color rgb="FF0000FF"/>
        <sz val="9.0"/>
      </rPr>
      <t xml:space="preserve">減額割合
</t>
    </r>
    <r>
      <rPr>
        <rFont val="BIZ UDGothic"/>
        <color rgb="FF0000FF"/>
        <sz val="10.0"/>
      </rPr>
      <t xml:space="preserve">
h</t>
    </r>
  </si>
  <si>
    <r>
      <rPr>
        <rFont val="BIZ UDGothic"/>
        <color rgb="FF0000FF"/>
        <sz val="10.0"/>
      </rPr>
      <t xml:space="preserve">減額した額
</t>
    </r>
    <r>
      <rPr>
        <rFont val="BIZ UDGothic"/>
        <color rgb="FF0000FF"/>
        <sz val="8.0"/>
      </rPr>
      <t>（円未満切捨）</t>
    </r>
  </si>
  <si>
    <r>
      <rPr>
        <rFont val="BIZ UDGothic"/>
        <color rgb="FF0000FF"/>
        <sz val="12.0"/>
      </rPr>
      <t>c</t>
    </r>
    <r>
      <rPr>
        <rFont val="BIZ UDGothic"/>
        <color rgb="FF0000FF"/>
        <sz val="8.0"/>
      </rPr>
      <t>（=a×b）</t>
    </r>
  </si>
  <si>
    <r>
      <rPr>
        <rFont val="BIZ UDGothic"/>
        <color rgb="FF0000FF"/>
        <sz val="12.0"/>
      </rPr>
      <t>g</t>
    </r>
    <r>
      <rPr>
        <rFont val="BIZ UDGothic"/>
        <color rgb="FF0000FF"/>
        <sz val="8.0"/>
      </rPr>
      <t>(=d+e+f)</t>
    </r>
  </si>
  <si>
    <r>
      <rPr>
        <rFont val="BIZ UDGothic"/>
        <color rgb="FF0000FF"/>
        <sz val="12.0"/>
      </rPr>
      <t>j</t>
    </r>
    <r>
      <rPr>
        <rFont val="BIZ UDGothic"/>
        <color rgb="FF0000FF"/>
        <sz val="8.0"/>
      </rPr>
      <t>(=c+i)</t>
    </r>
  </si>
  <si>
    <t>別紙２（特養版）</t>
  </si>
  <si>
    <t>社会福祉法人等減額公費助成額算定表（総括表）</t>
  </si>
  <si>
    <t>事業所所在地
市町村名</t>
  </si>
  <si>
    <r>
      <rPr>
        <rFont val="BIZ UDGothic"/>
        <color rgb="FF000000"/>
        <sz val="11.0"/>
      </rPr>
      <t xml:space="preserve">※１　①について
　　　オレンジのセル：自動反映欄（札幌市）： 各月シート（別紙１-4月〜3月）の減額合計額から自動集計・反映されます（入力不要）。
　　　</t>
    </r>
    <r>
      <rPr>
        <rFont val="BIZ UDGothic"/>
        <b/>
        <i/>
        <color rgb="FFFF0000"/>
        <sz val="11.0"/>
      </rPr>
      <t>水色のセル： 他市町村（他保険者）の利用者がいる場合のみ、該当する月の減額総額を直接入力してください。</t>
    </r>
  </si>
  <si>
    <t>※２　本表は事業所ごとに作成するが、公費助成所要額については、特養（地域密着型介護老人福祉施設入所者生活介護・介護福祉施設サービス）は
　　　②を使用してください。
　　　特養以外のサービスは45行目以降を使用してください。</t>
  </si>
  <si>
    <t>※３　②公費助成所要額算定表における　A「本来の利用者負担収入額」（黄色のセル）は　別紙３（様式）の「本来の利用者負担収入額の算出表」に
　　　おける当該サービスの合計額（黄色のセル）から自動集計・反映されます（入力不要）</t>
  </si>
  <si>
    <t>①保険者別減額総額表及び公費助成額按分表</t>
  </si>
  <si>
    <t>(単位：円)</t>
  </si>
  <si>
    <t>減額総額（別紙１の「減額した額」の合計）</t>
  </si>
  <si>
    <t>按分</t>
  </si>
  <si>
    <t>市町村別助成</t>
  </si>
  <si>
    <t>４月</t>
  </si>
  <si>
    <t>５月</t>
  </si>
  <si>
    <t>６月</t>
  </si>
  <si>
    <t>７月</t>
  </si>
  <si>
    <t>８月</t>
  </si>
  <si>
    <t>９月</t>
  </si>
  <si>
    <t>１０月</t>
  </si>
  <si>
    <t>１１月</t>
  </si>
  <si>
    <t>１２月</t>
  </si>
  <si>
    <t>１月</t>
  </si>
  <si>
    <t>２月</t>
  </si>
  <si>
    <t>３月</t>
  </si>
  <si>
    <t>合　計</t>
  </si>
  <si>
    <t>割合</t>
  </si>
  <si>
    <t>所要額 G'(G×H)</t>
  </si>
  <si>
    <t>保険者名</t>
  </si>
  <si>
    <t>（実績額）</t>
  </si>
  <si>
    <t>（見込額）</t>
  </si>
  <si>
    <t xml:space="preserve">        B'</t>
  </si>
  <si>
    <t xml:space="preserve">H </t>
  </si>
  <si>
    <t>（千円未満切捨）</t>
  </si>
  <si>
    <t>← 申請する補助金額</t>
  </si>
  <si>
    <t>②公費助成所要額算定表（特養の場合）</t>
  </si>
  <si>
    <t xml:space="preserve">　本来の</t>
  </si>
  <si>
    <t xml:space="preserve"> 　　減額総額</t>
  </si>
  <si>
    <t>A×１％（円未満切捨）</t>
  </si>
  <si>
    <t>A×１０％（円未満切捨）</t>
  </si>
  <si>
    <t xml:space="preserve">　　1/2助成対象額</t>
  </si>
  <si>
    <t xml:space="preserve">　　特養１０％超分</t>
  </si>
  <si>
    <t xml:space="preserve">　　助成所用額</t>
  </si>
  <si>
    <t xml:space="preserve">　区分</t>
  </si>
  <si>
    <t xml:space="preserve">　利用者負担収入額</t>
  </si>
  <si>
    <t xml:space="preserve">　　(B－C－F)</t>
  </si>
  <si>
    <t xml:space="preserve">　　全額助成(B-D)</t>
  </si>
  <si>
    <t>(E×1/2＋F)（円未満切捨）</t>
  </si>
  <si>
    <t>A</t>
  </si>
  <si>
    <t>B</t>
  </si>
  <si>
    <t>C</t>
  </si>
  <si>
    <t>D</t>
  </si>
  <si>
    <t>E</t>
  </si>
  <si>
    <t>F</t>
  </si>
  <si>
    <t>G</t>
  </si>
  <si>
    <t>特別養護老人ホーム</t>
  </si>
  <si>
    <t>③公費助成所要額算定表（特養以外のサービスの場合）</t>
  </si>
  <si>
    <t xml:space="preserve">　　(B－C)</t>
  </si>
  <si>
    <t>(E×1/2)（円未満切捨）</t>
  </si>
  <si>
    <t>別紙２（在宅事業版）</t>
  </si>
  <si>
    <r>
      <rPr>
        <rFont val="BIZ UDGothic"/>
        <color rgb="FF000000"/>
        <sz val="11.0"/>
      </rPr>
      <t xml:space="preserve">※１　①について
　　　オレンジのセル：自動反映欄（札幌市）： 各月シート（別紙１-4月〜3月）の減額合計額から自動集計・反映されます（入力不要）。
　　　</t>
    </r>
    <r>
      <rPr>
        <rFont val="BIZ UDGothic"/>
        <b/>
        <i/>
        <color rgb="FFFF0000"/>
        <sz val="11.0"/>
      </rPr>
      <t>水色のセル： 他市町村（他保険者）の利用者がいる場合のみ、該当する月の減額総額を直接入力してください。</t>
    </r>
  </si>
  <si>
    <t>※２　本表は事業所ごとに作成するが、公費助成所要額については、特養（地域密着型介護老人福祉施設入所者生活介護・介護福祉施設サービス）は、
　　　上の表（１行目～44行目）を使用してください。
　　　特養以外のサービスは下の表の③を使用してください。</t>
  </si>
  <si>
    <t>※３　③公費助成所要額算定表における　A「本来の利用者負担収入額」（黄色のセル）は　別紙３（様式）の「本来の利用者負担収入額の算出表」に
　　　おける当該サービスの合計額（黄色のセル）から自動集計・反映されます（入力不要）</t>
  </si>
  <si>
    <t>計(12か月分）</t>
  </si>
  <si>
    <t>補助金額按分</t>
  </si>
  <si>
    <t>利用者負担額</t>
  </si>
  <si>
    <t>←本市で使用する欄になりますので、そのままにしてください。</t>
  </si>
  <si>
    <t>食費・居住費</t>
  </si>
  <si>
    <t>別紙３</t>
  </si>
  <si>
    <t>本来の利用者負担収入額の算出表</t>
  </si>
  <si>
    <t>利用者負担額算出表（全体の利用者分）</t>
  </si>
  <si>
    <t>サービス区分</t>
  </si>
  <si>
    <t>通所介護(地域密着型含む）</t>
  </si>
  <si>
    <t>食　費</t>
  </si>
  <si>
    <t>ユニット型滞在費</t>
  </si>
  <si>
    <r>
      <rPr>
        <rFont val="BIZ UDGothic"/>
        <color rgb="FF000000"/>
        <sz val="9.0"/>
      </rPr>
      <t>ユニット型</t>
    </r>
    <r>
      <rPr>
        <rFont val="BIZ UDGothic"/>
        <b/>
        <color rgb="FF000000"/>
        <sz val="9.0"/>
      </rPr>
      <t>以外</t>
    </r>
    <r>
      <rPr>
        <rFont val="BIZ UDGothic"/>
        <color rgb="FF000000"/>
        <sz val="9.0"/>
      </rPr>
      <t>滞在費</t>
    </r>
  </si>
  <si>
    <t>宿泊費</t>
  </si>
  <si>
    <t>複合型サービス（看護小規模多機能型居宅介護）</t>
  </si>
  <si>
    <r>
      <rPr>
        <rFont val="BIZ UDGothic"/>
        <color rgb="FFFF00FF"/>
        <sz val="9.0"/>
        <u/>
      </rPr>
      <t>（利用者負担5％以下の旧措置入所者分は除く</t>
    </r>
    <r>
      <rPr>
        <rFont val="BIZ UDGothic"/>
        <color rgb="FFFF00FF"/>
        <sz val="9.0"/>
        <u/>
      </rPr>
      <t>)</t>
    </r>
  </si>
  <si>
    <r>
      <rPr>
        <rFont val="BIZ UDGothic"/>
        <color rgb="FFFF00FF"/>
        <sz val="9.0"/>
      </rPr>
      <t>（</t>
    </r>
    <r>
      <rPr>
        <rFont val="BIZ UDGothic"/>
        <color rgb="FFFF00FF"/>
        <sz val="9.0"/>
        <u/>
      </rPr>
      <t>利用者負担5％以下の旧措置入所者分は除く</t>
    </r>
    <r>
      <rPr>
        <rFont val="BIZ UDGothic"/>
        <color rgb="FFFF00FF"/>
        <sz val="9.0"/>
      </rPr>
      <t>)</t>
    </r>
  </si>
  <si>
    <r>
      <rPr>
        <rFont val="BIZ UDGothic"/>
        <color rgb="FF000000"/>
        <sz val="9.0"/>
      </rPr>
      <t>ユニット型居住費</t>
    </r>
    <r>
      <rPr>
        <rFont val="BIZ UDGothic"/>
        <color rgb="FFFF00FF"/>
        <sz val="9.0"/>
        <u/>
      </rPr>
      <t>（利用者負担5％以下の旧措置入所者</t>
    </r>
  </si>
  <si>
    <r>
      <rPr>
        <rFont val="BIZ UDGothic"/>
        <color rgb="FFFF00FF"/>
        <sz val="9.0"/>
        <u/>
      </rPr>
      <t>は除く。ただし、ユニット型個室の場合は含む。</t>
    </r>
    <r>
      <rPr>
        <rFont val="BIZ UDGothic"/>
        <color rgb="FFFF00FF"/>
        <sz val="9.0"/>
        <u/>
      </rPr>
      <t>）</t>
    </r>
  </si>
  <si>
    <r>
      <rPr>
        <rFont val="BIZ UDGothic"/>
        <color rgb="FF000000"/>
        <sz val="9.0"/>
      </rPr>
      <t>ユニット型</t>
    </r>
    <r>
      <rPr>
        <rFont val="BIZ UDGothic"/>
        <b/>
        <color rgb="FF000000"/>
        <sz val="9.0"/>
      </rPr>
      <t>以外</t>
    </r>
    <r>
      <rPr>
        <rFont val="BIZ UDGothic"/>
        <color rgb="FF000000"/>
        <sz val="9.0"/>
      </rPr>
      <t>居住費</t>
    </r>
  </si>
  <si>
    <r>
      <rPr>
        <rFont val="BIZ UDGothic"/>
        <color rgb="FFFF00FF"/>
        <sz val="9.0"/>
      </rPr>
      <t>（</t>
    </r>
    <r>
      <rPr>
        <rFont val="BIZ UDGothic"/>
        <color rgb="FFFF00FF"/>
        <sz val="9.0"/>
        <u/>
      </rPr>
      <t>利用者負担5％以下の旧措置入所者分は除く</t>
    </r>
    <r>
      <rPr>
        <rFont val="BIZ UDGothic"/>
        <color rgb="FFFF00FF"/>
        <sz val="9.0"/>
      </rPr>
      <t>)</t>
    </r>
  </si>
  <si>
    <r>
      <rPr>
        <rFont val="BIZ UDGothic"/>
        <color rgb="FF000000"/>
        <sz val="9.0"/>
      </rPr>
      <t>ユニット型</t>
    </r>
    <r>
      <rPr>
        <rFont val="BIZ UDGothic"/>
        <b/>
        <color rgb="FF000000"/>
        <sz val="9.0"/>
      </rPr>
      <t>以外</t>
    </r>
    <r>
      <rPr>
        <rFont val="BIZ UDGothic"/>
        <color rgb="FF000000"/>
        <sz val="9.0"/>
      </rPr>
      <t>滞在費</t>
    </r>
  </si>
  <si>
    <t>※１　本表は、事業所ごとに、該当するサービス区分の欄に実績額を記入し作成する。</t>
  </si>
  <si>
    <t>※２　地域密着型介護老人福祉施設入所者生活介護及び介護福祉施設サービスについては、特別養護老人ホームの欄に記入すること。</t>
  </si>
  <si>
    <r>
      <rPr>
        <rFont val="BIZ UDGothic"/>
        <color rgb="FFFF0000"/>
        <sz val="9.0"/>
      </rPr>
      <t>※３　利用者負担額は、</t>
    </r>
    <r>
      <rPr>
        <rFont val="BIZ UDGothic"/>
        <b/>
        <color rgb="FFFF0000"/>
        <sz val="9.0"/>
      </rPr>
      <t>減額対象者以外の利用者を含めた、全体の利用者負担額を算定する。</t>
    </r>
  </si>
  <si>
    <t>※４　特別養護老人ホーム入所者の利用者負担額の算出に当っては、(　)書きに留意すること。</t>
  </si>
  <si>
    <t>本来の利用者負担</t>
  </si>
  <si>
    <t>集計</t>
  </si>
  <si>
    <t>初めに</t>
  </si>
  <si>
    <t>-</t>
  </si>
  <si>
    <t>生保減額計</t>
  </si>
  <si>
    <t>別紙２</t>
  </si>
  <si>
    <t>補助金額</t>
  </si>
  <si>
    <t>チェック</t>
  </si>
  <si>
    <t>生保補助金額</t>
  </si>
  <si>
    <t>利用者平均</t>
  </si>
  <si>
    <t>調査票への入力部分</t>
  </si>
  <si>
    <t>補助額</t>
  </si>
  <si>
    <t>補助対象経費</t>
  </si>
  <si>
    <r>
      <rPr>
        <rFont val="BIZ UDGothic"/>
        <color theme="1"/>
        <sz val="11.0"/>
      </rPr>
      <t>利用額</t>
    </r>
    <r>
      <rPr>
        <rFont val="BIZ UDGothic"/>
        <color theme="1"/>
        <sz val="11.0"/>
      </rPr>
      <t>+</t>
    </r>
    <r>
      <rPr>
        <rFont val="BIZ UDGothic"/>
        <color theme="1"/>
        <sz val="11.0"/>
      </rPr>
      <t>食費・居住費</t>
    </r>
  </si>
  <si>
    <t>生保総数</t>
  </si>
  <si>
    <t>生保補助金額
（生保減免額）</t>
  </si>
  <si>
    <t>利用者数</t>
  </si>
  <si>
    <t>生保利用者</t>
  </si>
  <si>
    <t>別紙１-4月</t>
  </si>
  <si>
    <t>別紙１-5月</t>
  </si>
  <si>
    <t>別紙１-6月</t>
  </si>
  <si>
    <t>別紙１-7月</t>
  </si>
  <si>
    <t>別紙１-8月</t>
  </si>
  <si>
    <t>別紙１-9月</t>
  </si>
  <si>
    <t>別紙１-1月</t>
  </si>
  <si>
    <t>別紙１-2月</t>
  </si>
  <si>
    <t>別紙１-3月</t>
  </si>
  <si>
    <t>別紙２（様式）</t>
  </si>
  <si>
    <t>別紙３（様式）</t>
  </si>
  <si>
    <t>合計</t>
  </si>
  <si>
    <t>サービス提供
対象月</t>
  </si>
  <si>
    <r>
      <rPr>
        <rFont val="BIZ UDGothic"/>
        <color rgb="FF000000"/>
        <sz val="10.0"/>
      </rPr>
      <t xml:space="preserve">利用者負担額
</t>
    </r>
    <r>
      <rPr>
        <rFont val="BIZ UDGothic"/>
        <color rgb="FF000000"/>
        <sz val="7.0"/>
      </rPr>
      <t>（食費、居住費（滞在費）及び宿泊費を除く）</t>
    </r>
  </si>
  <si>
    <r>
      <rPr>
        <rFont val="BIZ UDGothic"/>
        <color rgb="FF0000FF"/>
        <sz val="10.0"/>
      </rPr>
      <t xml:space="preserve">減額した額
</t>
    </r>
    <r>
      <rPr>
        <rFont val="BIZ UDGothic"/>
        <color rgb="FF0000FF"/>
        <sz val="12.0"/>
      </rPr>
      <t>合　　計</t>
    </r>
  </si>
  <si>
    <r>
      <rPr>
        <rFont val="BIZ UDGothic"/>
        <color rgb="FF0000FF"/>
        <sz val="10.0"/>
      </rPr>
      <t xml:space="preserve">減額した額
</t>
    </r>
    <r>
      <rPr>
        <rFont val="BIZ UDGothic"/>
        <color rgb="FF0000FF"/>
        <sz val="8.0"/>
      </rPr>
      <t>（円未満切捨）</t>
    </r>
  </si>
  <si>
    <r>
      <rPr>
        <rFont val="BIZ UDGothic"/>
        <color rgb="FF0000FF"/>
        <sz val="9.0"/>
      </rPr>
      <t xml:space="preserve">減額割合
</t>
    </r>
    <r>
      <rPr>
        <rFont val="BIZ UDGothic"/>
        <color rgb="FF0000FF"/>
        <sz val="10.0"/>
      </rPr>
      <t xml:space="preserve">
h</t>
    </r>
  </si>
  <si>
    <r>
      <rPr>
        <rFont val="BIZ UDGothic"/>
        <color rgb="FF0000FF"/>
        <sz val="10.0"/>
      </rPr>
      <t xml:space="preserve">減額した額
</t>
    </r>
    <r>
      <rPr>
        <rFont val="BIZ UDGothic"/>
        <color rgb="FF0000FF"/>
        <sz val="8.0"/>
      </rPr>
      <t>（円未満切捨）</t>
    </r>
  </si>
  <si>
    <r>
      <rPr>
        <rFont val="BIZ UDGothic"/>
        <color rgb="FF0000FF"/>
        <sz val="12.0"/>
      </rPr>
      <t>c</t>
    </r>
    <r>
      <rPr>
        <rFont val="BIZ UDGothic"/>
        <color rgb="FF0000FF"/>
        <sz val="8.0"/>
      </rPr>
      <t>（=a×b）</t>
    </r>
  </si>
  <si>
    <r>
      <rPr>
        <rFont val="BIZ UDGothic"/>
        <color rgb="FF0000FF"/>
        <sz val="12.0"/>
      </rPr>
      <t>g</t>
    </r>
    <r>
      <rPr>
        <rFont val="BIZ UDGothic"/>
        <color rgb="FF0000FF"/>
        <sz val="8.0"/>
      </rPr>
      <t>(=d+e+f)</t>
    </r>
  </si>
  <si>
    <r>
      <rPr>
        <rFont val="BIZ UDGothic"/>
        <color rgb="FF0000FF"/>
        <sz val="12.0"/>
      </rPr>
      <t>j</t>
    </r>
    <r>
      <rPr>
        <rFont val="BIZ UDGothic"/>
        <color rgb="FF0000FF"/>
        <sz val="8.0"/>
      </rPr>
      <t>(=c+i)</t>
    </r>
  </si>
  <si>
    <t>4月</t>
  </si>
  <si>
    <t>5月</t>
  </si>
  <si>
    <t>6月</t>
  </si>
  <si>
    <t>7月</t>
  </si>
  <si>
    <t>8月</t>
  </si>
  <si>
    <t>9月</t>
  </si>
  <si>
    <t>10月</t>
  </si>
  <si>
    <t>11月</t>
  </si>
  <si>
    <t>12月</t>
  </si>
  <si>
    <t>1月</t>
  </si>
  <si>
    <t>2月</t>
  </si>
  <si>
    <t>3月</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</si>
</sst>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0_ ;[Red]\-#,##0\ "/>
    <numFmt numFmtId="165" formatCode="0.000%"/>
    <numFmt numFmtId="166" formatCode="0.0_ "/>
  </numFmts>
  <fonts count="53">
    <font>
      <sz val="11.0"/>
      <color theme="1"/>
      <name val="Noto Sans JP"/>
      <scheme val="minor"/>
    </font>
    <font>
      <color theme="1"/>
      <name val="BIZ UDGothic"/>
    </font>
    <font>
      <b/>
      <sz val="18.0"/>
      <color theme="1"/>
      <name val="BIZ UDGothic"/>
    </font>
    <font>
      <b/>
      <color theme="1"/>
      <name val="BIZ UDGothic"/>
    </font>
    <font>
      <b/>
      <sz val="13.0"/>
      <color theme="1"/>
      <name val="BIZ UDGothic"/>
    </font>
    <font>
      <sz val="11.0"/>
      <color theme="1"/>
      <name val="BIZ UDGothic"/>
    </font>
    <font/>
    <font>
      <sz val="10.0"/>
      <color theme="1"/>
      <name val="BIZ UDGothic"/>
    </font>
    <font>
      <sz val="12.0"/>
      <color theme="1"/>
      <name val="BIZ UDGothic"/>
    </font>
    <font>
      <sz val="11.0"/>
      <color rgb="FF000000"/>
      <name val="BIZ UDGothic"/>
    </font>
    <font>
      <sz val="11.0"/>
      <color theme="0"/>
      <name val="BIZ UDGothic"/>
    </font>
    <font>
      <b/>
      <u/>
      <sz val="11.0"/>
      <color rgb="FFFF0000"/>
      <name val="BIZ UDGothic"/>
    </font>
    <font>
      <sz val="10.0"/>
      <color rgb="FF000000"/>
      <name val="BIZ UDGothic"/>
    </font>
    <font>
      <b/>
      <i/>
      <sz val="18.0"/>
      <color theme="1"/>
      <name val="BIZ UDGothic"/>
    </font>
    <font>
      <b/>
      <sz val="24.0"/>
      <color theme="1"/>
      <name val="BIZ UDGothic"/>
    </font>
    <font>
      <b/>
      <sz val="10.0"/>
      <color rgb="FF000000"/>
      <name val="BIZ UDGothic"/>
    </font>
    <font>
      <b/>
      <sz val="17.0"/>
      <color rgb="FF000000"/>
      <name val="BIZ UDGothic"/>
    </font>
    <font>
      <b/>
      <sz val="13.0"/>
      <color rgb="FF000000"/>
      <name val="BIZ UDGothic"/>
    </font>
    <font>
      <u/>
      <sz val="10.0"/>
      <color rgb="FF000000"/>
      <name val="BIZ UDGothic"/>
    </font>
    <font>
      <sz val="9.0"/>
      <color rgb="FF000000"/>
      <name val="BIZ UDGothic"/>
    </font>
    <font>
      <sz val="10.0"/>
      <color rgb="FFFF0000"/>
      <name val="BIZ UDGothic"/>
    </font>
    <font>
      <b/>
      <sz val="15.0"/>
      <color rgb="FF000000"/>
      <name val="BIZ UDGothic"/>
    </font>
    <font>
      <sz val="13.0"/>
      <color rgb="FF000000"/>
      <name val="BIZ UDGothic"/>
    </font>
    <font>
      <sz val="9.0"/>
      <color rgb="FFFF0000"/>
      <name val="BIZ UDGothic"/>
    </font>
    <font>
      <sz val="10.0"/>
      <color rgb="FF0000FF"/>
      <name val="BIZ UDGothic"/>
    </font>
    <font>
      <sz val="9.0"/>
      <color rgb="FF0000FF"/>
      <name val="BIZ UDGothic"/>
    </font>
    <font>
      <sz val="7.0"/>
      <color rgb="FF000000"/>
      <name val="BIZ UDGothic"/>
    </font>
    <font>
      <sz val="12.0"/>
      <color rgb="FF000000"/>
      <name val="BIZ UDGothic"/>
    </font>
    <font>
      <sz val="12.0"/>
      <color rgb="FF0000FF"/>
      <name val="BIZ UDGothic"/>
    </font>
    <font>
      <sz val="8.0"/>
      <color rgb="FF000000"/>
      <name val="BIZ UDGothic"/>
    </font>
    <font>
      <color rgb="FFFF0000"/>
      <name val="BIZ UDGothic"/>
    </font>
    <font>
      <sz val="24.0"/>
      <color rgb="FF000000"/>
      <name val="BIZ UDGothic"/>
    </font>
    <font>
      <b/>
      <sz val="20.0"/>
      <color rgb="FF0000FF"/>
      <name val="BIZ UDGothic"/>
    </font>
    <font>
      <sz val="14.0"/>
      <color theme="1"/>
      <name val="BIZ UDGothic"/>
    </font>
    <font>
      <u/>
      <sz val="10.0"/>
      <color rgb="FF000000"/>
      <name val="BIZ UDGothic"/>
    </font>
    <font>
      <u/>
      <sz val="10.0"/>
      <color rgb="FF000000"/>
      <name val="BIZ UDGothic"/>
    </font>
    <font>
      <sz val="8.0"/>
      <color rgb="FF0000FF"/>
      <name val="BIZ UDGothic"/>
    </font>
    <font>
      <sz val="9.0"/>
      <color theme="1"/>
      <name val="BIZ UDGothic"/>
    </font>
    <font>
      <b/>
      <sz val="13.0"/>
      <color rgb="FFFF0000"/>
      <name val="BIZ UDGothic"/>
    </font>
    <font>
      <b/>
      <sz val="11.0"/>
      <color rgb="FF000000"/>
      <name val="BIZ UDGothic"/>
    </font>
    <font>
      <b/>
      <sz val="24.0"/>
      <color rgb="FF000000"/>
      <name val="BIZ UDGothic"/>
    </font>
    <font>
      <b/>
      <sz val="16.0"/>
      <color rgb="FF0000FF"/>
      <name val="BIZ UDGothic"/>
    </font>
    <font>
      <b/>
      <sz val="15.0"/>
      <color theme="1"/>
      <name val="BIZ UDGothic"/>
    </font>
    <font>
      <sz val="11.0"/>
      <color rgb="FF0000FF"/>
      <name val="BIZ UDGothic"/>
    </font>
    <font>
      <sz val="6.0"/>
      <color rgb="FF000000"/>
      <name val="BIZ UDGothic"/>
    </font>
    <font>
      <u/>
      <sz val="9.0"/>
      <color rgb="FFFF00FF"/>
      <name val="BIZ UDGothic"/>
    </font>
    <font>
      <sz val="9.0"/>
      <color rgb="FFFF00FF"/>
      <name val="BIZ UDGothic"/>
    </font>
    <font>
      <u/>
      <sz val="9.0"/>
      <color rgb="FFFF00FF"/>
      <name val="BIZ UDGothic"/>
    </font>
    <font>
      <sz val="11.0"/>
      <color rgb="FFFF0000"/>
      <name val="BIZ UDGothic"/>
    </font>
    <font>
      <sz val="11.0"/>
      <color theme="1"/>
      <name val="Noto Sans JP"/>
    </font>
    <font>
      <b/>
      <sz val="15.0"/>
      <color theme="1"/>
      <name val="Noto Sans JP"/>
    </font>
    <font>
      <b/>
      <sz val="15.0"/>
      <color rgb="FFFF0000"/>
      <name val="Noto Sans JP"/>
    </font>
    <font>
      <color theme="1"/>
      <name val="Noto Sans JP"/>
    </font>
  </fonts>
  <fills count="12">
    <fill>
      <patternFill patternType="none"/>
    </fill>
    <fill>
      <patternFill patternType="lightGray"/>
    </fill>
    <fill>
      <patternFill patternType="solid">
        <fgColor rgb="FFCFE2F3"/>
        <bgColor rgb="FFCFE2F3"/>
      </patternFill>
    </fill>
    <fill>
      <patternFill patternType="solid">
        <fgColor theme="0"/>
        <bgColor theme="0"/>
      </patternFill>
    </fill>
    <fill>
      <patternFill patternType="solid">
        <fgColor rgb="FFFF0000"/>
        <bgColor rgb="FFFF0000"/>
      </patternFill>
    </fill>
    <fill>
      <patternFill patternType="solid">
        <fgColor rgb="FFFFFFFF"/>
        <bgColor rgb="FFFFFFFF"/>
      </patternFill>
    </fill>
    <fill>
      <patternFill patternType="solid">
        <fgColor rgb="FFF6B26B"/>
        <bgColor rgb="FFF6B26B"/>
      </patternFill>
    </fill>
    <fill>
      <patternFill patternType="solid">
        <fgColor rgb="FFFFFF00"/>
        <bgColor rgb="FFFFFF00"/>
      </patternFill>
    </fill>
    <fill>
      <patternFill patternType="solid">
        <fgColor rgb="FFCCCCCC"/>
        <bgColor rgb="FFCCCCCC"/>
      </patternFill>
    </fill>
    <fill>
      <patternFill patternType="solid">
        <fgColor rgb="FFFF9900"/>
        <bgColor rgb="FFFF9900"/>
      </patternFill>
    </fill>
    <fill>
      <patternFill patternType="solid">
        <fgColor rgb="FFB7B7B7"/>
        <bgColor rgb="FFB7B7B7"/>
      </patternFill>
    </fill>
    <fill>
      <patternFill patternType="solid">
        <fgColor rgb="FF999999"/>
        <bgColor rgb="FF999999"/>
      </patternFill>
    </fill>
  </fills>
  <borders count="165">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left style="thin">
        <color rgb="FF000000"/>
      </left>
      <right style="thin">
        <color rgb="FF000000"/>
      </right>
      <top style="thin">
        <color rgb="FF000000"/>
      </top>
      <bottom style="thin">
        <color rgb="FF000000"/>
      </bottom>
    </border>
    <border>
      <left/>
      <right/>
      <top/>
      <bottom/>
    </border>
    <border>
      <left style="medium">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thick">
        <color rgb="FF000000"/>
      </left>
      <top style="thick">
        <color rgb="FF000000"/>
      </top>
    </border>
    <border>
      <top style="thick">
        <color rgb="FF000000"/>
      </top>
    </border>
    <border>
      <right style="thick">
        <color rgb="FF000000"/>
      </right>
      <top style="thick">
        <color rgb="FF000000"/>
      </top>
    </border>
    <border>
      <left style="medium">
        <color rgb="FF000000"/>
      </left>
      <right style="thin">
        <color rgb="FF000000"/>
      </right>
      <top style="thin">
        <color rgb="FF000000"/>
      </top>
      <bottom style="thin">
        <color rgb="FF000000"/>
      </bottom>
    </border>
    <border>
      <right style="medium">
        <color rgb="FF000000"/>
      </right>
      <top style="thin">
        <color rgb="FF000000"/>
      </top>
      <bottom style="thin">
        <color rgb="FF000000"/>
      </bottom>
    </border>
    <border>
      <left style="thick">
        <color rgb="FF000000"/>
      </left>
    </border>
    <border>
      <right style="thick">
        <color rgb="FF000000"/>
      </right>
    </border>
    <border>
      <left style="medium">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thick">
        <color rgb="FF000000"/>
      </left>
      <bottom style="thick">
        <color rgb="FF000000"/>
      </bottom>
    </border>
    <border>
      <bottom style="thick">
        <color rgb="FF000000"/>
      </bottom>
    </border>
    <border>
      <right style="thick">
        <color rgb="FF000000"/>
      </right>
      <bottom style="thick">
        <color rgb="FF000000"/>
      </bottom>
    </border>
    <border>
      <left style="thick">
        <color rgb="FF000000"/>
      </left>
      <right style="thin">
        <color rgb="FF000000"/>
      </right>
      <top style="medium">
        <color rgb="FF000000"/>
      </top>
      <bottom style="thin">
        <color rgb="FF000000"/>
      </bottom>
    </border>
    <border>
      <left style="thin">
        <color rgb="FF000000"/>
      </left>
      <right style="thin">
        <color rgb="FF000000"/>
      </right>
      <bottom style="thin">
        <color rgb="FF000000"/>
      </bottom>
    </border>
    <border>
      <left style="thin">
        <color rgb="FF000000"/>
      </left>
      <bottom style="thin">
        <color rgb="FF000000"/>
      </bottom>
    </border>
    <border>
      <left style="thick">
        <color rgb="FF000000"/>
      </left>
      <right style="thin">
        <color rgb="FF000000"/>
      </right>
      <top style="thin">
        <color rgb="FF000000"/>
      </top>
      <bottom style="thin">
        <color rgb="FF000000"/>
      </bottom>
    </border>
    <border>
      <left style="thin">
        <color rgb="FF000000"/>
      </left>
      <right style="medium">
        <color rgb="FF000000"/>
      </right>
      <bottom style="thin">
        <color rgb="FF000000"/>
      </bottom>
    </border>
    <border>
      <left style="thin">
        <color rgb="FF000000"/>
      </left>
      <right style="thick">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top style="thin">
        <color rgb="FF000000"/>
      </top>
      <bottom style="thin">
        <color rgb="FF000000"/>
      </bottom>
    </border>
    <border>
      <left style="medium">
        <color rgb="FF000000"/>
      </left>
      <right style="thin">
        <color rgb="FF000000"/>
      </right>
      <top style="thin">
        <color rgb="FF000000"/>
      </top>
      <bottom style="thick">
        <color rgb="FF000000"/>
      </bottom>
    </border>
    <border>
      <left style="thin">
        <color rgb="FF000000"/>
      </left>
      <right style="thin">
        <color rgb="FF000000"/>
      </right>
      <top style="thin">
        <color rgb="FF000000"/>
      </top>
      <bottom style="thick">
        <color rgb="FF000000"/>
      </bottom>
    </border>
    <border>
      <left style="thin">
        <color rgb="FF000000"/>
      </left>
      <right style="thick">
        <color rgb="FF000000"/>
      </right>
      <top style="thin">
        <color rgb="FF000000"/>
      </top>
      <bottom style="thick">
        <color rgb="FF000000"/>
      </bottom>
    </border>
    <border>
      <right style="thin">
        <color rgb="FF000000"/>
      </right>
      <top style="thin">
        <color rgb="FF000000"/>
      </top>
      <bottom style="thick">
        <color rgb="FF000000"/>
      </bottom>
    </border>
    <border>
      <left style="thin">
        <color rgb="FF000000"/>
      </left>
      <right style="medium">
        <color rgb="FF000000"/>
      </right>
      <top style="thin">
        <color rgb="FF000000"/>
      </top>
      <bottom style="thick">
        <color rgb="FF000000"/>
      </bottom>
    </border>
    <border>
      <left style="thick">
        <color rgb="FF000000"/>
      </left>
      <top/>
      <bottom/>
    </border>
    <border>
      <top/>
      <bottom/>
    </border>
    <border>
      <left/>
      <right style="thick">
        <color rgb="FF000000"/>
      </right>
      <top/>
      <bottom/>
    </border>
    <border>
      <right style="thick">
        <color rgb="FF000000"/>
      </right>
      <top/>
      <bottom/>
    </border>
    <border>
      <left style="thick">
        <color rgb="FF000000"/>
      </left>
      <top/>
      <bottom style="thick">
        <color rgb="FF000000"/>
      </bottom>
    </border>
    <border>
      <top/>
      <bottom style="thick">
        <color rgb="FF000000"/>
      </bottom>
    </border>
    <border>
      <right style="thick">
        <color rgb="FF000000"/>
      </right>
      <top/>
      <bottom style="thick">
        <color rgb="FF000000"/>
      </bottom>
    </border>
    <border>
      <right style="thin">
        <color rgb="FF000000"/>
      </right>
      <top style="medium">
        <color rgb="FF000000"/>
      </top>
    </border>
    <border>
      <left style="thin">
        <color rgb="FF000000"/>
      </left>
      <right style="thin">
        <color rgb="FF000000"/>
      </right>
      <top style="medium">
        <color rgb="FF000000"/>
      </top>
    </border>
    <border>
      <right style="thin">
        <color rgb="FF000000"/>
      </right>
      <top style="medium">
        <color rgb="FF000000"/>
      </top>
      <bottom style="thin">
        <color rgb="FF000000"/>
      </bottom>
    </border>
    <border>
      <left style="thin">
        <color rgb="FF000000"/>
      </left>
      <right style="medium">
        <color rgb="FF000000"/>
      </right>
      <top style="medium">
        <color rgb="FF000000"/>
      </top>
    </border>
    <border>
      <right style="thin">
        <color rgb="FF000000"/>
      </right>
    </border>
    <border>
      <left style="thin">
        <color rgb="FF000000"/>
      </left>
      <right style="thin">
        <color rgb="FF000000"/>
      </right>
    </border>
    <border>
      <left style="thin">
        <color rgb="FF000000"/>
      </left>
      <right style="thin">
        <color rgb="FF000000"/>
      </right>
      <top style="thin">
        <color rgb="FF000000"/>
      </top>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medium">
        <color rgb="FF000000"/>
      </right>
    </border>
    <border>
      <left style="thin">
        <color rgb="FF000000"/>
      </left>
      <right style="thin">
        <color rgb="FF000000"/>
      </right>
      <top/>
    </border>
    <border>
      <left style="thin">
        <color rgb="FF000000"/>
      </left>
      <top style="thin">
        <color rgb="FF000000"/>
      </top>
      <bottom style="hair">
        <color rgb="FF000000"/>
      </bottom>
    </border>
    <border>
      <right style="thin">
        <color rgb="FF000000"/>
      </right>
      <top style="thin">
        <color rgb="FF000000"/>
      </top>
      <bottom style="hair">
        <color rgb="FF000000"/>
      </bottom>
    </border>
    <border>
      <left style="thin">
        <color rgb="FF000000"/>
      </left>
    </border>
    <border>
      <left style="thin">
        <color rgb="FF000000"/>
      </left>
      <right style="hair">
        <color rgb="FF000000"/>
      </right>
      <top style="hair">
        <color rgb="FF000000"/>
      </top>
      <bottom/>
    </border>
    <border>
      <left style="hair">
        <color rgb="FF000000"/>
      </left>
      <right style="thin">
        <color rgb="FF000000"/>
      </right>
      <top style="hair">
        <color rgb="FF000000"/>
      </top>
      <bottom/>
    </border>
    <border>
      <left style="thin">
        <color rgb="FF000000"/>
      </left>
      <right/>
      <top/>
      <bottom/>
    </border>
    <border>
      <left style="thin">
        <color rgb="FF000000"/>
      </left>
      <right style="thin">
        <color rgb="FF000000"/>
      </right>
      <top/>
      <bottom/>
    </border>
    <border>
      <left/>
      <right style="thin">
        <color rgb="FF000000"/>
      </right>
      <top/>
      <bottom/>
    </border>
    <border>
      <left/>
      <right style="hair">
        <color rgb="FF000000"/>
      </right>
      <top/>
      <bottom/>
    </border>
    <border>
      <left style="hair">
        <color rgb="FF000000"/>
      </left>
      <right/>
      <top/>
      <bottom/>
    </border>
    <border>
      <left style="thin">
        <color rgb="FF000000"/>
      </left>
      <top/>
      <bottom/>
    </border>
    <border>
      <left/>
      <right style="thin">
        <color rgb="FF000000"/>
      </right>
      <top style="thin">
        <color rgb="FF000000"/>
      </top>
      <bottom style="thin">
        <color rgb="FF000000"/>
      </bottom>
    </border>
    <border>
      <left/>
      <top style="thin">
        <color rgb="FF000000"/>
      </top>
      <bottom style="thin">
        <color rgb="FF000000"/>
      </bottom>
    </border>
    <border>
      <left/>
      <right style="thin">
        <color rgb="FF000000"/>
      </right>
      <bottom style="thin">
        <color rgb="FF000000"/>
      </bottom>
    </border>
    <border>
      <left style="medium">
        <color rgb="FF000000"/>
      </left>
    </border>
    <border>
      <top style="double">
        <color rgb="FF000000"/>
      </top>
      <bottom style="medium">
        <color rgb="FF000000"/>
      </bottom>
    </border>
    <border>
      <left style="thin">
        <color rgb="FF000000"/>
      </left>
      <right style="thin">
        <color rgb="FF000000"/>
      </right>
      <top style="double">
        <color rgb="FF000000"/>
      </top>
      <bottom style="medium">
        <color rgb="FF000000"/>
      </bottom>
    </border>
    <border>
      <left style="thin">
        <color rgb="FF000000"/>
      </left>
      <top style="double">
        <color rgb="FF000000"/>
      </top>
      <bottom style="medium">
        <color rgb="FF000000"/>
      </bottom>
    </border>
    <border>
      <left style="medium">
        <color rgb="FF000000"/>
      </left>
      <right style="medium">
        <color rgb="FF000000"/>
      </right>
      <top style="double">
        <color rgb="FF000000"/>
      </top>
      <bottom style="medium">
        <color rgb="FF000000"/>
      </bottom>
    </border>
    <border>
      <right style="thin">
        <color rgb="FF000000"/>
      </right>
      <top style="double">
        <color rgb="FF000000"/>
      </top>
      <bottom style="medium">
        <color rgb="FF000000"/>
      </bottom>
    </border>
    <border>
      <left style="thin">
        <color rgb="FF000000"/>
      </left>
      <right style="hair">
        <color rgb="FF000000"/>
      </right>
      <top style="double">
        <color rgb="FF000000"/>
      </top>
      <bottom style="medium">
        <color rgb="FF000000"/>
      </bottom>
    </border>
    <border>
      <left style="hair">
        <color rgb="FF000000"/>
      </left>
      <top style="double">
        <color rgb="FF000000"/>
      </top>
      <bottom style="medium">
        <color rgb="FF000000"/>
      </bottom>
    </border>
    <border>
      <left style="medium">
        <color rgb="FF000000"/>
      </left>
      <right style="thin">
        <color rgb="FF000000"/>
      </right>
      <top style="double">
        <color rgb="FF000000"/>
      </top>
      <bottom style="medium">
        <color rgb="FF000000"/>
      </bottom>
    </border>
    <border>
      <left style="thin">
        <color rgb="FF000000"/>
      </left>
      <right style="medium">
        <color rgb="FF000000"/>
      </right>
      <top style="double">
        <color rgb="FF000000"/>
      </top>
      <bottom style="medium">
        <color rgb="FF000000"/>
      </bottom>
    </border>
    <border>
      <right style="medium">
        <color rgb="FF000000"/>
      </right>
      <top style="double">
        <color rgb="FF000000"/>
      </top>
      <bottom style="medium">
        <color rgb="FF000000"/>
      </bottom>
    </border>
    <border>
      <left style="medium">
        <color rgb="FF000000"/>
      </left>
      <top style="double">
        <color rgb="FF000000"/>
      </top>
      <bottom style="medium">
        <color rgb="FF000000"/>
      </bottom>
    </border>
    <border>
      <left style="medium">
        <color rgb="FF000000"/>
      </left>
      <right/>
      <top style="medium">
        <color rgb="FF000000"/>
      </top>
      <bottom/>
    </border>
    <border>
      <left style="double">
        <color rgb="FF000000"/>
      </left>
      <top style="medium">
        <color rgb="FF000000"/>
      </top>
      <bottom style="thin">
        <color rgb="FF000000"/>
      </bottom>
    </border>
    <border>
      <left style="medium">
        <color rgb="FF000000"/>
      </left>
      <right style="thin">
        <color rgb="FF000000"/>
      </right>
      <top style="medium">
        <color rgb="FF000000"/>
      </top>
      <bottom/>
    </border>
    <border>
      <left style="thin">
        <color rgb="FF000000"/>
      </left>
      <right style="medium">
        <color rgb="FF000000"/>
      </right>
      <top style="medium">
        <color rgb="FF000000"/>
      </top>
      <bottom/>
    </border>
    <border>
      <left style="medium">
        <color rgb="FF000000"/>
      </left>
      <right/>
      <top/>
      <bottom/>
    </border>
    <border>
      <left style="double">
        <color rgb="FF000000"/>
      </left>
      <right style="thin">
        <color rgb="FF000000"/>
      </right>
      <top style="thin">
        <color rgb="FF000000"/>
      </top>
      <bottom/>
    </border>
    <border>
      <left style="thin">
        <color rgb="FF000000"/>
      </left>
      <right style="thin">
        <color rgb="FF000000"/>
      </right>
      <top style="thin">
        <color rgb="FF000000"/>
      </top>
      <bottom/>
    </border>
    <border>
      <left/>
      <right/>
      <top style="thin">
        <color rgb="FF000000"/>
      </top>
      <bottom/>
    </border>
    <border>
      <left style="thin">
        <color rgb="FF000000"/>
      </left>
      <right/>
      <top style="thin">
        <color rgb="FF000000"/>
      </top>
      <bottom/>
    </border>
    <border>
      <left style="thin">
        <color rgb="FF000000"/>
      </left>
      <right style="medium">
        <color rgb="FF000000"/>
      </right>
      <top style="thin">
        <color rgb="FF000000"/>
      </top>
      <bottom/>
    </border>
    <border>
      <left style="medium">
        <color rgb="FF000000"/>
      </left>
      <right style="thin">
        <color rgb="FF000000"/>
      </right>
      <top/>
      <bottom/>
    </border>
    <border>
      <left style="thin">
        <color rgb="FF000000"/>
      </left>
      <right style="medium">
        <color rgb="FF000000"/>
      </right>
      <top/>
      <bottom/>
    </border>
    <border>
      <left style="double">
        <color rgb="FF000000"/>
      </left>
      <right style="thin">
        <color rgb="FF000000"/>
      </right>
      <top/>
      <bottom/>
    </border>
    <border>
      <left style="medium">
        <color rgb="FF000000"/>
      </left>
      <right/>
      <top style="double">
        <color rgb="FF000000"/>
      </top>
      <bottom style="thin">
        <color rgb="FF000000"/>
      </bottom>
    </border>
    <border>
      <left style="double">
        <color rgb="FF000000"/>
      </left>
      <right style="thin">
        <color rgb="FF000000"/>
      </right>
      <top style="double">
        <color rgb="FF000000"/>
      </top>
      <bottom style="thin">
        <color rgb="FF000000"/>
      </bottom>
    </border>
    <border>
      <left style="thin">
        <color rgb="FF000000"/>
      </left>
      <right style="medium">
        <color rgb="FF000000"/>
      </right>
      <top style="double">
        <color rgb="FF000000"/>
      </top>
      <bottom style="thin">
        <color rgb="FF000000"/>
      </bottom>
    </border>
    <border>
      <left style="medium">
        <color rgb="FF000000"/>
      </left>
      <right style="thin">
        <color rgb="FF000000"/>
      </right>
      <top style="double">
        <color rgb="FF000000"/>
      </top>
    </border>
    <border>
      <left style="thin">
        <color rgb="FF000000"/>
      </left>
      <right style="medium">
        <color rgb="FF000000"/>
      </right>
      <top style="double">
        <color rgb="FF000000"/>
      </top>
      <bottom/>
    </border>
    <border>
      <left style="medium">
        <color rgb="FF000000"/>
      </left>
      <right/>
      <top style="thin">
        <color rgb="FF000000"/>
      </top>
      <bottom style="thin">
        <color rgb="FF000000"/>
      </bottom>
    </border>
    <border>
      <left style="double">
        <color rgb="FF000000"/>
      </left>
      <right style="thin">
        <color rgb="FF000000"/>
      </right>
      <top style="thin">
        <color rgb="FF000000"/>
      </top>
      <bottom style="thin">
        <color rgb="FF000000"/>
      </bottom>
    </border>
    <border>
      <left style="medium">
        <color rgb="FF000000"/>
      </left>
      <right/>
      <top style="thin">
        <color rgb="FF000000"/>
      </top>
      <bottom/>
    </border>
    <border>
      <left style="double">
        <color rgb="FF000000"/>
      </left>
      <right style="thin">
        <color rgb="FF000000"/>
      </right>
      <top style="thin">
        <color rgb="FF000000"/>
      </top>
      <bottom style="double">
        <color rgb="FF000000"/>
      </bottom>
    </border>
    <border>
      <left style="thin">
        <color rgb="FF000000"/>
      </left>
      <right style="thin">
        <color rgb="FF000000"/>
      </right>
      <top style="thin">
        <color rgb="FF000000"/>
      </top>
      <bottom style="double">
        <color rgb="FF000000"/>
      </bottom>
    </border>
    <border>
      <left style="double">
        <color rgb="FF000000"/>
      </left>
      <right style="thin">
        <color rgb="FF000000"/>
      </right>
      <top style="double">
        <color rgb="FF000000"/>
      </top>
      <bottom style="medium">
        <color rgb="FF000000"/>
      </bottom>
    </border>
    <border>
      <top style="medium">
        <color rgb="FF000000"/>
      </top>
    </border>
    <border>
      <left/>
      <right/>
      <top style="medium">
        <color rgb="FF000000"/>
      </top>
      <bottom/>
    </border>
    <border>
      <left style="double">
        <color rgb="FF000000"/>
      </left>
      <right/>
      <top style="medium">
        <color rgb="FF000000"/>
      </top>
      <bottom/>
    </border>
    <border>
      <left/>
      <right style="thin">
        <color rgb="FF000000"/>
      </right>
      <top style="medium">
        <color rgb="FF000000"/>
      </top>
      <bottom/>
    </border>
    <border>
      <left style="thin">
        <color rgb="FF000000"/>
      </left>
      <right/>
      <top style="medium">
        <color rgb="FF000000"/>
      </top>
      <bottom/>
    </border>
    <border>
      <left/>
      <right style="medium">
        <color rgb="FF000000"/>
      </right>
      <top style="medium">
        <color rgb="FF000000"/>
      </top>
      <bottom/>
    </border>
    <border>
      <left style="double">
        <color rgb="FF000000"/>
      </left>
      <right/>
      <top/>
      <bottom/>
    </border>
    <border>
      <left/>
      <right style="medium">
        <color rgb="FF000000"/>
      </right>
      <top/>
      <bottom/>
    </border>
    <border>
      <left style="double">
        <color rgb="FF000000"/>
      </left>
      <right/>
      <top/>
    </border>
    <border>
      <left/>
      <right style="thin">
        <color rgb="FF000000"/>
      </right>
      <top/>
    </border>
    <border>
      <left style="thin">
        <color rgb="FF000000"/>
      </left>
      <right/>
      <top/>
      <bottom style="double">
        <color rgb="FF000000"/>
      </bottom>
    </border>
    <border>
      <left/>
      <right style="thin">
        <color rgb="FF000000"/>
      </right>
      <top/>
      <bottom style="double">
        <color rgb="FF000000"/>
      </bottom>
    </border>
    <border>
      <left style="double">
        <color rgb="FF000000"/>
      </left>
      <top style="double">
        <color rgb="FF000000"/>
      </top>
      <bottom style="medium">
        <color rgb="FF000000"/>
      </bottom>
    </border>
    <border>
      <left/>
      <top style="double">
        <color rgb="FF000000"/>
      </top>
      <bottom style="medium">
        <color rgb="FF000000"/>
      </bottom>
    </border>
    <border>
      <bottom style="medium">
        <color rgb="FF000000"/>
      </bottom>
    </border>
    <border>
      <left style="medium">
        <color rgb="FF000000"/>
      </left>
      <right/>
      <top/>
      <bottom style="double">
        <color rgb="FF000000"/>
      </bottom>
    </border>
    <border>
      <left/>
      <right/>
      <top/>
      <bottom style="double">
        <color rgb="FF000000"/>
      </bottom>
    </border>
    <border>
      <left style="double">
        <color rgb="FF000000"/>
      </left>
      <right/>
      <top/>
      <bottom style="double">
        <color rgb="FF000000"/>
      </bottom>
    </border>
    <border>
      <left/>
      <right style="medium">
        <color rgb="FF000000"/>
      </right>
      <top/>
      <bottom style="double">
        <color rgb="FF000000"/>
      </bottom>
    </border>
    <border>
      <left style="medium">
        <color rgb="FF000000"/>
      </left>
      <top/>
      <bottom style="medium">
        <color rgb="FF000000"/>
      </bottom>
    </border>
    <border>
      <top/>
      <bottom style="medium">
        <color rgb="FF000000"/>
      </bottom>
    </border>
    <border>
      <left style="double">
        <color rgb="FF000000"/>
      </left>
      <top/>
      <bottom style="medium">
        <color rgb="FF000000"/>
      </bottom>
    </border>
    <border>
      <right style="thin">
        <color rgb="FF000000"/>
      </right>
      <top/>
      <bottom style="medium">
        <color rgb="FF000000"/>
      </bottom>
    </border>
    <border>
      <left style="thin">
        <color rgb="FF000000"/>
      </left>
      <top/>
      <bottom style="medium">
        <color rgb="FF000000"/>
      </bottom>
    </border>
    <border>
      <left/>
      <top/>
      <bottom style="medium">
        <color rgb="FF000000"/>
      </bottom>
    </border>
    <border>
      <right style="medium">
        <color rgb="FF000000"/>
      </right>
      <top/>
      <bottom style="medium">
        <color rgb="FF000000"/>
      </bottom>
    </border>
    <border>
      <left style="medium">
        <color rgb="FF000000"/>
      </left>
      <top style="thin">
        <color rgb="FF000000"/>
      </top>
    </border>
    <border>
      <right style="double">
        <color rgb="FF000000"/>
      </right>
      <top style="double">
        <color rgb="FF000000"/>
      </top>
      <bottom style="medium">
        <color rgb="FF000000"/>
      </bottom>
    </border>
    <border>
      <left/>
      <top/>
      <bottom/>
    </border>
    <border>
      <left style="double">
        <color rgb="FF000000"/>
      </left>
      <right style="thin">
        <color rgb="FF000000"/>
      </right>
      <top style="medium">
        <color rgb="FF000000"/>
      </top>
    </border>
    <border>
      <left style="double">
        <color rgb="FF000000"/>
      </left>
      <right style="thin">
        <color rgb="FF000000"/>
      </right>
    </border>
    <border>
      <left style="thin">
        <color rgb="FF000000"/>
      </left>
      <right style="medium">
        <color rgb="FF000000"/>
      </right>
      <bottom style="double">
        <color rgb="FF000000"/>
      </bottom>
    </border>
    <border>
      <left style="thin">
        <color rgb="FF000000"/>
      </left>
      <right/>
      <top style="double">
        <color rgb="FF000000"/>
      </top>
      <bottom style="medium">
        <color rgb="FF000000"/>
      </bottom>
    </border>
    <border>
      <left style="thick">
        <color rgb="FF000000"/>
      </left>
      <right style="thick">
        <color rgb="FF000000"/>
      </right>
      <top style="double">
        <color rgb="FF000000"/>
      </top>
      <bottom style="thick">
        <color rgb="FF000000"/>
      </bottom>
    </border>
    <border>
      <left/>
      <right/>
      <top style="medium">
        <color rgb="FF000000"/>
      </top>
      <bottom style="medium">
        <color rgb="FF000000"/>
      </bottom>
    </border>
    <border>
      <top style="medium">
        <color rgb="FF000000"/>
      </top>
      <bottom style="medium">
        <color rgb="FF000000"/>
      </bottom>
    </border>
    <border>
      <left style="medium">
        <color rgb="FF000000"/>
      </left>
      <right style="thin">
        <color rgb="FF000000"/>
      </right>
      <top style="medium">
        <color rgb="FF000000"/>
      </top>
    </border>
    <border>
      <left/>
      <right/>
      <top/>
      <bottom style="thin">
        <color rgb="FF000000"/>
      </bottom>
    </border>
    <border>
      <left style="double">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medium">
        <color rgb="FF000000"/>
      </left>
      <right style="thin">
        <color rgb="FF000000"/>
      </right>
    </border>
    <border>
      <left style="medium">
        <color rgb="FF000000"/>
      </left>
      <right style="thin">
        <color rgb="FF000000"/>
      </right>
      <bottom style="medium">
        <color rgb="FF000000"/>
      </bottom>
    </border>
    <border>
      <left style="thick">
        <color rgb="FF000000"/>
      </left>
      <right style="thick">
        <color rgb="FF000000"/>
      </right>
      <top style="thick">
        <color rgb="FF000000"/>
      </top>
      <bottom style="thick">
        <color rgb="FF000000"/>
      </bottom>
    </border>
    <border>
      <left/>
      <right style="thin">
        <color rgb="FF000000"/>
      </right>
      <top style="medium">
        <color rgb="FF000000"/>
      </top>
      <bottom style="thin">
        <color rgb="FF000000"/>
      </bottom>
    </border>
    <border>
      <left/>
      <right style="thin">
        <color rgb="FF000000"/>
      </right>
      <top style="thin">
        <color rgb="FF000000"/>
      </top>
      <bottom/>
    </border>
    <border>
      <left style="medium">
        <color rgb="FF000000"/>
      </left>
      <right style="thin">
        <color rgb="FF000000"/>
      </right>
      <top style="medium">
        <color rgb="FF000000"/>
      </top>
      <bottom style="medium">
        <color rgb="FF000000"/>
      </bottom>
    </border>
    <border>
      <left style="double">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top style="medium">
        <color rgb="FF000000"/>
      </top>
      <bottom style="medium">
        <color rgb="FF000000"/>
      </bottom>
    </border>
    <border>
      <left/>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top style="medium">
        <color rgb="FF000000"/>
      </top>
      <bottom/>
    </border>
    <border>
      <left/>
      <top/>
      <bottom style="thin">
        <color rgb="FF000000"/>
      </bottom>
    </border>
    <border>
      <left style="double">
        <color rgb="FF000000"/>
      </left>
      <right style="thin">
        <color rgb="FF000000"/>
      </right>
      <bottom style="thin">
        <color rgb="FF000000"/>
      </bottom>
    </border>
    <border>
      <left style="double">
        <color rgb="FF000000"/>
      </left>
      <right style="thin">
        <color rgb="FF000000"/>
      </right>
      <top style="thin">
        <color rgb="FF000000"/>
      </top>
    </border>
    <border>
      <left style="thin">
        <color rgb="FF000000"/>
      </left>
      <right style="medium">
        <color rgb="FF000000"/>
      </right>
      <top style="thin">
        <color rgb="FF000000"/>
      </top>
    </border>
    <border>
      <left style="thin">
        <color rgb="FF000000"/>
      </left>
      <right style="double">
        <color rgb="FF000000"/>
      </right>
      <top style="double">
        <color rgb="FF000000"/>
      </top>
      <bottom style="medium">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513">
    <xf borderId="0" fillId="0" fontId="0" numFmtId="0" xfId="0" applyAlignment="1" applyFont="1">
      <alignment readingOrder="0" shrinkToFit="0" vertical="bottom" wrapText="0"/>
    </xf>
    <xf borderId="0" fillId="0" fontId="1" numFmtId="0" xfId="0" applyFont="1"/>
    <xf borderId="0" fillId="2" fontId="2" numFmtId="0" xfId="0" applyAlignment="1" applyFill="1" applyFont="1">
      <alignment vertical="center"/>
    </xf>
    <xf borderId="0" fillId="2" fontId="3" numFmtId="0" xfId="0" applyFill="1" applyFont="1"/>
    <xf borderId="0" fillId="2" fontId="4" numFmtId="0" xfId="0" applyFill="1" applyFont="1"/>
    <xf borderId="1" fillId="0" fontId="5" numFmtId="0" xfId="0" applyAlignment="1" applyBorder="1" applyFont="1">
      <alignment horizontal="left" vertical="center"/>
    </xf>
    <xf borderId="2" fillId="0" fontId="6" numFmtId="0" xfId="0" applyBorder="1" applyFont="1"/>
    <xf borderId="1" fillId="2" fontId="5" numFmtId="0" xfId="0" applyAlignment="1" applyBorder="1" applyFill="1" applyFont="1">
      <alignment horizontal="center" readingOrder="0" vertical="center"/>
    </xf>
    <xf borderId="3" fillId="0" fontId="6" numFmtId="0" xfId="0" applyBorder="1" applyFont="1"/>
    <xf borderId="1" fillId="2" fontId="5" numFmtId="49" xfId="0" applyAlignment="1" applyBorder="1" applyFill="1" applyFont="1" applyNumberFormat="1">
      <alignment horizontal="center" readingOrder="0" vertical="center"/>
    </xf>
    <xf borderId="0" fillId="0" fontId="5" numFmtId="0" xfId="0" applyAlignment="1" applyFont="1">
      <alignment vertical="center"/>
    </xf>
    <xf borderId="4" fillId="2" fontId="5" numFmtId="0" xfId="0" applyAlignment="1" applyBorder="1" applyFill="1" applyFont="1">
      <alignment readingOrder="0" vertical="center"/>
    </xf>
    <xf borderId="1" fillId="3" fontId="7" numFmtId="0" xfId="0" applyAlignment="1" applyBorder="1" applyFill="1" applyFont="1">
      <alignment horizontal="left" vertical="center"/>
    </xf>
    <xf borderId="0" fillId="0" fontId="8" numFmtId="0" xfId="0" applyAlignment="1" applyFont="1">
      <alignment readingOrder="0" vertical="center"/>
    </xf>
    <xf borderId="4" fillId="3" fontId="5" numFmtId="0" xfId="0" applyAlignment="1" applyBorder="1" applyFill="1" applyFont="1">
      <alignment vertical="center"/>
    </xf>
    <xf borderId="1" fillId="0" fontId="5" numFmtId="0" xfId="0" applyAlignment="1" applyBorder="1" applyFont="1">
      <alignment vertical="center"/>
    </xf>
    <xf borderId="1" fillId="0" fontId="9" numFmtId="0" xfId="0" applyAlignment="1" applyBorder="1" applyFont="1">
      <alignment vertical="center"/>
    </xf>
    <xf borderId="5" fillId="4" fontId="10" numFmtId="0" xfId="0" applyAlignment="1" applyBorder="1" applyFill="1" applyFont="1">
      <alignment horizontal="center" vertical="center"/>
    </xf>
    <xf borderId="0" fillId="0" fontId="11" numFmtId="0" xfId="0" applyAlignment="1" applyFont="1">
      <alignment vertical="center"/>
    </xf>
    <xf borderId="6" fillId="0" fontId="12" numFmtId="0" xfId="0" applyAlignment="1" applyBorder="1" applyFont="1">
      <alignment horizontal="center" vertical="center"/>
    </xf>
    <xf borderId="7" fillId="0" fontId="12" numFmtId="0" xfId="0" applyAlignment="1" applyBorder="1" applyFont="1">
      <alignment horizontal="left" shrinkToFit="1" vertical="center" wrapText="0"/>
    </xf>
    <xf borderId="8" fillId="0" fontId="6" numFmtId="0" xfId="0" applyBorder="1" applyFont="1"/>
    <xf borderId="9" fillId="0" fontId="6" numFmtId="0" xfId="0" applyBorder="1" applyFont="1"/>
    <xf borderId="10" fillId="0" fontId="8" numFmtId="0" xfId="0" applyAlignment="1" applyBorder="1" applyFont="1">
      <alignment shrinkToFit="0" wrapText="1"/>
    </xf>
    <xf borderId="11" fillId="0" fontId="6" numFmtId="0" xfId="0" applyBorder="1" applyFont="1"/>
    <xf borderId="12" fillId="0" fontId="6" numFmtId="0" xfId="0" applyBorder="1" applyFont="1"/>
    <xf borderId="0" fillId="0" fontId="7" numFmtId="0" xfId="0" applyFont="1"/>
    <xf borderId="13" fillId="0" fontId="12" numFmtId="0" xfId="0" applyAlignment="1" applyBorder="1" applyFont="1">
      <alignment horizontal="center" vertical="center"/>
    </xf>
    <xf borderId="1" fillId="0" fontId="12" numFmtId="0" xfId="0" applyAlignment="1" applyBorder="1" applyFont="1">
      <alignment horizontal="left" shrinkToFit="1" vertical="center" wrapText="0"/>
    </xf>
    <xf borderId="14" fillId="0" fontId="6" numFmtId="0" xfId="0" applyBorder="1" applyFont="1"/>
    <xf borderId="15" fillId="0" fontId="6" numFmtId="0" xfId="0" applyBorder="1" applyFont="1"/>
    <xf borderId="16" fillId="0" fontId="6" numFmtId="0" xfId="0" applyBorder="1" applyFont="1"/>
    <xf borderId="1" fillId="0" fontId="12" numFmtId="49" xfId="0" applyAlignment="1" applyBorder="1" applyFont="1" applyNumberFormat="1">
      <alignment horizontal="left" shrinkToFit="1" vertical="center" wrapText="0"/>
    </xf>
    <xf borderId="13" fillId="0" fontId="12" numFmtId="0" xfId="0" applyAlignment="1" applyBorder="1" applyFont="1">
      <alignment horizontal="center" shrinkToFit="1" vertical="center" wrapText="0"/>
    </xf>
    <xf borderId="17" fillId="0" fontId="12" numFmtId="0" xfId="0" applyAlignment="1" applyBorder="1" applyFont="1">
      <alignment horizontal="center" shrinkToFit="1" vertical="center" wrapText="0"/>
    </xf>
    <xf borderId="18" fillId="0" fontId="12" numFmtId="0" xfId="0" applyAlignment="1" applyBorder="1" applyFont="1">
      <alignment horizontal="left" vertical="center"/>
    </xf>
    <xf borderId="19" fillId="0" fontId="6" numFmtId="0" xfId="0" applyBorder="1" applyFont="1"/>
    <xf borderId="20" fillId="0" fontId="6" numFmtId="0" xfId="0" applyBorder="1" applyFont="1"/>
    <xf borderId="21" fillId="0" fontId="6" numFmtId="0" xfId="0" applyBorder="1" applyFont="1"/>
    <xf borderId="22" fillId="0" fontId="6" numFmtId="0" xfId="0" applyBorder="1" applyFont="1"/>
    <xf borderId="23" fillId="0" fontId="6" numFmtId="0" xfId="0" applyBorder="1" applyFont="1"/>
    <xf borderId="0" fillId="2" fontId="13" numFmtId="0" xfId="0" applyAlignment="1" applyFill="1" applyFont="1">
      <alignment vertical="center"/>
    </xf>
    <xf borderId="0" fillId="5" fontId="3" numFmtId="0" xfId="0" applyFill="1" applyFont="1"/>
    <xf borderId="6" fillId="0" fontId="1" numFmtId="0" xfId="0" applyBorder="1" applyFont="1"/>
    <xf borderId="7" fillId="0" fontId="1" numFmtId="0" xfId="0" applyBorder="1" applyFont="1"/>
    <xf borderId="8" fillId="0" fontId="1" numFmtId="0" xfId="0" applyBorder="1" applyFont="1"/>
    <xf borderId="24" fillId="0" fontId="1" numFmtId="0" xfId="0" applyBorder="1" applyFont="1"/>
    <xf borderId="9" fillId="0" fontId="1" numFmtId="0" xfId="0" applyBorder="1" applyFont="1"/>
    <xf borderId="13" fillId="0" fontId="1" numFmtId="0" xfId="0" applyAlignment="1" applyBorder="1" applyFont="1">
      <alignment vertical="center"/>
    </xf>
    <xf borderId="4" fillId="0" fontId="1" numFmtId="0" xfId="0" applyAlignment="1" applyBorder="1" applyFont="1">
      <alignment vertical="center"/>
    </xf>
    <xf borderId="25" fillId="0" fontId="1" numFmtId="0" xfId="0" applyAlignment="1" applyBorder="1" applyFont="1">
      <alignment vertical="center"/>
    </xf>
    <xf borderId="25" fillId="0" fontId="1" numFmtId="0" xfId="0" applyAlignment="1" applyBorder="1" applyFont="1">
      <alignment shrinkToFit="0" vertical="center" wrapText="1"/>
    </xf>
    <xf borderId="26" fillId="0" fontId="1" numFmtId="0" xfId="0" applyAlignment="1" applyBorder="1" applyFont="1">
      <alignment shrinkToFit="0" vertical="center" wrapText="1"/>
    </xf>
    <xf borderId="27" fillId="0" fontId="1" numFmtId="0" xfId="0" applyAlignment="1" applyBorder="1" applyFont="1">
      <alignment shrinkToFit="0" vertical="center" wrapText="1"/>
    </xf>
    <xf borderId="4" fillId="0" fontId="1" numFmtId="0" xfId="0" applyAlignment="1" applyBorder="1" applyFont="1">
      <alignment shrinkToFit="0" vertical="center" wrapText="1"/>
    </xf>
    <xf borderId="28" fillId="0" fontId="1" numFmtId="0" xfId="0" applyAlignment="1" applyBorder="1" applyFont="1">
      <alignment shrinkToFit="0" vertical="center" wrapText="1"/>
    </xf>
    <xf borderId="0" fillId="0" fontId="3" numFmtId="0" xfId="0" applyFont="1"/>
    <xf borderId="13" fillId="0" fontId="1" numFmtId="0" xfId="0" applyAlignment="1" applyBorder="1" applyFont="1">
      <alignment horizontal="center"/>
    </xf>
    <xf borderId="2" fillId="2" fontId="5" numFmtId="0" xfId="0" applyAlignment="1" applyBorder="1" applyFill="1" applyFont="1">
      <alignment horizontal="center" readingOrder="0" vertical="bottom"/>
    </xf>
    <xf borderId="4" fillId="2" fontId="5" numFmtId="0" xfId="0" applyAlignment="1" applyBorder="1" applyFill="1" applyFont="1">
      <alignment horizontal="center" readingOrder="0" vertical="bottom"/>
    </xf>
    <xf borderId="29" fillId="2" fontId="5" numFmtId="0" xfId="0" applyAlignment="1" applyBorder="1" applyFill="1" applyFont="1">
      <alignment horizontal="center" readingOrder="0" vertical="bottom"/>
    </xf>
    <xf borderId="4" fillId="2" fontId="1" numFmtId="0" xfId="0" applyAlignment="1" applyBorder="1" applyFill="1" applyFont="1">
      <alignment horizontal="center" readingOrder="0" vertical="bottom"/>
    </xf>
    <xf borderId="4" fillId="2" fontId="1" numFmtId="0" xfId="0" applyAlignment="1" applyBorder="1" applyFill="1" applyFont="1">
      <alignment horizontal="center" vertical="bottom"/>
    </xf>
    <xf borderId="30" fillId="2" fontId="1" numFmtId="0" xfId="0" applyAlignment="1" applyBorder="1" applyFill="1" applyFont="1">
      <alignment horizontal="center" vertical="bottom"/>
    </xf>
    <xf borderId="2" fillId="2" fontId="5" numFmtId="0" xfId="0" applyAlignment="1" applyBorder="1" applyFill="1" applyFont="1">
      <alignment horizontal="center" vertical="bottom"/>
    </xf>
    <xf borderId="4" fillId="2" fontId="5" numFmtId="0" xfId="0" applyAlignment="1" applyBorder="1" applyFill="1" applyFont="1">
      <alignment horizontal="center" vertical="bottom"/>
    </xf>
    <xf borderId="29" fillId="2" fontId="5" numFmtId="0" xfId="0" applyAlignment="1" applyBorder="1" applyFill="1" applyFont="1">
      <alignment horizontal="center" vertical="bottom"/>
    </xf>
    <xf borderId="1" fillId="2" fontId="1" numFmtId="0" xfId="0" applyAlignment="1" applyBorder="1" applyFill="1" applyFont="1">
      <alignment horizontal="center" vertical="bottom"/>
    </xf>
    <xf borderId="1" fillId="2" fontId="5" numFmtId="0" xfId="0" applyAlignment="1" applyBorder="1" applyFill="1" applyFont="1">
      <alignment horizontal="center" vertical="bottom"/>
    </xf>
    <xf borderId="30" fillId="2" fontId="5" numFmtId="0" xfId="0" applyAlignment="1" applyBorder="1" applyFill="1" applyFont="1">
      <alignment horizontal="center" vertical="bottom"/>
    </xf>
    <xf borderId="4" fillId="2" fontId="1" numFmtId="0" xfId="0" applyAlignment="1" applyBorder="1" applyFill="1" applyFont="1">
      <alignment horizontal="center"/>
    </xf>
    <xf borderId="29" fillId="2" fontId="1" numFmtId="0" xfId="0" applyAlignment="1" applyBorder="1" applyFill="1" applyFont="1">
      <alignment horizontal="center"/>
    </xf>
    <xf borderId="2" fillId="2" fontId="1" numFmtId="0" xfId="0" applyAlignment="1" applyBorder="1" applyFill="1" applyFont="1">
      <alignment horizontal="center" vertical="center"/>
    </xf>
    <xf borderId="4" fillId="2" fontId="5" numFmtId="0" xfId="0" applyAlignment="1" applyBorder="1" applyFill="1" applyFont="1">
      <alignment horizontal="center" vertical="center"/>
    </xf>
    <xf borderId="30" fillId="2" fontId="5" numFmtId="0" xfId="0" applyAlignment="1" applyBorder="1" applyFill="1" applyFont="1">
      <alignment horizontal="center" vertical="center"/>
    </xf>
    <xf borderId="2" fillId="2" fontId="5" numFmtId="0" xfId="0" applyAlignment="1" applyBorder="1" applyFill="1" applyFont="1">
      <alignment horizontal="center" vertical="center"/>
    </xf>
    <xf borderId="30" fillId="2" fontId="1" numFmtId="0" xfId="0" applyAlignment="1" applyBorder="1" applyFill="1" applyFont="1">
      <alignment horizontal="center" vertical="center"/>
    </xf>
    <xf borderId="31" fillId="2" fontId="5" numFmtId="0" xfId="0" applyAlignment="1" applyBorder="1" applyFill="1" applyFont="1">
      <alignment horizontal="center" vertical="center"/>
    </xf>
    <xf borderId="32" fillId="0" fontId="1" numFmtId="0" xfId="0" applyAlignment="1" applyBorder="1" applyFont="1">
      <alignment horizontal="center"/>
    </xf>
    <xf borderId="33" fillId="2" fontId="1" numFmtId="0" xfId="0" applyAlignment="1" applyBorder="1" applyFill="1" applyFont="1">
      <alignment horizontal="center"/>
    </xf>
    <xf borderId="34" fillId="2" fontId="1" numFmtId="0" xfId="0" applyAlignment="1" applyBorder="1" applyFill="1" applyFont="1">
      <alignment horizontal="center"/>
    </xf>
    <xf borderId="35" fillId="2" fontId="5" numFmtId="0" xfId="0" applyAlignment="1" applyBorder="1" applyFill="1" applyFont="1">
      <alignment horizontal="center" vertical="center"/>
    </xf>
    <xf borderId="33" fillId="2" fontId="5" numFmtId="0" xfId="0" applyAlignment="1" applyBorder="1" applyFill="1" applyFont="1">
      <alignment horizontal="center" vertical="center"/>
    </xf>
    <xf borderId="36" fillId="2" fontId="1" numFmtId="0" xfId="0" applyAlignment="1" applyBorder="1" applyFill="1" applyFont="1">
      <alignment horizontal="center" vertical="center"/>
    </xf>
    <xf borderId="0" fillId="0" fontId="14" numFmtId="0" xfId="0" applyAlignment="1" applyFont="1">
      <alignment vertical="center"/>
    </xf>
    <xf borderId="0" fillId="0" fontId="15" numFmtId="0" xfId="0" applyAlignment="1" applyFont="1">
      <alignment horizontal="center" vertical="center"/>
    </xf>
    <xf borderId="0" fillId="0" fontId="15" numFmtId="0" xfId="0" applyAlignment="1" applyFont="1">
      <alignment vertical="center"/>
    </xf>
    <xf borderId="0" fillId="0" fontId="12" numFmtId="0" xfId="0" applyAlignment="1" applyFont="1">
      <alignment vertical="center"/>
    </xf>
    <xf borderId="0" fillId="0" fontId="16" numFmtId="0" xfId="0" applyAlignment="1" applyFont="1">
      <alignment horizontal="center" vertical="center"/>
    </xf>
    <xf borderId="0" fillId="0" fontId="17" numFmtId="0" xfId="0" applyAlignment="1" applyFont="1">
      <alignment horizontal="center" vertical="center"/>
    </xf>
    <xf borderId="0" fillId="0" fontId="12" numFmtId="0" xfId="0" applyAlignment="1" applyFont="1">
      <alignment shrinkToFit="1" vertical="center" wrapText="0"/>
    </xf>
    <xf borderId="0" fillId="0" fontId="12" numFmtId="0" xfId="0" applyAlignment="1" applyFont="1">
      <alignment horizontal="center" vertical="center"/>
    </xf>
    <xf borderId="4" fillId="0" fontId="12" numFmtId="0" xfId="0" applyAlignment="1" applyBorder="1" applyFont="1">
      <alignment horizontal="center" vertical="center"/>
    </xf>
    <xf borderId="5" fillId="3" fontId="12" numFmtId="0" xfId="0" applyAlignment="1" applyBorder="1" applyFill="1" applyFont="1">
      <alignment vertical="center"/>
    </xf>
    <xf borderId="0" fillId="0" fontId="18" numFmtId="0" xfId="0" applyAlignment="1" applyFont="1">
      <alignment horizontal="right" vertical="center"/>
    </xf>
    <xf borderId="0" fillId="0" fontId="12" numFmtId="0" xfId="0" applyAlignment="1" applyFont="1">
      <alignment horizontal="center" shrinkToFit="1" vertical="center" wrapText="0"/>
    </xf>
    <xf borderId="4" fillId="0" fontId="12" numFmtId="0" xfId="0" applyAlignment="1" applyBorder="1" applyFont="1">
      <alignment horizontal="center" shrinkToFit="1" vertical="center" wrapText="0"/>
    </xf>
    <xf borderId="5" fillId="3" fontId="19" numFmtId="0" xfId="0" applyAlignment="1" applyBorder="1" applyFill="1" applyFont="1">
      <alignment vertical="center"/>
    </xf>
    <xf borderId="1" fillId="0" fontId="12" numFmtId="0" xfId="0" applyAlignment="1" applyBorder="1" applyFont="1">
      <alignment horizontal="left" vertical="center"/>
    </xf>
    <xf borderId="0" fillId="0" fontId="20" numFmtId="0" xfId="0" applyAlignment="1" applyFont="1">
      <alignment vertical="center"/>
    </xf>
    <xf borderId="0" fillId="0" fontId="12" numFmtId="0" xfId="0" applyAlignment="1" applyFont="1">
      <alignment horizontal="left" vertical="center"/>
    </xf>
    <xf borderId="5" fillId="3" fontId="12" numFmtId="0" xfId="0" applyAlignment="1" applyBorder="1" applyFill="1" applyFont="1">
      <alignment horizontal="left" vertical="center"/>
    </xf>
    <xf borderId="10" fillId="0" fontId="21" numFmtId="0" xfId="0" applyAlignment="1" applyBorder="1" applyFont="1">
      <alignment horizontal="left" vertical="center"/>
    </xf>
    <xf borderId="11" fillId="0" fontId="22" numFmtId="0" xfId="0" applyAlignment="1" applyBorder="1" applyFont="1">
      <alignment horizontal="left" vertical="center"/>
    </xf>
    <xf borderId="12" fillId="0" fontId="22" numFmtId="0" xfId="0" applyAlignment="1" applyBorder="1" applyFont="1">
      <alignment vertical="center"/>
    </xf>
    <xf borderId="37" fillId="3" fontId="22" numFmtId="0" xfId="0" applyAlignment="1" applyBorder="1" applyFill="1" applyFont="1">
      <alignment horizontal="left" shrinkToFit="0" vertical="center" wrapText="1"/>
    </xf>
    <xf borderId="38" fillId="0" fontId="6" numFmtId="0" xfId="0" applyBorder="1" applyFont="1"/>
    <xf borderId="39" fillId="3" fontId="22" numFmtId="0" xfId="0" applyAlignment="1" applyBorder="1" applyFill="1" applyFont="1">
      <alignment shrinkToFit="0" vertical="center" wrapText="1"/>
    </xf>
    <xf borderId="40" fillId="0" fontId="6" numFmtId="0" xfId="0" applyBorder="1" applyFont="1"/>
    <xf borderId="41" fillId="3" fontId="22" numFmtId="0" xfId="0" applyAlignment="1" applyBorder="1" applyFill="1" applyFont="1">
      <alignment shrinkToFit="0" vertical="center" wrapText="1"/>
    </xf>
    <xf borderId="42" fillId="0" fontId="6" numFmtId="0" xfId="0" applyBorder="1" applyFont="1"/>
    <xf borderId="43" fillId="0" fontId="6" numFmtId="0" xfId="0" applyBorder="1" applyFont="1"/>
    <xf borderId="0" fillId="0" fontId="23" numFmtId="0" xfId="0" applyAlignment="1" applyFont="1">
      <alignment horizontal="left" vertical="center"/>
    </xf>
    <xf borderId="0" fillId="0" fontId="19" numFmtId="0" xfId="0" applyAlignment="1" applyFont="1">
      <alignment horizontal="right" vertical="center"/>
    </xf>
    <xf borderId="0" fillId="2" fontId="23" numFmtId="0" xfId="0" applyAlignment="1" applyFill="1" applyFont="1">
      <alignment horizontal="left" vertical="center"/>
    </xf>
    <xf borderId="0" fillId="2" fontId="12" numFmtId="0" xfId="0" applyAlignment="1" applyFill="1" applyFont="1">
      <alignment horizontal="center" vertical="center"/>
    </xf>
    <xf borderId="44" fillId="3" fontId="12" numFmtId="0" xfId="0" applyAlignment="1" applyBorder="1" applyFill="1" applyFont="1">
      <alignment horizontal="center" shrinkToFit="0" vertical="center" wrapText="1"/>
    </xf>
    <xf borderId="45" fillId="3" fontId="12" numFmtId="0" xfId="0" applyAlignment="1" applyBorder="1" applyFill="1" applyFont="1">
      <alignment horizontal="center" vertical="center"/>
    </xf>
    <xf borderId="45" fillId="3" fontId="12" numFmtId="0" xfId="0" applyAlignment="1" applyBorder="1" applyFill="1" applyFont="1">
      <alignment horizontal="center" shrinkToFit="0" vertical="center" wrapText="1"/>
    </xf>
    <xf borderId="7" fillId="3" fontId="12" numFmtId="0" xfId="0" applyAlignment="1" applyBorder="1" applyFill="1" applyFont="1">
      <alignment horizontal="center" shrinkToFit="0" vertical="center" wrapText="1"/>
    </xf>
    <xf borderId="46" fillId="0" fontId="6" numFmtId="0" xfId="0" applyBorder="1" applyFont="1"/>
    <xf borderId="7" fillId="3" fontId="12" numFmtId="0" xfId="0" applyAlignment="1" applyBorder="1" applyFill="1" applyFont="1">
      <alignment horizontal="center" vertical="center"/>
    </xf>
    <xf borderId="45" fillId="3" fontId="24" numFmtId="0" xfId="0" applyAlignment="1" applyBorder="1" applyFill="1" applyFont="1">
      <alignment horizontal="center" shrinkToFit="0" vertical="center" wrapText="1"/>
    </xf>
    <xf borderId="47" fillId="3" fontId="9" numFmtId="0" xfId="0" applyAlignment="1" applyBorder="1" applyFill="1" applyFont="1">
      <alignment horizontal="center" vertical="center"/>
    </xf>
    <xf borderId="48" fillId="0" fontId="6" numFmtId="0" xfId="0" applyBorder="1" applyFont="1"/>
    <xf borderId="49" fillId="0" fontId="6" numFmtId="0" xfId="0" applyBorder="1" applyFont="1"/>
    <xf borderId="50" fillId="3" fontId="12" numFmtId="0" xfId="0" applyAlignment="1" applyBorder="1" applyFill="1" applyFont="1">
      <alignment horizontal="center" shrinkToFit="1" vertical="center" wrapText="0"/>
    </xf>
    <xf borderId="50" fillId="3" fontId="24" numFmtId="0" xfId="0" applyAlignment="1" applyBorder="1" applyFill="1" applyFont="1">
      <alignment horizontal="center" vertical="center"/>
    </xf>
    <xf borderId="50" fillId="3" fontId="24" numFmtId="0" xfId="0" applyAlignment="1" applyBorder="1" applyFill="1" applyFont="1">
      <alignment horizontal="center" shrinkToFit="0" vertical="center" wrapText="1"/>
    </xf>
    <xf borderId="51" fillId="3" fontId="12" numFmtId="0" xfId="0" applyAlignment="1" applyBorder="1" applyFill="1" applyFont="1">
      <alignment horizontal="center" vertical="center"/>
    </xf>
    <xf borderId="52" fillId="0" fontId="6" numFmtId="0" xfId="0" applyBorder="1" applyFont="1"/>
    <xf borderId="53" fillId="0" fontId="6" numFmtId="0" xfId="0" applyBorder="1" applyFont="1"/>
    <xf borderId="51" fillId="3" fontId="25" numFmtId="0" xfId="0" applyAlignment="1" applyBorder="1" applyFill="1" applyFont="1">
      <alignment horizontal="center" shrinkToFit="0" vertical="center" wrapText="1"/>
    </xf>
    <xf borderId="54" fillId="0" fontId="6" numFmtId="0" xfId="0" applyBorder="1" applyFont="1"/>
    <xf borderId="55" fillId="3" fontId="12" numFmtId="0" xfId="0" applyAlignment="1" applyBorder="1" applyFill="1" applyFont="1">
      <alignment horizontal="center" vertical="center"/>
    </xf>
    <xf borderId="50" fillId="3" fontId="7" numFmtId="0" xfId="0" applyAlignment="1" applyBorder="1" applyFill="1" applyFont="1">
      <alignment horizontal="center" shrinkToFit="0" vertical="center" wrapText="1"/>
    </xf>
    <xf borderId="56" fillId="3" fontId="19" numFmtId="0" xfId="0" applyAlignment="1" applyBorder="1" applyFill="1" applyFont="1">
      <alignment horizontal="center" vertical="center"/>
    </xf>
    <xf borderId="57" fillId="0" fontId="6" numFmtId="0" xfId="0" applyBorder="1" applyFont="1"/>
    <xf borderId="55" fillId="3" fontId="24" numFmtId="0" xfId="0" applyAlignment="1" applyBorder="1" applyFill="1" applyFont="1">
      <alignment horizontal="center" vertical="center"/>
    </xf>
    <xf borderId="58" fillId="0" fontId="6" numFmtId="0" xfId="0" applyBorder="1" applyFont="1"/>
    <xf borderId="59" fillId="3" fontId="19" numFmtId="0" xfId="0" applyAlignment="1" applyBorder="1" applyFill="1" applyFont="1">
      <alignment horizontal="center" shrinkToFit="0" vertical="center" wrapText="1"/>
    </xf>
    <xf borderId="60" fillId="3" fontId="19" numFmtId="0" xfId="0" applyAlignment="1" applyBorder="1" applyFill="1" applyFont="1">
      <alignment horizontal="center" shrinkToFit="0" vertical="center" wrapText="1"/>
    </xf>
    <xf borderId="61" fillId="3" fontId="26" numFmtId="0" xfId="0" applyAlignment="1" applyBorder="1" applyFill="1" applyFont="1">
      <alignment horizontal="center" vertical="center"/>
    </xf>
    <xf borderId="62" fillId="3" fontId="27" numFmtId="0" xfId="0" applyAlignment="1" applyBorder="1" applyFill="1" applyFont="1">
      <alignment horizontal="center" vertical="center"/>
    </xf>
    <xf borderId="62" fillId="3" fontId="28" numFmtId="0" xfId="0" applyAlignment="1" applyBorder="1" applyFill="1" applyFont="1">
      <alignment horizontal="center" vertical="center"/>
    </xf>
    <xf borderId="63" fillId="3" fontId="8" numFmtId="0" xfId="0" applyAlignment="1" applyBorder="1" applyFill="1" applyFont="1">
      <alignment horizontal="center" vertical="center"/>
    </xf>
    <xf borderId="64" fillId="3" fontId="27" numFmtId="0" xfId="0" applyAlignment="1" applyBorder="1" applyFill="1" applyFont="1">
      <alignment horizontal="center" vertical="center"/>
    </xf>
    <xf borderId="65" fillId="3" fontId="27" numFmtId="0" xfId="0" applyAlignment="1" applyBorder="1" applyFill="1" applyFont="1">
      <alignment horizontal="center" vertical="center"/>
    </xf>
    <xf borderId="31" fillId="3" fontId="25" numFmtId="0" xfId="0" applyAlignment="1" applyBorder="1" applyFill="1" applyFont="1">
      <alignment horizontal="center" shrinkToFit="1" vertical="center" wrapText="0"/>
    </xf>
    <xf borderId="4" fillId="3" fontId="25" numFmtId="0" xfId="0" applyAlignment="1" applyBorder="1" applyFill="1" applyFont="1">
      <alignment horizontal="center" shrinkToFit="1" vertical="center" wrapText="0"/>
    </xf>
    <xf borderId="61" fillId="3" fontId="25" numFmtId="0" xfId="0" applyAlignment="1" applyBorder="1" applyFill="1" applyFont="1">
      <alignment horizontal="center" shrinkToFit="1" vertical="center" wrapText="0"/>
    </xf>
    <xf borderId="66" fillId="3" fontId="28" numFmtId="0" xfId="0" applyAlignment="1" applyBorder="1" applyFill="1" applyFont="1">
      <alignment horizontal="center" shrinkToFit="1" vertical="center" wrapText="0"/>
    </xf>
    <xf borderId="2" fillId="2" fontId="12" numFmtId="0" xfId="0" applyAlignment="1" applyBorder="1" applyFill="1" applyFont="1">
      <alignment horizontal="center" readingOrder="0" vertical="center"/>
    </xf>
    <xf borderId="67" fillId="5" fontId="12" numFmtId="0" xfId="0" applyAlignment="1" applyBorder="1" applyFill="1" applyFont="1">
      <alignment horizontal="center" vertical="center"/>
    </xf>
    <xf borderId="68" fillId="5" fontId="12" numFmtId="0" xfId="0" applyAlignment="1" applyBorder="1" applyFill="1" applyFont="1">
      <alignment horizontal="center" vertical="center"/>
    </xf>
    <xf borderId="4" fillId="0" fontId="1" numFmtId="0" xfId="0" applyAlignment="1" applyBorder="1" applyFont="1">
      <alignment horizontal="center"/>
    </xf>
    <xf borderId="2" fillId="5" fontId="12" numFmtId="0" xfId="0" applyAlignment="1" applyBorder="1" applyFill="1" applyFont="1">
      <alignment horizontal="center" vertical="center"/>
    </xf>
    <xf borderId="4" fillId="3" fontId="24" numFmtId="9" xfId="0" applyAlignment="1" applyBorder="1" applyFill="1" applyFont="1" applyNumberFormat="1">
      <alignment horizontal="center" shrinkToFit="1" vertical="center" wrapText="0"/>
    </xf>
    <xf borderId="4" fillId="3" fontId="24" numFmtId="164" xfId="0" applyAlignment="1" applyBorder="1" applyFill="1" applyFont="1" applyNumberFormat="1">
      <alignment horizontal="center" shrinkToFit="1" vertical="center" wrapText="0"/>
    </xf>
    <xf borderId="30" fillId="0" fontId="29" numFmtId="0" xfId="0" applyAlignment="1" applyBorder="1" applyFont="1">
      <alignment horizontal="center" vertical="center"/>
    </xf>
    <xf borderId="2" fillId="2" fontId="12" numFmtId="0" xfId="0" applyAlignment="1" applyBorder="1" applyFill="1" applyFont="1">
      <alignment horizontal="center" vertical="center"/>
    </xf>
    <xf borderId="69" fillId="5" fontId="12" numFmtId="0" xfId="0" applyAlignment="1" applyBorder="1" applyFill="1" applyFont="1">
      <alignment horizontal="center" vertical="center"/>
    </xf>
    <xf borderId="1" fillId="0" fontId="29" numFmtId="0" xfId="0" applyAlignment="1" applyBorder="1" applyFont="1">
      <alignment horizontal="center" vertical="center"/>
    </xf>
    <xf borderId="70" fillId="0" fontId="5" numFmtId="0" xfId="0" applyAlignment="1" applyBorder="1" applyFont="1">
      <alignment vertical="center"/>
    </xf>
    <xf borderId="71" fillId="0" fontId="24" numFmtId="0" xfId="0" applyAlignment="1" applyBorder="1" applyFont="1">
      <alignment horizontal="center" vertical="center"/>
    </xf>
    <xf borderId="71" fillId="5" fontId="24" numFmtId="0" xfId="0" applyAlignment="1" applyBorder="1" applyFill="1" applyFont="1">
      <alignment horizontal="center" vertical="center"/>
    </xf>
    <xf borderId="72" fillId="5" fontId="12" numFmtId="0" xfId="0" applyAlignment="1" applyBorder="1" applyFill="1" applyFont="1">
      <alignment horizontal="center" vertical="center"/>
    </xf>
    <xf borderId="72" fillId="5" fontId="24" numFmtId="0" xfId="0" applyAlignment="1" applyBorder="1" applyFill="1" applyFont="1">
      <alignment horizontal="center" vertical="center"/>
    </xf>
    <xf borderId="73" fillId="5" fontId="24" numFmtId="0" xfId="0" applyAlignment="1" applyBorder="1" applyFill="1" applyFont="1">
      <alignment horizontal="center" vertical="center"/>
    </xf>
    <xf borderId="72" fillId="0" fontId="24" numFmtId="0" xfId="0" applyAlignment="1" applyBorder="1" applyFont="1">
      <alignment horizontal="center" shrinkToFit="1" vertical="center" wrapText="0"/>
    </xf>
    <xf borderId="72" fillId="0" fontId="24" numFmtId="164" xfId="0" applyAlignment="1" applyBorder="1" applyFont="1" applyNumberFormat="1">
      <alignment horizontal="center" shrinkToFit="1" vertical="center" wrapText="0"/>
    </xf>
    <xf borderId="73" fillId="0" fontId="24" numFmtId="38" xfId="0" applyAlignment="1" applyBorder="1" applyFont="1" applyNumberFormat="1">
      <alignment horizontal="center" shrinkToFit="1" vertical="center" wrapText="0"/>
    </xf>
    <xf borderId="74" fillId="0" fontId="24" numFmtId="164" xfId="0" applyAlignment="1" applyBorder="1" applyFont="1" applyNumberFormat="1">
      <alignment horizontal="center" shrinkToFit="1" vertical="center" wrapText="0"/>
    </xf>
    <xf borderId="75" fillId="0" fontId="24" numFmtId="164" xfId="0" applyAlignment="1" applyBorder="1" applyFont="1" applyNumberFormat="1">
      <alignment horizontal="center" shrinkToFit="1" vertical="center" wrapText="0"/>
    </xf>
    <xf borderId="76" fillId="0" fontId="24" numFmtId="164" xfId="0" applyAlignment="1" applyBorder="1" applyFont="1" applyNumberFormat="1">
      <alignment horizontal="center" shrinkToFit="1" vertical="center" wrapText="0"/>
    </xf>
    <xf borderId="77" fillId="0" fontId="24" numFmtId="164" xfId="0" applyAlignment="1" applyBorder="1" applyFont="1" applyNumberFormat="1">
      <alignment horizontal="center" shrinkToFit="1" vertical="center" wrapText="0"/>
    </xf>
    <xf borderId="78" fillId="0" fontId="24" numFmtId="164" xfId="0" applyAlignment="1" applyBorder="1" applyFont="1" applyNumberFormat="1">
      <alignment horizontal="center" shrinkToFit="1" vertical="center" wrapText="0"/>
    </xf>
    <xf borderId="79" fillId="0" fontId="24" numFmtId="38" xfId="0" applyAlignment="1" applyBorder="1" applyFont="1" applyNumberFormat="1">
      <alignment horizontal="center" shrinkToFit="1" vertical="center" wrapText="0"/>
    </xf>
    <xf borderId="80" fillId="0" fontId="24" numFmtId="164" xfId="0" applyAlignment="1" applyBorder="1" applyFont="1" applyNumberFormat="1">
      <alignment horizontal="center" shrinkToFit="1" vertical="center" wrapText="0"/>
    </xf>
    <xf borderId="74" fillId="5" fontId="24" numFmtId="164" xfId="0" applyAlignment="1" applyBorder="1" applyFill="1" applyFont="1" applyNumberFormat="1">
      <alignment horizontal="center" shrinkToFit="1" vertical="center" wrapText="0"/>
    </xf>
    <xf borderId="81" fillId="0" fontId="12" numFmtId="0" xfId="0" applyAlignment="1" applyBorder="1" applyFont="1">
      <alignment horizontal="center" vertical="center"/>
    </xf>
    <xf borderId="0" fillId="0" fontId="30" numFmtId="0" xfId="0" applyFont="1"/>
    <xf borderId="0" fillId="5" fontId="1" numFmtId="0" xfId="0" applyFill="1" applyFont="1"/>
    <xf borderId="70" fillId="0" fontId="1" numFmtId="0" xfId="0" applyBorder="1" applyFont="1"/>
    <xf borderId="0" fillId="0" fontId="1" numFmtId="0" xfId="0" applyAlignment="1" applyFont="1">
      <alignment horizontal="center"/>
    </xf>
    <xf borderId="5" fillId="3" fontId="31" numFmtId="0" xfId="0" applyAlignment="1" applyBorder="1" applyFill="1" applyFont="1">
      <alignment vertical="center"/>
    </xf>
    <xf borderId="0" fillId="0" fontId="32" numFmtId="0" xfId="0" applyAlignment="1" applyFont="1">
      <alignment horizontal="right" vertical="center"/>
    </xf>
    <xf borderId="0" fillId="0" fontId="19" numFmtId="0" xfId="0" applyFont="1"/>
    <xf borderId="0" fillId="0" fontId="33" numFmtId="0" xfId="0" applyAlignment="1" applyFont="1">
      <alignment vertical="center"/>
    </xf>
    <xf borderId="0" fillId="0" fontId="16" numFmtId="0" xfId="0" applyAlignment="1" applyFont="1">
      <alignment horizontal="center"/>
    </xf>
    <xf borderId="4" fillId="3" fontId="12" numFmtId="0" xfId="0" applyAlignment="1" applyBorder="1" applyFill="1" applyFont="1">
      <alignment horizontal="center" vertical="center"/>
    </xf>
    <xf borderId="0" fillId="0" fontId="12" numFmtId="0" xfId="0" applyFont="1"/>
    <xf borderId="0" fillId="0" fontId="20" numFmtId="0" xfId="0" applyAlignment="1" applyFont="1">
      <alignment horizontal="left" vertical="center"/>
    </xf>
    <xf borderId="5" fillId="3" fontId="12" numFmtId="0" xfId="0" applyBorder="1" applyFill="1" applyFont="1"/>
    <xf borderId="5" fillId="3" fontId="34" numFmtId="0" xfId="0" applyBorder="1" applyFill="1" applyFont="1"/>
    <xf borderId="0" fillId="0" fontId="35" numFmtId="0" xfId="0" applyAlignment="1" applyFont="1">
      <alignment horizontal="right"/>
    </xf>
    <xf borderId="4" fillId="3" fontId="12" numFmtId="0" xfId="0" applyAlignment="1" applyBorder="1" applyFill="1" applyFont="1">
      <alignment horizontal="center" shrinkToFit="0" vertical="center" wrapText="1"/>
    </xf>
    <xf borderId="5" fillId="3" fontId="12" numFmtId="0" xfId="0" applyAlignment="1" applyBorder="1" applyFill="1" applyFont="1">
      <alignment horizontal="center" vertical="center"/>
    </xf>
    <xf borderId="0" fillId="0" fontId="21" numFmtId="0" xfId="0" applyAlignment="1" applyFont="1">
      <alignment horizontal="left" vertical="center"/>
    </xf>
    <xf borderId="0" fillId="0" fontId="19" numFmtId="0" xfId="0" applyAlignment="1" applyFont="1">
      <alignment vertical="center"/>
    </xf>
    <xf borderId="10" fillId="0" fontId="9" numFmtId="0" xfId="0" applyAlignment="1" applyBorder="1" applyFont="1">
      <alignment horizontal="left" readingOrder="0" shrinkToFit="0" vertical="center" wrapText="1"/>
    </xf>
    <xf borderId="15" fillId="0" fontId="9" numFmtId="0" xfId="0" applyAlignment="1" applyBorder="1" applyFont="1">
      <alignment horizontal="left" readingOrder="0" shrinkToFit="0" vertical="center" wrapText="1"/>
    </xf>
    <xf borderId="21" fillId="0" fontId="9" numFmtId="0" xfId="0" applyAlignment="1" applyBorder="1" applyFont="1">
      <alignment horizontal="left" readingOrder="0" shrinkToFit="0" vertical="center" wrapText="1"/>
    </xf>
    <xf borderId="0" fillId="0" fontId="9" numFmtId="0" xfId="0" applyFont="1"/>
    <xf borderId="0" fillId="0" fontId="19" numFmtId="0" xfId="0" applyAlignment="1" applyFont="1">
      <alignment horizontal="right"/>
    </xf>
    <xf borderId="82" fillId="3" fontId="19" numFmtId="0" xfId="0" applyBorder="1" applyFill="1" applyFont="1"/>
    <xf borderId="83" fillId="3" fontId="19" numFmtId="0" xfId="0" applyAlignment="1" applyBorder="1" applyFill="1" applyFont="1">
      <alignment horizontal="center"/>
    </xf>
    <xf borderId="84" fillId="3" fontId="25" numFmtId="0" xfId="0" applyAlignment="1" applyBorder="1" applyFill="1" applyFont="1">
      <alignment horizontal="center"/>
    </xf>
    <xf borderId="85" fillId="3" fontId="25" numFmtId="0" xfId="0" applyAlignment="1" applyBorder="1" applyFill="1" applyFont="1">
      <alignment shrinkToFit="1" wrapText="0"/>
    </xf>
    <xf borderId="86" fillId="3" fontId="19" numFmtId="0" xfId="0" applyBorder="1" applyFill="1" applyFont="1"/>
    <xf borderId="87" fillId="3" fontId="19" numFmtId="0" xfId="0" applyAlignment="1" applyBorder="1" applyFill="1" applyFont="1">
      <alignment horizontal="center"/>
    </xf>
    <xf borderId="88" fillId="3" fontId="19" numFmtId="0" xfId="0" applyAlignment="1" applyBorder="1" applyFill="1" applyFont="1">
      <alignment horizontal="center"/>
    </xf>
    <xf borderId="89" fillId="3" fontId="19" numFmtId="0" xfId="0" applyAlignment="1" applyBorder="1" applyFill="1" applyFont="1">
      <alignment horizontal="center"/>
    </xf>
    <xf borderId="90" fillId="3" fontId="19" numFmtId="0" xfId="0" applyAlignment="1" applyBorder="1" applyFill="1" applyFont="1">
      <alignment horizontal="center"/>
    </xf>
    <xf borderId="91" fillId="3" fontId="25" numFmtId="0" xfId="0" applyAlignment="1" applyBorder="1" applyFill="1" applyFont="1">
      <alignment horizontal="center"/>
    </xf>
    <xf borderId="92" fillId="3" fontId="25" numFmtId="0" xfId="0" applyAlignment="1" applyBorder="1" applyFill="1" applyFont="1">
      <alignment horizontal="center"/>
    </xf>
    <xf borderId="93" fillId="3" fontId="36" numFmtId="0" xfId="0" applyBorder="1" applyFill="1" applyFont="1"/>
    <xf borderId="94" fillId="3" fontId="19" numFmtId="0" xfId="0" applyBorder="1" applyFill="1" applyFont="1"/>
    <xf borderId="62" fillId="3" fontId="19" numFmtId="0" xfId="0" applyBorder="1" applyFill="1" applyFont="1"/>
    <xf borderId="93" fillId="3" fontId="25" numFmtId="0" xfId="0" applyBorder="1" applyFill="1" applyFont="1"/>
    <xf borderId="92" fillId="3" fontId="25" numFmtId="0" xfId="0" applyAlignment="1" applyBorder="1" applyFill="1" applyFont="1">
      <alignment horizontal="right"/>
    </xf>
    <xf borderId="93" fillId="3" fontId="25" numFmtId="0" xfId="0" applyAlignment="1" applyBorder="1" applyFill="1" applyFont="1">
      <alignment shrinkToFit="1" wrapText="0"/>
    </xf>
    <xf borderId="95" fillId="6" fontId="19" numFmtId="0" xfId="0" applyAlignment="1" applyBorder="1" applyFill="1" applyFont="1">
      <alignment horizontal="center" vertical="center"/>
    </xf>
    <xf borderId="96" fillId="6" fontId="37" numFmtId="164" xfId="0" applyAlignment="1" applyBorder="1" applyFill="1" applyFont="1" applyNumberFormat="1">
      <alignment horizontal="center" vertical="bottom"/>
    </xf>
    <xf borderId="97" fillId="3" fontId="24" numFmtId="164" xfId="0" applyAlignment="1" applyBorder="1" applyFill="1" applyFont="1" applyNumberFormat="1">
      <alignment shrinkToFit="1" vertical="center" wrapText="0"/>
    </xf>
    <xf borderId="98" fillId="0" fontId="24" numFmtId="165" xfId="0" applyAlignment="1" applyBorder="1" applyFont="1" applyNumberFormat="1">
      <alignment shrinkToFit="1" vertical="center" wrapText="0"/>
    </xf>
    <xf borderId="99" fillId="3" fontId="24" numFmtId="164" xfId="0" applyAlignment="1" applyBorder="1" applyFill="1" applyFont="1" applyNumberFormat="1">
      <alignment horizontal="right" shrinkToFit="1" vertical="center" wrapText="0"/>
    </xf>
    <xf borderId="0" fillId="0" fontId="38" numFmtId="0" xfId="0" applyAlignment="1" applyFont="1">
      <alignment vertical="center"/>
    </xf>
    <xf borderId="100" fillId="2" fontId="19" numFmtId="0" xfId="0" applyAlignment="1" applyBorder="1" applyFill="1" applyFont="1">
      <alignment horizontal="center" vertical="center"/>
    </xf>
    <xf borderId="101" fillId="2" fontId="19" numFmtId="164" xfId="0" applyAlignment="1" applyBorder="1" applyFill="1" applyFont="1" applyNumberFormat="1">
      <alignment horizontal="center" vertical="center"/>
    </xf>
    <xf borderId="4" fillId="2" fontId="19" numFmtId="164" xfId="0" applyAlignment="1" applyBorder="1" applyFill="1" applyFont="1" applyNumberFormat="1">
      <alignment horizontal="center" vertical="center"/>
    </xf>
    <xf borderId="4" fillId="2" fontId="19" numFmtId="164" xfId="0" applyAlignment="1" applyBorder="1" applyFill="1" applyFont="1" applyNumberFormat="1">
      <alignment horizontal="center" shrinkToFit="1" vertical="center" wrapText="0"/>
    </xf>
    <xf borderId="30" fillId="0" fontId="24" numFmtId="164" xfId="0" applyAlignment="1" applyBorder="1" applyFont="1" applyNumberFormat="1">
      <alignment shrinkToFit="1" vertical="center" wrapText="0"/>
    </xf>
    <xf borderId="13" fillId="0" fontId="24" numFmtId="165" xfId="0" applyAlignment="1" applyBorder="1" applyFont="1" applyNumberFormat="1">
      <alignment shrinkToFit="1" vertical="center" wrapText="0"/>
    </xf>
    <xf borderId="30" fillId="0" fontId="24" numFmtId="164" xfId="0" applyAlignment="1" applyBorder="1" applyFont="1" applyNumberFormat="1">
      <alignment horizontal="right" shrinkToFit="1" vertical="center" wrapText="0"/>
    </xf>
    <xf borderId="102" fillId="2" fontId="19" numFmtId="0" xfId="0" applyAlignment="1" applyBorder="1" applyFill="1" applyFont="1">
      <alignment horizontal="center" vertical="center"/>
    </xf>
    <xf borderId="103" fillId="2" fontId="19" numFmtId="164" xfId="0" applyAlignment="1" applyBorder="1" applyFill="1" applyFont="1" applyNumberFormat="1">
      <alignment horizontal="center" vertical="center"/>
    </xf>
    <xf borderId="104" fillId="2" fontId="19" numFmtId="164" xfId="0" applyAlignment="1" applyBorder="1" applyFill="1" applyFont="1" applyNumberFormat="1">
      <alignment horizontal="center" vertical="center"/>
    </xf>
    <xf borderId="104" fillId="2" fontId="19" numFmtId="164" xfId="0" applyAlignment="1" applyBorder="1" applyFill="1" applyFont="1" applyNumberFormat="1">
      <alignment horizontal="center" shrinkToFit="1" vertical="center" wrapText="0"/>
    </xf>
    <xf borderId="28" fillId="0" fontId="24" numFmtId="164" xfId="0" applyAlignment="1" applyBorder="1" applyFont="1" applyNumberFormat="1">
      <alignment horizontal="right" shrinkToFit="1" vertical="center" wrapText="0"/>
    </xf>
    <xf borderId="0" fillId="0" fontId="25" numFmtId="0" xfId="0" applyFont="1"/>
    <xf borderId="81" fillId="0" fontId="25" numFmtId="0" xfId="0" applyAlignment="1" applyBorder="1" applyFont="1">
      <alignment horizontal="center" vertical="center"/>
    </xf>
    <xf borderId="105" fillId="0" fontId="24" numFmtId="164" xfId="0" applyAlignment="1" applyBorder="1" applyFont="1" applyNumberFormat="1">
      <alignment vertical="center"/>
    </xf>
    <xf borderId="72" fillId="0" fontId="24" numFmtId="164" xfId="0" applyAlignment="1" applyBorder="1" applyFont="1" applyNumberFormat="1">
      <alignment vertical="center"/>
    </xf>
    <xf borderId="72" fillId="0" fontId="24" numFmtId="164" xfId="0" applyAlignment="1" applyBorder="1" applyFont="1" applyNumberFormat="1">
      <alignment shrinkToFit="1" vertical="center" wrapText="0"/>
    </xf>
    <xf borderId="73" fillId="0" fontId="24" numFmtId="164" xfId="0" applyAlignment="1" applyBorder="1" applyFont="1" applyNumberFormat="1">
      <alignment shrinkToFit="1" vertical="center" wrapText="0"/>
    </xf>
    <xf borderId="78" fillId="0" fontId="24" numFmtId="165" xfId="0" applyAlignment="1" applyBorder="1" applyFont="1" applyNumberFormat="1">
      <alignment shrinkToFit="1" vertical="center" wrapText="0"/>
    </xf>
    <xf borderId="79" fillId="0" fontId="24" numFmtId="164" xfId="0" applyAlignment="1" applyBorder="1" applyFont="1" applyNumberFormat="1">
      <alignment horizontal="right" shrinkToFit="1" vertical="center" wrapText="0"/>
    </xf>
    <xf borderId="106" fillId="0" fontId="19" numFmtId="0" xfId="0" applyBorder="1" applyFont="1"/>
    <xf borderId="0" fillId="0" fontId="27" numFmtId="0" xfId="0" applyFont="1"/>
    <xf borderId="107" fillId="3" fontId="19" numFmtId="0" xfId="0" applyBorder="1" applyFill="1" applyFont="1"/>
    <xf borderId="108" fillId="3" fontId="19" numFmtId="0" xfId="0" applyBorder="1" applyFill="1" applyFont="1"/>
    <xf borderId="109" fillId="3" fontId="19" numFmtId="0" xfId="0" applyBorder="1" applyFill="1" applyFont="1"/>
    <xf borderId="107" fillId="3" fontId="25" numFmtId="0" xfId="0" applyBorder="1" applyFill="1" applyFont="1"/>
    <xf borderId="110" fillId="3" fontId="25" numFmtId="0" xfId="0" applyBorder="1" applyFill="1" applyFont="1"/>
    <xf borderId="109" fillId="3" fontId="25" numFmtId="0" xfId="0" applyBorder="1" applyFill="1" applyFont="1"/>
    <xf borderId="111" fillId="3" fontId="25" numFmtId="0" xfId="0" applyBorder="1" applyFill="1" applyFont="1"/>
    <xf borderId="86" fillId="3" fontId="19" numFmtId="0" xfId="0" applyAlignment="1" applyBorder="1" applyFill="1" applyFont="1">
      <alignment horizontal="left"/>
    </xf>
    <xf borderId="5" fillId="3" fontId="19" numFmtId="0" xfId="0" applyBorder="1" applyFill="1" applyFont="1"/>
    <xf borderId="112" fillId="3" fontId="19" numFmtId="0" xfId="0" applyBorder="1" applyFill="1" applyFont="1"/>
    <xf borderId="63" fillId="3" fontId="19" numFmtId="0" xfId="0" applyBorder="1" applyFill="1" applyFont="1"/>
    <xf borderId="5" fillId="3" fontId="25" numFmtId="0" xfId="0" applyBorder="1" applyFill="1" applyFont="1"/>
    <xf borderId="61" fillId="3" fontId="25" numFmtId="0" xfId="0" applyBorder="1" applyFill="1" applyFont="1"/>
    <xf borderId="63" fillId="3" fontId="25" numFmtId="0" xfId="0" applyBorder="1" applyFill="1" applyFont="1"/>
    <xf borderId="113" fillId="3" fontId="25" numFmtId="0" xfId="0" applyBorder="1" applyFill="1" applyFont="1"/>
    <xf borderId="114" fillId="3" fontId="19" numFmtId="0" xfId="0" applyBorder="1" applyFill="1" applyFont="1"/>
    <xf borderId="115" fillId="3" fontId="19" numFmtId="0" xfId="0" applyAlignment="1" applyBorder="1" applyFill="1" applyFont="1">
      <alignment horizontal="right"/>
    </xf>
    <xf borderId="5" fillId="3" fontId="25" numFmtId="0" xfId="0" applyAlignment="1" applyBorder="1" applyFill="1" applyFont="1">
      <alignment horizontal="right"/>
    </xf>
    <xf borderId="61" fillId="3" fontId="25" numFmtId="0" xfId="0" applyAlignment="1" applyBorder="1" applyFill="1" applyFont="1">
      <alignment horizontal="right"/>
    </xf>
    <xf borderId="63" fillId="3" fontId="25" numFmtId="0" xfId="0" applyAlignment="1" applyBorder="1" applyFill="1" applyFont="1">
      <alignment horizontal="right"/>
    </xf>
    <xf borderId="116" fillId="3" fontId="25" numFmtId="0" xfId="0" applyAlignment="1" applyBorder="1" applyFill="1" applyFont="1">
      <alignment horizontal="right"/>
    </xf>
    <xf borderId="117" fillId="3" fontId="25" numFmtId="0" xfId="0" applyAlignment="1" applyBorder="1" applyFill="1" applyFont="1">
      <alignment horizontal="right"/>
    </xf>
    <xf borderId="5" fillId="3" fontId="36" numFmtId="0" xfId="0" applyAlignment="1" applyBorder="1" applyFill="1" applyFont="1">
      <alignment horizontal="left"/>
    </xf>
    <xf borderId="113" fillId="3" fontId="25" numFmtId="0" xfId="0" applyAlignment="1" applyBorder="1" applyFill="1" applyFont="1">
      <alignment horizontal="right"/>
    </xf>
    <xf borderId="0" fillId="0" fontId="19" numFmtId="38" xfId="0" applyAlignment="1" applyFont="1" applyNumberFormat="1">
      <alignment vertical="center"/>
    </xf>
    <xf borderId="81" fillId="0" fontId="39" numFmtId="38" xfId="0" applyAlignment="1" applyBorder="1" applyFont="1" applyNumberFormat="1">
      <alignment shrinkToFit="0" vertical="center" wrapText="1"/>
    </xf>
    <xf borderId="71" fillId="0" fontId="6" numFmtId="0" xfId="0" applyBorder="1" applyFont="1"/>
    <xf borderId="118" fillId="7" fontId="1" numFmtId="164" xfId="0" applyAlignment="1" applyBorder="1" applyFill="1" applyFont="1" applyNumberFormat="1">
      <alignment horizontal="center"/>
    </xf>
    <xf borderId="75" fillId="0" fontId="6" numFmtId="0" xfId="0" applyBorder="1" applyFont="1"/>
    <xf borderId="71" fillId="3" fontId="24" numFmtId="164" xfId="0" applyAlignment="1" applyBorder="1" applyFill="1" applyFont="1" applyNumberFormat="1">
      <alignment horizontal="center" shrinkToFit="1" vertical="center" wrapText="0"/>
    </xf>
    <xf borderId="73" fillId="3" fontId="24" numFmtId="164" xfId="0" applyAlignment="1" applyBorder="1" applyFill="1" applyFont="1" applyNumberFormat="1">
      <alignment horizontal="center" shrinkToFit="1" vertical="center" wrapText="0"/>
    </xf>
    <xf borderId="119" fillId="3" fontId="24" numFmtId="164" xfId="0" applyAlignment="1" applyBorder="1" applyFill="1" applyFont="1" applyNumberFormat="1">
      <alignment horizontal="center" shrinkToFit="1" vertical="center" wrapText="0"/>
    </xf>
    <xf borderId="80" fillId="0" fontId="6" numFmtId="0" xfId="0" applyBorder="1" applyFont="1"/>
    <xf borderId="106" fillId="0" fontId="29" numFmtId="0" xfId="0" applyAlignment="1" applyBorder="1" applyFont="1">
      <alignment shrinkToFit="0" wrapText="1"/>
    </xf>
    <xf borderId="106" fillId="0" fontId="19" numFmtId="0" xfId="0" applyAlignment="1" applyBorder="1" applyFont="1">
      <alignment horizontal="center"/>
    </xf>
    <xf borderId="120" fillId="0" fontId="19" numFmtId="0" xfId="0" applyAlignment="1" applyBorder="1" applyFont="1">
      <alignment horizontal="center"/>
    </xf>
    <xf borderId="120" fillId="0" fontId="19" numFmtId="0" xfId="0" applyBorder="1" applyFont="1"/>
    <xf borderId="82" fillId="8" fontId="19" numFmtId="0" xfId="0" applyBorder="1" applyFill="1" applyFont="1"/>
    <xf borderId="107" fillId="8" fontId="19" numFmtId="0" xfId="0" applyBorder="1" applyFill="1" applyFont="1"/>
    <xf borderId="108" fillId="8" fontId="19" numFmtId="0" xfId="0" applyBorder="1" applyFill="1" applyFont="1"/>
    <xf borderId="109" fillId="8" fontId="19" numFmtId="0" xfId="0" applyBorder="1" applyFill="1" applyFont="1"/>
    <xf borderId="110" fillId="8" fontId="19" numFmtId="0" xfId="0" applyBorder="1" applyFill="1" applyFont="1"/>
    <xf borderId="111" fillId="8" fontId="19" numFmtId="0" xfId="0" applyBorder="1" applyFill="1" applyFont="1"/>
    <xf borderId="86" fillId="8" fontId="19" numFmtId="0" xfId="0" applyBorder="1" applyFill="1" applyFont="1"/>
    <xf borderId="5" fillId="8" fontId="19" numFmtId="0" xfId="0" applyBorder="1" applyFill="1" applyFont="1"/>
    <xf borderId="112" fillId="8" fontId="19" numFmtId="0" xfId="0" applyBorder="1" applyFill="1" applyFont="1"/>
    <xf borderId="63" fillId="8" fontId="19" numFmtId="0" xfId="0" applyBorder="1" applyFill="1" applyFont="1"/>
    <xf borderId="61" fillId="8" fontId="19" numFmtId="0" xfId="0" applyBorder="1" applyFill="1" applyFont="1"/>
    <xf borderId="113" fillId="8" fontId="19" numFmtId="0" xfId="0" applyBorder="1" applyFill="1" applyFont="1"/>
    <xf borderId="121" fillId="8" fontId="19" numFmtId="0" xfId="0" applyBorder="1" applyFill="1" applyFont="1"/>
    <xf borderId="122" fillId="8" fontId="19" numFmtId="0" xfId="0" applyBorder="1" applyFill="1" applyFont="1"/>
    <xf borderId="123" fillId="8" fontId="19" numFmtId="0" xfId="0" applyBorder="1" applyFill="1" applyFont="1"/>
    <xf borderId="117" fillId="8" fontId="19" numFmtId="0" xfId="0" applyAlignment="1" applyBorder="1" applyFill="1" applyFont="1">
      <alignment horizontal="right"/>
    </xf>
    <xf borderId="116" fillId="8" fontId="19" numFmtId="0" xfId="0" applyAlignment="1" applyBorder="1" applyFill="1" applyFont="1">
      <alignment horizontal="right"/>
    </xf>
    <xf borderId="122" fillId="8" fontId="19" numFmtId="0" xfId="0" applyAlignment="1" applyBorder="1" applyFill="1" applyFont="1">
      <alignment horizontal="right"/>
    </xf>
    <xf borderId="124" fillId="8" fontId="19" numFmtId="0" xfId="0" applyAlignment="1" applyBorder="1" applyFill="1" applyFont="1">
      <alignment horizontal="right"/>
    </xf>
    <xf borderId="125" fillId="8" fontId="19" numFmtId="0" xfId="0" applyAlignment="1" applyBorder="1" applyFill="1" applyFont="1">
      <alignment shrinkToFit="0" vertical="top" wrapText="1"/>
    </xf>
    <xf borderId="126" fillId="0" fontId="6" numFmtId="0" xfId="0" applyBorder="1" applyFont="1"/>
    <xf borderId="127" fillId="8" fontId="12" numFmtId="164" xfId="0" applyAlignment="1" applyBorder="1" applyFill="1" applyFont="1" applyNumberFormat="1">
      <alignment vertical="center"/>
    </xf>
    <xf borderId="128" fillId="0" fontId="6" numFmtId="0" xfId="0" applyBorder="1" applyFont="1"/>
    <xf borderId="129" fillId="8" fontId="12" numFmtId="164" xfId="0" applyAlignment="1" applyBorder="1" applyFill="1" applyFont="1" applyNumberFormat="1">
      <alignment vertical="center"/>
    </xf>
    <xf borderId="73" fillId="8" fontId="12" numFmtId="164" xfId="0" applyAlignment="1" applyBorder="1" applyFill="1" applyFont="1" applyNumberFormat="1">
      <alignment horizontal="center" vertical="center"/>
    </xf>
    <xf borderId="130" fillId="8" fontId="12" numFmtId="164" xfId="0" applyAlignment="1" applyBorder="1" applyFill="1" applyFont="1" applyNumberFormat="1">
      <alignment vertical="center"/>
    </xf>
    <xf borderId="131" fillId="0" fontId="6" numFmtId="0" xfId="0" applyBorder="1" applyFont="1"/>
    <xf borderId="5" fillId="3" fontId="40" numFmtId="0" xfId="0" applyAlignment="1" applyBorder="1" applyFill="1" applyFont="1">
      <alignment vertical="center"/>
    </xf>
    <xf borderId="0" fillId="0" fontId="41" numFmtId="0" xfId="0" applyAlignment="1" applyFont="1">
      <alignment horizontal="center" vertical="center"/>
    </xf>
    <xf borderId="4" fillId="3" fontId="7" numFmtId="0" xfId="0" applyAlignment="1" applyBorder="1" applyFill="1" applyFont="1">
      <alignment horizontal="center" vertical="center"/>
    </xf>
    <xf borderId="1" fillId="3" fontId="7" numFmtId="0" xfId="0" applyAlignment="1" applyBorder="1" applyFill="1" applyFont="1">
      <alignment vertical="center"/>
    </xf>
    <xf borderId="1" fillId="3" fontId="7" numFmtId="49" xfId="0" applyAlignment="1" applyBorder="1" applyFill="1" applyFont="1" applyNumberFormat="1">
      <alignment vertical="center"/>
    </xf>
    <xf borderId="4" fillId="3" fontId="7" numFmtId="0" xfId="0" applyAlignment="1" applyBorder="1" applyFill="1" applyFont="1">
      <alignment horizontal="center" shrinkToFit="0" vertical="center" wrapText="1"/>
    </xf>
    <xf borderId="0" fillId="0" fontId="42" numFmtId="0" xfId="0" applyAlignment="1" applyFont="1">
      <alignment vertical="center"/>
    </xf>
    <xf borderId="0" fillId="0" fontId="5" numFmtId="0" xfId="0" applyFont="1"/>
    <xf borderId="15" fillId="0" fontId="9" numFmtId="0" xfId="0" applyAlignment="1" applyBorder="1" applyFont="1">
      <alignment readingOrder="0" shrinkToFit="0" vertical="center" wrapText="1"/>
    </xf>
    <xf borderId="21" fillId="0" fontId="9" numFmtId="0" xfId="0" applyAlignment="1" applyBorder="1" applyFont="1">
      <alignment readingOrder="0" shrinkToFit="0" vertical="center" wrapText="1"/>
    </xf>
    <xf borderId="95" fillId="9" fontId="19" numFmtId="0" xfId="0" applyAlignment="1" applyBorder="1" applyFill="1" applyFont="1">
      <alignment horizontal="center" vertical="center"/>
    </xf>
    <xf borderId="96" fillId="9" fontId="37" numFmtId="164" xfId="0" applyAlignment="1" applyBorder="1" applyFill="1" applyFont="1" applyNumberFormat="1">
      <alignment horizontal="center"/>
    </xf>
    <xf borderId="96" fillId="6" fontId="37" numFmtId="164" xfId="0" applyAlignment="1" applyBorder="1" applyFill="1" applyFont="1" applyNumberFormat="1">
      <alignment horizontal="center"/>
    </xf>
    <xf borderId="132" fillId="2" fontId="19" numFmtId="0" xfId="0" applyAlignment="1" applyBorder="1" applyFill="1" applyFont="1">
      <alignment horizontal="center" vertical="center"/>
    </xf>
    <xf borderId="82" fillId="10" fontId="19" numFmtId="0" xfId="0" applyBorder="1" applyFill="1" applyFont="1"/>
    <xf borderId="107" fillId="10" fontId="19" numFmtId="0" xfId="0" applyBorder="1" applyFill="1" applyFont="1"/>
    <xf borderId="108" fillId="10" fontId="19" numFmtId="0" xfId="0" applyBorder="1" applyFill="1" applyFont="1"/>
    <xf borderId="109" fillId="10" fontId="19" numFmtId="0" xfId="0" applyBorder="1" applyFill="1" applyFont="1"/>
    <xf borderId="110" fillId="10" fontId="19" numFmtId="0" xfId="0" applyBorder="1" applyFill="1" applyFont="1"/>
    <xf borderId="111" fillId="10" fontId="19" numFmtId="0" xfId="0" applyBorder="1" applyFill="1" applyFont="1"/>
    <xf borderId="86" fillId="10" fontId="19" numFmtId="0" xfId="0" applyAlignment="1" applyBorder="1" applyFill="1" applyFont="1">
      <alignment horizontal="left"/>
    </xf>
    <xf borderId="5" fillId="10" fontId="19" numFmtId="0" xfId="0" applyBorder="1" applyFill="1" applyFont="1"/>
    <xf borderId="112" fillId="10" fontId="19" numFmtId="0" xfId="0" applyBorder="1" applyFill="1" applyFont="1"/>
    <xf borderId="63" fillId="10" fontId="19" numFmtId="0" xfId="0" applyBorder="1" applyFill="1" applyFont="1"/>
    <xf borderId="61" fillId="10" fontId="19" numFmtId="0" xfId="0" applyBorder="1" applyFill="1" applyFont="1"/>
    <xf borderId="113" fillId="10" fontId="19" numFmtId="0" xfId="0" applyBorder="1" applyFill="1" applyFont="1"/>
    <xf borderId="86" fillId="10" fontId="19" numFmtId="0" xfId="0" applyBorder="1" applyFill="1" applyFont="1"/>
    <xf borderId="63" fillId="10" fontId="19" numFmtId="0" xfId="0" applyAlignment="1" applyBorder="1" applyFill="1" applyFont="1">
      <alignment horizontal="right"/>
    </xf>
    <xf borderId="5" fillId="10" fontId="19" numFmtId="0" xfId="0" applyAlignment="1" applyBorder="1" applyFill="1" applyFont="1">
      <alignment horizontal="right"/>
    </xf>
    <xf borderId="61" fillId="10" fontId="19" numFmtId="0" xfId="0" applyAlignment="1" applyBorder="1" applyFill="1" applyFont="1">
      <alignment horizontal="right"/>
    </xf>
    <xf borderId="116" fillId="10" fontId="19" numFmtId="0" xfId="0" applyAlignment="1" applyBorder="1" applyFill="1" applyFont="1">
      <alignment horizontal="right"/>
    </xf>
    <xf borderId="117" fillId="10" fontId="19" numFmtId="0" xfId="0" applyAlignment="1" applyBorder="1" applyFill="1" applyFont="1">
      <alignment horizontal="right"/>
    </xf>
    <xf borderId="5" fillId="10" fontId="29" numFmtId="0" xfId="0" applyAlignment="1" applyBorder="1" applyFill="1" applyFont="1">
      <alignment horizontal="left"/>
    </xf>
    <xf borderId="113" fillId="10" fontId="19" numFmtId="0" xfId="0" applyAlignment="1" applyBorder="1" applyFill="1" applyFont="1">
      <alignment horizontal="right"/>
    </xf>
    <xf borderId="81" fillId="10" fontId="29" numFmtId="38" xfId="0" applyAlignment="1" applyBorder="1" applyFill="1" applyFont="1" applyNumberFormat="1">
      <alignment shrinkToFit="0" vertical="center" wrapText="1"/>
    </xf>
    <xf borderId="118" fillId="10" fontId="12" numFmtId="164" xfId="0" applyAlignment="1" applyBorder="1" applyFill="1" applyFont="1" applyNumberFormat="1">
      <alignment horizontal="center" shrinkToFit="1" vertical="center" wrapText="0"/>
    </xf>
    <xf borderId="119" fillId="10" fontId="24" numFmtId="164" xfId="0" applyAlignment="1" applyBorder="1" applyFill="1" applyFont="1" applyNumberFormat="1">
      <alignment horizontal="center" shrinkToFit="1" vertical="center" wrapText="0"/>
    </xf>
    <xf borderId="73" fillId="10" fontId="24" numFmtId="164" xfId="0" applyAlignment="1" applyBorder="1" applyFill="1" applyFont="1" applyNumberFormat="1">
      <alignment horizontal="center" shrinkToFit="1" vertical="center" wrapText="0"/>
    </xf>
    <xf borderId="121" fillId="3" fontId="19" numFmtId="0" xfId="0" applyBorder="1" applyFill="1" applyFont="1"/>
    <xf borderId="122" fillId="3" fontId="19" numFmtId="0" xfId="0" applyBorder="1" applyFill="1" applyFont="1"/>
    <xf borderId="123" fillId="3" fontId="19" numFmtId="0" xfId="0" applyBorder="1" applyFill="1" applyFont="1"/>
    <xf borderId="117" fillId="3" fontId="19" numFmtId="0" xfId="0" applyAlignment="1" applyBorder="1" applyFill="1" applyFont="1">
      <alignment horizontal="right"/>
    </xf>
    <xf borderId="122" fillId="3" fontId="25" numFmtId="0" xfId="0" applyAlignment="1" applyBorder="1" applyFill="1" applyFont="1">
      <alignment horizontal="right"/>
    </xf>
    <xf borderId="124" fillId="3" fontId="25" numFmtId="0" xfId="0" applyAlignment="1" applyBorder="1" applyFill="1" applyFont="1">
      <alignment horizontal="right"/>
    </xf>
    <xf borderId="81" fillId="0" fontId="12" numFmtId="0" xfId="0" applyAlignment="1" applyBorder="1" applyFont="1">
      <alignment horizontal="center" shrinkToFit="0" vertical="center" wrapText="1"/>
    </xf>
    <xf borderId="133" fillId="0" fontId="6" numFmtId="0" xfId="0" applyBorder="1" applyFont="1"/>
    <xf borderId="127" fillId="7" fontId="12" numFmtId="164" xfId="0" applyAlignment="1" applyBorder="1" applyFill="1" applyFont="1" applyNumberFormat="1">
      <alignment horizontal="center" shrinkToFit="1" vertical="center" wrapText="0"/>
    </xf>
    <xf borderId="129" fillId="3" fontId="24" numFmtId="164" xfId="0" applyAlignment="1" applyBorder="1" applyFill="1" applyFont="1" applyNumberFormat="1">
      <alignment horizontal="center" shrinkToFit="1" vertical="center" wrapText="0"/>
    </xf>
    <xf borderId="73" fillId="3" fontId="12" numFmtId="164" xfId="0" applyAlignment="1" applyBorder="1" applyFill="1" applyFont="1" applyNumberFormat="1">
      <alignment horizontal="center" shrinkToFit="1" vertical="center" wrapText="0"/>
    </xf>
    <xf borderId="0" fillId="0" fontId="23" numFmtId="0" xfId="0" applyFont="1"/>
    <xf borderId="0" fillId="0" fontId="23" numFmtId="0" xfId="0" applyAlignment="1" applyFont="1">
      <alignment horizontal="left" shrinkToFit="0" vertical="center" wrapText="1"/>
    </xf>
    <xf borderId="134" fillId="11" fontId="19" numFmtId="164" xfId="0" applyAlignment="1" applyBorder="1" applyFill="1" applyFont="1" applyNumberFormat="1">
      <alignment horizontal="center"/>
    </xf>
    <xf borderId="134" fillId="10" fontId="19" numFmtId="0" xfId="0" applyAlignment="1" applyBorder="1" applyFill="1" applyFont="1">
      <alignment horizontal="center"/>
    </xf>
    <xf borderId="134" fillId="10" fontId="19" numFmtId="164" xfId="0" applyAlignment="1" applyBorder="1" applyFill="1" applyFont="1" applyNumberFormat="1">
      <alignment horizontal="center"/>
    </xf>
    <xf borderId="5" fillId="10" fontId="19" numFmtId="166" xfId="0" applyAlignment="1" applyBorder="1" applyFill="1" applyFont="1" applyNumberFormat="1">
      <alignment horizontal="right"/>
    </xf>
    <xf borderId="0" fillId="0" fontId="40" numFmtId="0" xfId="0" applyAlignment="1" applyFont="1">
      <alignment vertical="center"/>
    </xf>
    <xf borderId="0" fillId="0" fontId="25" numFmtId="0" xfId="0" applyAlignment="1" applyFont="1">
      <alignment vertical="center"/>
    </xf>
    <xf borderId="4" fillId="3" fontId="19" numFmtId="0" xfId="0" applyAlignment="1" applyBorder="1" applyFill="1" applyFont="1">
      <alignment horizontal="left" shrinkToFit="1" vertical="center" wrapText="0"/>
    </xf>
    <xf borderId="1" fillId="3" fontId="12" numFmtId="0" xfId="0" applyAlignment="1" applyBorder="1" applyFill="1" applyFont="1">
      <alignment horizontal="left" shrinkToFit="1" vertical="center" wrapText="0"/>
    </xf>
    <xf borderId="1" fillId="0" fontId="12" numFmtId="0" xfId="0" applyAlignment="1" applyBorder="1" applyFont="1">
      <alignment horizontal="center" vertical="center"/>
    </xf>
    <xf borderId="1" fillId="3" fontId="19" numFmtId="49" xfId="0" applyAlignment="1" applyBorder="1" applyFill="1" applyFont="1" applyNumberFormat="1">
      <alignment horizontal="left" shrinkToFit="1" vertical="center" wrapText="0"/>
    </xf>
    <xf borderId="0" fillId="0" fontId="27" numFmtId="0" xfId="0" applyAlignment="1" applyFont="1">
      <alignment vertical="center"/>
    </xf>
    <xf borderId="0" fillId="2" fontId="19" numFmtId="0" xfId="0" applyAlignment="1" applyFill="1" applyFont="1">
      <alignment vertical="center"/>
    </xf>
    <xf borderId="0" fillId="0" fontId="37" numFmtId="0" xfId="0" applyAlignment="1" applyFont="1">
      <alignment horizontal="right" vertical="center"/>
    </xf>
    <xf borderId="82" fillId="3" fontId="19" numFmtId="0" xfId="0" applyAlignment="1" applyBorder="1" applyFill="1" applyFont="1">
      <alignment vertical="center"/>
    </xf>
    <xf borderId="107" fillId="3" fontId="19" numFmtId="0" xfId="0" applyAlignment="1" applyBorder="1" applyFill="1" applyFont="1">
      <alignment horizontal="right" vertical="center"/>
    </xf>
    <xf borderId="135" fillId="3" fontId="19" numFmtId="0" xfId="0" applyAlignment="1" applyBorder="1" applyFill="1" applyFont="1">
      <alignment horizontal="center" vertical="center"/>
    </xf>
    <xf borderId="45" fillId="3" fontId="19" numFmtId="0" xfId="0" applyAlignment="1" applyBorder="1" applyFill="1" applyFont="1">
      <alignment horizontal="center" vertical="center"/>
    </xf>
    <xf borderId="45" fillId="3" fontId="37" numFmtId="0" xfId="0" applyAlignment="1" applyBorder="1" applyFill="1" applyFont="1">
      <alignment horizontal="center" vertical="center"/>
    </xf>
    <xf borderId="45" fillId="3" fontId="37" numFmtId="0" xfId="0" applyAlignment="1" applyBorder="1" applyFill="1" applyFont="1">
      <alignment horizontal="center" shrinkToFit="0" vertical="center" wrapText="1"/>
    </xf>
    <xf borderId="47" fillId="3" fontId="25" numFmtId="0" xfId="0" applyAlignment="1" applyBorder="1" applyFill="1" applyFont="1">
      <alignment horizontal="center" vertical="center"/>
    </xf>
    <xf borderId="86" fillId="3" fontId="19" numFmtId="0" xfId="0" applyAlignment="1" applyBorder="1" applyFill="1" applyFont="1">
      <alignment vertical="center"/>
    </xf>
    <xf borderId="136" fillId="0" fontId="6" numFmtId="0" xfId="0" applyBorder="1" applyFont="1"/>
    <xf borderId="94" fillId="3" fontId="19" numFmtId="0" xfId="0" applyAlignment="1" applyBorder="1" applyFill="1" applyFont="1">
      <alignment vertical="center"/>
    </xf>
    <xf borderId="62" fillId="3" fontId="19" numFmtId="0" xfId="0" applyAlignment="1" applyBorder="1" applyFill="1" applyFont="1">
      <alignment vertical="center"/>
    </xf>
    <xf borderId="137" fillId="0" fontId="6" numFmtId="0" xfId="0" applyBorder="1" applyFont="1"/>
    <xf borderId="78" fillId="3" fontId="19" numFmtId="0" xfId="0" applyAlignment="1" applyBorder="1" applyFill="1" applyFont="1">
      <alignment shrinkToFit="0" vertical="center" wrapText="1"/>
    </xf>
    <xf borderId="138" fillId="3" fontId="19" numFmtId="0" xfId="0" applyAlignment="1" applyBorder="1" applyFill="1" applyFont="1">
      <alignment vertical="center"/>
    </xf>
    <xf borderId="105" fillId="2" fontId="9" numFmtId="164" xfId="0" applyAlignment="1" applyBorder="1" applyFill="1" applyFont="1" applyNumberFormat="1">
      <alignment shrinkToFit="1" vertical="center" wrapText="0"/>
    </xf>
    <xf borderId="72" fillId="2" fontId="9" numFmtId="164" xfId="0" applyAlignment="1" applyBorder="1" applyFill="1" applyFont="1" applyNumberFormat="1">
      <alignment shrinkToFit="1" vertical="center" wrapText="0"/>
    </xf>
    <xf borderId="72" fillId="2" fontId="9" numFmtId="164" xfId="0" applyAlignment="1" applyBorder="1" applyFill="1" applyFont="1" applyNumberFormat="1">
      <alignment horizontal="right" shrinkToFit="1" vertical="center" wrapText="0"/>
    </xf>
    <xf borderId="138" fillId="2" fontId="9" numFmtId="164" xfId="0" applyAlignment="1" applyBorder="1" applyFill="1" applyFont="1" applyNumberFormat="1">
      <alignment horizontal="right" shrinkToFit="1" vertical="center" wrapText="0"/>
    </xf>
    <xf borderId="139" fillId="7" fontId="43" numFmtId="164" xfId="0" applyAlignment="1" applyBorder="1" applyFill="1" applyFont="1" applyNumberFormat="1">
      <alignment horizontal="right" shrinkToFit="1" vertical="center" wrapText="0"/>
    </xf>
    <xf borderId="140" fillId="3" fontId="19" numFmtId="0" xfId="0" applyAlignment="1" applyBorder="1" applyFill="1" applyFont="1">
      <alignment vertical="center"/>
    </xf>
    <xf borderId="141" fillId="0" fontId="9" numFmtId="164" xfId="0" applyAlignment="1" applyBorder="1" applyFont="1" applyNumberFormat="1">
      <alignment shrinkToFit="1" vertical="center" wrapText="0"/>
    </xf>
    <xf borderId="141" fillId="0" fontId="9" numFmtId="164" xfId="0" applyAlignment="1" applyBorder="1" applyFont="1" applyNumberFormat="1">
      <alignment horizontal="right" shrinkToFit="1" vertical="center" wrapText="0"/>
    </xf>
    <xf borderId="120" fillId="0" fontId="43" numFmtId="164" xfId="0" applyAlignment="1" applyBorder="1" applyFont="1" applyNumberFormat="1">
      <alignment horizontal="right" shrinkToFit="1" vertical="center" wrapText="0"/>
    </xf>
    <xf borderId="142" fillId="3" fontId="19" numFmtId="0" xfId="0" applyAlignment="1" applyBorder="1" applyFill="1" applyFont="1">
      <alignment shrinkToFit="0" vertical="center" wrapText="1"/>
    </xf>
    <xf borderId="143" fillId="3" fontId="19" numFmtId="0" xfId="0" applyAlignment="1" applyBorder="1" applyFill="1" applyFont="1">
      <alignment vertical="center"/>
    </xf>
    <xf borderId="144" fillId="2" fontId="9" numFmtId="164" xfId="0" applyAlignment="1" applyBorder="1" applyFill="1" applyFont="1" applyNumberFormat="1">
      <alignment shrinkToFit="1" vertical="center" wrapText="0"/>
    </xf>
    <xf borderId="145" fillId="2" fontId="9" numFmtId="164" xfId="0" applyAlignment="1" applyBorder="1" applyFill="1" applyFont="1" applyNumberFormat="1">
      <alignment shrinkToFit="1" vertical="center" wrapText="0"/>
    </xf>
    <xf borderId="145" fillId="2" fontId="9" numFmtId="164" xfId="0" applyAlignment="1" applyBorder="1" applyFill="1" applyFont="1" applyNumberFormat="1">
      <alignment horizontal="right" shrinkToFit="1" vertical="center" wrapText="0"/>
    </xf>
    <xf borderId="28" fillId="0" fontId="43" numFmtId="164" xfId="0" applyAlignment="1" applyBorder="1" applyFont="1" applyNumberFormat="1">
      <alignment horizontal="right" shrinkToFit="1" vertical="center" wrapText="0"/>
    </xf>
    <xf borderId="146" fillId="0" fontId="6" numFmtId="0" xfId="0" applyBorder="1" applyFont="1"/>
    <xf borderId="89" fillId="3" fontId="19" numFmtId="0" xfId="0" applyAlignment="1" applyBorder="1" applyFill="1" applyFont="1">
      <alignment vertical="center"/>
    </xf>
    <xf borderId="87" fillId="2" fontId="9" numFmtId="164" xfId="0" applyAlignment="1" applyBorder="1" applyFill="1" applyFont="1" applyNumberFormat="1">
      <alignment shrinkToFit="1" vertical="center" wrapText="0"/>
    </xf>
    <xf borderId="88" fillId="2" fontId="9" numFmtId="164" xfId="0" applyAlignment="1" applyBorder="1" applyFill="1" applyFont="1" applyNumberFormat="1">
      <alignment shrinkToFit="1" vertical="center" wrapText="0"/>
    </xf>
    <xf borderId="104" fillId="2" fontId="9" numFmtId="164" xfId="0" applyAlignment="1" applyBorder="1" applyFill="1" applyFont="1" applyNumberFormat="1">
      <alignment shrinkToFit="1" vertical="center" wrapText="0"/>
    </xf>
    <xf borderId="104" fillId="2" fontId="9" numFmtId="164" xfId="0" applyAlignment="1" applyBorder="1" applyFill="1" applyFont="1" applyNumberFormat="1">
      <alignment horizontal="right" shrinkToFit="1" vertical="center" wrapText="0"/>
    </xf>
    <xf borderId="54" fillId="0" fontId="43" numFmtId="164" xfId="0" applyAlignment="1" applyBorder="1" applyFont="1" applyNumberFormat="1">
      <alignment horizontal="right" shrinkToFit="1" vertical="center" wrapText="0"/>
    </xf>
    <xf borderId="147" fillId="0" fontId="6" numFmtId="0" xfId="0" applyBorder="1" applyFont="1"/>
    <xf borderId="138" fillId="3" fontId="25" numFmtId="0" xfId="0" applyAlignment="1" applyBorder="1" applyFill="1" applyFont="1">
      <alignment horizontal="center" vertical="center"/>
    </xf>
    <xf borderId="105" fillId="0" fontId="43" numFmtId="164" xfId="0" applyAlignment="1" applyBorder="1" applyFont="1" applyNumberFormat="1">
      <alignment horizontal="right" shrinkToFit="1" vertical="center" wrapText="0"/>
    </xf>
    <xf borderId="72" fillId="0" fontId="43" numFmtId="164" xfId="0" applyAlignment="1" applyBorder="1" applyFont="1" applyNumberFormat="1">
      <alignment horizontal="right" shrinkToFit="1" vertical="center" wrapText="0"/>
    </xf>
    <xf borderId="73" fillId="0" fontId="43" numFmtId="164" xfId="0" applyAlignment="1" applyBorder="1" applyFont="1" applyNumberFormat="1">
      <alignment horizontal="right" shrinkToFit="1" vertical="center" wrapText="0"/>
    </xf>
    <xf borderId="148" fillId="7" fontId="43" numFmtId="164" xfId="0" applyAlignment="1" applyBorder="1" applyFill="1" applyFont="1" applyNumberFormat="1">
      <alignment horizontal="right" shrinkToFit="1" vertical="center" wrapText="0"/>
    </xf>
    <xf borderId="149" fillId="2" fontId="9" numFmtId="164" xfId="0" applyAlignment="1" applyBorder="1" applyFill="1" applyFont="1" applyNumberFormat="1">
      <alignment horizontal="right" shrinkToFit="1" vertical="center" wrapText="0"/>
    </xf>
    <xf borderId="101" fillId="2" fontId="9" numFmtId="164" xfId="0" applyAlignment="1" applyBorder="1" applyFill="1" applyFont="1" applyNumberFormat="1">
      <alignment shrinkToFit="1" vertical="center" wrapText="0"/>
    </xf>
    <xf borderId="4" fillId="2" fontId="9" numFmtId="164" xfId="0" applyAlignment="1" applyBorder="1" applyFill="1" applyFont="1" applyNumberFormat="1">
      <alignment shrinkToFit="1" vertical="center" wrapText="0"/>
    </xf>
    <xf borderId="67" fillId="2" fontId="9" numFmtId="164" xfId="0" applyAlignment="1" applyBorder="1" applyFill="1" applyFont="1" applyNumberFormat="1">
      <alignment horizontal="right" shrinkToFit="1" vertical="center" wrapText="0"/>
    </xf>
    <xf borderId="4" fillId="2" fontId="9" numFmtId="164" xfId="0" applyAlignment="1" applyBorder="1" applyFill="1" applyFont="1" applyNumberFormat="1">
      <alignment horizontal="right" shrinkToFit="1" vertical="center" wrapText="0"/>
    </xf>
    <xf borderId="90" fillId="3" fontId="19" numFmtId="0" xfId="0" applyAlignment="1" applyBorder="1" applyFill="1" applyFont="1">
      <alignment vertical="center"/>
    </xf>
    <xf borderId="150" fillId="2" fontId="9" numFmtId="164" xfId="0" applyAlignment="1" applyBorder="1" applyFill="1" applyFont="1" applyNumberFormat="1">
      <alignment horizontal="right" shrinkToFit="1" vertical="center" wrapText="0"/>
    </xf>
    <xf borderId="88" fillId="2" fontId="9" numFmtId="164" xfId="0" applyAlignment="1" applyBorder="1" applyFill="1" applyFont="1" applyNumberFormat="1">
      <alignment horizontal="right" shrinkToFit="1" vertical="center" wrapText="0"/>
    </xf>
    <xf borderId="75" fillId="0" fontId="43" numFmtId="164" xfId="0" applyAlignment="1" applyBorder="1" applyFont="1" applyNumberFormat="1">
      <alignment horizontal="right" shrinkToFit="1" vertical="center" wrapText="0"/>
    </xf>
    <xf borderId="71" fillId="0" fontId="43" numFmtId="164" xfId="0" applyAlignment="1" applyBorder="1" applyFont="1" applyNumberFormat="1">
      <alignment horizontal="right" shrinkToFit="1" vertical="center" wrapText="0"/>
    </xf>
    <xf borderId="107" fillId="3" fontId="19" numFmtId="0" xfId="0" applyAlignment="1" applyBorder="1" applyFill="1" applyFont="1">
      <alignment vertical="center"/>
    </xf>
    <xf borderId="106" fillId="0" fontId="9" numFmtId="164" xfId="0" applyAlignment="1" applyBorder="1" applyFont="1" applyNumberFormat="1">
      <alignment shrinkToFit="1" vertical="center" wrapText="0"/>
    </xf>
    <xf borderId="106" fillId="0" fontId="9" numFmtId="164" xfId="0" applyAlignment="1" applyBorder="1" applyFont="1" applyNumberFormat="1">
      <alignment horizontal="right" shrinkToFit="1" vertical="center" wrapText="0"/>
    </xf>
    <xf borderId="0" fillId="0" fontId="43" numFmtId="164" xfId="0" applyAlignment="1" applyFont="1" applyNumberFormat="1">
      <alignment horizontal="right" shrinkToFit="1" vertical="center" wrapText="0"/>
    </xf>
    <xf borderId="151" fillId="3" fontId="44" numFmtId="0" xfId="0" applyAlignment="1" applyBorder="1" applyFill="1" applyFont="1">
      <alignment shrinkToFit="0" vertical="center" wrapText="1"/>
    </xf>
    <xf borderId="107" fillId="3" fontId="19" numFmtId="0" xfId="0" applyAlignment="1" applyBorder="1" applyFill="1" applyFont="1">
      <alignment shrinkToFit="1" vertical="center" wrapText="0"/>
    </xf>
    <xf borderId="152" fillId="2" fontId="43" numFmtId="164" xfId="0" applyAlignment="1" applyBorder="1" applyFill="1" applyFont="1" applyNumberFormat="1">
      <alignment horizontal="right" shrinkToFit="1" vertical="center" wrapText="0"/>
    </xf>
    <xf borderId="153" fillId="2" fontId="43" numFmtId="164" xfId="0" applyAlignment="1" applyBorder="1" applyFill="1" applyFont="1" applyNumberFormat="1">
      <alignment horizontal="right" shrinkToFit="1" vertical="center" wrapText="0"/>
    </xf>
    <xf borderId="154" fillId="2" fontId="43" numFmtId="164" xfId="0" applyAlignment="1" applyBorder="1" applyFill="1" applyFont="1" applyNumberFormat="1">
      <alignment horizontal="right" shrinkToFit="1" vertical="center" wrapText="0"/>
    </xf>
    <xf borderId="155" fillId="3" fontId="19" numFmtId="0" xfId="0" applyAlignment="1" applyBorder="1" applyFill="1" applyFont="1">
      <alignment vertical="center"/>
    </xf>
    <xf borderId="156" fillId="0" fontId="43" numFmtId="164" xfId="0" applyAlignment="1" applyBorder="1" applyFont="1" applyNumberFormat="1">
      <alignment horizontal="right" shrinkToFit="1" vertical="center" wrapText="0"/>
    </xf>
    <xf borderId="0" fillId="0" fontId="9" numFmtId="164" xfId="0" applyAlignment="1" applyFont="1" applyNumberFormat="1">
      <alignment shrinkToFit="1" vertical="center" wrapText="0"/>
    </xf>
    <xf borderId="0" fillId="0" fontId="9" numFmtId="164" xfId="0" applyAlignment="1" applyFont="1" applyNumberFormat="1">
      <alignment horizontal="right" shrinkToFit="1" vertical="center" wrapText="0"/>
    </xf>
    <xf borderId="142" fillId="3" fontId="19" numFmtId="0" xfId="0" applyAlignment="1" applyBorder="1" applyFill="1" applyFont="1">
      <alignment horizontal="right" shrinkToFit="0" textRotation="255" vertical="center" wrapText="1"/>
    </xf>
    <xf borderId="157" fillId="3" fontId="19" numFmtId="0" xfId="0" applyAlignment="1" applyBorder="1" applyFill="1" applyFont="1">
      <alignment shrinkToFit="1" vertical="center" wrapText="0"/>
    </xf>
    <xf borderId="135" fillId="2" fontId="5" numFmtId="164" xfId="0" applyAlignment="1" applyBorder="1" applyFill="1" applyFont="1" applyNumberFormat="1">
      <alignment horizontal="right"/>
    </xf>
    <xf borderId="45" fillId="2" fontId="5" numFmtId="164" xfId="0" applyAlignment="1" applyBorder="1" applyFill="1" applyFont="1" applyNumberFormat="1">
      <alignment horizontal="right"/>
    </xf>
    <xf borderId="47" fillId="0" fontId="43" numFmtId="164" xfId="0" applyAlignment="1" applyBorder="1" applyFont="1" applyNumberFormat="1">
      <alignment horizontal="right" shrinkToFit="1" vertical="center" wrapText="0"/>
    </xf>
    <xf borderId="158" fillId="3" fontId="45" numFmtId="0" xfId="0" applyAlignment="1" applyBorder="1" applyFill="1" applyFont="1">
      <alignment horizontal="left" shrinkToFit="1" vertical="center" wrapText="0"/>
    </xf>
    <xf borderId="159" fillId="0" fontId="6" numFmtId="0" xfId="0" applyBorder="1" applyFont="1"/>
    <xf borderId="25" fillId="0" fontId="6" numFmtId="0" xfId="0" applyBorder="1" applyFont="1"/>
    <xf borderId="134" fillId="3" fontId="19" numFmtId="0" xfId="0" applyAlignment="1" applyBorder="1" applyFill="1" applyFont="1">
      <alignment shrinkToFit="1" vertical="center" wrapText="0"/>
    </xf>
    <xf borderId="160" fillId="2" fontId="5" numFmtId="164" xfId="0" applyAlignment="1" applyBorder="1" applyFill="1" applyFont="1" applyNumberFormat="1">
      <alignment horizontal="right"/>
    </xf>
    <xf borderId="50" fillId="2" fontId="5" numFmtId="164" xfId="0" applyAlignment="1" applyBorder="1" applyFill="1" applyFont="1" applyNumberFormat="1">
      <alignment horizontal="right"/>
    </xf>
    <xf borderId="161" fillId="0" fontId="43" numFmtId="164" xfId="0" applyAlignment="1" applyBorder="1" applyFont="1" applyNumberFormat="1">
      <alignment horizontal="right" shrinkToFit="1" vertical="center" wrapText="0"/>
    </xf>
    <xf borderId="158" fillId="3" fontId="46" numFmtId="0" xfId="0" applyAlignment="1" applyBorder="1" applyFill="1" applyFont="1">
      <alignment shrinkToFit="1" vertical="center" wrapText="0"/>
    </xf>
    <xf borderId="28" fillId="0" fontId="6" numFmtId="0" xfId="0" applyBorder="1" applyFont="1"/>
    <xf borderId="134" fillId="3" fontId="47" numFmtId="0" xfId="0" applyAlignment="1" applyBorder="1" applyFill="1" applyFont="1">
      <alignment shrinkToFit="1" vertical="center" wrapText="0"/>
    </xf>
    <xf borderId="90" fillId="3" fontId="19" numFmtId="0" xfId="0" applyAlignment="1" applyBorder="1" applyFill="1" applyFont="1">
      <alignment shrinkToFit="1" vertical="center" wrapText="0"/>
    </xf>
    <xf borderId="160" fillId="2" fontId="9" numFmtId="164" xfId="0" applyAlignment="1" applyBorder="1" applyFill="1" applyFont="1" applyNumberFormat="1">
      <alignment shrinkToFit="1" vertical="center" wrapText="0"/>
    </xf>
    <xf borderId="50" fillId="2" fontId="9" numFmtId="164" xfId="0" applyAlignment="1" applyBorder="1" applyFill="1" applyFont="1" applyNumberFormat="1">
      <alignment shrinkToFit="1" vertical="center" wrapText="0"/>
    </xf>
    <xf borderId="143" fillId="3" fontId="46" numFmtId="0" xfId="0" applyAlignment="1" applyBorder="1" applyFill="1" applyFont="1">
      <alignment shrinkToFit="1" vertical="center" wrapText="0"/>
    </xf>
    <xf borderId="162" fillId="3" fontId="25" numFmtId="0" xfId="0" applyAlignment="1" applyBorder="1" applyFill="1" applyFont="1">
      <alignment horizontal="center" shrinkToFit="1" vertical="center" wrapText="0"/>
    </xf>
    <xf borderId="5" fillId="7" fontId="43" numFmtId="164" xfId="0" applyAlignment="1" applyBorder="1" applyFill="1" applyFont="1" applyNumberFormat="1">
      <alignment horizontal="right" shrinkToFit="1" vertical="center" wrapText="0"/>
    </xf>
    <xf borderId="151" fillId="3" fontId="29" numFmtId="0" xfId="0" applyAlignment="1" applyBorder="1" applyFill="1" applyFont="1">
      <alignment shrinkToFit="0" vertical="center" wrapText="1"/>
    </xf>
    <xf borderId="154" fillId="3" fontId="19" numFmtId="0" xfId="0" applyAlignment="1" applyBorder="1" applyFill="1" applyFont="1">
      <alignment vertical="center"/>
    </xf>
    <xf borderId="152" fillId="2" fontId="9" numFmtId="164" xfId="0" applyAlignment="1" applyBorder="1" applyFill="1" applyFont="1" applyNumberFormat="1">
      <alignment shrinkToFit="1" vertical="center" wrapText="0"/>
    </xf>
    <xf borderId="153" fillId="2" fontId="9" numFmtId="164" xfId="0" applyAlignment="1" applyBorder="1" applyFill="1" applyFont="1" applyNumberFormat="1">
      <alignment shrinkToFit="1" vertical="center" wrapText="0"/>
    </xf>
    <xf borderId="153" fillId="2" fontId="9" numFmtId="164" xfId="0" applyAlignment="1" applyBorder="1" applyFill="1" applyFont="1" applyNumberFormat="1">
      <alignment horizontal="right" shrinkToFit="1" vertical="center" wrapText="0"/>
    </xf>
    <xf borderId="154" fillId="2" fontId="9" numFmtId="164" xfId="0" applyAlignment="1" applyBorder="1" applyFill="1" applyFont="1" applyNumberFormat="1">
      <alignment horizontal="right" shrinkToFit="1" vertical="center" wrapText="0"/>
    </xf>
    <xf borderId="0" fillId="0" fontId="23" numFmtId="0" xfId="0" applyAlignment="1" applyFont="1">
      <alignment vertical="center"/>
    </xf>
    <xf borderId="0" fillId="8" fontId="1" numFmtId="0" xfId="0" applyFill="1" applyFont="1"/>
    <xf borderId="0" fillId="0" fontId="1" numFmtId="0" xfId="0" applyAlignment="1" applyFont="1">
      <alignment shrinkToFit="0" wrapText="0"/>
    </xf>
    <xf borderId="4" fillId="0" fontId="1" numFmtId="0" xfId="0" applyBorder="1" applyFont="1"/>
    <xf borderId="0" fillId="0" fontId="5" numFmtId="0" xfId="0" applyAlignment="1" applyFont="1">
      <alignment shrinkToFit="0" vertical="center" wrapText="0"/>
    </xf>
    <xf borderId="0" fillId="0" fontId="5" numFmtId="164" xfId="0" applyAlignment="1" applyFont="1" applyNumberFormat="1">
      <alignment shrinkToFit="0" vertical="center" wrapText="0"/>
    </xf>
    <xf borderId="0" fillId="0" fontId="5" numFmtId="166" xfId="0" applyAlignment="1" applyFont="1" applyNumberFormat="1">
      <alignment shrinkToFit="0" vertical="center" wrapText="0"/>
    </xf>
    <xf borderId="50" fillId="0" fontId="5" numFmtId="0" xfId="0" applyAlignment="1" applyBorder="1" applyFont="1">
      <alignment shrinkToFit="0" vertical="center" wrapText="1"/>
    </xf>
    <xf borderId="2" fillId="0" fontId="5" numFmtId="0" xfId="0" applyAlignment="1" applyBorder="1" applyFont="1">
      <alignment vertical="center"/>
    </xf>
    <xf borderId="4" fillId="0" fontId="5" numFmtId="0" xfId="0" applyAlignment="1" applyBorder="1" applyFont="1">
      <alignment vertical="center"/>
    </xf>
    <xf borderId="4" fillId="0" fontId="5" numFmtId="0" xfId="0" applyAlignment="1" applyBorder="1" applyFont="1">
      <alignment shrinkToFit="0" vertical="center" wrapText="1"/>
    </xf>
    <xf borderId="51" fillId="0" fontId="5" numFmtId="0" xfId="0" applyAlignment="1" applyBorder="1" applyFont="1">
      <alignment vertical="center"/>
    </xf>
    <xf borderId="52" fillId="0" fontId="5" numFmtId="0" xfId="0" applyAlignment="1" applyBorder="1" applyFont="1">
      <alignment vertical="center"/>
    </xf>
    <xf borderId="52" fillId="0" fontId="5" numFmtId="0" xfId="0" applyAlignment="1" applyBorder="1" applyFont="1">
      <alignment horizontal="right"/>
    </xf>
    <xf borderId="52" fillId="0" fontId="5" numFmtId="0" xfId="0" applyAlignment="1" applyBorder="1" applyFont="1">
      <alignment horizontal="center"/>
    </xf>
    <xf borderId="53" fillId="0" fontId="5" numFmtId="0" xfId="0" applyAlignment="1" applyBorder="1" applyFont="1">
      <alignment horizontal="center"/>
    </xf>
    <xf borderId="25" fillId="0" fontId="5" numFmtId="3" xfId="0" applyAlignment="1" applyBorder="1" applyFont="1" applyNumberFormat="1">
      <alignment vertical="center"/>
    </xf>
    <xf borderId="4" fillId="0" fontId="1" numFmtId="3" xfId="0" applyBorder="1" applyFont="1" applyNumberFormat="1"/>
    <xf borderId="2" fillId="0" fontId="5" numFmtId="3" xfId="0" applyAlignment="1" applyBorder="1" applyFont="1" applyNumberFormat="1">
      <alignment vertical="center"/>
    </xf>
    <xf borderId="4" fillId="0" fontId="48" numFmtId="3" xfId="0" applyAlignment="1" applyBorder="1" applyFont="1" applyNumberFormat="1">
      <alignment vertical="center"/>
    </xf>
    <xf borderId="4" fillId="0" fontId="5" numFmtId="3" xfId="0" applyAlignment="1" applyBorder="1" applyFont="1" applyNumberFormat="1">
      <alignment vertical="center"/>
    </xf>
    <xf borderId="58" fillId="0" fontId="5" numFmtId="0" xfId="0" applyAlignment="1" applyBorder="1" applyFont="1">
      <alignment vertical="center"/>
    </xf>
    <xf borderId="0" fillId="0" fontId="5" numFmtId="0" xfId="0" applyAlignment="1" applyFont="1">
      <alignment horizontal="right"/>
    </xf>
    <xf borderId="0" fillId="0" fontId="49" numFmtId="0" xfId="0" applyAlignment="1" applyFont="1">
      <alignment vertical="bottom"/>
    </xf>
    <xf borderId="0" fillId="0" fontId="5" numFmtId="0" xfId="0" applyAlignment="1" applyFont="1">
      <alignment vertical="bottom"/>
    </xf>
    <xf borderId="0" fillId="0" fontId="5" numFmtId="0" xfId="0" applyAlignment="1" applyFont="1">
      <alignment horizontal="center" vertical="bottom"/>
    </xf>
    <xf borderId="0" fillId="0" fontId="5" numFmtId="0" xfId="0" applyAlignment="1" applyFont="1">
      <alignment horizontal="center"/>
    </xf>
    <xf borderId="48" fillId="0" fontId="5" numFmtId="0" xfId="0" applyAlignment="1" applyBorder="1" applyFont="1">
      <alignment horizontal="center"/>
    </xf>
    <xf borderId="26" fillId="0" fontId="5" numFmtId="0" xfId="0" applyAlignment="1" applyBorder="1" applyFont="1">
      <alignment vertical="center"/>
    </xf>
    <xf borderId="163" fillId="0" fontId="5" numFmtId="0" xfId="0" applyAlignment="1" applyBorder="1" applyFont="1">
      <alignment vertical="center"/>
    </xf>
    <xf borderId="163" fillId="0" fontId="5" numFmtId="0" xfId="0" applyAlignment="1" applyBorder="1" applyFont="1">
      <alignment horizontal="right"/>
    </xf>
    <xf borderId="163" fillId="0" fontId="5" numFmtId="0" xfId="0" applyAlignment="1" applyBorder="1" applyFont="1">
      <alignment horizontal="center"/>
    </xf>
    <xf borderId="164" fillId="0" fontId="5" numFmtId="0" xfId="0" applyAlignment="1" applyBorder="1" applyFont="1">
      <alignment horizontal="center"/>
    </xf>
    <xf borderId="0" fillId="0" fontId="1" numFmtId="3" xfId="0" applyFont="1" applyNumberFormat="1"/>
    <xf borderId="0" fillId="8" fontId="1" numFmtId="3" xfId="0" applyFill="1" applyFont="1" applyNumberFormat="1"/>
    <xf borderId="0" fillId="7" fontId="50" numFmtId="0" xfId="0" applyFill="1" applyFont="1"/>
    <xf borderId="0" fillId="7" fontId="51" numFmtId="164" xfId="0" applyFill="1" applyFont="1" applyNumberFormat="1"/>
    <xf borderId="0" fillId="7" fontId="51" numFmtId="0" xfId="0" applyFill="1" applyFont="1"/>
    <xf borderId="0" fillId="0" fontId="50" numFmtId="0" xfId="0" applyFont="1"/>
    <xf borderId="142" fillId="3" fontId="12" numFmtId="0" xfId="0" applyAlignment="1" applyBorder="1" applyFill="1" applyFont="1">
      <alignment horizontal="center" shrinkToFit="0" vertical="center" wrapText="1"/>
    </xf>
    <xf borderId="0" fillId="0" fontId="52" numFmtId="0" xfId="0" applyFont="1"/>
    <xf borderId="0" fillId="0" fontId="52" numFmtId="164" xfId="0" applyFont="1" applyNumberFormat="1"/>
    <xf borderId="0" fillId="0" fontId="52" numFmtId="9" xfId="0" applyFont="1" applyNumberFormat="1"/>
  </cellXfs>
  <cellStyles count="1">
    <cellStyle xfId="0" name="Normal" builtinId="0"/>
  </cellStyles>
  <dxfs count="3">
    <dxf>
      <font>
        <color rgb="FFFFFFFF"/>
      </font>
      <fill>
        <patternFill patternType="none"/>
      </fill>
      <border/>
    </dxf>
    <dxf>
      <font/>
      <fill>
        <patternFill patternType="solid">
          <fgColor rgb="FFB7E1CD"/>
          <bgColor rgb="FFB7E1CD"/>
        </patternFill>
      </fill>
      <border/>
    </dxf>
    <dxf>
      <font/>
      <fill>
        <patternFill patternType="solid">
          <fgColor rgb="FFFF0000"/>
          <bgColor rgb="FFFF0000"/>
        </patternFill>
      </fill>
      <border/>
    </dxf>
  </dxfs>
</styleSheet>
</file>

<file path=xl/_rels/comments2.xml.rels><?xml version="1.0" encoding="UTF-8" standalone="yes"?><Relationships xmlns="http://schemas.openxmlformats.org/package/2006/relationships"><Relationship Id="rId1" Type="http://customschemas.google.com/relationships/workbookmetadata" Target="commentsmeta0"/></Relationships>
</file>

<file path=xl/_rels/comments3.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11" Type="http://schemas.openxmlformats.org/officeDocument/2006/relationships/worksheet" Target="worksheets/sheet8.xml"/><Relationship Id="rId22" Type="http://schemas.openxmlformats.org/officeDocument/2006/relationships/externalLink" Target="externalLinks/externalLink1.xml"/><Relationship Id="rId10" Type="http://schemas.openxmlformats.org/officeDocument/2006/relationships/worksheet" Target="worksheets/sheet7.xml"/><Relationship Id="rId21" Type="http://schemas.openxmlformats.org/officeDocument/2006/relationships/worksheet" Target="worksheets/sheet18.xml"/><Relationship Id="rId13" Type="http://schemas.openxmlformats.org/officeDocument/2006/relationships/worksheet" Target="worksheets/sheet10.xml"/><Relationship Id="rId12" Type="http://schemas.openxmlformats.org/officeDocument/2006/relationships/worksheet" Target="worksheets/sheet9.xml"/><Relationship Id="rId23" Type="http://customschemas.google.com/relationships/workbookmetadata" Target="metadata"/><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schemas.openxmlformats.org/officeDocument/2006/relationships/worksheet" Target="worksheets/sheet16.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57150</xdr:colOff>
      <xdr:row>2</xdr:row>
      <xdr:rowOff>-114300</xdr:rowOff>
    </xdr:from>
    <xdr:ext cx="3857625" cy="1866900"/>
    <xdr:sp>
      <xdr:nvSpPr>
        <xdr:cNvPr id="3" name="Shape 3"/>
        <xdr:cNvSpPr/>
      </xdr:nvSpPr>
      <xdr:spPr>
        <a:xfrm>
          <a:off x="3455288" y="2884650"/>
          <a:ext cx="3781425" cy="1790700"/>
        </a:xfrm>
        <a:prstGeom prst="rect">
          <a:avLst/>
        </a:prstGeom>
        <a:solidFill>
          <a:srgbClr val="FFFFFF"/>
        </a:solidFill>
        <a:ln cap="flat" cmpd="sng" w="76200">
          <a:solidFill>
            <a:srgbClr val="FF0000"/>
          </a:solidFill>
          <a:prstDash val="solid"/>
          <a:round/>
          <a:headEnd len="sm" w="sm" type="none"/>
          <a:tailEnd len="sm" w="sm" type="none"/>
        </a:ln>
      </xdr:spPr>
      <xdr:txBody>
        <a:bodyPr anchorCtr="0" anchor="ctr" bIns="45700" lIns="91425" spcFirstLastPara="1" rIns="91425" wrap="square" tIns="45700">
          <a:noAutofit/>
        </a:bodyPr>
        <a:lstStyle/>
        <a:p>
          <a:pPr indent="0" lvl="0" marL="0" rtl="0" algn="l">
            <a:lnSpc>
              <a:spcPct val="100000"/>
            </a:lnSpc>
            <a:spcBef>
              <a:spcPts val="0"/>
            </a:spcBef>
            <a:spcAft>
              <a:spcPts val="0"/>
            </a:spcAft>
            <a:buSzPts val="1600"/>
            <a:buFont typeface="Calibri"/>
            <a:buNone/>
          </a:pPr>
          <a:r>
            <a:rPr b="0" lang="en-US" sz="1600" u="none" strike="noStrike">
              <a:latin typeface="Calibri"/>
              <a:ea typeface="Calibri"/>
              <a:cs typeface="Calibri"/>
              <a:sym typeface="Calibri"/>
            </a:rPr>
            <a:t>特別養護老人ホーム</a:t>
          </a:r>
          <a:r>
            <a:rPr b="1" lang="en-US" sz="1600" u="sng" strike="noStrike">
              <a:latin typeface="Calibri"/>
              <a:ea typeface="Calibri"/>
              <a:cs typeface="Calibri"/>
              <a:sym typeface="Calibri"/>
            </a:rPr>
            <a:t>以外</a:t>
          </a:r>
          <a:r>
            <a:rPr b="0" lang="en-US" sz="1600" u="none" strike="noStrike">
              <a:latin typeface="Calibri"/>
              <a:ea typeface="Calibri"/>
              <a:cs typeface="Calibri"/>
              <a:sym typeface="Calibri"/>
            </a:rPr>
            <a:t>の事業所は、45行以降に入力してください。</a:t>
          </a:r>
          <a:endParaRPr b="0" sz="1600" u="none" strike="noStrike">
            <a:latin typeface="Arial"/>
            <a:ea typeface="Arial"/>
            <a:cs typeface="Arial"/>
            <a:sym typeface="Arial"/>
          </a:endParaRPr>
        </a:p>
      </xdr:txBody>
    </xdr:sp>
    <xdr:clientData fLocksWithSheet="0"/>
  </xdr:oneCellAnchor>
  <xdr:oneCellAnchor>
    <xdr:from>
      <xdr:col>14</xdr:col>
      <xdr:colOff>619125</xdr:colOff>
      <xdr:row>10</xdr:row>
      <xdr:rowOff>200025</xdr:rowOff>
    </xdr:from>
    <xdr:ext cx="5314950" cy="2952750"/>
    <xdr:grpSp>
      <xdr:nvGrpSpPr>
        <xdr:cNvPr id="2" name="Shape 2"/>
        <xdr:cNvGrpSpPr/>
      </xdr:nvGrpSpPr>
      <xdr:grpSpPr>
        <a:xfrm>
          <a:off x="2688525" y="2303625"/>
          <a:ext cx="5314950" cy="2952750"/>
          <a:chOff x="2688525" y="2303625"/>
          <a:chExt cx="5314950" cy="2952750"/>
        </a:xfrm>
      </xdr:grpSpPr>
      <xdr:grpSp>
        <xdr:nvGrpSpPr>
          <xdr:cNvPr id="4" name="Shape 4"/>
          <xdr:cNvGrpSpPr/>
        </xdr:nvGrpSpPr>
        <xdr:grpSpPr>
          <a:xfrm>
            <a:off x="2688525" y="2303625"/>
            <a:ext cx="5314950" cy="2952750"/>
            <a:chOff x="2688525" y="2303625"/>
            <a:chExt cx="5314950" cy="2952750"/>
          </a:xfrm>
        </xdr:grpSpPr>
        <xdr:sp>
          <xdr:nvSpPr>
            <xdr:cNvPr id="5" name="Shape 5"/>
            <xdr:cNvSpPr/>
          </xdr:nvSpPr>
          <xdr:spPr>
            <a:xfrm>
              <a:off x="2688525" y="2303625"/>
              <a:ext cx="5314950" cy="29527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grpSp>
          <xdr:nvGrpSpPr>
            <xdr:cNvPr id="6" name="Shape 6" title="図形描画"/>
            <xdr:cNvGrpSpPr/>
          </xdr:nvGrpSpPr>
          <xdr:grpSpPr>
            <a:xfrm>
              <a:off x="2688525" y="2303625"/>
              <a:ext cx="5314950" cy="2952750"/>
              <a:chOff x="2698050" y="2072426"/>
              <a:chExt cx="5295900" cy="2936299"/>
            </a:xfrm>
          </xdr:grpSpPr>
          <xdr:sp>
            <xdr:nvSpPr>
              <xdr:cNvPr id="7" name="Shape 7"/>
              <xdr:cNvSpPr/>
            </xdr:nvSpPr>
            <xdr:spPr>
              <a:xfrm>
                <a:off x="2698050" y="2072426"/>
                <a:ext cx="5295900" cy="293627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8" name="Shape 8"/>
              <xdr:cNvGrpSpPr/>
            </xdr:nvGrpSpPr>
            <xdr:grpSpPr>
              <a:xfrm>
                <a:off x="2698050" y="2072426"/>
                <a:ext cx="5295900" cy="2936299"/>
                <a:chOff x="2698050" y="2072426"/>
                <a:chExt cx="5295900" cy="2936299"/>
              </a:xfrm>
            </xdr:grpSpPr>
            <xdr:sp>
              <xdr:nvSpPr>
                <xdr:cNvPr id="9" name="Shape 9"/>
                <xdr:cNvSpPr/>
              </xdr:nvSpPr>
              <xdr:spPr>
                <a:xfrm>
                  <a:off x="2698050" y="2551275"/>
                  <a:ext cx="5295900" cy="2457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10" name="Shape 10"/>
                <xdr:cNvGrpSpPr/>
              </xdr:nvGrpSpPr>
              <xdr:grpSpPr>
                <a:xfrm>
                  <a:off x="2698050" y="2072426"/>
                  <a:ext cx="5295900" cy="2936299"/>
                  <a:chOff x="2698050" y="2072426"/>
                  <a:chExt cx="5295900" cy="2936299"/>
                </a:xfrm>
              </xdr:grpSpPr>
              <xdr:sp>
                <xdr:nvSpPr>
                  <xdr:cNvPr id="11" name="Shape 11"/>
                  <xdr:cNvSpPr/>
                </xdr:nvSpPr>
                <xdr:spPr>
                  <a:xfrm>
                    <a:off x="2698050" y="2551275"/>
                    <a:ext cx="5295900" cy="2457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12" name="Shape 12" title="図形描画"/>
                  <xdr:cNvGrpSpPr/>
                </xdr:nvGrpSpPr>
                <xdr:grpSpPr>
                  <a:xfrm>
                    <a:off x="2698050" y="2072426"/>
                    <a:ext cx="5295900" cy="2936299"/>
                    <a:chOff x="2698050" y="2072426"/>
                    <a:chExt cx="5295900" cy="2936299"/>
                  </a:xfrm>
                </xdr:grpSpPr>
                <xdr:sp>
                  <xdr:nvSpPr>
                    <xdr:cNvPr id="13" name="Shape 13"/>
                    <xdr:cNvSpPr/>
                  </xdr:nvSpPr>
                  <xdr:spPr>
                    <a:xfrm>
                      <a:off x="2698050" y="2551275"/>
                      <a:ext cx="5295900" cy="2457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14" name="Shape 14"/>
                    <xdr:cNvGrpSpPr/>
                  </xdr:nvGrpSpPr>
                  <xdr:grpSpPr>
                    <a:xfrm>
                      <a:off x="2698050" y="2072426"/>
                      <a:ext cx="5295900" cy="2936299"/>
                      <a:chOff x="2698050" y="2072426"/>
                      <a:chExt cx="5295900" cy="2936299"/>
                    </a:xfrm>
                  </xdr:grpSpPr>
                  <xdr:sp>
                    <xdr:nvSpPr>
                      <xdr:cNvPr id="15" name="Shape 15"/>
                      <xdr:cNvSpPr/>
                    </xdr:nvSpPr>
                    <xdr:spPr>
                      <a:xfrm>
                        <a:off x="2698050" y="2551275"/>
                        <a:ext cx="5295900" cy="2457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16" name="Shape 16"/>
                      <xdr:cNvGrpSpPr/>
                    </xdr:nvGrpSpPr>
                    <xdr:grpSpPr>
                      <a:xfrm>
                        <a:off x="2698050" y="2072426"/>
                        <a:ext cx="5295900" cy="2936299"/>
                        <a:chOff x="2698050" y="2072426"/>
                        <a:chExt cx="5295900" cy="2936299"/>
                      </a:xfrm>
                    </xdr:grpSpPr>
                    <xdr:sp>
                      <xdr:nvSpPr>
                        <xdr:cNvPr id="17" name="Shape 17"/>
                        <xdr:cNvSpPr/>
                      </xdr:nvSpPr>
                      <xdr:spPr>
                        <a:xfrm>
                          <a:off x="2698050" y="2551275"/>
                          <a:ext cx="5295900" cy="2457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18" name="Shape 18"/>
                        <xdr:cNvGrpSpPr/>
                      </xdr:nvGrpSpPr>
                      <xdr:grpSpPr>
                        <a:xfrm>
                          <a:off x="2698050" y="2072426"/>
                          <a:ext cx="5295900" cy="2936299"/>
                          <a:chOff x="2698050" y="2072426"/>
                          <a:chExt cx="5295900" cy="2936299"/>
                        </a:xfrm>
                      </xdr:grpSpPr>
                      <xdr:sp>
                        <xdr:nvSpPr>
                          <xdr:cNvPr id="19" name="Shape 19"/>
                          <xdr:cNvSpPr/>
                        </xdr:nvSpPr>
                        <xdr:spPr>
                          <a:xfrm>
                            <a:off x="2698050" y="2551275"/>
                            <a:ext cx="5295900" cy="24574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20" name="Shape 20"/>
                          <xdr:cNvGrpSpPr/>
                        </xdr:nvGrpSpPr>
                        <xdr:grpSpPr>
                          <a:xfrm>
                            <a:off x="2698050" y="2072426"/>
                            <a:ext cx="5295900" cy="2936299"/>
                            <a:chOff x="2698050" y="2072356"/>
                            <a:chExt cx="5295900" cy="2936728"/>
                          </a:xfrm>
                        </xdr:grpSpPr>
                        <xdr:sp>
                          <xdr:nvSpPr>
                            <xdr:cNvPr id="21" name="Shape 21"/>
                            <xdr:cNvSpPr/>
                          </xdr:nvSpPr>
                          <xdr:spPr>
                            <a:xfrm>
                              <a:off x="2698050" y="2551275"/>
                              <a:ext cx="5295900" cy="2457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22" name="Shape 22"/>
                            <xdr:cNvGrpSpPr/>
                          </xdr:nvGrpSpPr>
                          <xdr:grpSpPr>
                            <a:xfrm>
                              <a:off x="2698050" y="2072356"/>
                              <a:ext cx="5295900" cy="2936728"/>
                              <a:chOff x="9985680" y="2005434"/>
                              <a:chExt cx="5391000" cy="2947806"/>
                            </a:xfrm>
                          </xdr:grpSpPr>
                          <xdr:sp>
                            <xdr:nvSpPr>
                              <xdr:cNvPr id="23" name="Shape 23"/>
                              <xdr:cNvSpPr/>
                            </xdr:nvSpPr>
                            <xdr:spPr>
                              <a:xfrm>
                                <a:off x="9985680" y="2486160"/>
                                <a:ext cx="5391000" cy="24667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sp>
                            <xdr:nvSpPr>
                              <xdr:cNvPr id="24" name="Shape 24"/>
                              <xdr:cNvSpPr/>
                            </xdr:nvSpPr>
                            <xdr:spPr>
                              <a:xfrm>
                                <a:off x="11993753" y="2005434"/>
                                <a:ext cx="3302100" cy="2000700"/>
                              </a:xfrm>
                              <a:prstGeom prst="rect">
                                <a:avLst/>
                              </a:prstGeom>
                              <a:solidFill>
                                <a:srgbClr val="FFFF00"/>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lnSpc>
                                    <a:spcPct val="100000"/>
                                  </a:lnSpc>
                                  <a:spcBef>
                                    <a:spcPts val="0"/>
                                  </a:spcBef>
                                  <a:spcAft>
                                    <a:spcPts val="0"/>
                                  </a:spcAft>
                                  <a:buSzPts val="2100"/>
                                  <a:buFont typeface="Arial"/>
                                  <a:buNone/>
                                </a:pPr>
                                <a:r>
                                  <a:rPr lang="en-US" sz="2100"/>
                                  <a:t>他市町村（他保険者）の利用者がいる場合のみ、該当する月の減額総額を直接入力してください。</a:t>
                                </a:r>
                                <a:br>
                                  <a:rPr lang="en-US" sz="1400"/>
                                </a:br>
                                <a:r>
                                  <a:rPr b="0" lang="en-US" sz="2100" u="none" strike="noStrike">
                                    <a:latin typeface="Arial"/>
                                    <a:ea typeface="Arial"/>
                                    <a:cs typeface="Arial"/>
                                    <a:sym typeface="Arial"/>
                                  </a:rPr>
                                  <a:t>（</a:t>
                                </a:r>
                                <a:r>
                                  <a:rPr lang="en-US" sz="2100"/>
                                  <a:t>水色</a:t>
                                </a:r>
                                <a:r>
                                  <a:rPr b="0" lang="en-US" sz="2100" u="none" strike="noStrike">
                                    <a:latin typeface="Arial"/>
                                    <a:ea typeface="Arial"/>
                                    <a:cs typeface="Arial"/>
                                    <a:sym typeface="Arial"/>
                                  </a:rPr>
                                  <a:t>セル）</a:t>
                                </a:r>
                                <a:endParaRPr b="0" sz="2100" u="none" strike="noStrike">
                                  <a:latin typeface="Arial"/>
                                  <a:ea typeface="Arial"/>
                                  <a:cs typeface="Arial"/>
                                  <a:sym typeface="Arial"/>
                                </a:endParaRPr>
                              </a:p>
                            </xdr:txBody>
                          </xdr:sp>
                          <xdr:cxnSp>
                            <xdr:nvCxnSpPr>
                              <xdr:cNvPr id="25" name="Shape 25"/>
                              <xdr:cNvCxnSpPr/>
                            </xdr:nvCxnSpPr>
                            <xdr:spPr>
                              <a:xfrm flipH="1">
                                <a:off x="9985680" y="3286440"/>
                                <a:ext cx="2008440" cy="1666800"/>
                              </a:xfrm>
                              <a:prstGeom prst="straightConnector1">
                                <a:avLst/>
                              </a:prstGeom>
                              <a:noFill/>
                              <a:ln cap="flat" cmpd="sng" w="9525">
                                <a:solidFill>
                                  <a:srgbClr val="000000"/>
                                </a:solidFill>
                                <a:prstDash val="solid"/>
                                <a:round/>
                                <a:headEnd len="sm" w="sm" type="none"/>
                                <a:tailEnd len="med" w="med" type="triangle"/>
                              </a:ln>
                            </xdr:spPr>
                          </xdr:cxnSp>
                        </xdr:grpSp>
                      </xdr:grpSp>
                    </xdr:grpSp>
                  </xdr:grpSp>
                </xdr:grpSp>
              </xdr:grpSp>
            </xdr:grpSp>
          </xdr:grpSp>
        </xdr:grpSp>
      </xdr:grpSp>
    </xdr:grpSp>
    <xdr:clientData fLocksWithSheet="0"/>
  </xdr:oneCellAnchor>
  <xdr:oneCellAnchor>
    <xdr:from>
      <xdr:col>14</xdr:col>
      <xdr:colOff>619125</xdr:colOff>
      <xdr:row>53</xdr:row>
      <xdr:rowOff>28575</xdr:rowOff>
    </xdr:from>
    <xdr:ext cx="5314950" cy="2895600"/>
    <xdr:grpSp>
      <xdr:nvGrpSpPr>
        <xdr:cNvPr id="2" name="Shape 2"/>
        <xdr:cNvGrpSpPr/>
      </xdr:nvGrpSpPr>
      <xdr:grpSpPr>
        <a:xfrm>
          <a:off x="2688525" y="2332200"/>
          <a:ext cx="5314950" cy="2895600"/>
          <a:chOff x="2688525" y="2332200"/>
          <a:chExt cx="5314950" cy="2895600"/>
        </a:xfrm>
      </xdr:grpSpPr>
      <xdr:grpSp>
        <xdr:nvGrpSpPr>
          <xdr:cNvPr id="26" name="Shape 26"/>
          <xdr:cNvGrpSpPr/>
        </xdr:nvGrpSpPr>
        <xdr:grpSpPr>
          <a:xfrm>
            <a:off x="2688525" y="2332200"/>
            <a:ext cx="5314950" cy="2895600"/>
            <a:chOff x="2688525" y="2332200"/>
            <a:chExt cx="5314950" cy="2895600"/>
          </a:xfrm>
        </xdr:grpSpPr>
        <xdr:sp>
          <xdr:nvSpPr>
            <xdr:cNvPr id="5" name="Shape 5"/>
            <xdr:cNvSpPr/>
          </xdr:nvSpPr>
          <xdr:spPr>
            <a:xfrm>
              <a:off x="2688525" y="2332200"/>
              <a:ext cx="5314950" cy="28956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grpSp>
          <xdr:nvGrpSpPr>
            <xdr:cNvPr id="27" name="Shape 27" title="図形描画"/>
            <xdr:cNvGrpSpPr/>
          </xdr:nvGrpSpPr>
          <xdr:grpSpPr>
            <a:xfrm>
              <a:off x="2688525" y="2332200"/>
              <a:ext cx="5314950" cy="2895600"/>
              <a:chOff x="2698050" y="2038574"/>
              <a:chExt cx="5295900" cy="2874901"/>
            </a:xfrm>
          </xdr:grpSpPr>
          <xdr:sp>
            <xdr:nvSpPr>
              <xdr:cNvPr id="28" name="Shape 28"/>
              <xdr:cNvSpPr/>
            </xdr:nvSpPr>
            <xdr:spPr>
              <a:xfrm>
                <a:off x="2698050" y="2038574"/>
                <a:ext cx="5295900" cy="28749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29" name="Shape 29"/>
              <xdr:cNvGrpSpPr/>
            </xdr:nvGrpSpPr>
            <xdr:grpSpPr>
              <a:xfrm>
                <a:off x="2698050" y="2038574"/>
                <a:ext cx="5295900" cy="2874901"/>
                <a:chOff x="2698050" y="2038574"/>
                <a:chExt cx="5295900" cy="2874901"/>
              </a:xfrm>
            </xdr:grpSpPr>
            <xdr:sp>
              <xdr:nvSpPr>
                <xdr:cNvPr id="30" name="Shape 30"/>
                <xdr:cNvSpPr/>
              </xdr:nvSpPr>
              <xdr:spPr>
                <a:xfrm>
                  <a:off x="2698050" y="2646525"/>
                  <a:ext cx="5295900" cy="22669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31" name="Shape 31"/>
                <xdr:cNvGrpSpPr/>
              </xdr:nvGrpSpPr>
              <xdr:grpSpPr>
                <a:xfrm>
                  <a:off x="2698050" y="2038574"/>
                  <a:ext cx="5295900" cy="2874901"/>
                  <a:chOff x="2698050" y="2038574"/>
                  <a:chExt cx="5295900" cy="2874901"/>
                </a:xfrm>
              </xdr:grpSpPr>
              <xdr:sp>
                <xdr:nvSpPr>
                  <xdr:cNvPr id="32" name="Shape 32"/>
                  <xdr:cNvSpPr/>
                </xdr:nvSpPr>
                <xdr:spPr>
                  <a:xfrm>
                    <a:off x="2698050" y="2646525"/>
                    <a:ext cx="5295900" cy="22669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33" name="Shape 33" title="図形描画"/>
                  <xdr:cNvGrpSpPr/>
                </xdr:nvGrpSpPr>
                <xdr:grpSpPr>
                  <a:xfrm>
                    <a:off x="2698050" y="2038574"/>
                    <a:ext cx="5295900" cy="2874901"/>
                    <a:chOff x="2698050" y="2038574"/>
                    <a:chExt cx="5295900" cy="2874901"/>
                  </a:xfrm>
                </xdr:grpSpPr>
                <xdr:sp>
                  <xdr:nvSpPr>
                    <xdr:cNvPr id="34" name="Shape 34"/>
                    <xdr:cNvSpPr/>
                  </xdr:nvSpPr>
                  <xdr:spPr>
                    <a:xfrm>
                      <a:off x="2698050" y="2646525"/>
                      <a:ext cx="5295900" cy="22669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35" name="Shape 35"/>
                    <xdr:cNvGrpSpPr/>
                  </xdr:nvGrpSpPr>
                  <xdr:grpSpPr>
                    <a:xfrm>
                      <a:off x="2698050" y="2038574"/>
                      <a:ext cx="5295900" cy="2874901"/>
                      <a:chOff x="2698050" y="2038574"/>
                      <a:chExt cx="5295900" cy="2874901"/>
                    </a:xfrm>
                  </xdr:grpSpPr>
                  <xdr:sp>
                    <xdr:nvSpPr>
                      <xdr:cNvPr id="36" name="Shape 36"/>
                      <xdr:cNvSpPr/>
                    </xdr:nvSpPr>
                    <xdr:spPr>
                      <a:xfrm>
                        <a:off x="2698050" y="2646525"/>
                        <a:ext cx="5295900" cy="22669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37" name="Shape 37"/>
                      <xdr:cNvGrpSpPr/>
                    </xdr:nvGrpSpPr>
                    <xdr:grpSpPr>
                      <a:xfrm>
                        <a:off x="2698050" y="2038574"/>
                        <a:ext cx="5295900" cy="2874901"/>
                        <a:chOff x="2698050" y="2038574"/>
                        <a:chExt cx="5295900" cy="2874901"/>
                      </a:xfrm>
                    </xdr:grpSpPr>
                    <xdr:sp>
                      <xdr:nvSpPr>
                        <xdr:cNvPr id="38" name="Shape 38"/>
                        <xdr:cNvSpPr/>
                      </xdr:nvSpPr>
                      <xdr:spPr>
                        <a:xfrm>
                          <a:off x="2698050" y="2646525"/>
                          <a:ext cx="5295900" cy="22669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39" name="Shape 39"/>
                        <xdr:cNvGrpSpPr/>
                      </xdr:nvGrpSpPr>
                      <xdr:grpSpPr>
                        <a:xfrm>
                          <a:off x="2698050" y="2038574"/>
                          <a:ext cx="5295900" cy="2874901"/>
                          <a:chOff x="2698050" y="2038574"/>
                          <a:chExt cx="5295900" cy="2874901"/>
                        </a:xfrm>
                      </xdr:grpSpPr>
                      <xdr:sp>
                        <xdr:nvSpPr>
                          <xdr:cNvPr id="40" name="Shape 40"/>
                          <xdr:cNvSpPr/>
                        </xdr:nvSpPr>
                        <xdr:spPr>
                          <a:xfrm>
                            <a:off x="2698050" y="2646525"/>
                            <a:ext cx="5295900" cy="22669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41" name="Shape 41"/>
                          <xdr:cNvGrpSpPr/>
                        </xdr:nvGrpSpPr>
                        <xdr:grpSpPr>
                          <a:xfrm>
                            <a:off x="2698050" y="2038574"/>
                            <a:ext cx="5295900" cy="2874901"/>
                            <a:chOff x="2698050" y="2038484"/>
                            <a:chExt cx="5295900" cy="2875328"/>
                          </a:xfrm>
                        </xdr:grpSpPr>
                        <xdr:sp>
                          <xdr:nvSpPr>
                            <xdr:cNvPr id="42" name="Shape 42"/>
                            <xdr:cNvSpPr/>
                          </xdr:nvSpPr>
                          <xdr:spPr>
                            <a:xfrm>
                              <a:off x="2698050" y="2646525"/>
                              <a:ext cx="5295900" cy="226727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grpSp>
                          <xdr:nvGrpSpPr>
                            <xdr:cNvPr id="43" name="Shape 43"/>
                            <xdr:cNvGrpSpPr/>
                          </xdr:nvGrpSpPr>
                          <xdr:grpSpPr>
                            <a:xfrm>
                              <a:off x="2698050" y="2038484"/>
                              <a:ext cx="5295900" cy="2875328"/>
                              <a:chOff x="9985680" y="10686179"/>
                              <a:chExt cx="5391000" cy="3067981"/>
                            </a:xfrm>
                          </xdr:grpSpPr>
                          <xdr:sp>
                            <xdr:nvSpPr>
                              <xdr:cNvPr id="44" name="Shape 44"/>
                              <xdr:cNvSpPr/>
                            </xdr:nvSpPr>
                            <xdr:spPr>
                              <a:xfrm>
                                <a:off x="9985680" y="11334960"/>
                                <a:ext cx="5391000" cy="24188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sp>
                            <xdr:nvSpPr>
                              <xdr:cNvPr id="45" name="Shape 45"/>
                              <xdr:cNvSpPr/>
                            </xdr:nvSpPr>
                            <xdr:spPr>
                              <a:xfrm>
                                <a:off x="11993753" y="10686179"/>
                                <a:ext cx="3382800" cy="2170200"/>
                              </a:xfrm>
                              <a:prstGeom prst="rect">
                                <a:avLst/>
                              </a:prstGeom>
                              <a:solidFill>
                                <a:srgbClr val="FFFF00"/>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SzPts val="2100"/>
                                  <a:buFont typeface="Arial"/>
                                  <a:buNone/>
                                </a:pPr>
                                <a:r>
                                  <a:rPr lang="en-US" sz="2100"/>
                                  <a:t>他市町村（他保険者）の利用者がいる場合のみ、該当する月の減額総額を直接入力してください。</a:t>
                                </a:r>
                                <a:br>
                                  <a:rPr lang="en-US" sz="1400"/>
                                </a:br>
                                <a:r>
                                  <a:rPr lang="en-US" sz="2100"/>
                                  <a:t>（水色セル）</a:t>
                                </a:r>
                                <a:endParaRPr sz="2100"/>
                              </a:p>
                              <a:p>
                                <a:pPr indent="0" lvl="0" marL="0" rtl="0" algn="ctr">
                                  <a:lnSpc>
                                    <a:spcPct val="100000"/>
                                  </a:lnSpc>
                                  <a:spcBef>
                                    <a:spcPts val="0"/>
                                  </a:spcBef>
                                  <a:spcAft>
                                    <a:spcPts val="0"/>
                                  </a:spcAft>
                                  <a:buSzPts val="2100"/>
                                  <a:buFont typeface="Arial"/>
                                  <a:buNone/>
                                </a:pPr>
                                <a:r>
                                  <a:t/>
                                </a:r>
                                <a:endParaRPr sz="2100"/>
                              </a:p>
                            </xdr:txBody>
                          </xdr:sp>
                          <xdr:cxnSp>
                            <xdr:nvCxnSpPr>
                              <xdr:cNvPr id="46" name="Shape 46"/>
                              <xdr:cNvCxnSpPr/>
                            </xdr:nvCxnSpPr>
                            <xdr:spPr>
                              <a:xfrm flipH="1">
                                <a:off x="9985680" y="12085560"/>
                                <a:ext cx="2008440" cy="1668600"/>
                              </a:xfrm>
                              <a:prstGeom prst="straightConnector1">
                                <a:avLst/>
                              </a:prstGeom>
                              <a:noFill/>
                              <a:ln cap="flat" cmpd="sng" w="9525">
                                <a:solidFill>
                                  <a:srgbClr val="000000"/>
                                </a:solidFill>
                                <a:prstDash val="solid"/>
                                <a:round/>
                                <a:headEnd len="sm" w="sm" type="none"/>
                                <a:tailEnd len="med" w="med" type="triangle"/>
                              </a:ln>
                            </xdr:spPr>
                          </xdr:cxnSp>
                        </xdr:grpSp>
                      </xdr:grpSp>
                    </xdr:grpSp>
                  </xdr:grpSp>
                </xdr:grpSp>
              </xdr:grpSp>
            </xdr:grpSp>
          </xdr:grpSp>
        </xdr:grpSp>
      </xdr:grpSp>
    </xdr:grpSp>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microsoft.com/office/2006/relationships/xlExternalLinkPath/xlPathMissing" Target="&#21029;&#32025;&#65297;-2&#26376;%20"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別紙１-2月 "/>
    </sheetNames>
    <sheetDataSet>
      <sheetData sheetId="0" refreshError="1"/>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Noto Sans JP"/>
        <a:ea typeface="Noto Sans JP"/>
        <a:cs typeface="Noto Sans JP"/>
      </a:majorFont>
      <a:minorFont>
        <a:latin typeface="Noto Sans JP"/>
        <a:ea typeface="Noto Sans JP"/>
        <a:cs typeface="Noto Sans JP"/>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3.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16.xml"/><Relationship Id="rId3" Type="http://schemas.openxmlformats.org/officeDocument/2006/relationships/vmlDrawing" Target="../drawings/vmlDrawing3.v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C000"/>
    <pageSetUpPr/>
  </sheetPr>
  <sheetViews>
    <sheetView workbookViewId="0"/>
  </sheetViews>
  <sheetFormatPr customHeight="1" defaultColWidth="12.63" defaultRowHeight="15.0"/>
  <cols>
    <col customWidth="1" min="1" max="1" width="7.5"/>
    <col customWidth="1" min="2" max="2" width="10.0"/>
    <col customWidth="1" min="3" max="4" width="6.88"/>
    <col customWidth="1" min="5" max="5" width="21.75"/>
    <col customWidth="1" min="6" max="6" width="10.0"/>
    <col customWidth="1" min="7" max="26" width="11.5"/>
  </cols>
  <sheetData>
    <row r="1" ht="13.5" customHeight="1">
      <c r="A1" s="1"/>
      <c r="B1" s="1"/>
      <c r="C1" s="1"/>
      <c r="D1" s="1"/>
      <c r="E1" s="1"/>
      <c r="F1" s="1"/>
      <c r="G1" s="1"/>
      <c r="H1" s="1"/>
      <c r="I1" s="1"/>
      <c r="J1" s="1"/>
      <c r="K1" s="1"/>
      <c r="L1" s="1"/>
      <c r="M1" s="1"/>
      <c r="N1" s="1"/>
      <c r="O1" s="1"/>
      <c r="P1" s="1"/>
      <c r="Q1" s="1"/>
      <c r="R1" s="1"/>
      <c r="S1" s="1"/>
      <c r="T1" s="1"/>
      <c r="U1" s="1"/>
      <c r="V1" s="1"/>
      <c r="W1" s="1"/>
      <c r="X1" s="1"/>
      <c r="Y1" s="1"/>
      <c r="Z1" s="1"/>
    </row>
    <row r="2" ht="22.5" customHeight="1">
      <c r="A2" s="2" t="s">
        <v>0</v>
      </c>
      <c r="B2" s="3"/>
      <c r="C2" s="4"/>
      <c r="D2" s="3"/>
      <c r="E2" s="3"/>
      <c r="F2" s="1"/>
      <c r="G2" s="1"/>
      <c r="H2" s="1"/>
      <c r="I2" s="1"/>
      <c r="J2" s="1"/>
      <c r="K2" s="1"/>
      <c r="L2" s="1"/>
      <c r="M2" s="1"/>
      <c r="N2" s="1"/>
      <c r="O2" s="1"/>
      <c r="P2" s="1"/>
      <c r="Q2" s="1"/>
      <c r="R2" s="1"/>
      <c r="S2" s="1"/>
      <c r="T2" s="1"/>
      <c r="U2" s="1"/>
      <c r="V2" s="1"/>
      <c r="W2" s="1"/>
      <c r="X2" s="1"/>
      <c r="Y2" s="1"/>
      <c r="Z2" s="1"/>
    </row>
    <row r="3" ht="13.5" customHeight="1">
      <c r="A3" s="1"/>
      <c r="B3" s="1"/>
      <c r="C3" s="1"/>
      <c r="D3" s="1"/>
      <c r="E3" s="1"/>
      <c r="F3" s="1"/>
      <c r="G3" s="1"/>
      <c r="H3" s="1"/>
      <c r="I3" s="1"/>
      <c r="J3" s="1"/>
      <c r="K3" s="1"/>
      <c r="L3" s="1"/>
      <c r="M3" s="1"/>
      <c r="N3" s="1"/>
      <c r="O3" s="1"/>
      <c r="P3" s="1"/>
      <c r="Q3" s="1"/>
      <c r="R3" s="1"/>
      <c r="S3" s="1"/>
      <c r="T3" s="1"/>
      <c r="U3" s="1"/>
      <c r="V3" s="1"/>
      <c r="W3" s="1"/>
      <c r="X3" s="1"/>
      <c r="Y3" s="1"/>
      <c r="Z3" s="1"/>
    </row>
    <row r="4" ht="16.5" customHeight="1">
      <c r="A4" s="5" t="s">
        <v>1</v>
      </c>
      <c r="B4" s="6"/>
      <c r="C4" s="7"/>
      <c r="D4" s="8"/>
      <c r="E4" s="6"/>
      <c r="F4" s="1"/>
      <c r="G4" s="1"/>
      <c r="H4" s="1"/>
      <c r="I4" s="1"/>
      <c r="J4" s="1"/>
      <c r="K4" s="1"/>
      <c r="L4" s="1"/>
      <c r="M4" s="1"/>
      <c r="N4" s="1"/>
      <c r="O4" s="1"/>
      <c r="P4" s="1"/>
      <c r="Q4" s="1"/>
      <c r="R4" s="1"/>
      <c r="S4" s="1"/>
      <c r="T4" s="1"/>
      <c r="U4" s="1"/>
      <c r="V4" s="1"/>
      <c r="W4" s="1"/>
      <c r="X4" s="1"/>
      <c r="Y4" s="1"/>
      <c r="Z4" s="1"/>
    </row>
    <row r="5" ht="13.5" customHeight="1">
      <c r="A5" s="5" t="s">
        <v>2</v>
      </c>
      <c r="B5" s="6"/>
      <c r="C5" s="7"/>
      <c r="D5" s="8"/>
      <c r="E5" s="6"/>
      <c r="F5" s="1"/>
      <c r="G5" s="1"/>
      <c r="H5" s="1"/>
      <c r="I5" s="1"/>
      <c r="J5" s="1"/>
      <c r="K5" s="1"/>
      <c r="L5" s="1"/>
      <c r="M5" s="1"/>
      <c r="N5" s="1"/>
      <c r="O5" s="1"/>
      <c r="P5" s="1"/>
      <c r="Q5" s="1"/>
      <c r="R5" s="1"/>
      <c r="S5" s="1"/>
      <c r="T5" s="1"/>
      <c r="U5" s="1"/>
      <c r="V5" s="1"/>
      <c r="W5" s="1"/>
      <c r="X5" s="1"/>
      <c r="Y5" s="1"/>
      <c r="Z5" s="1"/>
    </row>
    <row r="6" ht="13.5" customHeight="1">
      <c r="A6" s="5" t="s">
        <v>3</v>
      </c>
      <c r="B6" s="6"/>
      <c r="C6" s="9"/>
      <c r="D6" s="8"/>
      <c r="E6" s="6"/>
      <c r="F6" s="1"/>
      <c r="G6" s="1"/>
      <c r="H6" s="1"/>
      <c r="I6" s="1"/>
      <c r="J6" s="1"/>
      <c r="K6" s="1"/>
      <c r="L6" s="1"/>
      <c r="M6" s="1"/>
      <c r="N6" s="1"/>
      <c r="O6" s="1"/>
      <c r="P6" s="1"/>
      <c r="Q6" s="1"/>
      <c r="R6" s="1"/>
      <c r="S6" s="1"/>
      <c r="T6" s="1"/>
      <c r="U6" s="1"/>
      <c r="V6" s="1"/>
      <c r="W6" s="1"/>
      <c r="X6" s="1"/>
      <c r="Y6" s="1"/>
      <c r="Z6" s="1"/>
    </row>
    <row r="7" ht="13.5" customHeight="1">
      <c r="A7" s="5" t="s">
        <v>4</v>
      </c>
      <c r="B7" s="6"/>
      <c r="C7" s="7"/>
      <c r="D7" s="8"/>
      <c r="E7" s="6"/>
      <c r="F7" s="1"/>
      <c r="G7" s="1"/>
      <c r="H7" s="1"/>
      <c r="I7" s="1"/>
      <c r="J7" s="1"/>
      <c r="K7" s="1"/>
      <c r="L7" s="1"/>
      <c r="M7" s="1"/>
      <c r="N7" s="1"/>
      <c r="O7" s="1"/>
      <c r="P7" s="1"/>
      <c r="Q7" s="1"/>
      <c r="R7" s="1"/>
      <c r="S7" s="1"/>
      <c r="T7" s="1"/>
      <c r="U7" s="1"/>
      <c r="V7" s="1"/>
      <c r="W7" s="1"/>
      <c r="X7" s="1"/>
      <c r="Y7" s="1"/>
      <c r="Z7" s="1"/>
    </row>
    <row r="8" ht="13.5" customHeight="1">
      <c r="A8" s="1"/>
      <c r="B8" s="1"/>
      <c r="C8" s="1"/>
      <c r="D8" s="1"/>
      <c r="E8" s="1"/>
      <c r="F8" s="1"/>
      <c r="G8" s="1"/>
      <c r="H8" s="1"/>
      <c r="I8" s="1"/>
      <c r="J8" s="1"/>
      <c r="K8" s="1"/>
      <c r="L8" s="1"/>
      <c r="M8" s="1"/>
      <c r="N8" s="1"/>
      <c r="O8" s="1"/>
      <c r="P8" s="1"/>
      <c r="Q8" s="1"/>
      <c r="R8" s="1"/>
      <c r="S8" s="1"/>
      <c r="T8" s="1"/>
      <c r="U8" s="1"/>
      <c r="V8" s="1"/>
      <c r="W8" s="1"/>
      <c r="X8" s="1"/>
      <c r="Y8" s="1"/>
      <c r="Z8" s="1"/>
    </row>
    <row r="9" ht="13.5" customHeight="1">
      <c r="A9" s="1" t="s">
        <v>5</v>
      </c>
      <c r="B9" s="1"/>
      <c r="C9" s="10" t="s">
        <v>6</v>
      </c>
      <c r="D9" s="10" t="s">
        <v>7</v>
      </c>
      <c r="E9" s="1"/>
      <c r="F9" s="1"/>
      <c r="G9" s="1"/>
      <c r="H9" s="1"/>
      <c r="I9" s="1"/>
      <c r="J9" s="1"/>
      <c r="K9" s="1"/>
      <c r="L9" s="1"/>
      <c r="M9" s="1"/>
      <c r="N9" s="1"/>
      <c r="O9" s="1"/>
      <c r="P9" s="1"/>
      <c r="Q9" s="1"/>
      <c r="R9" s="1"/>
      <c r="S9" s="1"/>
      <c r="T9" s="1"/>
      <c r="U9" s="1"/>
      <c r="V9" s="1"/>
      <c r="W9" s="1"/>
      <c r="X9" s="1"/>
      <c r="Y9" s="1"/>
      <c r="Z9" s="1"/>
    </row>
    <row r="10" ht="13.5" customHeight="1">
      <c r="A10" s="11"/>
      <c r="B10" s="12" t="str">
        <f>VLOOKUP(A10,$A$14:$E$28,2,FALSE())</f>
        <v>#N/A</v>
      </c>
      <c r="C10" s="8"/>
      <c r="D10" s="6"/>
      <c r="E10" s="1"/>
      <c r="F10" s="1"/>
      <c r="G10" s="1"/>
      <c r="H10" s="1"/>
      <c r="I10" s="1"/>
      <c r="J10" s="1"/>
      <c r="K10" s="1"/>
      <c r="L10" s="1"/>
      <c r="M10" s="1"/>
      <c r="N10" s="1"/>
      <c r="O10" s="1"/>
      <c r="P10" s="1"/>
      <c r="Q10" s="1"/>
      <c r="R10" s="1"/>
      <c r="S10" s="1"/>
      <c r="T10" s="1"/>
      <c r="U10" s="1"/>
      <c r="V10" s="1"/>
      <c r="W10" s="1"/>
      <c r="X10" s="1"/>
      <c r="Y10" s="1"/>
      <c r="Z10" s="1"/>
    </row>
    <row r="11" ht="21.75" customHeight="1">
      <c r="A11" s="13" t="s">
        <v>8</v>
      </c>
      <c r="B11" s="1"/>
      <c r="C11" s="1"/>
      <c r="D11" s="1"/>
      <c r="E11" s="1"/>
      <c r="F11" s="1"/>
      <c r="G11" s="1"/>
      <c r="H11" s="1"/>
      <c r="I11" s="1"/>
      <c r="J11" s="1"/>
      <c r="K11" s="1"/>
      <c r="L11" s="1"/>
      <c r="M11" s="1"/>
      <c r="N11" s="1"/>
      <c r="O11" s="1"/>
      <c r="P11" s="1"/>
      <c r="Q11" s="1"/>
      <c r="R11" s="1"/>
      <c r="S11" s="1"/>
      <c r="T11" s="1"/>
      <c r="U11" s="1"/>
      <c r="V11" s="1"/>
      <c r="W11" s="1"/>
      <c r="X11" s="1"/>
      <c r="Y11" s="1"/>
      <c r="Z11" s="1"/>
    </row>
    <row r="12" ht="13.5"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ht="21.0" customHeight="1">
      <c r="A13" s="10" t="s">
        <v>9</v>
      </c>
      <c r="B13" s="1"/>
      <c r="C13" s="1"/>
      <c r="D13" s="1"/>
      <c r="E13" s="1"/>
      <c r="F13" s="1"/>
      <c r="G13" s="1"/>
      <c r="H13" s="1"/>
      <c r="I13" s="1"/>
      <c r="J13" s="1"/>
      <c r="K13" s="1"/>
      <c r="L13" s="1"/>
      <c r="M13" s="1"/>
      <c r="N13" s="1"/>
      <c r="O13" s="1"/>
      <c r="P13" s="1"/>
      <c r="Q13" s="1"/>
      <c r="R13" s="1"/>
      <c r="S13" s="1"/>
      <c r="T13" s="1"/>
      <c r="U13" s="1"/>
      <c r="V13" s="1"/>
      <c r="W13" s="1"/>
      <c r="X13" s="1"/>
      <c r="Y13" s="1"/>
      <c r="Z13" s="1"/>
    </row>
    <row r="14" ht="15.75" customHeight="1">
      <c r="A14" s="14">
        <v>1.0</v>
      </c>
      <c r="B14" s="15" t="s">
        <v>10</v>
      </c>
      <c r="C14" s="8"/>
      <c r="D14" s="8"/>
      <c r="E14" s="6"/>
      <c r="F14" s="1"/>
      <c r="G14" s="1"/>
      <c r="H14" s="1"/>
      <c r="I14" s="1"/>
      <c r="J14" s="1"/>
      <c r="K14" s="1"/>
      <c r="L14" s="1"/>
      <c r="M14" s="1"/>
      <c r="N14" s="1"/>
      <c r="O14" s="1"/>
      <c r="P14" s="1"/>
      <c r="Q14" s="1"/>
      <c r="R14" s="1"/>
      <c r="S14" s="1"/>
      <c r="T14" s="1"/>
      <c r="U14" s="1"/>
      <c r="V14" s="1"/>
      <c r="W14" s="1"/>
      <c r="X14" s="1"/>
      <c r="Y14" s="1"/>
      <c r="Z14" s="1"/>
    </row>
    <row r="15" ht="15.75" customHeight="1">
      <c r="A15" s="14">
        <v>2.0</v>
      </c>
      <c r="B15" s="15" t="s">
        <v>11</v>
      </c>
      <c r="C15" s="8"/>
      <c r="D15" s="8"/>
      <c r="E15" s="6"/>
      <c r="F15" s="1"/>
      <c r="G15" s="1"/>
      <c r="H15" s="1"/>
      <c r="I15" s="1"/>
      <c r="J15" s="1"/>
      <c r="K15" s="1"/>
      <c r="L15" s="1"/>
      <c r="M15" s="1"/>
      <c r="N15" s="1"/>
      <c r="O15" s="1"/>
      <c r="P15" s="1"/>
      <c r="Q15" s="1"/>
      <c r="R15" s="1"/>
      <c r="S15" s="1"/>
      <c r="T15" s="1"/>
      <c r="U15" s="1"/>
      <c r="V15" s="1"/>
      <c r="W15" s="1"/>
      <c r="X15" s="1"/>
      <c r="Y15" s="1"/>
      <c r="Z15" s="1"/>
    </row>
    <row r="16" ht="15.75" customHeight="1">
      <c r="A16" s="14">
        <v>3.0</v>
      </c>
      <c r="B16" s="15" t="s">
        <v>12</v>
      </c>
      <c r="C16" s="8"/>
      <c r="D16" s="8"/>
      <c r="E16" s="6"/>
      <c r="F16" s="1"/>
      <c r="G16" s="1"/>
      <c r="H16" s="1"/>
      <c r="I16" s="1"/>
      <c r="J16" s="1"/>
      <c r="K16" s="1"/>
      <c r="L16" s="1"/>
      <c r="M16" s="1"/>
      <c r="N16" s="1"/>
      <c r="O16" s="1"/>
      <c r="P16" s="1"/>
      <c r="Q16" s="1"/>
      <c r="R16" s="1"/>
      <c r="S16" s="1"/>
      <c r="T16" s="1"/>
      <c r="U16" s="1"/>
      <c r="V16" s="1"/>
      <c r="W16" s="1"/>
      <c r="X16" s="1"/>
      <c r="Y16" s="1"/>
      <c r="Z16" s="1"/>
    </row>
    <row r="17" ht="15.75" customHeight="1">
      <c r="A17" s="14">
        <v>4.0</v>
      </c>
      <c r="B17" s="15" t="s">
        <v>13</v>
      </c>
      <c r="C17" s="8"/>
      <c r="D17" s="8"/>
      <c r="E17" s="6"/>
      <c r="F17" s="1"/>
      <c r="G17" s="1"/>
      <c r="H17" s="1"/>
      <c r="I17" s="1"/>
      <c r="J17" s="1"/>
      <c r="K17" s="1"/>
      <c r="L17" s="1"/>
      <c r="M17" s="1"/>
      <c r="N17" s="1"/>
      <c r="O17" s="1"/>
      <c r="P17" s="1"/>
      <c r="Q17" s="1"/>
      <c r="R17" s="1"/>
      <c r="S17" s="1"/>
      <c r="T17" s="1"/>
      <c r="U17" s="1"/>
      <c r="V17" s="1"/>
      <c r="W17" s="1"/>
      <c r="X17" s="1"/>
      <c r="Y17" s="1"/>
      <c r="Z17" s="1"/>
    </row>
    <row r="18" ht="15.75" customHeight="1">
      <c r="A18" s="14">
        <v>5.0</v>
      </c>
      <c r="B18" s="15" t="s">
        <v>14</v>
      </c>
      <c r="C18" s="8"/>
      <c r="D18" s="8"/>
      <c r="E18" s="6"/>
      <c r="F18" s="1"/>
      <c r="G18" s="1"/>
      <c r="H18" s="1"/>
      <c r="I18" s="1"/>
      <c r="J18" s="1"/>
      <c r="K18" s="1"/>
      <c r="L18" s="1"/>
      <c r="M18" s="1"/>
      <c r="N18" s="1"/>
      <c r="O18" s="1"/>
      <c r="P18" s="1"/>
      <c r="Q18" s="1"/>
      <c r="R18" s="1"/>
      <c r="S18" s="1"/>
      <c r="T18" s="1"/>
      <c r="U18" s="1"/>
      <c r="V18" s="1"/>
      <c r="W18" s="1"/>
      <c r="X18" s="1"/>
      <c r="Y18" s="1"/>
      <c r="Z18" s="1"/>
    </row>
    <row r="19" ht="15.75" customHeight="1">
      <c r="A19" s="14">
        <v>6.0</v>
      </c>
      <c r="B19" s="16" t="s">
        <v>15</v>
      </c>
      <c r="C19" s="8"/>
      <c r="D19" s="8"/>
      <c r="E19" s="6"/>
      <c r="F19" s="1"/>
      <c r="G19" s="1"/>
      <c r="H19" s="1"/>
      <c r="I19" s="1"/>
      <c r="J19" s="1"/>
      <c r="K19" s="1"/>
      <c r="L19" s="1"/>
      <c r="M19" s="1"/>
      <c r="N19" s="1"/>
      <c r="O19" s="1"/>
      <c r="P19" s="1"/>
      <c r="Q19" s="1"/>
      <c r="R19" s="1"/>
      <c r="S19" s="1"/>
      <c r="T19" s="1"/>
      <c r="U19" s="1"/>
      <c r="V19" s="1"/>
      <c r="W19" s="1"/>
      <c r="X19" s="1"/>
      <c r="Y19" s="1"/>
      <c r="Z19" s="1"/>
    </row>
    <row r="20" ht="15.75" customHeight="1">
      <c r="A20" s="14">
        <v>7.0</v>
      </c>
      <c r="B20" s="16" t="s">
        <v>16</v>
      </c>
      <c r="C20" s="8"/>
      <c r="D20" s="8"/>
      <c r="E20" s="6"/>
      <c r="F20" s="1"/>
      <c r="G20" s="1"/>
      <c r="H20" s="1"/>
      <c r="I20" s="1"/>
      <c r="J20" s="1"/>
      <c r="K20" s="1"/>
      <c r="L20" s="1"/>
      <c r="M20" s="1"/>
      <c r="N20" s="1"/>
      <c r="O20" s="1"/>
      <c r="P20" s="1"/>
      <c r="Q20" s="1"/>
      <c r="R20" s="1"/>
      <c r="S20" s="1"/>
      <c r="T20" s="1"/>
      <c r="U20" s="1"/>
      <c r="V20" s="1"/>
      <c r="W20" s="1"/>
      <c r="X20" s="1"/>
      <c r="Y20" s="1"/>
      <c r="Z20" s="1"/>
    </row>
    <row r="21" ht="15.75" customHeight="1">
      <c r="A21" s="14">
        <v>8.0</v>
      </c>
      <c r="B21" s="16" t="s">
        <v>17</v>
      </c>
      <c r="C21" s="8"/>
      <c r="D21" s="8"/>
      <c r="E21" s="6"/>
      <c r="F21" s="1"/>
      <c r="G21" s="1"/>
      <c r="H21" s="1"/>
      <c r="I21" s="1"/>
      <c r="J21" s="1"/>
      <c r="K21" s="1"/>
      <c r="L21" s="1"/>
      <c r="M21" s="1"/>
      <c r="N21" s="1"/>
      <c r="O21" s="1"/>
      <c r="P21" s="1"/>
      <c r="Q21" s="1"/>
      <c r="R21" s="1"/>
      <c r="S21" s="1"/>
      <c r="T21" s="1"/>
      <c r="U21" s="1"/>
      <c r="V21" s="1"/>
      <c r="W21" s="1"/>
      <c r="X21" s="1"/>
      <c r="Y21" s="1"/>
      <c r="Z21" s="1"/>
    </row>
    <row r="22" ht="15.75" customHeight="1">
      <c r="A22" s="14">
        <v>9.0</v>
      </c>
      <c r="B22" s="16" t="s">
        <v>18</v>
      </c>
      <c r="C22" s="8"/>
      <c r="D22" s="8"/>
      <c r="E22" s="6"/>
      <c r="F22" s="1"/>
      <c r="G22" s="1"/>
      <c r="H22" s="1"/>
      <c r="I22" s="1"/>
      <c r="J22" s="1"/>
      <c r="K22" s="1"/>
      <c r="L22" s="1"/>
      <c r="M22" s="1"/>
      <c r="N22" s="1"/>
      <c r="O22" s="1"/>
      <c r="P22" s="1"/>
      <c r="Q22" s="1"/>
      <c r="R22" s="1"/>
      <c r="S22" s="1"/>
      <c r="T22" s="1"/>
      <c r="U22" s="1"/>
      <c r="V22" s="1"/>
      <c r="W22" s="1"/>
      <c r="X22" s="1"/>
      <c r="Y22" s="1"/>
      <c r="Z22" s="1"/>
    </row>
    <row r="23" ht="15.75" customHeight="1">
      <c r="A23" s="14">
        <v>10.0</v>
      </c>
      <c r="B23" s="16" t="s">
        <v>19</v>
      </c>
      <c r="C23" s="8"/>
      <c r="D23" s="8"/>
      <c r="E23" s="6"/>
      <c r="F23" s="1"/>
      <c r="G23" s="1"/>
      <c r="H23" s="1"/>
      <c r="I23" s="1"/>
      <c r="J23" s="1"/>
      <c r="K23" s="1"/>
      <c r="L23" s="1"/>
      <c r="M23" s="1"/>
      <c r="N23" s="1"/>
      <c r="O23" s="1"/>
      <c r="P23" s="1"/>
      <c r="Q23" s="1"/>
      <c r="R23" s="1"/>
      <c r="S23" s="1"/>
      <c r="T23" s="1"/>
      <c r="U23" s="1"/>
      <c r="V23" s="1"/>
      <c r="W23" s="1"/>
      <c r="X23" s="1"/>
      <c r="Y23" s="1"/>
      <c r="Z23" s="1"/>
    </row>
    <row r="24" ht="15.75" customHeight="1">
      <c r="A24" s="14">
        <v>11.0</v>
      </c>
      <c r="B24" s="15" t="s">
        <v>20</v>
      </c>
      <c r="C24" s="8"/>
      <c r="D24" s="8"/>
      <c r="E24" s="6"/>
      <c r="F24" s="1"/>
      <c r="G24" s="1"/>
      <c r="H24" s="1"/>
      <c r="I24" s="1"/>
      <c r="J24" s="1"/>
      <c r="K24" s="1"/>
      <c r="L24" s="1"/>
      <c r="M24" s="1"/>
      <c r="N24" s="1"/>
      <c r="O24" s="1"/>
      <c r="P24" s="1"/>
      <c r="Q24" s="1"/>
      <c r="R24" s="1"/>
      <c r="S24" s="1"/>
      <c r="T24" s="1"/>
      <c r="U24" s="1"/>
      <c r="V24" s="1"/>
      <c r="W24" s="1"/>
      <c r="X24" s="1"/>
      <c r="Y24" s="1"/>
      <c r="Z24" s="1"/>
    </row>
    <row r="25" ht="15.75" customHeight="1">
      <c r="A25" s="14">
        <v>12.0</v>
      </c>
      <c r="B25" s="15" t="s">
        <v>21</v>
      </c>
      <c r="C25" s="8"/>
      <c r="D25" s="8"/>
      <c r="E25" s="6"/>
      <c r="F25" s="1"/>
      <c r="G25" s="1"/>
      <c r="H25" s="1"/>
      <c r="I25" s="1"/>
      <c r="J25" s="1"/>
      <c r="K25" s="1"/>
      <c r="L25" s="1"/>
      <c r="M25" s="1"/>
      <c r="N25" s="1"/>
      <c r="O25" s="1"/>
      <c r="P25" s="1"/>
      <c r="Q25" s="1"/>
      <c r="R25" s="1"/>
      <c r="S25" s="1"/>
      <c r="T25" s="1"/>
      <c r="U25" s="1"/>
      <c r="V25" s="1"/>
      <c r="W25" s="1"/>
      <c r="X25" s="1"/>
      <c r="Y25" s="1"/>
      <c r="Z25" s="1"/>
    </row>
    <row r="26" ht="15.75" customHeight="1">
      <c r="A26" s="14">
        <v>13.0</v>
      </c>
      <c r="B26" s="15" t="s">
        <v>22</v>
      </c>
      <c r="C26" s="8"/>
      <c r="D26" s="8"/>
      <c r="E26" s="6"/>
      <c r="F26" s="1"/>
      <c r="G26" s="1"/>
      <c r="H26" s="1"/>
      <c r="I26" s="1"/>
      <c r="J26" s="1"/>
      <c r="K26" s="1"/>
      <c r="L26" s="1"/>
      <c r="M26" s="1"/>
      <c r="N26" s="1"/>
      <c r="O26" s="1"/>
      <c r="P26" s="1"/>
      <c r="Q26" s="1"/>
      <c r="R26" s="1"/>
      <c r="S26" s="1"/>
      <c r="T26" s="1"/>
      <c r="U26" s="1"/>
      <c r="V26" s="1"/>
      <c r="W26" s="1"/>
      <c r="X26" s="1"/>
      <c r="Y26" s="1"/>
      <c r="Z26" s="1"/>
    </row>
    <row r="27" ht="15.75" customHeight="1">
      <c r="A27" s="14">
        <v>14.0</v>
      </c>
      <c r="B27" s="15" t="s">
        <v>23</v>
      </c>
      <c r="C27" s="8"/>
      <c r="D27" s="8"/>
      <c r="E27" s="6"/>
      <c r="F27" s="1"/>
      <c r="G27" s="1"/>
      <c r="H27" s="1"/>
      <c r="I27" s="1"/>
      <c r="J27" s="1"/>
      <c r="K27" s="1"/>
      <c r="L27" s="1"/>
      <c r="M27" s="1"/>
      <c r="N27" s="1"/>
      <c r="O27" s="1"/>
      <c r="P27" s="1"/>
      <c r="Q27" s="1"/>
      <c r="R27" s="1"/>
      <c r="S27" s="1"/>
      <c r="T27" s="1"/>
      <c r="U27" s="1"/>
      <c r="V27" s="1"/>
      <c r="W27" s="1"/>
      <c r="X27" s="1"/>
      <c r="Y27" s="1"/>
      <c r="Z27" s="1"/>
    </row>
    <row r="28" ht="15.75" customHeight="1">
      <c r="A28" s="14">
        <v>15.0</v>
      </c>
      <c r="B28" s="15" t="s">
        <v>24</v>
      </c>
      <c r="C28" s="8"/>
      <c r="D28" s="8"/>
      <c r="E28" s="6"/>
      <c r="F28" s="1"/>
      <c r="G28" s="1"/>
      <c r="H28" s="1"/>
      <c r="I28" s="1"/>
      <c r="J28" s="1"/>
      <c r="K28" s="1"/>
      <c r="L28" s="1"/>
      <c r="M28" s="1"/>
      <c r="N28" s="1"/>
      <c r="O28" s="1"/>
      <c r="P28" s="1"/>
      <c r="Q28" s="1"/>
      <c r="R28" s="1"/>
      <c r="S28" s="1"/>
      <c r="T28" s="1"/>
      <c r="U28" s="1"/>
      <c r="V28" s="1"/>
      <c r="W28" s="1"/>
      <c r="X28" s="1"/>
      <c r="Y28" s="1"/>
      <c r="Z28" s="1"/>
    </row>
    <row r="29" ht="13.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3.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3.5" customHeight="1">
      <c r="A31" s="17" t="s">
        <v>25</v>
      </c>
      <c r="B31" s="18" t="s">
        <v>26</v>
      </c>
      <c r="C31" s="1"/>
      <c r="D31" s="1"/>
      <c r="E31" s="1"/>
      <c r="F31" s="1"/>
      <c r="G31" s="1"/>
      <c r="H31" s="1"/>
      <c r="I31" s="1"/>
      <c r="J31" s="1"/>
      <c r="K31" s="1"/>
      <c r="L31" s="1"/>
      <c r="M31" s="1"/>
      <c r="N31" s="1"/>
      <c r="O31" s="1"/>
      <c r="P31" s="1"/>
      <c r="Q31" s="1"/>
      <c r="R31" s="1"/>
      <c r="S31" s="1"/>
      <c r="T31" s="1"/>
      <c r="U31" s="1"/>
      <c r="V31" s="1"/>
      <c r="W31" s="1"/>
      <c r="X31" s="1"/>
      <c r="Y31" s="1"/>
      <c r="Z31" s="1"/>
    </row>
    <row r="32" ht="13.5" customHeight="1">
      <c r="A32" s="1"/>
      <c r="B32" s="18" t="s">
        <v>27</v>
      </c>
      <c r="C32" s="1"/>
      <c r="D32" s="1"/>
      <c r="E32" s="1"/>
      <c r="F32" s="1"/>
      <c r="G32" s="1"/>
      <c r="H32" s="1"/>
      <c r="I32" s="1"/>
      <c r="J32" s="1"/>
      <c r="K32" s="1"/>
      <c r="L32" s="1"/>
      <c r="M32" s="1"/>
      <c r="N32" s="1"/>
      <c r="O32" s="1"/>
      <c r="P32" s="1"/>
      <c r="Q32" s="1"/>
      <c r="R32" s="1"/>
      <c r="S32" s="1"/>
      <c r="T32" s="1"/>
      <c r="U32" s="1"/>
      <c r="V32" s="1"/>
      <c r="W32" s="1"/>
      <c r="X32" s="1"/>
      <c r="Y32" s="1"/>
      <c r="Z32" s="1"/>
    </row>
    <row r="33" ht="13.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3.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3.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3.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3.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3.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3.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3.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3.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3.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3.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3.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3.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3.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3.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3.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3.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3.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3.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3.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3.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3.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3.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3.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3.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3.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3.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3.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3.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3.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3.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3.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3.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3.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3.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3.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3.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3.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3.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3.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3.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3.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3.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3.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3.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3.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3.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3.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3.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3.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3.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3.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3.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3.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3.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3.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3.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3.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3.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3.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3.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3.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3.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sheetData>
  <mergeCells count="24">
    <mergeCell ref="A4:B4"/>
    <mergeCell ref="C4:E4"/>
    <mergeCell ref="A5:B5"/>
    <mergeCell ref="C5:E5"/>
    <mergeCell ref="A6:B6"/>
    <mergeCell ref="C6:E6"/>
    <mergeCell ref="A7:B7"/>
    <mergeCell ref="C7:E7"/>
    <mergeCell ref="B10:D10"/>
    <mergeCell ref="B14:E14"/>
    <mergeCell ref="B15:E15"/>
    <mergeCell ref="B16:E16"/>
    <mergeCell ref="B17:E17"/>
    <mergeCell ref="B18:E18"/>
    <mergeCell ref="B26:E26"/>
    <mergeCell ref="B27:E27"/>
    <mergeCell ref="B28:E28"/>
    <mergeCell ref="B19:E19"/>
    <mergeCell ref="B20:E20"/>
    <mergeCell ref="B21:E21"/>
    <mergeCell ref="B22:E22"/>
    <mergeCell ref="B23:E23"/>
    <mergeCell ref="B24:E24"/>
    <mergeCell ref="B25:E25"/>
  </mergeCells>
  <conditionalFormatting sqref="B10:F10">
    <cfRule type="expression" dxfId="0" priority="1">
      <formula>ISERROR(B10:D10)</formula>
    </cfRule>
  </conditionalFormatting>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3" max="3" width="16.88"/>
    <col customWidth="1" min="4" max="7" width="23.25"/>
  </cols>
  <sheetData>
    <row r="1" ht="22.5" customHeight="1">
      <c r="A1" s="19" t="s">
        <v>1</v>
      </c>
      <c r="B1" s="20" t="str">
        <f>IF('初めに'!C4="","",'初めに'!C4)</f>
        <v/>
      </c>
      <c r="C1" s="21"/>
      <c r="D1" s="21"/>
      <c r="E1" s="22"/>
      <c r="F1" s="23" t="s">
        <v>28</v>
      </c>
      <c r="G1" s="24"/>
      <c r="H1" s="24"/>
      <c r="I1" s="24"/>
      <c r="J1" s="24"/>
      <c r="K1" s="24"/>
      <c r="L1" s="25"/>
      <c r="M1" s="26"/>
      <c r="N1" s="1"/>
      <c r="O1" s="1"/>
      <c r="P1" s="1"/>
      <c r="Q1" s="1"/>
      <c r="R1" s="1"/>
      <c r="S1" s="1"/>
      <c r="T1" s="1"/>
      <c r="U1" s="1"/>
      <c r="V1" s="1"/>
      <c r="W1" s="1"/>
    </row>
    <row r="2" ht="22.5" customHeight="1">
      <c r="A2" s="27" t="s">
        <v>5</v>
      </c>
      <c r="B2" s="28" t="str">
        <f>IF('初めに'!B10="","",'初めに'!B10)</f>
        <v>#N/A</v>
      </c>
      <c r="C2" s="8"/>
      <c r="D2" s="8"/>
      <c r="E2" s="29"/>
      <c r="F2" s="30"/>
      <c r="L2" s="31"/>
      <c r="M2" s="26"/>
      <c r="N2" s="1"/>
      <c r="O2" s="1"/>
      <c r="P2" s="1"/>
      <c r="Q2" s="1"/>
      <c r="R2" s="1"/>
      <c r="S2" s="1"/>
      <c r="T2" s="1"/>
      <c r="U2" s="1"/>
      <c r="V2" s="1"/>
      <c r="W2" s="1"/>
    </row>
    <row r="3" ht="22.5" customHeight="1">
      <c r="A3" s="27" t="s">
        <v>2</v>
      </c>
      <c r="B3" s="28" t="str">
        <f>IF('初めに'!C5="","",'初めに'!C5)</f>
        <v/>
      </c>
      <c r="C3" s="8"/>
      <c r="D3" s="8"/>
      <c r="E3" s="29"/>
      <c r="F3" s="30"/>
      <c r="L3" s="31"/>
      <c r="M3" s="26"/>
      <c r="N3" s="1"/>
      <c r="O3" s="1"/>
      <c r="P3" s="1"/>
      <c r="Q3" s="1"/>
      <c r="R3" s="1"/>
      <c r="S3" s="1"/>
      <c r="T3" s="1"/>
      <c r="U3" s="1"/>
      <c r="V3" s="1"/>
      <c r="W3" s="1"/>
    </row>
    <row r="4" ht="22.5" customHeight="1">
      <c r="A4" s="27" t="s">
        <v>3</v>
      </c>
      <c r="B4" s="32" t="str">
        <f>IF('初めに'!C6="","",'初めに'!C6)</f>
        <v/>
      </c>
      <c r="C4" s="8"/>
      <c r="D4" s="8"/>
      <c r="E4" s="29"/>
      <c r="F4" s="30"/>
      <c r="L4" s="31"/>
      <c r="M4" s="26"/>
      <c r="N4" s="1"/>
      <c r="O4" s="1"/>
      <c r="P4" s="1"/>
      <c r="Q4" s="1"/>
      <c r="R4" s="1"/>
      <c r="S4" s="1"/>
      <c r="T4" s="1"/>
      <c r="U4" s="1"/>
      <c r="V4" s="1"/>
      <c r="W4" s="1"/>
    </row>
    <row r="5" ht="22.5" customHeight="1">
      <c r="A5" s="33" t="s">
        <v>4</v>
      </c>
      <c r="B5" s="28" t="str">
        <f>IF('初めに'!C7="","",'初めに'!C7)</f>
        <v/>
      </c>
      <c r="C5" s="8"/>
      <c r="D5" s="8"/>
      <c r="E5" s="29"/>
      <c r="F5" s="30"/>
      <c r="L5" s="31"/>
      <c r="M5" s="26"/>
      <c r="N5" s="1"/>
      <c r="O5" s="1"/>
      <c r="P5" s="1"/>
      <c r="Q5" s="1"/>
      <c r="R5" s="1"/>
      <c r="S5" s="1"/>
      <c r="T5" s="1"/>
      <c r="U5" s="1"/>
      <c r="V5" s="1"/>
      <c r="W5" s="1"/>
    </row>
    <row r="6" ht="22.5" customHeight="1">
      <c r="A6" s="34" t="s">
        <v>29</v>
      </c>
      <c r="B6" s="35" t="s">
        <v>30</v>
      </c>
      <c r="C6" s="36"/>
      <c r="D6" s="36"/>
      <c r="E6" s="37"/>
      <c r="F6" s="38"/>
      <c r="G6" s="39"/>
      <c r="H6" s="39"/>
      <c r="I6" s="39"/>
      <c r="J6" s="39"/>
      <c r="K6" s="39"/>
      <c r="L6" s="40"/>
      <c r="M6" s="26"/>
      <c r="N6" s="1"/>
      <c r="O6" s="1"/>
      <c r="P6" s="1"/>
      <c r="Q6" s="1"/>
      <c r="R6" s="1"/>
      <c r="S6" s="1"/>
      <c r="T6" s="1"/>
      <c r="U6" s="1"/>
      <c r="V6" s="1"/>
      <c r="W6" s="1"/>
    </row>
    <row r="7">
      <c r="A7" s="1"/>
      <c r="B7" s="1"/>
      <c r="C7" s="1"/>
      <c r="D7" s="1"/>
      <c r="E7" s="1"/>
      <c r="F7" s="26"/>
      <c r="G7" s="26"/>
      <c r="H7" s="26"/>
      <c r="I7" s="26"/>
      <c r="J7" s="26"/>
      <c r="K7" s="26"/>
      <c r="L7" s="26"/>
      <c r="M7" s="26"/>
      <c r="N7" s="1"/>
      <c r="O7" s="1"/>
      <c r="P7" s="1"/>
      <c r="Q7" s="1"/>
      <c r="R7" s="1"/>
      <c r="S7" s="1"/>
      <c r="T7" s="1"/>
      <c r="U7" s="1"/>
      <c r="V7" s="1"/>
      <c r="W7" s="1"/>
    </row>
    <row r="8">
      <c r="A8" s="41" t="s">
        <v>31</v>
      </c>
      <c r="B8" s="3"/>
      <c r="C8" s="3"/>
      <c r="D8" s="42"/>
      <c r="E8" s="42"/>
      <c r="F8" s="26"/>
      <c r="G8" s="26"/>
      <c r="H8" s="26"/>
      <c r="I8" s="26"/>
      <c r="J8" s="26"/>
      <c r="K8" s="26"/>
      <c r="L8" s="26"/>
      <c r="M8" s="26"/>
      <c r="N8" s="1"/>
      <c r="O8" s="1"/>
      <c r="P8" s="1"/>
      <c r="Q8" s="1"/>
      <c r="R8" s="1"/>
      <c r="S8" s="1"/>
      <c r="T8" s="1"/>
      <c r="U8" s="1"/>
      <c r="V8" s="1"/>
      <c r="W8" s="1"/>
    </row>
    <row r="9">
      <c r="A9" s="1" t="s">
        <v>32</v>
      </c>
      <c r="B9" s="1"/>
      <c r="C9" s="1"/>
      <c r="D9" s="1"/>
      <c r="E9" s="1"/>
      <c r="F9" s="1"/>
      <c r="G9" s="1"/>
      <c r="H9" s="1"/>
      <c r="I9" s="1"/>
      <c r="J9" s="1"/>
      <c r="K9" s="1"/>
      <c r="L9" s="1"/>
      <c r="M9" s="1"/>
      <c r="N9" s="1"/>
      <c r="O9" s="1"/>
      <c r="P9" s="1"/>
      <c r="Q9" s="1"/>
      <c r="R9" s="1"/>
      <c r="S9" s="1"/>
      <c r="T9" s="1"/>
      <c r="U9" s="1"/>
      <c r="V9" s="1"/>
      <c r="W9" s="1"/>
    </row>
    <row r="10">
      <c r="A10" s="43"/>
      <c r="B10" s="44" t="s">
        <v>33</v>
      </c>
      <c r="C10" s="44"/>
      <c r="D10" s="45"/>
      <c r="E10" s="45"/>
      <c r="F10" s="45"/>
      <c r="G10" s="45"/>
      <c r="H10" s="46"/>
      <c r="I10" s="44"/>
      <c r="J10" s="45"/>
      <c r="K10" s="45"/>
      <c r="L10" s="47"/>
      <c r="M10" s="1"/>
      <c r="N10" s="1"/>
      <c r="O10" s="1"/>
      <c r="P10" s="1"/>
      <c r="Q10" s="1"/>
      <c r="R10" s="1"/>
      <c r="S10" s="1"/>
      <c r="T10" s="1"/>
      <c r="U10" s="1"/>
      <c r="V10" s="1"/>
      <c r="W10" s="1"/>
    </row>
    <row r="11" ht="102.0" customHeight="1">
      <c r="A11" s="48" t="s">
        <v>34</v>
      </c>
      <c r="B11" s="49" t="s">
        <v>35</v>
      </c>
      <c r="C11" s="50" t="s">
        <v>36</v>
      </c>
      <c r="D11" s="51" t="s">
        <v>37</v>
      </c>
      <c r="E11" s="52" t="s">
        <v>38</v>
      </c>
      <c r="F11" s="51" t="s">
        <v>39</v>
      </c>
      <c r="G11" s="51" t="s">
        <v>40</v>
      </c>
      <c r="H11" s="53" t="s">
        <v>41</v>
      </c>
      <c r="I11" s="54" t="s">
        <v>42</v>
      </c>
      <c r="J11" s="51" t="s">
        <v>43</v>
      </c>
      <c r="K11" s="51" t="s">
        <v>44</v>
      </c>
      <c r="L11" s="55" t="s">
        <v>45</v>
      </c>
      <c r="M11" s="1"/>
      <c r="N11" s="1"/>
      <c r="O11" s="1"/>
      <c r="P11" s="56"/>
      <c r="Q11" s="1"/>
      <c r="R11" s="1"/>
      <c r="S11" s="1"/>
      <c r="T11" s="1"/>
      <c r="U11" s="1"/>
      <c r="V11" s="1"/>
      <c r="W11" s="1"/>
    </row>
    <row r="12" ht="21.75" customHeight="1">
      <c r="A12" s="57" t="str">
        <f t="shared" ref="A12:A113" si="1">IF(B12="","",COUNTA($B$12:B12))</f>
        <v/>
      </c>
      <c r="B12" s="58"/>
      <c r="C12" s="58"/>
      <c r="D12" s="59"/>
      <c r="E12" s="59"/>
      <c r="F12" s="59"/>
      <c r="G12" s="60"/>
      <c r="H12" s="61"/>
      <c r="I12" s="62"/>
      <c r="J12" s="61"/>
      <c r="K12" s="61"/>
      <c r="L12" s="63"/>
      <c r="M12" s="1"/>
      <c r="N12" s="1"/>
      <c r="O12" s="1"/>
      <c r="P12" s="56"/>
      <c r="Q12" s="1"/>
      <c r="R12" s="1"/>
      <c r="S12" s="1"/>
      <c r="T12" s="1"/>
      <c r="U12" s="1"/>
      <c r="V12" s="1"/>
      <c r="W12" s="1"/>
    </row>
    <row r="13">
      <c r="A13" s="57" t="str">
        <f t="shared" si="1"/>
        <v/>
      </c>
      <c r="B13" s="64"/>
      <c r="C13" s="64"/>
      <c r="D13" s="65"/>
      <c r="E13" s="65"/>
      <c r="F13" s="65"/>
      <c r="G13" s="66"/>
      <c r="H13" s="62"/>
      <c r="I13" s="65"/>
      <c r="J13" s="62"/>
      <c r="K13" s="67"/>
      <c r="L13" s="63"/>
      <c r="M13" s="1"/>
      <c r="N13" s="1"/>
      <c r="O13" s="1"/>
      <c r="P13" s="56"/>
      <c r="Q13" s="1"/>
      <c r="R13" s="1"/>
      <c r="S13" s="1"/>
      <c r="T13" s="1"/>
      <c r="U13" s="1"/>
      <c r="V13" s="1"/>
      <c r="W13" s="1"/>
    </row>
    <row r="14">
      <c r="A14" s="57" t="str">
        <f t="shared" si="1"/>
        <v/>
      </c>
      <c r="B14" s="64"/>
      <c r="C14" s="64"/>
      <c r="D14" s="65"/>
      <c r="E14" s="65"/>
      <c r="F14" s="65"/>
      <c r="G14" s="66"/>
      <c r="H14" s="62"/>
      <c r="I14" s="62"/>
      <c r="J14" s="68"/>
      <c r="K14" s="67"/>
      <c r="L14" s="63"/>
      <c r="M14" s="1"/>
      <c r="N14" s="1"/>
      <c r="O14" s="1"/>
      <c r="P14" s="56"/>
      <c r="Q14" s="1"/>
      <c r="R14" s="1"/>
      <c r="S14" s="1"/>
      <c r="T14" s="1"/>
      <c r="U14" s="1"/>
      <c r="V14" s="1"/>
      <c r="W14" s="1"/>
    </row>
    <row r="15">
      <c r="A15" s="57" t="str">
        <f t="shared" si="1"/>
        <v/>
      </c>
      <c r="B15" s="64"/>
      <c r="C15" s="64"/>
      <c r="D15" s="65"/>
      <c r="E15" s="65"/>
      <c r="F15" s="65"/>
      <c r="G15" s="66"/>
      <c r="H15" s="62"/>
      <c r="I15" s="62"/>
      <c r="J15" s="62"/>
      <c r="K15" s="67"/>
      <c r="L15" s="69"/>
      <c r="M15" s="1"/>
      <c r="N15" s="1"/>
      <c r="O15" s="1"/>
      <c r="P15" s="56"/>
      <c r="Q15" s="1"/>
      <c r="R15" s="1"/>
      <c r="S15" s="1"/>
      <c r="T15" s="1"/>
      <c r="U15" s="1"/>
      <c r="V15" s="1"/>
      <c r="W15" s="1"/>
    </row>
    <row r="16">
      <c r="A16" s="57" t="str">
        <f t="shared" si="1"/>
        <v/>
      </c>
      <c r="B16" s="64"/>
      <c r="C16" s="64"/>
      <c r="D16" s="65"/>
      <c r="E16" s="65"/>
      <c r="F16" s="65"/>
      <c r="G16" s="66"/>
      <c r="H16" s="65"/>
      <c r="I16" s="62"/>
      <c r="J16" s="62"/>
      <c r="K16" s="67"/>
      <c r="L16" s="63"/>
      <c r="M16" s="1"/>
      <c r="N16" s="1"/>
      <c r="O16" s="1"/>
      <c r="P16" s="56"/>
      <c r="Q16" s="1"/>
      <c r="R16" s="1"/>
      <c r="S16" s="1"/>
      <c r="T16" s="1"/>
      <c r="U16" s="1"/>
      <c r="V16" s="1"/>
      <c r="W16" s="1"/>
    </row>
    <row r="17">
      <c r="A17" s="57" t="str">
        <f t="shared" si="1"/>
        <v/>
      </c>
      <c r="B17" s="64"/>
      <c r="C17" s="64"/>
      <c r="D17" s="65"/>
      <c r="E17" s="65"/>
      <c r="F17" s="65"/>
      <c r="G17" s="66"/>
      <c r="H17" s="62"/>
      <c r="I17" s="62"/>
      <c r="J17" s="62"/>
      <c r="K17" s="68"/>
      <c r="L17" s="63"/>
      <c r="M17" s="1"/>
      <c r="N17" s="1"/>
      <c r="O17" s="1"/>
      <c r="P17" s="56"/>
      <c r="Q17" s="1"/>
      <c r="R17" s="1"/>
      <c r="S17" s="1"/>
      <c r="T17" s="1"/>
      <c r="U17" s="1"/>
      <c r="V17" s="1"/>
      <c r="W17" s="1"/>
    </row>
    <row r="18">
      <c r="A18" s="57" t="str">
        <f t="shared" si="1"/>
        <v/>
      </c>
      <c r="B18" s="70"/>
      <c r="C18" s="70"/>
      <c r="D18" s="70"/>
      <c r="E18" s="70"/>
      <c r="F18" s="70"/>
      <c r="G18" s="71"/>
      <c r="H18" s="72"/>
      <c r="I18" s="73"/>
      <c r="J18" s="73"/>
      <c r="K18" s="73"/>
      <c r="L18" s="74"/>
      <c r="M18" s="1"/>
      <c r="N18" s="1"/>
      <c r="O18" s="1"/>
      <c r="P18" s="56"/>
      <c r="Q18" s="1"/>
      <c r="R18" s="1"/>
      <c r="S18" s="1"/>
      <c r="T18" s="1"/>
      <c r="U18" s="1"/>
      <c r="V18" s="1"/>
      <c r="W18" s="1"/>
    </row>
    <row r="19">
      <c r="A19" s="57" t="str">
        <f t="shared" si="1"/>
        <v/>
      </c>
      <c r="B19" s="70"/>
      <c r="C19" s="70"/>
      <c r="D19" s="70"/>
      <c r="E19" s="70"/>
      <c r="F19" s="70"/>
      <c r="G19" s="71"/>
      <c r="H19" s="75"/>
      <c r="I19" s="73"/>
      <c r="J19" s="73"/>
      <c r="K19" s="73"/>
      <c r="L19" s="74"/>
      <c r="M19" s="1"/>
      <c r="N19" s="1"/>
      <c r="O19" s="1"/>
      <c r="P19" s="56"/>
      <c r="Q19" s="1"/>
      <c r="R19" s="1"/>
      <c r="S19" s="1"/>
      <c r="T19" s="1"/>
      <c r="U19" s="1"/>
      <c r="V19" s="1"/>
      <c r="W19" s="1"/>
    </row>
    <row r="20">
      <c r="A20" s="57" t="str">
        <f t="shared" si="1"/>
        <v/>
      </c>
      <c r="B20" s="70"/>
      <c r="C20" s="70"/>
      <c r="D20" s="70"/>
      <c r="E20" s="70"/>
      <c r="F20" s="70"/>
      <c r="G20" s="71"/>
      <c r="H20" s="75"/>
      <c r="I20" s="73"/>
      <c r="J20" s="73"/>
      <c r="K20" s="73"/>
      <c r="L20" s="74"/>
      <c r="M20" s="1"/>
      <c r="N20" s="1"/>
      <c r="O20" s="1"/>
      <c r="P20" s="56"/>
      <c r="Q20" s="1"/>
      <c r="R20" s="1"/>
      <c r="S20" s="1"/>
      <c r="T20" s="1"/>
      <c r="U20" s="1"/>
      <c r="V20" s="1"/>
      <c r="W20" s="1"/>
    </row>
    <row r="21">
      <c r="A21" s="57" t="str">
        <f t="shared" si="1"/>
        <v/>
      </c>
      <c r="B21" s="70"/>
      <c r="C21" s="70"/>
      <c r="D21" s="70"/>
      <c r="E21" s="70"/>
      <c r="F21" s="70"/>
      <c r="G21" s="71"/>
      <c r="H21" s="75"/>
      <c r="I21" s="73"/>
      <c r="J21" s="73"/>
      <c r="K21" s="73"/>
      <c r="L21" s="76"/>
      <c r="M21" s="1"/>
      <c r="N21" s="1"/>
      <c r="O21" s="1"/>
      <c r="P21" s="56"/>
      <c r="Q21" s="1"/>
      <c r="R21" s="1"/>
      <c r="S21" s="1"/>
      <c r="T21" s="1"/>
      <c r="U21" s="1"/>
      <c r="V21" s="1"/>
      <c r="W21" s="1"/>
    </row>
    <row r="22">
      <c r="A22" s="57" t="str">
        <f t="shared" si="1"/>
        <v/>
      </c>
      <c r="B22" s="70"/>
      <c r="C22" s="70"/>
      <c r="D22" s="70"/>
      <c r="E22" s="70"/>
      <c r="F22" s="70"/>
      <c r="G22" s="71"/>
      <c r="H22" s="75"/>
      <c r="I22" s="73"/>
      <c r="J22" s="73"/>
      <c r="K22" s="73"/>
      <c r="L22" s="76"/>
      <c r="M22" s="1"/>
      <c r="N22" s="1"/>
      <c r="O22" s="1"/>
      <c r="P22" s="1"/>
      <c r="Q22" s="1"/>
      <c r="R22" s="1"/>
      <c r="S22" s="1"/>
      <c r="T22" s="1"/>
      <c r="U22" s="1"/>
      <c r="V22" s="1"/>
      <c r="W22" s="1"/>
    </row>
    <row r="23">
      <c r="A23" s="57" t="str">
        <f t="shared" si="1"/>
        <v/>
      </c>
      <c r="B23" s="70"/>
      <c r="C23" s="70"/>
      <c r="D23" s="70"/>
      <c r="E23" s="70"/>
      <c r="F23" s="70"/>
      <c r="G23" s="71"/>
      <c r="H23" s="72"/>
      <c r="I23" s="73"/>
      <c r="J23" s="73"/>
      <c r="K23" s="73"/>
      <c r="L23" s="76"/>
      <c r="M23" s="1"/>
      <c r="N23" s="1"/>
      <c r="O23" s="1"/>
      <c r="P23" s="1"/>
      <c r="Q23" s="1"/>
      <c r="R23" s="1"/>
      <c r="S23" s="1"/>
      <c r="T23" s="1"/>
      <c r="U23" s="1"/>
      <c r="V23" s="1"/>
      <c r="W23" s="1"/>
    </row>
    <row r="24">
      <c r="A24" s="57" t="str">
        <f t="shared" si="1"/>
        <v/>
      </c>
      <c r="B24" s="70"/>
      <c r="C24" s="70"/>
      <c r="D24" s="70"/>
      <c r="E24" s="70"/>
      <c r="F24" s="70"/>
      <c r="G24" s="71"/>
      <c r="H24" s="75"/>
      <c r="I24" s="73"/>
      <c r="J24" s="73"/>
      <c r="K24" s="73"/>
      <c r="L24" s="76"/>
      <c r="M24" s="1"/>
      <c r="N24" s="1"/>
      <c r="O24" s="1"/>
      <c r="P24" s="1"/>
      <c r="Q24" s="1"/>
      <c r="R24" s="1"/>
      <c r="S24" s="1"/>
      <c r="T24" s="1"/>
      <c r="U24" s="1"/>
      <c r="V24" s="1"/>
      <c r="W24" s="1"/>
    </row>
    <row r="25">
      <c r="A25" s="57" t="str">
        <f t="shared" si="1"/>
        <v/>
      </c>
      <c r="B25" s="70"/>
      <c r="C25" s="70"/>
      <c r="D25" s="70"/>
      <c r="E25" s="70"/>
      <c r="F25" s="70"/>
      <c r="G25" s="71"/>
      <c r="H25" s="75"/>
      <c r="I25" s="73"/>
      <c r="J25" s="73"/>
      <c r="K25" s="73"/>
      <c r="L25" s="76"/>
      <c r="M25" s="1"/>
      <c r="N25" s="1"/>
      <c r="O25" s="1"/>
      <c r="P25" s="1"/>
      <c r="Q25" s="1"/>
      <c r="R25" s="1"/>
      <c r="S25" s="1"/>
      <c r="T25" s="1"/>
      <c r="U25" s="1"/>
      <c r="V25" s="1"/>
      <c r="W25" s="1"/>
    </row>
    <row r="26">
      <c r="A26" s="57" t="str">
        <f t="shared" si="1"/>
        <v/>
      </c>
      <c r="B26" s="70"/>
      <c r="C26" s="70"/>
      <c r="D26" s="70"/>
      <c r="E26" s="70"/>
      <c r="F26" s="70"/>
      <c r="G26" s="71"/>
      <c r="H26" s="75"/>
      <c r="I26" s="73"/>
      <c r="J26" s="73"/>
      <c r="K26" s="73"/>
      <c r="L26" s="76"/>
      <c r="M26" s="1"/>
      <c r="N26" s="1"/>
      <c r="O26" s="1"/>
      <c r="P26" s="1"/>
      <c r="Q26" s="1"/>
      <c r="R26" s="1"/>
      <c r="S26" s="1"/>
      <c r="T26" s="1"/>
      <c r="U26" s="1"/>
      <c r="V26" s="1"/>
      <c r="W26" s="1"/>
    </row>
    <row r="27">
      <c r="A27" s="57" t="str">
        <f t="shared" si="1"/>
        <v/>
      </c>
      <c r="B27" s="70"/>
      <c r="C27" s="70"/>
      <c r="D27" s="70"/>
      <c r="E27" s="70"/>
      <c r="F27" s="70"/>
      <c r="G27" s="71"/>
      <c r="H27" s="75"/>
      <c r="I27" s="73"/>
      <c r="J27" s="73"/>
      <c r="K27" s="73"/>
      <c r="L27" s="76"/>
      <c r="M27" s="1"/>
      <c r="N27" s="1"/>
      <c r="O27" s="1"/>
      <c r="P27" s="1"/>
      <c r="Q27" s="1"/>
      <c r="R27" s="1"/>
      <c r="S27" s="1"/>
      <c r="T27" s="1"/>
      <c r="U27" s="1"/>
      <c r="V27" s="1"/>
      <c r="W27" s="1"/>
    </row>
    <row r="28">
      <c r="A28" s="57" t="str">
        <f t="shared" si="1"/>
        <v/>
      </c>
      <c r="B28" s="70"/>
      <c r="C28" s="70"/>
      <c r="D28" s="70"/>
      <c r="E28" s="70"/>
      <c r="F28" s="70"/>
      <c r="G28" s="71"/>
      <c r="H28" s="75"/>
      <c r="I28" s="73"/>
      <c r="J28" s="73"/>
      <c r="K28" s="73"/>
      <c r="L28" s="76"/>
      <c r="M28" s="1"/>
      <c r="N28" s="1"/>
      <c r="O28" s="1"/>
      <c r="P28" s="1"/>
      <c r="Q28" s="1"/>
      <c r="R28" s="1"/>
      <c r="S28" s="1"/>
      <c r="T28" s="1"/>
      <c r="U28" s="1"/>
      <c r="V28" s="1"/>
      <c r="W28" s="1"/>
    </row>
    <row r="29">
      <c r="A29" s="57" t="str">
        <f t="shared" si="1"/>
        <v/>
      </c>
      <c r="B29" s="70"/>
      <c r="C29" s="70"/>
      <c r="D29" s="70"/>
      <c r="E29" s="70"/>
      <c r="F29" s="70"/>
      <c r="G29" s="71"/>
      <c r="H29" s="75"/>
      <c r="I29" s="73"/>
      <c r="J29" s="73"/>
      <c r="K29" s="73"/>
      <c r="L29" s="76"/>
      <c r="M29" s="1"/>
      <c r="N29" s="1"/>
      <c r="O29" s="1"/>
      <c r="P29" s="1"/>
      <c r="Q29" s="1"/>
      <c r="R29" s="1"/>
      <c r="S29" s="1"/>
      <c r="T29" s="1"/>
      <c r="U29" s="1"/>
      <c r="V29" s="1"/>
      <c r="W29" s="1"/>
    </row>
    <row r="30">
      <c r="A30" s="57" t="str">
        <f t="shared" si="1"/>
        <v/>
      </c>
      <c r="B30" s="70"/>
      <c r="C30" s="70"/>
      <c r="D30" s="70"/>
      <c r="E30" s="70"/>
      <c r="F30" s="70"/>
      <c r="G30" s="71"/>
      <c r="H30" s="75"/>
      <c r="I30" s="73"/>
      <c r="J30" s="73"/>
      <c r="K30" s="73"/>
      <c r="L30" s="76"/>
      <c r="M30" s="1"/>
      <c r="N30" s="1"/>
      <c r="O30" s="1"/>
      <c r="P30" s="1"/>
      <c r="Q30" s="1"/>
      <c r="R30" s="1"/>
      <c r="S30" s="1"/>
      <c r="T30" s="1"/>
      <c r="U30" s="1"/>
      <c r="V30" s="1"/>
      <c r="W30" s="1"/>
    </row>
    <row r="31">
      <c r="A31" s="57" t="str">
        <f t="shared" si="1"/>
        <v/>
      </c>
      <c r="B31" s="70"/>
      <c r="C31" s="70"/>
      <c r="D31" s="70"/>
      <c r="E31" s="70"/>
      <c r="F31" s="70"/>
      <c r="G31" s="71"/>
      <c r="H31" s="72"/>
      <c r="I31" s="73"/>
      <c r="J31" s="73"/>
      <c r="K31" s="73"/>
      <c r="L31" s="76"/>
      <c r="M31" s="1"/>
      <c r="N31" s="1"/>
      <c r="O31" s="1"/>
      <c r="P31" s="1"/>
      <c r="Q31" s="1"/>
      <c r="R31" s="1"/>
      <c r="S31" s="1"/>
      <c r="T31" s="1"/>
      <c r="U31" s="1"/>
      <c r="V31" s="1"/>
      <c r="W31" s="1"/>
    </row>
    <row r="32">
      <c r="A32" s="57" t="str">
        <f t="shared" si="1"/>
        <v/>
      </c>
      <c r="B32" s="70"/>
      <c r="C32" s="70"/>
      <c r="D32" s="70"/>
      <c r="E32" s="70"/>
      <c r="F32" s="70"/>
      <c r="G32" s="71"/>
      <c r="H32" s="75"/>
      <c r="I32" s="73"/>
      <c r="J32" s="73"/>
      <c r="K32" s="73"/>
      <c r="L32" s="76"/>
      <c r="M32" s="1"/>
      <c r="N32" s="1"/>
      <c r="O32" s="1"/>
      <c r="P32" s="1"/>
      <c r="Q32" s="1"/>
      <c r="R32" s="1"/>
      <c r="S32" s="1"/>
      <c r="T32" s="1"/>
      <c r="U32" s="1"/>
      <c r="V32" s="1"/>
      <c r="W32" s="1"/>
    </row>
    <row r="33">
      <c r="A33" s="57" t="str">
        <f t="shared" si="1"/>
        <v/>
      </c>
      <c r="B33" s="70"/>
      <c r="C33" s="70"/>
      <c r="D33" s="70"/>
      <c r="E33" s="70"/>
      <c r="F33" s="70"/>
      <c r="G33" s="71"/>
      <c r="H33" s="75"/>
      <c r="I33" s="73"/>
      <c r="J33" s="73"/>
      <c r="K33" s="73"/>
      <c r="L33" s="76"/>
      <c r="M33" s="1"/>
      <c r="N33" s="1"/>
      <c r="O33" s="1"/>
      <c r="P33" s="1"/>
      <c r="Q33" s="1"/>
      <c r="R33" s="1"/>
      <c r="S33" s="1"/>
      <c r="T33" s="1"/>
      <c r="U33" s="1"/>
      <c r="V33" s="1"/>
      <c r="W33" s="1"/>
    </row>
    <row r="34">
      <c r="A34" s="57" t="str">
        <f t="shared" si="1"/>
        <v/>
      </c>
      <c r="B34" s="70"/>
      <c r="C34" s="70"/>
      <c r="D34" s="70"/>
      <c r="E34" s="70"/>
      <c r="F34" s="70"/>
      <c r="G34" s="71"/>
      <c r="H34" s="72"/>
      <c r="I34" s="73"/>
      <c r="J34" s="73"/>
      <c r="K34" s="73"/>
      <c r="L34" s="76"/>
      <c r="M34" s="1"/>
      <c r="N34" s="1"/>
      <c r="O34" s="1"/>
      <c r="P34" s="1"/>
      <c r="Q34" s="1"/>
      <c r="R34" s="1"/>
      <c r="S34" s="1"/>
      <c r="T34" s="1"/>
      <c r="U34" s="1"/>
      <c r="V34" s="1"/>
      <c r="W34" s="1"/>
    </row>
    <row r="35">
      <c r="A35" s="57" t="str">
        <f t="shared" si="1"/>
        <v/>
      </c>
      <c r="B35" s="70"/>
      <c r="C35" s="70"/>
      <c r="D35" s="70"/>
      <c r="E35" s="70"/>
      <c r="F35" s="70"/>
      <c r="G35" s="71"/>
      <c r="H35" s="75"/>
      <c r="I35" s="73"/>
      <c r="J35" s="73"/>
      <c r="K35" s="73"/>
      <c r="L35" s="76"/>
      <c r="M35" s="1"/>
      <c r="N35" s="1"/>
      <c r="O35" s="1"/>
      <c r="P35" s="1"/>
      <c r="Q35" s="1"/>
      <c r="R35" s="1"/>
      <c r="S35" s="1"/>
      <c r="T35" s="1"/>
      <c r="U35" s="1"/>
      <c r="V35" s="1"/>
      <c r="W35" s="1"/>
    </row>
    <row r="36">
      <c r="A36" s="57" t="str">
        <f t="shared" si="1"/>
        <v/>
      </c>
      <c r="B36" s="70"/>
      <c r="C36" s="70"/>
      <c r="D36" s="70"/>
      <c r="E36" s="70"/>
      <c r="F36" s="70"/>
      <c r="G36" s="71"/>
      <c r="H36" s="75"/>
      <c r="I36" s="73"/>
      <c r="J36" s="73"/>
      <c r="K36" s="73"/>
      <c r="L36" s="76"/>
      <c r="M36" s="1"/>
      <c r="N36" s="1"/>
      <c r="O36" s="1"/>
      <c r="P36" s="1"/>
      <c r="Q36" s="1"/>
      <c r="R36" s="1"/>
      <c r="S36" s="1"/>
      <c r="T36" s="1"/>
      <c r="U36" s="1"/>
      <c r="V36" s="1"/>
      <c r="W36" s="1"/>
    </row>
    <row r="37">
      <c r="A37" s="57" t="str">
        <f t="shared" si="1"/>
        <v/>
      </c>
      <c r="B37" s="70"/>
      <c r="C37" s="70"/>
      <c r="D37" s="70"/>
      <c r="E37" s="70"/>
      <c r="F37" s="70"/>
      <c r="G37" s="71"/>
      <c r="H37" s="75"/>
      <c r="I37" s="73"/>
      <c r="J37" s="73"/>
      <c r="K37" s="73"/>
      <c r="L37" s="76"/>
      <c r="M37" s="1"/>
      <c r="N37" s="1"/>
      <c r="O37" s="1"/>
      <c r="P37" s="1"/>
      <c r="Q37" s="1"/>
      <c r="R37" s="1"/>
      <c r="S37" s="1"/>
      <c r="T37" s="1"/>
      <c r="U37" s="1"/>
      <c r="V37" s="1"/>
      <c r="W37" s="1"/>
    </row>
    <row r="38">
      <c r="A38" s="57" t="str">
        <f t="shared" si="1"/>
        <v/>
      </c>
      <c r="B38" s="70"/>
      <c r="C38" s="70"/>
      <c r="D38" s="70"/>
      <c r="E38" s="70"/>
      <c r="F38" s="70"/>
      <c r="G38" s="71"/>
      <c r="H38" s="75"/>
      <c r="I38" s="73"/>
      <c r="J38" s="73"/>
      <c r="K38" s="73"/>
      <c r="L38" s="76"/>
      <c r="M38" s="1"/>
      <c r="N38" s="1"/>
      <c r="O38" s="1"/>
      <c r="P38" s="1"/>
      <c r="Q38" s="1"/>
      <c r="R38" s="1"/>
      <c r="S38" s="1"/>
      <c r="T38" s="1"/>
      <c r="U38" s="1"/>
      <c r="V38" s="1"/>
      <c r="W38" s="1"/>
    </row>
    <row r="39">
      <c r="A39" s="57" t="str">
        <f t="shared" si="1"/>
        <v/>
      </c>
      <c r="B39" s="70"/>
      <c r="C39" s="70"/>
      <c r="D39" s="70"/>
      <c r="E39" s="70"/>
      <c r="F39" s="70"/>
      <c r="G39" s="71"/>
      <c r="H39" s="75"/>
      <c r="I39" s="73"/>
      <c r="J39" s="73"/>
      <c r="K39" s="73"/>
      <c r="L39" s="76"/>
      <c r="M39" s="1"/>
      <c r="N39" s="1"/>
      <c r="O39" s="1"/>
      <c r="P39" s="1"/>
      <c r="Q39" s="1"/>
      <c r="R39" s="1"/>
      <c r="S39" s="1"/>
      <c r="T39" s="1"/>
      <c r="U39" s="1"/>
      <c r="V39" s="1"/>
      <c r="W39" s="1"/>
    </row>
    <row r="40">
      <c r="A40" s="57" t="str">
        <f t="shared" si="1"/>
        <v/>
      </c>
      <c r="B40" s="70"/>
      <c r="C40" s="70"/>
      <c r="D40" s="70"/>
      <c r="E40" s="70"/>
      <c r="F40" s="70"/>
      <c r="G40" s="71"/>
      <c r="H40" s="75"/>
      <c r="I40" s="73"/>
      <c r="J40" s="73"/>
      <c r="K40" s="73"/>
      <c r="L40" s="76"/>
      <c r="M40" s="1"/>
      <c r="N40" s="1"/>
      <c r="O40" s="1"/>
      <c r="P40" s="1"/>
      <c r="Q40" s="1"/>
      <c r="R40" s="1"/>
      <c r="S40" s="1"/>
      <c r="T40" s="1"/>
      <c r="U40" s="1"/>
      <c r="V40" s="1"/>
      <c r="W40" s="1"/>
    </row>
    <row r="41">
      <c r="A41" s="57" t="str">
        <f t="shared" si="1"/>
        <v/>
      </c>
      <c r="B41" s="70"/>
      <c r="C41" s="70"/>
      <c r="D41" s="70"/>
      <c r="E41" s="70"/>
      <c r="F41" s="70"/>
      <c r="G41" s="71"/>
      <c r="H41" s="72"/>
      <c r="I41" s="73"/>
      <c r="J41" s="73"/>
      <c r="K41" s="73"/>
      <c r="L41" s="76"/>
      <c r="M41" s="1"/>
      <c r="N41" s="1"/>
      <c r="O41" s="1"/>
      <c r="P41" s="1"/>
      <c r="Q41" s="1"/>
      <c r="R41" s="1"/>
      <c r="S41" s="1"/>
      <c r="T41" s="1"/>
      <c r="U41" s="1"/>
      <c r="V41" s="1"/>
      <c r="W41" s="1"/>
    </row>
    <row r="42">
      <c r="A42" s="57" t="str">
        <f t="shared" si="1"/>
        <v/>
      </c>
      <c r="B42" s="70"/>
      <c r="C42" s="70"/>
      <c r="D42" s="70"/>
      <c r="E42" s="70"/>
      <c r="F42" s="70"/>
      <c r="G42" s="71"/>
      <c r="H42" s="72"/>
      <c r="I42" s="73"/>
      <c r="J42" s="73"/>
      <c r="K42" s="73"/>
      <c r="L42" s="76"/>
      <c r="M42" s="1"/>
      <c r="N42" s="1"/>
      <c r="O42" s="1"/>
      <c r="P42" s="1"/>
      <c r="Q42" s="1"/>
      <c r="R42" s="1"/>
      <c r="S42" s="1"/>
      <c r="T42" s="1"/>
      <c r="U42" s="1"/>
      <c r="V42" s="1"/>
      <c r="W42" s="1"/>
    </row>
    <row r="43">
      <c r="A43" s="57" t="str">
        <f t="shared" si="1"/>
        <v/>
      </c>
      <c r="B43" s="70"/>
      <c r="C43" s="70"/>
      <c r="D43" s="70"/>
      <c r="E43" s="70"/>
      <c r="F43" s="70"/>
      <c r="G43" s="71"/>
      <c r="H43" s="75"/>
      <c r="I43" s="73"/>
      <c r="J43" s="73"/>
      <c r="K43" s="73"/>
      <c r="L43" s="76"/>
      <c r="M43" s="1"/>
      <c r="N43" s="1"/>
      <c r="O43" s="1"/>
      <c r="P43" s="1"/>
      <c r="Q43" s="1"/>
      <c r="R43" s="1"/>
      <c r="S43" s="1"/>
      <c r="T43" s="1"/>
      <c r="U43" s="1"/>
      <c r="V43" s="1"/>
      <c r="W43" s="1"/>
    </row>
    <row r="44">
      <c r="A44" s="57" t="str">
        <f t="shared" si="1"/>
        <v/>
      </c>
      <c r="B44" s="70"/>
      <c r="C44" s="70"/>
      <c r="D44" s="70"/>
      <c r="E44" s="70"/>
      <c r="F44" s="70"/>
      <c r="G44" s="71"/>
      <c r="H44" s="75"/>
      <c r="I44" s="73"/>
      <c r="J44" s="73"/>
      <c r="K44" s="73"/>
      <c r="L44" s="76"/>
      <c r="M44" s="1"/>
      <c r="N44" s="1"/>
      <c r="O44" s="1"/>
      <c r="P44" s="1"/>
      <c r="Q44" s="1"/>
      <c r="R44" s="1"/>
      <c r="S44" s="1"/>
      <c r="T44" s="1"/>
      <c r="U44" s="1"/>
      <c r="V44" s="1"/>
      <c r="W44" s="1"/>
    </row>
    <row r="45">
      <c r="A45" s="57" t="str">
        <f t="shared" si="1"/>
        <v/>
      </c>
      <c r="B45" s="70"/>
      <c r="C45" s="70"/>
      <c r="D45" s="70"/>
      <c r="E45" s="70"/>
      <c r="F45" s="70"/>
      <c r="G45" s="71"/>
      <c r="H45" s="75"/>
      <c r="I45" s="73"/>
      <c r="J45" s="73"/>
      <c r="K45" s="73"/>
      <c r="L45" s="76"/>
      <c r="M45" s="1"/>
      <c r="N45" s="1"/>
      <c r="O45" s="1"/>
      <c r="P45" s="1"/>
      <c r="Q45" s="1"/>
      <c r="R45" s="1"/>
      <c r="S45" s="1"/>
      <c r="T45" s="1"/>
      <c r="U45" s="1"/>
      <c r="V45" s="1"/>
      <c r="W45" s="1"/>
    </row>
    <row r="46">
      <c r="A46" s="57" t="str">
        <f t="shared" si="1"/>
        <v/>
      </c>
      <c r="B46" s="70"/>
      <c r="C46" s="70"/>
      <c r="D46" s="70"/>
      <c r="E46" s="70"/>
      <c r="F46" s="70"/>
      <c r="G46" s="71"/>
      <c r="H46" s="75"/>
      <c r="I46" s="73"/>
      <c r="J46" s="73"/>
      <c r="K46" s="77"/>
      <c r="L46" s="76"/>
      <c r="M46" s="1"/>
      <c r="N46" s="1"/>
      <c r="O46" s="1"/>
      <c r="P46" s="1"/>
      <c r="Q46" s="1"/>
      <c r="R46" s="1"/>
      <c r="S46" s="1"/>
      <c r="T46" s="1"/>
      <c r="U46" s="1"/>
      <c r="V46" s="1"/>
      <c r="W46" s="1"/>
    </row>
    <row r="47">
      <c r="A47" s="57" t="str">
        <f t="shared" si="1"/>
        <v/>
      </c>
      <c r="B47" s="70"/>
      <c r="C47" s="70"/>
      <c r="D47" s="70"/>
      <c r="E47" s="70"/>
      <c r="F47" s="70"/>
      <c r="G47" s="71"/>
      <c r="H47" s="75"/>
      <c r="I47" s="73"/>
      <c r="J47" s="73"/>
      <c r="K47" s="73"/>
      <c r="L47" s="76"/>
      <c r="M47" s="1"/>
      <c r="N47" s="1"/>
      <c r="O47" s="1"/>
      <c r="P47" s="1"/>
      <c r="Q47" s="1"/>
      <c r="R47" s="1"/>
      <c r="S47" s="1"/>
      <c r="T47" s="1"/>
      <c r="U47" s="1"/>
      <c r="V47" s="1"/>
      <c r="W47" s="1"/>
    </row>
    <row r="48">
      <c r="A48" s="57" t="str">
        <f t="shared" si="1"/>
        <v/>
      </c>
      <c r="B48" s="70"/>
      <c r="C48" s="70"/>
      <c r="D48" s="70"/>
      <c r="E48" s="70"/>
      <c r="F48" s="70"/>
      <c r="G48" s="71"/>
      <c r="H48" s="75"/>
      <c r="I48" s="73"/>
      <c r="J48" s="73"/>
      <c r="K48" s="73"/>
      <c r="L48" s="76"/>
      <c r="M48" s="1"/>
      <c r="N48" s="1"/>
      <c r="O48" s="1"/>
      <c r="P48" s="1"/>
      <c r="Q48" s="1"/>
      <c r="R48" s="1"/>
      <c r="S48" s="1"/>
      <c r="T48" s="1"/>
      <c r="U48" s="1"/>
      <c r="V48" s="1"/>
      <c r="W48" s="1"/>
    </row>
    <row r="49">
      <c r="A49" s="57" t="str">
        <f t="shared" si="1"/>
        <v/>
      </c>
      <c r="B49" s="70"/>
      <c r="C49" s="70"/>
      <c r="D49" s="70"/>
      <c r="E49" s="70"/>
      <c r="F49" s="70"/>
      <c r="G49" s="71"/>
      <c r="H49" s="75"/>
      <c r="I49" s="73"/>
      <c r="J49" s="73"/>
      <c r="K49" s="73"/>
      <c r="L49" s="76"/>
      <c r="M49" s="1"/>
      <c r="N49" s="1"/>
      <c r="O49" s="1"/>
      <c r="P49" s="1"/>
      <c r="Q49" s="1"/>
      <c r="R49" s="1"/>
      <c r="S49" s="1"/>
      <c r="T49" s="1"/>
      <c r="U49" s="1"/>
      <c r="V49" s="1"/>
      <c r="W49" s="1"/>
    </row>
    <row r="50">
      <c r="A50" s="57" t="str">
        <f t="shared" si="1"/>
        <v/>
      </c>
      <c r="B50" s="70"/>
      <c r="C50" s="70"/>
      <c r="D50" s="70"/>
      <c r="E50" s="70"/>
      <c r="F50" s="70"/>
      <c r="G50" s="71"/>
      <c r="H50" s="75"/>
      <c r="I50" s="73"/>
      <c r="J50" s="73"/>
      <c r="K50" s="73"/>
      <c r="L50" s="76"/>
      <c r="M50" s="1"/>
      <c r="N50" s="1"/>
      <c r="O50" s="1"/>
      <c r="P50" s="1"/>
      <c r="Q50" s="1"/>
      <c r="R50" s="1"/>
      <c r="S50" s="1"/>
      <c r="T50" s="1"/>
      <c r="U50" s="1"/>
      <c r="V50" s="1"/>
      <c r="W50" s="1"/>
    </row>
    <row r="51">
      <c r="A51" s="57" t="str">
        <f t="shared" si="1"/>
        <v/>
      </c>
      <c r="B51" s="70"/>
      <c r="C51" s="70"/>
      <c r="D51" s="70"/>
      <c r="E51" s="70"/>
      <c r="F51" s="70"/>
      <c r="G51" s="71"/>
      <c r="H51" s="75"/>
      <c r="I51" s="73"/>
      <c r="J51" s="73"/>
      <c r="K51" s="73"/>
      <c r="L51" s="76"/>
      <c r="M51" s="1"/>
      <c r="N51" s="1"/>
      <c r="O51" s="1"/>
      <c r="P51" s="1"/>
      <c r="Q51" s="1"/>
      <c r="R51" s="1"/>
      <c r="S51" s="1"/>
      <c r="T51" s="1"/>
      <c r="U51" s="1"/>
      <c r="V51" s="1"/>
      <c r="W51" s="1"/>
    </row>
    <row r="52">
      <c r="A52" s="57" t="str">
        <f t="shared" si="1"/>
        <v/>
      </c>
      <c r="B52" s="70"/>
      <c r="C52" s="70"/>
      <c r="D52" s="70"/>
      <c r="E52" s="70"/>
      <c r="F52" s="70"/>
      <c r="G52" s="71"/>
      <c r="H52" s="75"/>
      <c r="I52" s="73"/>
      <c r="J52" s="73"/>
      <c r="K52" s="73"/>
      <c r="L52" s="76"/>
      <c r="M52" s="1"/>
      <c r="N52" s="1"/>
      <c r="O52" s="1"/>
      <c r="P52" s="1"/>
      <c r="Q52" s="1"/>
      <c r="R52" s="1"/>
      <c r="S52" s="1"/>
      <c r="T52" s="1"/>
      <c r="U52" s="1"/>
      <c r="V52" s="1"/>
      <c r="W52" s="1"/>
    </row>
    <row r="53">
      <c r="A53" s="57" t="str">
        <f t="shared" si="1"/>
        <v/>
      </c>
      <c r="B53" s="70"/>
      <c r="C53" s="70"/>
      <c r="D53" s="70"/>
      <c r="E53" s="70"/>
      <c r="F53" s="70"/>
      <c r="G53" s="71"/>
      <c r="H53" s="75"/>
      <c r="I53" s="73"/>
      <c r="J53" s="73"/>
      <c r="K53" s="73"/>
      <c r="L53" s="76"/>
      <c r="M53" s="1"/>
      <c r="N53" s="1"/>
      <c r="O53" s="1"/>
      <c r="P53" s="1"/>
      <c r="Q53" s="1"/>
      <c r="R53" s="1"/>
      <c r="S53" s="1"/>
      <c r="T53" s="1"/>
      <c r="U53" s="1"/>
      <c r="V53" s="1"/>
      <c r="W53" s="1"/>
    </row>
    <row r="54">
      <c r="A54" s="57" t="str">
        <f t="shared" si="1"/>
        <v/>
      </c>
      <c r="B54" s="70"/>
      <c r="C54" s="70"/>
      <c r="D54" s="70"/>
      <c r="E54" s="70"/>
      <c r="F54" s="70"/>
      <c r="G54" s="71"/>
      <c r="H54" s="75"/>
      <c r="I54" s="73"/>
      <c r="J54" s="73"/>
      <c r="K54" s="73"/>
      <c r="L54" s="76"/>
      <c r="M54" s="1"/>
      <c r="N54" s="1"/>
      <c r="O54" s="1"/>
      <c r="P54" s="1"/>
      <c r="Q54" s="1"/>
      <c r="R54" s="1"/>
      <c r="S54" s="1"/>
      <c r="T54" s="1"/>
      <c r="U54" s="1"/>
      <c r="V54" s="1"/>
      <c r="W54" s="1"/>
    </row>
    <row r="55">
      <c r="A55" s="57" t="str">
        <f t="shared" si="1"/>
        <v/>
      </c>
      <c r="B55" s="70"/>
      <c r="C55" s="70"/>
      <c r="D55" s="70"/>
      <c r="E55" s="70"/>
      <c r="F55" s="70"/>
      <c r="G55" s="71"/>
      <c r="H55" s="75"/>
      <c r="I55" s="73"/>
      <c r="J55" s="73"/>
      <c r="K55" s="73"/>
      <c r="L55" s="76"/>
      <c r="M55" s="1"/>
      <c r="N55" s="1"/>
      <c r="O55" s="1"/>
      <c r="P55" s="1"/>
      <c r="Q55" s="1"/>
      <c r="R55" s="1"/>
      <c r="S55" s="1"/>
      <c r="T55" s="1"/>
      <c r="U55" s="1"/>
      <c r="V55" s="1"/>
      <c r="W55" s="1"/>
    </row>
    <row r="56">
      <c r="A56" s="57" t="str">
        <f t="shared" si="1"/>
        <v/>
      </c>
      <c r="B56" s="70"/>
      <c r="C56" s="70"/>
      <c r="D56" s="70"/>
      <c r="E56" s="70"/>
      <c r="F56" s="70"/>
      <c r="G56" s="71"/>
      <c r="H56" s="75"/>
      <c r="I56" s="73"/>
      <c r="J56" s="73"/>
      <c r="K56" s="73"/>
      <c r="L56" s="76"/>
      <c r="M56" s="1"/>
      <c r="N56" s="1"/>
      <c r="O56" s="1"/>
      <c r="P56" s="1"/>
      <c r="Q56" s="1"/>
      <c r="R56" s="1"/>
      <c r="S56" s="1"/>
      <c r="T56" s="1"/>
      <c r="U56" s="1"/>
      <c r="V56" s="1"/>
      <c r="W56" s="1"/>
    </row>
    <row r="57">
      <c r="A57" s="57" t="str">
        <f t="shared" si="1"/>
        <v/>
      </c>
      <c r="B57" s="70"/>
      <c r="C57" s="70"/>
      <c r="D57" s="70"/>
      <c r="E57" s="70"/>
      <c r="F57" s="70"/>
      <c r="G57" s="71"/>
      <c r="H57" s="75"/>
      <c r="I57" s="73"/>
      <c r="J57" s="73"/>
      <c r="K57" s="73"/>
      <c r="L57" s="76"/>
      <c r="M57" s="1"/>
      <c r="N57" s="1"/>
      <c r="O57" s="1"/>
      <c r="P57" s="1"/>
      <c r="Q57" s="1"/>
      <c r="R57" s="1"/>
      <c r="S57" s="1"/>
      <c r="T57" s="1"/>
      <c r="U57" s="1"/>
      <c r="V57" s="1"/>
      <c r="W57" s="1"/>
    </row>
    <row r="58">
      <c r="A58" s="57" t="str">
        <f t="shared" si="1"/>
        <v/>
      </c>
      <c r="B58" s="70"/>
      <c r="C58" s="70"/>
      <c r="D58" s="70"/>
      <c r="E58" s="70"/>
      <c r="F58" s="70"/>
      <c r="G58" s="71"/>
      <c r="H58" s="75"/>
      <c r="I58" s="73"/>
      <c r="J58" s="73"/>
      <c r="K58" s="73"/>
      <c r="L58" s="76"/>
      <c r="M58" s="1"/>
      <c r="N58" s="1"/>
      <c r="O58" s="1"/>
      <c r="P58" s="1"/>
      <c r="Q58" s="1"/>
      <c r="R58" s="1"/>
      <c r="S58" s="1"/>
      <c r="T58" s="1"/>
      <c r="U58" s="1"/>
      <c r="V58" s="1"/>
      <c r="W58" s="1"/>
    </row>
    <row r="59">
      <c r="A59" s="57" t="str">
        <f t="shared" si="1"/>
        <v/>
      </c>
      <c r="B59" s="70"/>
      <c r="C59" s="70"/>
      <c r="D59" s="70"/>
      <c r="E59" s="70"/>
      <c r="F59" s="70"/>
      <c r="G59" s="71"/>
      <c r="H59" s="75"/>
      <c r="I59" s="73"/>
      <c r="J59" s="73"/>
      <c r="K59" s="73"/>
      <c r="L59" s="76"/>
      <c r="M59" s="1"/>
      <c r="N59" s="1"/>
      <c r="O59" s="1"/>
      <c r="P59" s="1"/>
      <c r="Q59" s="1"/>
      <c r="R59" s="1"/>
      <c r="S59" s="1"/>
      <c r="T59" s="1"/>
      <c r="U59" s="1"/>
      <c r="V59" s="1"/>
      <c r="W59" s="1"/>
    </row>
    <row r="60">
      <c r="A60" s="57" t="str">
        <f t="shared" si="1"/>
        <v/>
      </c>
      <c r="B60" s="70"/>
      <c r="C60" s="70"/>
      <c r="D60" s="70"/>
      <c r="E60" s="70"/>
      <c r="F60" s="70"/>
      <c r="G60" s="71"/>
      <c r="H60" s="75"/>
      <c r="I60" s="73"/>
      <c r="J60" s="73"/>
      <c r="K60" s="73"/>
      <c r="L60" s="76"/>
      <c r="M60" s="1"/>
      <c r="N60" s="1"/>
      <c r="O60" s="1"/>
      <c r="P60" s="1"/>
      <c r="Q60" s="1"/>
      <c r="R60" s="1"/>
      <c r="S60" s="1"/>
      <c r="T60" s="1"/>
      <c r="U60" s="1"/>
      <c r="V60" s="1"/>
      <c r="W60" s="1"/>
    </row>
    <row r="61">
      <c r="A61" s="57" t="str">
        <f t="shared" si="1"/>
        <v/>
      </c>
      <c r="B61" s="70"/>
      <c r="C61" s="70"/>
      <c r="D61" s="70"/>
      <c r="E61" s="70"/>
      <c r="F61" s="70"/>
      <c r="G61" s="71"/>
      <c r="H61" s="75"/>
      <c r="I61" s="73"/>
      <c r="J61" s="73"/>
      <c r="K61" s="73"/>
      <c r="L61" s="76"/>
      <c r="M61" s="1"/>
      <c r="N61" s="1"/>
      <c r="O61" s="1"/>
      <c r="P61" s="1"/>
      <c r="Q61" s="1"/>
      <c r="R61" s="1"/>
      <c r="S61" s="1"/>
      <c r="T61" s="1"/>
      <c r="U61" s="1"/>
      <c r="V61" s="1"/>
      <c r="W61" s="1"/>
    </row>
    <row r="62">
      <c r="A62" s="57" t="str">
        <f t="shared" si="1"/>
        <v/>
      </c>
      <c r="B62" s="70"/>
      <c r="C62" s="70"/>
      <c r="D62" s="70"/>
      <c r="E62" s="70"/>
      <c r="F62" s="70"/>
      <c r="G62" s="71"/>
      <c r="H62" s="75"/>
      <c r="I62" s="73"/>
      <c r="J62" s="73"/>
      <c r="K62" s="73"/>
      <c r="L62" s="76"/>
      <c r="M62" s="1"/>
      <c r="N62" s="1"/>
      <c r="O62" s="1"/>
      <c r="P62" s="1"/>
      <c r="Q62" s="1"/>
      <c r="R62" s="1"/>
      <c r="S62" s="1"/>
      <c r="T62" s="1"/>
      <c r="U62" s="1"/>
      <c r="V62" s="1"/>
      <c r="W62" s="1"/>
    </row>
    <row r="63">
      <c r="A63" s="57" t="str">
        <f t="shared" si="1"/>
        <v/>
      </c>
      <c r="B63" s="70"/>
      <c r="C63" s="70"/>
      <c r="D63" s="70"/>
      <c r="E63" s="70"/>
      <c r="F63" s="70"/>
      <c r="G63" s="71"/>
      <c r="H63" s="75"/>
      <c r="I63" s="73"/>
      <c r="J63" s="73"/>
      <c r="K63" s="73"/>
      <c r="L63" s="76"/>
      <c r="M63" s="1"/>
      <c r="N63" s="1"/>
      <c r="O63" s="1"/>
      <c r="P63" s="1"/>
      <c r="Q63" s="1"/>
      <c r="R63" s="1"/>
      <c r="S63" s="1"/>
      <c r="T63" s="1"/>
      <c r="U63" s="1"/>
      <c r="V63" s="1"/>
      <c r="W63" s="1"/>
    </row>
    <row r="64">
      <c r="A64" s="57" t="str">
        <f t="shared" si="1"/>
        <v/>
      </c>
      <c r="B64" s="70"/>
      <c r="C64" s="70"/>
      <c r="D64" s="70"/>
      <c r="E64" s="70"/>
      <c r="F64" s="70"/>
      <c r="G64" s="71"/>
      <c r="H64" s="75"/>
      <c r="I64" s="73"/>
      <c r="J64" s="73"/>
      <c r="K64" s="73"/>
      <c r="L64" s="76"/>
      <c r="M64" s="1"/>
      <c r="N64" s="1"/>
      <c r="O64" s="1"/>
      <c r="P64" s="1"/>
      <c r="Q64" s="1"/>
      <c r="R64" s="1"/>
      <c r="S64" s="1"/>
      <c r="T64" s="1"/>
      <c r="U64" s="1"/>
      <c r="V64" s="1"/>
      <c r="W64" s="1"/>
    </row>
    <row r="65">
      <c r="A65" s="57" t="str">
        <f t="shared" si="1"/>
        <v/>
      </c>
      <c r="B65" s="70"/>
      <c r="C65" s="70"/>
      <c r="D65" s="70"/>
      <c r="E65" s="70"/>
      <c r="F65" s="70"/>
      <c r="G65" s="71"/>
      <c r="H65" s="75"/>
      <c r="I65" s="73"/>
      <c r="J65" s="73"/>
      <c r="K65" s="73"/>
      <c r="L65" s="76"/>
      <c r="M65" s="1"/>
      <c r="N65" s="1"/>
      <c r="O65" s="1"/>
      <c r="P65" s="1"/>
      <c r="Q65" s="1"/>
      <c r="R65" s="1"/>
      <c r="S65" s="1"/>
      <c r="T65" s="1"/>
      <c r="U65" s="1"/>
      <c r="V65" s="1"/>
      <c r="W65" s="1"/>
    </row>
    <row r="66">
      <c r="A66" s="57" t="str">
        <f t="shared" si="1"/>
        <v/>
      </c>
      <c r="B66" s="70"/>
      <c r="C66" s="70"/>
      <c r="D66" s="70"/>
      <c r="E66" s="70"/>
      <c r="F66" s="70"/>
      <c r="G66" s="71"/>
      <c r="H66" s="75"/>
      <c r="I66" s="73"/>
      <c r="J66" s="73"/>
      <c r="K66" s="73"/>
      <c r="L66" s="76"/>
      <c r="M66" s="1"/>
      <c r="N66" s="1"/>
      <c r="O66" s="1"/>
      <c r="P66" s="1"/>
      <c r="Q66" s="1"/>
      <c r="R66" s="1"/>
      <c r="S66" s="1"/>
      <c r="T66" s="1"/>
      <c r="U66" s="1"/>
      <c r="V66" s="1"/>
      <c r="W66" s="1"/>
    </row>
    <row r="67">
      <c r="A67" s="57" t="str">
        <f t="shared" si="1"/>
        <v/>
      </c>
      <c r="B67" s="70"/>
      <c r="C67" s="70"/>
      <c r="D67" s="70"/>
      <c r="E67" s="70"/>
      <c r="F67" s="70"/>
      <c r="G67" s="71"/>
      <c r="H67" s="75"/>
      <c r="I67" s="73"/>
      <c r="J67" s="73"/>
      <c r="K67" s="73"/>
      <c r="L67" s="76"/>
      <c r="M67" s="1"/>
      <c r="N67" s="1"/>
      <c r="O67" s="1"/>
      <c r="P67" s="1"/>
      <c r="Q67" s="1"/>
      <c r="R67" s="1"/>
      <c r="S67" s="1"/>
      <c r="T67" s="1"/>
      <c r="U67" s="1"/>
      <c r="V67" s="1"/>
      <c r="W67" s="1"/>
    </row>
    <row r="68">
      <c r="A68" s="57" t="str">
        <f t="shared" si="1"/>
        <v/>
      </c>
      <c r="B68" s="70"/>
      <c r="C68" s="70"/>
      <c r="D68" s="70"/>
      <c r="E68" s="70"/>
      <c r="F68" s="70"/>
      <c r="G68" s="71"/>
      <c r="H68" s="75"/>
      <c r="I68" s="73"/>
      <c r="J68" s="73"/>
      <c r="K68" s="73"/>
      <c r="L68" s="76"/>
      <c r="M68" s="1"/>
      <c r="N68" s="1"/>
      <c r="O68" s="1"/>
      <c r="P68" s="1"/>
      <c r="Q68" s="1"/>
      <c r="R68" s="1"/>
      <c r="S68" s="1"/>
      <c r="T68" s="1"/>
      <c r="U68" s="1"/>
      <c r="V68" s="1"/>
      <c r="W68" s="1"/>
    </row>
    <row r="69">
      <c r="A69" s="57" t="str">
        <f t="shared" si="1"/>
        <v/>
      </c>
      <c r="B69" s="70"/>
      <c r="C69" s="70"/>
      <c r="D69" s="70"/>
      <c r="E69" s="70"/>
      <c r="F69" s="70"/>
      <c r="G69" s="71"/>
      <c r="H69" s="75"/>
      <c r="I69" s="73"/>
      <c r="J69" s="73"/>
      <c r="K69" s="73"/>
      <c r="L69" s="76"/>
      <c r="M69" s="1"/>
      <c r="N69" s="1"/>
      <c r="O69" s="1"/>
      <c r="P69" s="1"/>
      <c r="Q69" s="1"/>
      <c r="R69" s="1"/>
      <c r="S69" s="1"/>
      <c r="T69" s="1"/>
      <c r="U69" s="1"/>
      <c r="V69" s="1"/>
      <c r="W69" s="1"/>
    </row>
    <row r="70">
      <c r="A70" s="57" t="str">
        <f t="shared" si="1"/>
        <v/>
      </c>
      <c r="B70" s="70"/>
      <c r="C70" s="70"/>
      <c r="D70" s="70"/>
      <c r="E70" s="70"/>
      <c r="F70" s="70"/>
      <c r="G70" s="71"/>
      <c r="H70" s="75"/>
      <c r="I70" s="73"/>
      <c r="J70" s="73"/>
      <c r="K70" s="73"/>
      <c r="L70" s="76"/>
      <c r="M70" s="1"/>
      <c r="N70" s="1"/>
      <c r="O70" s="1"/>
      <c r="P70" s="1"/>
      <c r="Q70" s="1"/>
      <c r="R70" s="1"/>
      <c r="S70" s="1"/>
      <c r="T70" s="1"/>
      <c r="U70" s="1"/>
      <c r="V70" s="1"/>
      <c r="W70" s="1"/>
    </row>
    <row r="71">
      <c r="A71" s="57" t="str">
        <f t="shared" si="1"/>
        <v/>
      </c>
      <c r="B71" s="70"/>
      <c r="C71" s="70"/>
      <c r="D71" s="70"/>
      <c r="E71" s="70"/>
      <c r="F71" s="70"/>
      <c r="G71" s="71"/>
      <c r="H71" s="75"/>
      <c r="I71" s="73"/>
      <c r="J71" s="73"/>
      <c r="K71" s="73"/>
      <c r="L71" s="76"/>
      <c r="M71" s="1"/>
      <c r="N71" s="1"/>
      <c r="O71" s="1"/>
      <c r="P71" s="1"/>
      <c r="Q71" s="1"/>
      <c r="R71" s="1"/>
      <c r="S71" s="1"/>
      <c r="T71" s="1"/>
      <c r="U71" s="1"/>
      <c r="V71" s="1"/>
      <c r="W71" s="1"/>
    </row>
    <row r="72">
      <c r="A72" s="57" t="str">
        <f t="shared" si="1"/>
        <v/>
      </c>
      <c r="B72" s="70"/>
      <c r="C72" s="70"/>
      <c r="D72" s="70"/>
      <c r="E72" s="70"/>
      <c r="F72" s="70"/>
      <c r="G72" s="71"/>
      <c r="H72" s="75"/>
      <c r="I72" s="73"/>
      <c r="J72" s="73"/>
      <c r="K72" s="73"/>
      <c r="L72" s="76"/>
      <c r="M72" s="1"/>
      <c r="N72" s="1"/>
      <c r="O72" s="1"/>
      <c r="P72" s="1"/>
      <c r="Q72" s="1"/>
      <c r="R72" s="1"/>
      <c r="S72" s="1"/>
      <c r="T72" s="1"/>
      <c r="U72" s="1"/>
      <c r="V72" s="1"/>
      <c r="W72" s="1"/>
    </row>
    <row r="73">
      <c r="A73" s="57" t="str">
        <f t="shared" si="1"/>
        <v/>
      </c>
      <c r="B73" s="70"/>
      <c r="C73" s="70"/>
      <c r="D73" s="70"/>
      <c r="E73" s="70"/>
      <c r="F73" s="70"/>
      <c r="G73" s="71"/>
      <c r="H73" s="75"/>
      <c r="I73" s="73"/>
      <c r="J73" s="73"/>
      <c r="K73" s="73"/>
      <c r="L73" s="76"/>
      <c r="M73" s="1"/>
      <c r="N73" s="1"/>
      <c r="O73" s="1"/>
      <c r="P73" s="1"/>
      <c r="Q73" s="1"/>
      <c r="R73" s="1"/>
      <c r="S73" s="1"/>
      <c r="T73" s="1"/>
      <c r="U73" s="1"/>
      <c r="V73" s="1"/>
      <c r="W73" s="1"/>
    </row>
    <row r="74">
      <c r="A74" s="57" t="str">
        <f t="shared" si="1"/>
        <v/>
      </c>
      <c r="B74" s="70"/>
      <c r="C74" s="70"/>
      <c r="D74" s="70"/>
      <c r="E74" s="70"/>
      <c r="F74" s="70"/>
      <c r="G74" s="71"/>
      <c r="H74" s="75"/>
      <c r="I74" s="73"/>
      <c r="J74" s="73"/>
      <c r="K74" s="73"/>
      <c r="L74" s="76"/>
      <c r="M74" s="1"/>
      <c r="N74" s="1"/>
      <c r="O74" s="1"/>
      <c r="P74" s="1"/>
      <c r="Q74" s="1"/>
      <c r="R74" s="1"/>
      <c r="S74" s="1"/>
      <c r="T74" s="1"/>
      <c r="U74" s="1"/>
      <c r="V74" s="1"/>
      <c r="W74" s="1"/>
    </row>
    <row r="75">
      <c r="A75" s="57" t="str">
        <f t="shared" si="1"/>
        <v/>
      </c>
      <c r="B75" s="70"/>
      <c r="C75" s="70"/>
      <c r="D75" s="70"/>
      <c r="E75" s="70"/>
      <c r="F75" s="70"/>
      <c r="G75" s="71"/>
      <c r="H75" s="75"/>
      <c r="I75" s="73"/>
      <c r="J75" s="73"/>
      <c r="K75" s="73"/>
      <c r="L75" s="76"/>
      <c r="M75" s="1"/>
      <c r="N75" s="1"/>
      <c r="O75" s="1"/>
      <c r="P75" s="1"/>
      <c r="Q75" s="1"/>
      <c r="R75" s="1"/>
      <c r="S75" s="1"/>
      <c r="T75" s="1"/>
      <c r="U75" s="1"/>
      <c r="V75" s="1"/>
      <c r="W75" s="1"/>
    </row>
    <row r="76">
      <c r="A76" s="57" t="str">
        <f t="shared" si="1"/>
        <v/>
      </c>
      <c r="B76" s="70"/>
      <c r="C76" s="70"/>
      <c r="D76" s="70"/>
      <c r="E76" s="70"/>
      <c r="F76" s="70"/>
      <c r="G76" s="71"/>
      <c r="H76" s="75"/>
      <c r="I76" s="73"/>
      <c r="J76" s="73"/>
      <c r="K76" s="73"/>
      <c r="L76" s="76"/>
      <c r="M76" s="1"/>
      <c r="N76" s="1"/>
      <c r="O76" s="1"/>
      <c r="P76" s="1"/>
      <c r="Q76" s="1"/>
      <c r="R76" s="1"/>
      <c r="S76" s="1"/>
      <c r="T76" s="1"/>
      <c r="U76" s="1"/>
      <c r="V76" s="1"/>
      <c r="W76" s="1"/>
    </row>
    <row r="77">
      <c r="A77" s="57" t="str">
        <f t="shared" si="1"/>
        <v/>
      </c>
      <c r="B77" s="70"/>
      <c r="C77" s="70"/>
      <c r="D77" s="70"/>
      <c r="E77" s="70"/>
      <c r="F77" s="70"/>
      <c r="G77" s="71"/>
      <c r="H77" s="75"/>
      <c r="I77" s="73"/>
      <c r="J77" s="73"/>
      <c r="K77" s="73"/>
      <c r="L77" s="76"/>
      <c r="M77" s="1"/>
      <c r="N77" s="1"/>
      <c r="O77" s="1"/>
      <c r="P77" s="1"/>
      <c r="Q77" s="1"/>
      <c r="R77" s="1"/>
      <c r="S77" s="1"/>
      <c r="T77" s="1"/>
      <c r="U77" s="1"/>
      <c r="V77" s="1"/>
      <c r="W77" s="1"/>
    </row>
    <row r="78">
      <c r="A78" s="57" t="str">
        <f t="shared" si="1"/>
        <v/>
      </c>
      <c r="B78" s="70"/>
      <c r="C78" s="70"/>
      <c r="D78" s="70"/>
      <c r="E78" s="70"/>
      <c r="F78" s="70"/>
      <c r="G78" s="71"/>
      <c r="H78" s="75"/>
      <c r="I78" s="73"/>
      <c r="J78" s="73"/>
      <c r="K78" s="73"/>
      <c r="L78" s="76"/>
      <c r="M78" s="1"/>
      <c r="N78" s="1"/>
      <c r="O78" s="1"/>
      <c r="P78" s="1"/>
      <c r="Q78" s="1"/>
      <c r="R78" s="1"/>
      <c r="S78" s="1"/>
      <c r="T78" s="1"/>
      <c r="U78" s="1"/>
      <c r="V78" s="1"/>
      <c r="W78" s="1"/>
    </row>
    <row r="79">
      <c r="A79" s="57" t="str">
        <f t="shared" si="1"/>
        <v/>
      </c>
      <c r="B79" s="70"/>
      <c r="C79" s="70"/>
      <c r="D79" s="70"/>
      <c r="E79" s="70"/>
      <c r="F79" s="70"/>
      <c r="G79" s="71"/>
      <c r="H79" s="75"/>
      <c r="I79" s="73"/>
      <c r="J79" s="73"/>
      <c r="K79" s="73"/>
      <c r="L79" s="76"/>
      <c r="M79" s="1"/>
      <c r="N79" s="1"/>
      <c r="O79" s="1"/>
      <c r="P79" s="1"/>
      <c r="Q79" s="1"/>
      <c r="R79" s="1"/>
      <c r="S79" s="1"/>
      <c r="T79" s="1"/>
      <c r="U79" s="1"/>
      <c r="V79" s="1"/>
      <c r="W79" s="1"/>
    </row>
    <row r="80">
      <c r="A80" s="57" t="str">
        <f t="shared" si="1"/>
        <v/>
      </c>
      <c r="B80" s="70"/>
      <c r="C80" s="70"/>
      <c r="D80" s="70"/>
      <c r="E80" s="70"/>
      <c r="F80" s="70"/>
      <c r="G80" s="71"/>
      <c r="H80" s="75"/>
      <c r="I80" s="73"/>
      <c r="J80" s="73"/>
      <c r="K80" s="73"/>
      <c r="L80" s="76"/>
      <c r="M80" s="1"/>
      <c r="N80" s="1"/>
      <c r="O80" s="1"/>
      <c r="P80" s="1"/>
      <c r="Q80" s="1"/>
      <c r="R80" s="1"/>
      <c r="S80" s="1"/>
      <c r="T80" s="1"/>
      <c r="U80" s="1"/>
      <c r="V80" s="1"/>
      <c r="W80" s="1"/>
    </row>
    <row r="81">
      <c r="A81" s="57" t="str">
        <f t="shared" si="1"/>
        <v/>
      </c>
      <c r="B81" s="70"/>
      <c r="C81" s="70"/>
      <c r="D81" s="70"/>
      <c r="E81" s="70"/>
      <c r="F81" s="70"/>
      <c r="G81" s="71"/>
      <c r="H81" s="75"/>
      <c r="I81" s="73"/>
      <c r="J81" s="73"/>
      <c r="K81" s="73"/>
      <c r="L81" s="76"/>
      <c r="M81" s="1"/>
      <c r="N81" s="1"/>
      <c r="O81" s="1"/>
      <c r="P81" s="1"/>
      <c r="Q81" s="1"/>
      <c r="R81" s="1"/>
      <c r="S81" s="1"/>
      <c r="T81" s="1"/>
      <c r="U81" s="1"/>
      <c r="V81" s="1"/>
      <c r="W81" s="1"/>
    </row>
    <row r="82">
      <c r="A82" s="57" t="str">
        <f t="shared" si="1"/>
        <v/>
      </c>
      <c r="B82" s="70"/>
      <c r="C82" s="70"/>
      <c r="D82" s="70"/>
      <c r="E82" s="70"/>
      <c r="F82" s="70"/>
      <c r="G82" s="71"/>
      <c r="H82" s="75"/>
      <c r="I82" s="73"/>
      <c r="J82" s="73"/>
      <c r="K82" s="73"/>
      <c r="L82" s="76"/>
      <c r="M82" s="1"/>
      <c r="N82" s="1"/>
      <c r="O82" s="1"/>
      <c r="P82" s="1"/>
      <c r="Q82" s="1"/>
      <c r="R82" s="1"/>
      <c r="S82" s="1"/>
      <c r="T82" s="1"/>
      <c r="U82" s="1"/>
      <c r="V82" s="1"/>
      <c r="W82" s="1"/>
    </row>
    <row r="83">
      <c r="A83" s="57" t="str">
        <f t="shared" si="1"/>
        <v/>
      </c>
      <c r="B83" s="70"/>
      <c r="C83" s="70"/>
      <c r="D83" s="70"/>
      <c r="E83" s="70"/>
      <c r="F83" s="70"/>
      <c r="G83" s="71"/>
      <c r="H83" s="75"/>
      <c r="I83" s="73"/>
      <c r="J83" s="73"/>
      <c r="K83" s="73"/>
      <c r="L83" s="76"/>
      <c r="M83" s="1"/>
      <c r="N83" s="1"/>
      <c r="O83" s="1"/>
      <c r="P83" s="1"/>
      <c r="Q83" s="1"/>
      <c r="R83" s="1"/>
      <c r="S83" s="1"/>
      <c r="T83" s="1"/>
      <c r="U83" s="1"/>
      <c r="V83" s="1"/>
      <c r="W83" s="1"/>
    </row>
    <row r="84">
      <c r="A84" s="57" t="str">
        <f t="shared" si="1"/>
        <v/>
      </c>
      <c r="B84" s="70"/>
      <c r="C84" s="70"/>
      <c r="D84" s="70"/>
      <c r="E84" s="70"/>
      <c r="F84" s="70"/>
      <c r="G84" s="71"/>
      <c r="H84" s="75"/>
      <c r="I84" s="73"/>
      <c r="J84" s="73"/>
      <c r="K84" s="73"/>
      <c r="L84" s="76"/>
      <c r="M84" s="1"/>
      <c r="N84" s="1"/>
      <c r="O84" s="1"/>
      <c r="P84" s="1"/>
      <c r="Q84" s="1"/>
      <c r="R84" s="1"/>
      <c r="S84" s="1"/>
      <c r="T84" s="1"/>
      <c r="U84" s="1"/>
      <c r="V84" s="1"/>
      <c r="W84" s="1"/>
    </row>
    <row r="85">
      <c r="A85" s="57" t="str">
        <f t="shared" si="1"/>
        <v/>
      </c>
      <c r="B85" s="70"/>
      <c r="C85" s="70"/>
      <c r="D85" s="70"/>
      <c r="E85" s="70"/>
      <c r="F85" s="70"/>
      <c r="G85" s="71"/>
      <c r="H85" s="75"/>
      <c r="I85" s="73"/>
      <c r="J85" s="73"/>
      <c r="K85" s="73"/>
      <c r="L85" s="76"/>
      <c r="M85" s="1"/>
      <c r="N85" s="1"/>
      <c r="O85" s="1"/>
      <c r="P85" s="1"/>
      <c r="Q85" s="1"/>
      <c r="R85" s="1"/>
      <c r="S85" s="1"/>
      <c r="T85" s="1"/>
      <c r="U85" s="1"/>
      <c r="V85" s="1"/>
      <c r="W85" s="1"/>
    </row>
    <row r="86">
      <c r="A86" s="57" t="str">
        <f t="shared" si="1"/>
        <v/>
      </c>
      <c r="B86" s="70"/>
      <c r="C86" s="70"/>
      <c r="D86" s="70"/>
      <c r="E86" s="70"/>
      <c r="F86" s="70"/>
      <c r="G86" s="71"/>
      <c r="H86" s="75"/>
      <c r="I86" s="73"/>
      <c r="J86" s="73"/>
      <c r="K86" s="73"/>
      <c r="L86" s="76"/>
      <c r="M86" s="1"/>
      <c r="N86" s="1"/>
      <c r="O86" s="1"/>
      <c r="P86" s="1"/>
      <c r="Q86" s="1"/>
      <c r="R86" s="1"/>
      <c r="S86" s="1"/>
      <c r="T86" s="1"/>
      <c r="U86" s="1"/>
      <c r="V86" s="1"/>
      <c r="W86" s="1"/>
    </row>
    <row r="87">
      <c r="A87" s="57" t="str">
        <f t="shared" si="1"/>
        <v/>
      </c>
      <c r="B87" s="70"/>
      <c r="C87" s="70"/>
      <c r="D87" s="70"/>
      <c r="E87" s="70"/>
      <c r="F87" s="70"/>
      <c r="G87" s="71"/>
      <c r="H87" s="75"/>
      <c r="I87" s="73"/>
      <c r="J87" s="73"/>
      <c r="K87" s="73"/>
      <c r="L87" s="76"/>
      <c r="M87" s="1"/>
      <c r="N87" s="1"/>
      <c r="O87" s="1"/>
      <c r="P87" s="1"/>
      <c r="Q87" s="1"/>
      <c r="R87" s="1"/>
      <c r="S87" s="1"/>
      <c r="T87" s="1"/>
      <c r="U87" s="1"/>
      <c r="V87" s="1"/>
      <c r="W87" s="1"/>
    </row>
    <row r="88">
      <c r="A88" s="57" t="str">
        <f t="shared" si="1"/>
        <v/>
      </c>
      <c r="B88" s="70"/>
      <c r="C88" s="70"/>
      <c r="D88" s="70"/>
      <c r="E88" s="70"/>
      <c r="F88" s="70"/>
      <c r="G88" s="71"/>
      <c r="H88" s="75"/>
      <c r="I88" s="73"/>
      <c r="J88" s="73"/>
      <c r="K88" s="73"/>
      <c r="L88" s="76"/>
      <c r="M88" s="1"/>
      <c r="N88" s="1"/>
      <c r="O88" s="1"/>
      <c r="P88" s="1"/>
      <c r="Q88" s="1"/>
      <c r="R88" s="1"/>
      <c r="S88" s="1"/>
      <c r="T88" s="1"/>
      <c r="U88" s="1"/>
      <c r="V88" s="1"/>
      <c r="W88" s="1"/>
    </row>
    <row r="89">
      <c r="A89" s="57" t="str">
        <f t="shared" si="1"/>
        <v/>
      </c>
      <c r="B89" s="70"/>
      <c r="C89" s="70"/>
      <c r="D89" s="70"/>
      <c r="E89" s="70"/>
      <c r="F89" s="70"/>
      <c r="G89" s="71"/>
      <c r="H89" s="75"/>
      <c r="I89" s="73"/>
      <c r="J89" s="73"/>
      <c r="K89" s="73"/>
      <c r="L89" s="76"/>
      <c r="M89" s="1"/>
      <c r="N89" s="1"/>
      <c r="O89" s="1"/>
      <c r="P89" s="1"/>
      <c r="Q89" s="1"/>
      <c r="R89" s="1"/>
      <c r="S89" s="1"/>
      <c r="T89" s="1"/>
      <c r="U89" s="1"/>
      <c r="V89" s="1"/>
      <c r="W89" s="1"/>
    </row>
    <row r="90">
      <c r="A90" s="57" t="str">
        <f t="shared" si="1"/>
        <v/>
      </c>
      <c r="B90" s="70"/>
      <c r="C90" s="70"/>
      <c r="D90" s="70"/>
      <c r="E90" s="70"/>
      <c r="F90" s="70"/>
      <c r="G90" s="71"/>
      <c r="H90" s="75"/>
      <c r="I90" s="73"/>
      <c r="J90" s="73"/>
      <c r="K90" s="73"/>
      <c r="L90" s="76"/>
      <c r="M90" s="1"/>
      <c r="N90" s="1"/>
      <c r="O90" s="1"/>
      <c r="P90" s="1"/>
      <c r="Q90" s="1"/>
      <c r="R90" s="1"/>
      <c r="S90" s="1"/>
      <c r="T90" s="1"/>
      <c r="U90" s="1"/>
      <c r="V90" s="1"/>
      <c r="W90" s="1"/>
    </row>
    <row r="91">
      <c r="A91" s="57" t="str">
        <f t="shared" si="1"/>
        <v/>
      </c>
      <c r="B91" s="70"/>
      <c r="C91" s="70"/>
      <c r="D91" s="70"/>
      <c r="E91" s="70"/>
      <c r="F91" s="70"/>
      <c r="G91" s="71"/>
      <c r="H91" s="75"/>
      <c r="I91" s="73"/>
      <c r="J91" s="73"/>
      <c r="K91" s="73"/>
      <c r="L91" s="76"/>
      <c r="M91" s="1"/>
      <c r="N91" s="1"/>
      <c r="O91" s="1"/>
      <c r="P91" s="1"/>
      <c r="Q91" s="1"/>
      <c r="R91" s="1"/>
      <c r="S91" s="1"/>
      <c r="T91" s="1"/>
      <c r="U91" s="1"/>
      <c r="V91" s="1"/>
      <c r="W91" s="1"/>
    </row>
    <row r="92">
      <c r="A92" s="57" t="str">
        <f t="shared" si="1"/>
        <v/>
      </c>
      <c r="B92" s="70"/>
      <c r="C92" s="70"/>
      <c r="D92" s="70"/>
      <c r="E92" s="70"/>
      <c r="F92" s="70"/>
      <c r="G92" s="71"/>
      <c r="H92" s="75"/>
      <c r="I92" s="73"/>
      <c r="J92" s="73"/>
      <c r="K92" s="73"/>
      <c r="L92" s="76"/>
      <c r="M92" s="1"/>
      <c r="N92" s="1"/>
      <c r="O92" s="1"/>
      <c r="P92" s="1"/>
      <c r="Q92" s="1"/>
      <c r="R92" s="1"/>
      <c r="S92" s="1"/>
      <c r="T92" s="1"/>
      <c r="U92" s="1"/>
      <c r="V92" s="1"/>
      <c r="W92" s="1"/>
    </row>
    <row r="93">
      <c r="A93" s="57" t="str">
        <f t="shared" si="1"/>
        <v/>
      </c>
      <c r="B93" s="70"/>
      <c r="C93" s="70"/>
      <c r="D93" s="70"/>
      <c r="E93" s="70"/>
      <c r="F93" s="70"/>
      <c r="G93" s="71"/>
      <c r="H93" s="75"/>
      <c r="I93" s="73"/>
      <c r="J93" s="73"/>
      <c r="K93" s="73"/>
      <c r="L93" s="76"/>
      <c r="M93" s="1"/>
      <c r="N93" s="1"/>
      <c r="O93" s="1"/>
      <c r="P93" s="1"/>
      <c r="Q93" s="1"/>
      <c r="R93" s="1"/>
      <c r="S93" s="1"/>
      <c r="T93" s="1"/>
      <c r="U93" s="1"/>
      <c r="V93" s="1"/>
      <c r="W93" s="1"/>
    </row>
    <row r="94">
      <c r="A94" s="57" t="str">
        <f t="shared" si="1"/>
        <v/>
      </c>
      <c r="B94" s="70"/>
      <c r="C94" s="70"/>
      <c r="D94" s="70"/>
      <c r="E94" s="70"/>
      <c r="F94" s="70"/>
      <c r="G94" s="71"/>
      <c r="H94" s="75"/>
      <c r="I94" s="73"/>
      <c r="J94" s="73"/>
      <c r="K94" s="73"/>
      <c r="L94" s="76"/>
      <c r="M94" s="1"/>
      <c r="N94" s="1"/>
      <c r="O94" s="1"/>
      <c r="P94" s="1"/>
      <c r="Q94" s="1"/>
      <c r="R94" s="1"/>
      <c r="S94" s="1"/>
      <c r="T94" s="1"/>
      <c r="U94" s="1"/>
      <c r="V94" s="1"/>
      <c r="W94" s="1"/>
    </row>
    <row r="95">
      <c r="A95" s="57" t="str">
        <f t="shared" si="1"/>
        <v/>
      </c>
      <c r="B95" s="70"/>
      <c r="C95" s="70"/>
      <c r="D95" s="70"/>
      <c r="E95" s="70"/>
      <c r="F95" s="70"/>
      <c r="G95" s="71"/>
      <c r="H95" s="75"/>
      <c r="I95" s="73"/>
      <c r="J95" s="73"/>
      <c r="K95" s="73"/>
      <c r="L95" s="76"/>
      <c r="M95" s="1"/>
      <c r="N95" s="1"/>
      <c r="O95" s="1"/>
      <c r="P95" s="1"/>
      <c r="Q95" s="1"/>
      <c r="R95" s="1"/>
      <c r="S95" s="1"/>
      <c r="T95" s="1"/>
      <c r="U95" s="1"/>
      <c r="V95" s="1"/>
      <c r="W95" s="1"/>
    </row>
    <row r="96">
      <c r="A96" s="57" t="str">
        <f t="shared" si="1"/>
        <v/>
      </c>
      <c r="B96" s="70"/>
      <c r="C96" s="70"/>
      <c r="D96" s="70"/>
      <c r="E96" s="70"/>
      <c r="F96" s="70"/>
      <c r="G96" s="71"/>
      <c r="H96" s="75"/>
      <c r="I96" s="73"/>
      <c r="J96" s="73"/>
      <c r="K96" s="73"/>
      <c r="L96" s="76"/>
      <c r="M96" s="1"/>
      <c r="N96" s="1"/>
      <c r="O96" s="1"/>
      <c r="P96" s="1"/>
      <c r="Q96" s="1"/>
      <c r="R96" s="1"/>
      <c r="S96" s="1"/>
      <c r="T96" s="1"/>
      <c r="U96" s="1"/>
      <c r="V96" s="1"/>
      <c r="W96" s="1"/>
    </row>
    <row r="97">
      <c r="A97" s="57" t="str">
        <f t="shared" si="1"/>
        <v/>
      </c>
      <c r="B97" s="70"/>
      <c r="C97" s="70"/>
      <c r="D97" s="70"/>
      <c r="E97" s="70"/>
      <c r="F97" s="70"/>
      <c r="G97" s="71"/>
      <c r="H97" s="75"/>
      <c r="I97" s="73"/>
      <c r="J97" s="73"/>
      <c r="K97" s="73"/>
      <c r="L97" s="76"/>
      <c r="M97" s="1"/>
      <c r="N97" s="1"/>
      <c r="O97" s="1"/>
      <c r="P97" s="1"/>
      <c r="Q97" s="1"/>
      <c r="R97" s="1"/>
      <c r="S97" s="1"/>
      <c r="T97" s="1"/>
      <c r="U97" s="1"/>
      <c r="V97" s="1"/>
      <c r="W97" s="1"/>
    </row>
    <row r="98">
      <c r="A98" s="57" t="str">
        <f t="shared" si="1"/>
        <v/>
      </c>
      <c r="B98" s="70"/>
      <c r="C98" s="70"/>
      <c r="D98" s="70"/>
      <c r="E98" s="70"/>
      <c r="F98" s="70"/>
      <c r="G98" s="71"/>
      <c r="H98" s="75"/>
      <c r="I98" s="73"/>
      <c r="J98" s="73"/>
      <c r="K98" s="73"/>
      <c r="L98" s="76"/>
      <c r="M98" s="1"/>
      <c r="N98" s="1"/>
      <c r="O98" s="1"/>
      <c r="P98" s="1"/>
      <c r="Q98" s="1"/>
      <c r="R98" s="1"/>
      <c r="S98" s="1"/>
      <c r="T98" s="1"/>
      <c r="U98" s="1"/>
      <c r="V98" s="1"/>
      <c r="W98" s="1"/>
    </row>
    <row r="99">
      <c r="A99" s="57" t="str">
        <f t="shared" si="1"/>
        <v/>
      </c>
      <c r="B99" s="70"/>
      <c r="C99" s="70"/>
      <c r="D99" s="70"/>
      <c r="E99" s="70"/>
      <c r="F99" s="70"/>
      <c r="G99" s="71"/>
      <c r="H99" s="75"/>
      <c r="I99" s="73"/>
      <c r="J99" s="73"/>
      <c r="K99" s="73"/>
      <c r="L99" s="76"/>
      <c r="M99" s="1"/>
      <c r="N99" s="1"/>
      <c r="O99" s="1"/>
      <c r="P99" s="1"/>
      <c r="Q99" s="1"/>
      <c r="R99" s="1"/>
      <c r="S99" s="1"/>
      <c r="T99" s="1"/>
      <c r="U99" s="1"/>
      <c r="V99" s="1"/>
      <c r="W99" s="1"/>
    </row>
    <row r="100">
      <c r="A100" s="57" t="str">
        <f t="shared" si="1"/>
        <v/>
      </c>
      <c r="B100" s="70"/>
      <c r="C100" s="70"/>
      <c r="D100" s="70"/>
      <c r="E100" s="70"/>
      <c r="F100" s="70"/>
      <c r="G100" s="71"/>
      <c r="H100" s="75"/>
      <c r="I100" s="73"/>
      <c r="J100" s="73"/>
      <c r="K100" s="73"/>
      <c r="L100" s="76"/>
      <c r="M100" s="1"/>
      <c r="N100" s="1"/>
      <c r="O100" s="1"/>
      <c r="P100" s="1"/>
      <c r="Q100" s="1"/>
      <c r="R100" s="1"/>
      <c r="S100" s="1"/>
      <c r="T100" s="1"/>
      <c r="U100" s="1"/>
      <c r="V100" s="1"/>
      <c r="W100" s="1"/>
    </row>
    <row r="101">
      <c r="A101" s="57" t="str">
        <f t="shared" si="1"/>
        <v/>
      </c>
      <c r="B101" s="70"/>
      <c r="C101" s="70"/>
      <c r="D101" s="70"/>
      <c r="E101" s="70"/>
      <c r="F101" s="70"/>
      <c r="G101" s="71"/>
      <c r="H101" s="75"/>
      <c r="I101" s="73"/>
      <c r="J101" s="73"/>
      <c r="K101" s="73"/>
      <c r="L101" s="76"/>
      <c r="M101" s="1"/>
      <c r="N101" s="1"/>
      <c r="O101" s="1"/>
      <c r="P101" s="1"/>
      <c r="Q101" s="1"/>
      <c r="R101" s="1"/>
      <c r="S101" s="1"/>
      <c r="T101" s="1"/>
      <c r="U101" s="1"/>
      <c r="V101" s="1"/>
      <c r="W101" s="1"/>
    </row>
    <row r="102">
      <c r="A102" s="57" t="str">
        <f t="shared" si="1"/>
        <v/>
      </c>
      <c r="B102" s="70"/>
      <c r="C102" s="70"/>
      <c r="D102" s="70"/>
      <c r="E102" s="70"/>
      <c r="F102" s="70"/>
      <c r="G102" s="71"/>
      <c r="H102" s="75"/>
      <c r="I102" s="73"/>
      <c r="J102" s="73"/>
      <c r="K102" s="73"/>
      <c r="L102" s="76"/>
      <c r="M102" s="1"/>
      <c r="N102" s="1"/>
      <c r="O102" s="1"/>
      <c r="P102" s="1"/>
      <c r="Q102" s="1"/>
      <c r="R102" s="1"/>
      <c r="S102" s="1"/>
      <c r="T102" s="1"/>
      <c r="U102" s="1"/>
      <c r="V102" s="1"/>
      <c r="W102" s="1"/>
    </row>
    <row r="103">
      <c r="A103" s="57" t="str">
        <f t="shared" si="1"/>
        <v/>
      </c>
      <c r="B103" s="70"/>
      <c r="C103" s="70"/>
      <c r="D103" s="70"/>
      <c r="E103" s="70"/>
      <c r="F103" s="70"/>
      <c r="G103" s="71"/>
      <c r="H103" s="75"/>
      <c r="I103" s="73"/>
      <c r="J103" s="73"/>
      <c r="K103" s="73"/>
      <c r="L103" s="76"/>
      <c r="M103" s="1"/>
      <c r="N103" s="1"/>
      <c r="O103" s="1"/>
      <c r="P103" s="1"/>
      <c r="Q103" s="1"/>
      <c r="R103" s="1"/>
      <c r="S103" s="1"/>
      <c r="T103" s="1"/>
      <c r="U103" s="1"/>
      <c r="V103" s="1"/>
      <c r="W103" s="1"/>
    </row>
    <row r="104">
      <c r="A104" s="57" t="str">
        <f t="shared" si="1"/>
        <v/>
      </c>
      <c r="B104" s="70"/>
      <c r="C104" s="70"/>
      <c r="D104" s="70"/>
      <c r="E104" s="70"/>
      <c r="F104" s="70"/>
      <c r="G104" s="71"/>
      <c r="H104" s="75"/>
      <c r="I104" s="73"/>
      <c r="J104" s="73"/>
      <c r="K104" s="73"/>
      <c r="L104" s="76"/>
      <c r="M104" s="1"/>
      <c r="N104" s="1"/>
      <c r="O104" s="1"/>
      <c r="P104" s="1"/>
      <c r="Q104" s="1"/>
      <c r="R104" s="1"/>
      <c r="S104" s="1"/>
      <c r="T104" s="1"/>
      <c r="U104" s="1"/>
      <c r="V104" s="1"/>
      <c r="W104" s="1"/>
    </row>
    <row r="105">
      <c r="A105" s="57" t="str">
        <f t="shared" si="1"/>
        <v/>
      </c>
      <c r="B105" s="70"/>
      <c r="C105" s="70"/>
      <c r="D105" s="70"/>
      <c r="E105" s="70"/>
      <c r="F105" s="70"/>
      <c r="G105" s="71"/>
      <c r="H105" s="75"/>
      <c r="I105" s="73"/>
      <c r="J105" s="73"/>
      <c r="K105" s="73"/>
      <c r="L105" s="76"/>
      <c r="M105" s="1"/>
      <c r="N105" s="1"/>
      <c r="O105" s="1"/>
      <c r="P105" s="1"/>
      <c r="Q105" s="1"/>
      <c r="R105" s="1"/>
      <c r="S105" s="1"/>
      <c r="T105" s="1"/>
      <c r="U105" s="1"/>
      <c r="V105" s="1"/>
      <c r="W105" s="1"/>
    </row>
    <row r="106">
      <c r="A106" s="57" t="str">
        <f t="shared" si="1"/>
        <v/>
      </c>
      <c r="B106" s="70"/>
      <c r="C106" s="70"/>
      <c r="D106" s="70"/>
      <c r="E106" s="70"/>
      <c r="F106" s="70"/>
      <c r="G106" s="71"/>
      <c r="H106" s="75"/>
      <c r="I106" s="73"/>
      <c r="J106" s="73"/>
      <c r="K106" s="73"/>
      <c r="L106" s="76"/>
      <c r="M106" s="1"/>
      <c r="N106" s="1"/>
      <c r="O106" s="1"/>
      <c r="P106" s="1"/>
      <c r="Q106" s="1"/>
      <c r="R106" s="1"/>
      <c r="S106" s="1"/>
      <c r="T106" s="1"/>
      <c r="U106" s="1"/>
      <c r="V106" s="1"/>
      <c r="W106" s="1"/>
    </row>
    <row r="107">
      <c r="A107" s="57" t="str">
        <f t="shared" si="1"/>
        <v/>
      </c>
      <c r="B107" s="70"/>
      <c r="C107" s="70"/>
      <c r="D107" s="70"/>
      <c r="E107" s="70"/>
      <c r="F107" s="70"/>
      <c r="G107" s="71"/>
      <c r="H107" s="75"/>
      <c r="I107" s="73"/>
      <c r="J107" s="73"/>
      <c r="K107" s="73"/>
      <c r="L107" s="76"/>
      <c r="M107" s="1"/>
      <c r="N107" s="1"/>
      <c r="O107" s="1"/>
      <c r="P107" s="1"/>
      <c r="Q107" s="1"/>
      <c r="R107" s="1"/>
      <c r="S107" s="1"/>
      <c r="T107" s="1"/>
      <c r="U107" s="1"/>
      <c r="V107" s="1"/>
      <c r="W107" s="1"/>
    </row>
    <row r="108">
      <c r="A108" s="57" t="str">
        <f t="shared" si="1"/>
        <v/>
      </c>
      <c r="B108" s="70"/>
      <c r="C108" s="70"/>
      <c r="D108" s="70"/>
      <c r="E108" s="70"/>
      <c r="F108" s="70"/>
      <c r="G108" s="71"/>
      <c r="H108" s="75"/>
      <c r="I108" s="73"/>
      <c r="J108" s="73"/>
      <c r="K108" s="73"/>
      <c r="L108" s="76"/>
      <c r="M108" s="1"/>
      <c r="N108" s="1"/>
      <c r="O108" s="1"/>
      <c r="P108" s="1"/>
      <c r="Q108" s="1"/>
      <c r="R108" s="1"/>
      <c r="S108" s="1"/>
      <c r="T108" s="1"/>
      <c r="U108" s="1"/>
      <c r="V108" s="1"/>
      <c r="W108" s="1"/>
    </row>
    <row r="109">
      <c r="A109" s="57" t="str">
        <f t="shared" si="1"/>
        <v/>
      </c>
      <c r="B109" s="70"/>
      <c r="C109" s="70"/>
      <c r="D109" s="70"/>
      <c r="E109" s="70"/>
      <c r="F109" s="70"/>
      <c r="G109" s="71"/>
      <c r="H109" s="75"/>
      <c r="I109" s="73"/>
      <c r="J109" s="73"/>
      <c r="K109" s="73"/>
      <c r="L109" s="76"/>
      <c r="M109" s="1"/>
      <c r="N109" s="1"/>
      <c r="O109" s="1"/>
      <c r="P109" s="1"/>
      <c r="Q109" s="1"/>
      <c r="R109" s="1"/>
      <c r="S109" s="1"/>
      <c r="T109" s="1"/>
      <c r="U109" s="1"/>
      <c r="V109" s="1"/>
      <c r="W109" s="1"/>
    </row>
    <row r="110">
      <c r="A110" s="57" t="str">
        <f t="shared" si="1"/>
        <v/>
      </c>
      <c r="B110" s="70"/>
      <c r="C110" s="70"/>
      <c r="D110" s="70"/>
      <c r="E110" s="70"/>
      <c r="F110" s="70"/>
      <c r="G110" s="71"/>
      <c r="H110" s="75"/>
      <c r="I110" s="73"/>
      <c r="J110" s="73"/>
      <c r="K110" s="73"/>
      <c r="L110" s="76"/>
      <c r="M110" s="1"/>
      <c r="N110" s="1"/>
      <c r="O110" s="1"/>
      <c r="P110" s="1"/>
      <c r="Q110" s="1"/>
      <c r="R110" s="1"/>
      <c r="S110" s="1"/>
      <c r="T110" s="1"/>
      <c r="U110" s="1"/>
      <c r="V110" s="1"/>
      <c r="W110" s="1"/>
    </row>
    <row r="111">
      <c r="A111" s="57" t="str">
        <f t="shared" si="1"/>
        <v/>
      </c>
      <c r="B111" s="70"/>
      <c r="C111" s="70"/>
      <c r="D111" s="70"/>
      <c r="E111" s="70"/>
      <c r="F111" s="70"/>
      <c r="G111" s="71"/>
      <c r="H111" s="75"/>
      <c r="I111" s="73"/>
      <c r="J111" s="73"/>
      <c r="K111" s="73"/>
      <c r="L111" s="76"/>
      <c r="M111" s="1"/>
      <c r="N111" s="1"/>
      <c r="O111" s="1"/>
      <c r="P111" s="1"/>
      <c r="Q111" s="1"/>
      <c r="R111" s="1"/>
      <c r="S111" s="1"/>
      <c r="T111" s="1"/>
      <c r="U111" s="1"/>
      <c r="V111" s="1"/>
      <c r="W111" s="1"/>
    </row>
    <row r="112">
      <c r="A112" s="57" t="str">
        <f t="shared" si="1"/>
        <v/>
      </c>
      <c r="B112" s="70"/>
      <c r="C112" s="70"/>
      <c r="D112" s="70"/>
      <c r="E112" s="70"/>
      <c r="F112" s="70"/>
      <c r="G112" s="71"/>
      <c r="H112" s="75"/>
      <c r="I112" s="73"/>
      <c r="J112" s="73"/>
      <c r="K112" s="73"/>
      <c r="L112" s="76"/>
      <c r="M112" s="1"/>
      <c r="N112" s="1"/>
      <c r="O112" s="1"/>
      <c r="P112" s="1"/>
      <c r="Q112" s="1"/>
      <c r="R112" s="1"/>
      <c r="S112" s="1"/>
      <c r="T112" s="1"/>
      <c r="U112" s="1"/>
      <c r="V112" s="1"/>
      <c r="W112" s="1"/>
    </row>
    <row r="113">
      <c r="A113" s="78" t="str">
        <f t="shared" si="1"/>
        <v/>
      </c>
      <c r="B113" s="79"/>
      <c r="C113" s="79"/>
      <c r="D113" s="79"/>
      <c r="E113" s="79"/>
      <c r="F113" s="79"/>
      <c r="G113" s="80"/>
      <c r="H113" s="81"/>
      <c r="I113" s="82"/>
      <c r="J113" s="82"/>
      <c r="K113" s="82"/>
      <c r="L113" s="83"/>
      <c r="M113" s="1"/>
      <c r="N113" s="1"/>
      <c r="O113" s="1"/>
      <c r="P113" s="1"/>
      <c r="Q113" s="1"/>
      <c r="R113" s="1"/>
      <c r="S113" s="1"/>
      <c r="T113" s="1"/>
      <c r="U113" s="1"/>
      <c r="V113" s="1"/>
      <c r="W113" s="1"/>
    </row>
    <row r="114">
      <c r="A114" s="1"/>
      <c r="B114" s="1"/>
      <c r="C114" s="1"/>
      <c r="D114" s="1"/>
      <c r="E114" s="1"/>
      <c r="F114" s="1"/>
      <c r="G114" s="1"/>
      <c r="H114" s="1"/>
      <c r="I114" s="1"/>
      <c r="J114" s="1"/>
      <c r="K114" s="1"/>
      <c r="L114" s="1"/>
      <c r="M114" s="1"/>
      <c r="N114" s="1"/>
      <c r="O114" s="1"/>
      <c r="P114" s="1"/>
      <c r="Q114" s="1"/>
      <c r="R114" s="1"/>
      <c r="S114" s="1"/>
      <c r="T114" s="1"/>
      <c r="U114" s="1"/>
      <c r="V114" s="1"/>
      <c r="W114" s="1"/>
    </row>
    <row r="115">
      <c r="A115" s="1"/>
      <c r="B115" s="1"/>
      <c r="C115" s="1"/>
      <c r="D115" s="1"/>
      <c r="E115" s="1"/>
      <c r="F115" s="1"/>
      <c r="G115" s="1"/>
      <c r="H115" s="1"/>
      <c r="I115" s="1"/>
      <c r="J115" s="1"/>
      <c r="K115" s="1"/>
      <c r="L115" s="1"/>
      <c r="M115" s="1"/>
      <c r="N115" s="1"/>
      <c r="O115" s="1"/>
      <c r="P115" s="1"/>
      <c r="Q115" s="1"/>
      <c r="R115" s="1"/>
      <c r="S115" s="1"/>
      <c r="T115" s="1"/>
      <c r="U115" s="1"/>
      <c r="V115" s="1"/>
      <c r="W115" s="1"/>
    </row>
    <row r="116">
      <c r="A116" s="1"/>
      <c r="B116" s="1"/>
      <c r="C116" s="1"/>
      <c r="D116" s="1"/>
      <c r="E116" s="1"/>
      <c r="F116" s="1"/>
      <c r="G116" s="1"/>
      <c r="H116" s="1"/>
      <c r="I116" s="1"/>
      <c r="J116" s="1"/>
      <c r="K116" s="1"/>
      <c r="L116" s="1"/>
      <c r="M116" s="1"/>
      <c r="N116" s="1"/>
      <c r="O116" s="1"/>
      <c r="P116" s="1"/>
      <c r="Q116" s="1"/>
      <c r="R116" s="1"/>
      <c r="S116" s="1"/>
      <c r="T116" s="1"/>
      <c r="U116" s="1"/>
      <c r="V116" s="1"/>
      <c r="W116" s="1"/>
    </row>
    <row r="117">
      <c r="A117" s="1"/>
      <c r="B117" s="1"/>
      <c r="C117" s="1"/>
      <c r="D117" s="1"/>
      <c r="E117" s="1"/>
      <c r="F117" s="1"/>
      <c r="G117" s="1"/>
      <c r="H117" s="1"/>
      <c r="I117" s="1"/>
      <c r="J117" s="1"/>
      <c r="K117" s="1"/>
      <c r="L117" s="1"/>
      <c r="M117" s="1"/>
      <c r="N117" s="1"/>
      <c r="O117" s="1"/>
      <c r="P117" s="1"/>
      <c r="Q117" s="1"/>
      <c r="R117" s="1"/>
      <c r="S117" s="1"/>
      <c r="T117" s="1"/>
      <c r="U117" s="1"/>
      <c r="V117" s="1"/>
      <c r="W117" s="1"/>
    </row>
    <row r="118">
      <c r="A118" s="1"/>
      <c r="B118" s="1"/>
      <c r="C118" s="1"/>
      <c r="D118" s="1"/>
      <c r="E118" s="1"/>
      <c r="F118" s="1"/>
      <c r="G118" s="1"/>
      <c r="H118" s="1"/>
      <c r="I118" s="1"/>
      <c r="J118" s="1"/>
      <c r="K118" s="1"/>
      <c r="L118" s="1"/>
      <c r="M118" s="1"/>
      <c r="N118" s="1"/>
      <c r="O118" s="1"/>
      <c r="P118" s="1"/>
      <c r="Q118" s="1"/>
      <c r="R118" s="1"/>
      <c r="S118" s="1"/>
      <c r="T118" s="1"/>
      <c r="U118" s="1"/>
      <c r="V118" s="1"/>
      <c r="W118" s="1"/>
    </row>
    <row r="119">
      <c r="A119" s="1"/>
      <c r="B119" s="1"/>
      <c r="C119" s="1"/>
      <c r="D119" s="1"/>
      <c r="E119" s="1"/>
      <c r="F119" s="1"/>
      <c r="G119" s="1"/>
      <c r="H119" s="1"/>
      <c r="I119" s="1"/>
      <c r="J119" s="1"/>
      <c r="K119" s="1"/>
      <c r="L119" s="1"/>
      <c r="M119" s="1"/>
      <c r="N119" s="1"/>
      <c r="O119" s="1"/>
      <c r="P119" s="1"/>
      <c r="Q119" s="1"/>
      <c r="R119" s="1"/>
      <c r="S119" s="1"/>
      <c r="T119" s="1"/>
      <c r="U119" s="1"/>
      <c r="V119" s="1"/>
      <c r="W119" s="1"/>
    </row>
    <row r="120">
      <c r="A120" s="1"/>
      <c r="B120" s="1"/>
      <c r="C120" s="1"/>
      <c r="D120" s="1"/>
      <c r="E120" s="1"/>
      <c r="F120" s="1"/>
      <c r="G120" s="1"/>
      <c r="H120" s="1"/>
      <c r="I120" s="1"/>
      <c r="J120" s="1"/>
      <c r="K120" s="1"/>
      <c r="L120" s="1"/>
      <c r="M120" s="1"/>
      <c r="N120" s="1"/>
      <c r="O120" s="1"/>
      <c r="P120" s="1"/>
      <c r="Q120" s="1"/>
      <c r="R120" s="1"/>
      <c r="S120" s="1"/>
      <c r="T120" s="1"/>
      <c r="U120" s="1"/>
      <c r="V120" s="1"/>
      <c r="W120" s="1"/>
    </row>
    <row r="121">
      <c r="A121" s="1"/>
      <c r="B121" s="1"/>
      <c r="C121" s="1"/>
      <c r="D121" s="1"/>
      <c r="E121" s="1"/>
      <c r="F121" s="1"/>
      <c r="G121" s="1"/>
      <c r="H121" s="1"/>
      <c r="I121" s="1"/>
      <c r="J121" s="1"/>
      <c r="K121" s="1"/>
      <c r="L121" s="1"/>
      <c r="M121" s="1"/>
      <c r="N121" s="1"/>
      <c r="O121" s="1"/>
      <c r="P121" s="1"/>
      <c r="Q121" s="1"/>
      <c r="R121" s="1"/>
      <c r="S121" s="1"/>
      <c r="T121" s="1"/>
      <c r="U121" s="1"/>
      <c r="V121" s="1"/>
      <c r="W121" s="1"/>
    </row>
    <row r="122">
      <c r="A122" s="1"/>
      <c r="B122" s="1"/>
      <c r="C122" s="1"/>
      <c r="D122" s="1"/>
      <c r="E122" s="1"/>
      <c r="F122" s="1"/>
      <c r="G122" s="1"/>
      <c r="H122" s="1"/>
      <c r="I122" s="1"/>
      <c r="J122" s="1"/>
      <c r="K122" s="1"/>
      <c r="L122" s="1"/>
      <c r="M122" s="1"/>
      <c r="N122" s="1"/>
      <c r="O122" s="1"/>
      <c r="P122" s="1"/>
      <c r="Q122" s="1"/>
      <c r="R122" s="1"/>
      <c r="S122" s="1"/>
      <c r="T122" s="1"/>
      <c r="U122" s="1"/>
      <c r="V122" s="1"/>
      <c r="W122" s="1"/>
    </row>
    <row r="123">
      <c r="A123" s="1"/>
      <c r="B123" s="1"/>
      <c r="C123" s="1"/>
      <c r="D123" s="1"/>
      <c r="E123" s="1"/>
      <c r="F123" s="1"/>
      <c r="G123" s="1"/>
      <c r="H123" s="1"/>
      <c r="I123" s="1"/>
      <c r="J123" s="1"/>
      <c r="K123" s="1"/>
      <c r="L123" s="1"/>
      <c r="M123" s="1"/>
      <c r="N123" s="1"/>
      <c r="O123" s="1"/>
      <c r="P123" s="1"/>
      <c r="Q123" s="1"/>
      <c r="R123" s="1"/>
      <c r="S123" s="1"/>
      <c r="T123" s="1"/>
      <c r="U123" s="1"/>
      <c r="V123" s="1"/>
      <c r="W123" s="1"/>
    </row>
    <row r="124">
      <c r="A124" s="1"/>
      <c r="B124" s="1"/>
      <c r="C124" s="1"/>
      <c r="D124" s="1"/>
      <c r="E124" s="1"/>
      <c r="F124" s="1"/>
      <c r="G124" s="1"/>
      <c r="H124" s="1"/>
      <c r="I124" s="1"/>
      <c r="J124" s="1"/>
      <c r="K124" s="1"/>
      <c r="L124" s="1"/>
      <c r="M124" s="1"/>
      <c r="N124" s="1"/>
      <c r="O124" s="1"/>
      <c r="P124" s="1"/>
      <c r="Q124" s="1"/>
      <c r="R124" s="1"/>
      <c r="S124" s="1"/>
      <c r="T124" s="1"/>
      <c r="U124" s="1"/>
      <c r="V124" s="1"/>
      <c r="W124" s="1"/>
    </row>
    <row r="125">
      <c r="A125" s="1"/>
      <c r="B125" s="1"/>
      <c r="C125" s="1"/>
      <c r="D125" s="1"/>
      <c r="E125" s="1"/>
      <c r="F125" s="1"/>
      <c r="G125" s="1"/>
      <c r="H125" s="1"/>
      <c r="I125" s="1"/>
      <c r="J125" s="1"/>
      <c r="K125" s="1"/>
      <c r="L125" s="1"/>
      <c r="M125" s="1"/>
      <c r="N125" s="1"/>
      <c r="O125" s="1"/>
      <c r="P125" s="1"/>
      <c r="Q125" s="1"/>
      <c r="R125" s="1"/>
      <c r="S125" s="1"/>
      <c r="T125" s="1"/>
      <c r="U125" s="1"/>
      <c r="V125" s="1"/>
      <c r="W125" s="1"/>
    </row>
    <row r="126">
      <c r="A126" s="1"/>
      <c r="B126" s="1"/>
      <c r="C126" s="1"/>
      <c r="D126" s="1"/>
      <c r="E126" s="1"/>
      <c r="F126" s="1"/>
      <c r="G126" s="1"/>
      <c r="H126" s="1"/>
      <c r="I126" s="1"/>
      <c r="J126" s="1"/>
      <c r="K126" s="1"/>
      <c r="L126" s="1"/>
      <c r="M126" s="1"/>
      <c r="N126" s="1"/>
      <c r="O126" s="1"/>
      <c r="P126" s="1"/>
      <c r="Q126" s="1"/>
      <c r="R126" s="1"/>
      <c r="S126" s="1"/>
      <c r="T126" s="1"/>
      <c r="U126" s="1"/>
      <c r="V126" s="1"/>
      <c r="W126" s="1"/>
    </row>
    <row r="127">
      <c r="A127" s="1"/>
      <c r="B127" s="1"/>
      <c r="C127" s="1"/>
      <c r="D127" s="1"/>
      <c r="E127" s="1"/>
      <c r="F127" s="1"/>
      <c r="G127" s="1"/>
      <c r="H127" s="1"/>
      <c r="I127" s="1"/>
      <c r="J127" s="1"/>
      <c r="K127" s="1"/>
      <c r="L127" s="1"/>
      <c r="M127" s="1"/>
      <c r="N127" s="1"/>
      <c r="O127" s="1"/>
      <c r="P127" s="1"/>
      <c r="Q127" s="1"/>
      <c r="R127" s="1"/>
      <c r="S127" s="1"/>
      <c r="T127" s="1"/>
      <c r="U127" s="1"/>
      <c r="V127" s="1"/>
      <c r="W127" s="1"/>
    </row>
    <row r="128">
      <c r="A128" s="1"/>
      <c r="B128" s="1"/>
      <c r="C128" s="1"/>
      <c r="D128" s="1"/>
      <c r="E128" s="1"/>
      <c r="F128" s="1"/>
      <c r="G128" s="1"/>
      <c r="H128" s="1"/>
      <c r="I128" s="1"/>
      <c r="J128" s="1"/>
      <c r="K128" s="1"/>
      <c r="L128" s="1"/>
      <c r="M128" s="1"/>
      <c r="N128" s="1"/>
      <c r="O128" s="1"/>
      <c r="P128" s="1"/>
      <c r="Q128" s="1"/>
      <c r="R128" s="1"/>
      <c r="S128" s="1"/>
      <c r="T128" s="1"/>
      <c r="U128" s="1"/>
      <c r="V128" s="1"/>
      <c r="W128" s="1"/>
    </row>
    <row r="129">
      <c r="A129" s="1"/>
      <c r="B129" s="1"/>
      <c r="C129" s="1"/>
      <c r="D129" s="1"/>
      <c r="E129" s="1"/>
      <c r="F129" s="1"/>
      <c r="G129" s="1"/>
      <c r="H129" s="1"/>
      <c r="I129" s="1"/>
      <c r="J129" s="1"/>
      <c r="K129" s="1"/>
      <c r="L129" s="1"/>
      <c r="M129" s="1"/>
      <c r="N129" s="1"/>
      <c r="O129" s="1"/>
      <c r="P129" s="1"/>
      <c r="Q129" s="1"/>
      <c r="R129" s="1"/>
      <c r="S129" s="1"/>
      <c r="T129" s="1"/>
      <c r="U129" s="1"/>
      <c r="V129" s="1"/>
      <c r="W129" s="1"/>
    </row>
    <row r="130">
      <c r="A130" s="1"/>
      <c r="B130" s="1"/>
      <c r="C130" s="1"/>
      <c r="D130" s="1"/>
      <c r="E130" s="1"/>
      <c r="F130" s="1"/>
      <c r="G130" s="1"/>
      <c r="H130" s="1"/>
      <c r="I130" s="1"/>
      <c r="J130" s="1"/>
      <c r="K130" s="1"/>
      <c r="L130" s="1"/>
      <c r="M130" s="1"/>
      <c r="N130" s="1"/>
      <c r="O130" s="1"/>
      <c r="P130" s="1"/>
      <c r="Q130" s="1"/>
      <c r="R130" s="1"/>
      <c r="S130" s="1"/>
      <c r="T130" s="1"/>
      <c r="U130" s="1"/>
      <c r="V130" s="1"/>
      <c r="W130" s="1"/>
    </row>
    <row r="131">
      <c r="A131" s="1"/>
      <c r="B131" s="1"/>
      <c r="C131" s="1"/>
      <c r="D131" s="1"/>
      <c r="E131" s="1"/>
      <c r="F131" s="1"/>
      <c r="G131" s="1"/>
      <c r="H131" s="1"/>
      <c r="I131" s="1"/>
      <c r="J131" s="1"/>
      <c r="K131" s="1"/>
      <c r="L131" s="1"/>
      <c r="M131" s="1"/>
      <c r="N131" s="1"/>
      <c r="O131" s="1"/>
      <c r="P131" s="1"/>
      <c r="Q131" s="1"/>
      <c r="R131" s="1"/>
      <c r="S131" s="1"/>
      <c r="T131" s="1"/>
      <c r="U131" s="1"/>
      <c r="V131" s="1"/>
      <c r="W131" s="1"/>
    </row>
    <row r="132">
      <c r="A132" s="1"/>
      <c r="B132" s="1"/>
      <c r="C132" s="1"/>
      <c r="D132" s="1"/>
      <c r="E132" s="1"/>
      <c r="F132" s="1"/>
      <c r="G132" s="1"/>
      <c r="H132" s="1"/>
      <c r="I132" s="1"/>
      <c r="J132" s="1"/>
      <c r="K132" s="1"/>
      <c r="L132" s="1"/>
      <c r="M132" s="1"/>
      <c r="N132" s="1"/>
      <c r="O132" s="1"/>
      <c r="P132" s="1"/>
      <c r="Q132" s="1"/>
      <c r="R132" s="1"/>
      <c r="S132" s="1"/>
      <c r="T132" s="1"/>
      <c r="U132" s="1"/>
      <c r="V132" s="1"/>
      <c r="W132" s="1"/>
    </row>
    <row r="133">
      <c r="A133" s="1"/>
      <c r="B133" s="1"/>
      <c r="C133" s="1"/>
      <c r="D133" s="1"/>
      <c r="E133" s="1"/>
      <c r="F133" s="1"/>
      <c r="G133" s="1"/>
      <c r="H133" s="1"/>
      <c r="I133" s="1"/>
      <c r="J133" s="1"/>
      <c r="K133" s="1"/>
      <c r="L133" s="1"/>
      <c r="M133" s="1"/>
      <c r="N133" s="1"/>
      <c r="O133" s="1"/>
      <c r="P133" s="1"/>
      <c r="Q133" s="1"/>
      <c r="R133" s="1"/>
      <c r="S133" s="1"/>
      <c r="T133" s="1"/>
      <c r="U133" s="1"/>
      <c r="V133" s="1"/>
      <c r="W133" s="1"/>
    </row>
    <row r="134">
      <c r="A134" s="1"/>
      <c r="B134" s="1"/>
      <c r="C134" s="1"/>
      <c r="D134" s="1"/>
      <c r="E134" s="1"/>
      <c r="F134" s="1"/>
      <c r="G134" s="1"/>
      <c r="H134" s="1"/>
      <c r="I134" s="1"/>
      <c r="J134" s="1"/>
      <c r="K134" s="1"/>
      <c r="L134" s="1"/>
      <c r="M134" s="1"/>
      <c r="N134" s="1"/>
      <c r="O134" s="1"/>
      <c r="P134" s="1"/>
      <c r="Q134" s="1"/>
      <c r="R134" s="1"/>
      <c r="S134" s="1"/>
      <c r="T134" s="1"/>
      <c r="U134" s="1"/>
      <c r="V134" s="1"/>
      <c r="W134" s="1"/>
    </row>
    <row r="135">
      <c r="A135" s="1"/>
      <c r="B135" s="1"/>
      <c r="C135" s="1"/>
      <c r="D135" s="1"/>
      <c r="E135" s="1"/>
      <c r="F135" s="1"/>
      <c r="G135" s="1"/>
      <c r="H135" s="1"/>
      <c r="I135" s="1"/>
      <c r="J135" s="1"/>
      <c r="K135" s="1"/>
      <c r="L135" s="1"/>
      <c r="M135" s="1"/>
      <c r="N135" s="1"/>
      <c r="O135" s="1"/>
      <c r="P135" s="1"/>
      <c r="Q135" s="1"/>
      <c r="R135" s="1"/>
      <c r="S135" s="1"/>
      <c r="T135" s="1"/>
      <c r="U135" s="1"/>
      <c r="V135" s="1"/>
      <c r="W135" s="1"/>
    </row>
    <row r="136">
      <c r="A136" s="1"/>
      <c r="B136" s="1"/>
      <c r="C136" s="1"/>
      <c r="D136" s="1"/>
      <c r="E136" s="1"/>
      <c r="F136" s="1"/>
      <c r="G136" s="1"/>
      <c r="H136" s="1"/>
      <c r="I136" s="1"/>
      <c r="J136" s="1"/>
      <c r="K136" s="1"/>
      <c r="L136" s="1"/>
      <c r="M136" s="1"/>
      <c r="N136" s="1"/>
      <c r="O136" s="1"/>
      <c r="P136" s="1"/>
      <c r="Q136" s="1"/>
      <c r="R136" s="1"/>
      <c r="S136" s="1"/>
      <c r="T136" s="1"/>
      <c r="U136" s="1"/>
      <c r="V136" s="1"/>
      <c r="W136" s="1"/>
    </row>
    <row r="137">
      <c r="A137" s="1"/>
      <c r="B137" s="1"/>
      <c r="C137" s="1"/>
      <c r="D137" s="1"/>
      <c r="E137" s="1"/>
      <c r="F137" s="1"/>
      <c r="G137" s="1"/>
      <c r="H137" s="1"/>
      <c r="I137" s="1"/>
      <c r="J137" s="1"/>
      <c r="K137" s="1"/>
      <c r="L137" s="1"/>
      <c r="M137" s="1"/>
      <c r="N137" s="1"/>
      <c r="O137" s="1"/>
      <c r="P137" s="1"/>
      <c r="Q137" s="1"/>
      <c r="R137" s="1"/>
      <c r="S137" s="1"/>
      <c r="T137" s="1"/>
      <c r="U137" s="1"/>
      <c r="V137" s="1"/>
      <c r="W137" s="1"/>
    </row>
    <row r="138">
      <c r="A138" s="1"/>
      <c r="B138" s="1"/>
      <c r="C138" s="1"/>
      <c r="D138" s="1"/>
      <c r="E138" s="1"/>
      <c r="F138" s="1"/>
      <c r="G138" s="1"/>
      <c r="H138" s="1"/>
      <c r="I138" s="1"/>
      <c r="J138" s="1"/>
      <c r="K138" s="1"/>
      <c r="L138" s="1"/>
      <c r="M138" s="1"/>
      <c r="N138" s="1"/>
      <c r="O138" s="1"/>
      <c r="P138" s="1"/>
      <c r="Q138" s="1"/>
      <c r="R138" s="1"/>
      <c r="S138" s="1"/>
      <c r="T138" s="1"/>
      <c r="U138" s="1"/>
      <c r="V138" s="1"/>
      <c r="W138" s="1"/>
    </row>
    <row r="139">
      <c r="A139" s="1"/>
      <c r="B139" s="1"/>
      <c r="C139" s="1"/>
      <c r="D139" s="1"/>
      <c r="E139" s="1"/>
      <c r="F139" s="1"/>
      <c r="G139" s="1"/>
      <c r="H139" s="1"/>
      <c r="I139" s="1"/>
      <c r="J139" s="1"/>
      <c r="K139" s="1"/>
      <c r="L139" s="1"/>
      <c r="M139" s="1"/>
      <c r="N139" s="1"/>
      <c r="O139" s="1"/>
      <c r="P139" s="1"/>
      <c r="Q139" s="1"/>
      <c r="R139" s="1"/>
      <c r="S139" s="1"/>
      <c r="T139" s="1"/>
      <c r="U139" s="1"/>
      <c r="V139" s="1"/>
      <c r="W139" s="1"/>
    </row>
    <row r="140">
      <c r="A140" s="1"/>
      <c r="B140" s="1"/>
      <c r="C140" s="1"/>
      <c r="D140" s="1"/>
      <c r="E140" s="1"/>
      <c r="F140" s="1"/>
      <c r="G140" s="1"/>
      <c r="H140" s="1"/>
      <c r="I140" s="1"/>
      <c r="J140" s="1"/>
      <c r="K140" s="1"/>
      <c r="L140" s="1"/>
      <c r="M140" s="1"/>
      <c r="N140" s="1"/>
      <c r="O140" s="1"/>
      <c r="P140" s="1"/>
      <c r="Q140" s="1"/>
      <c r="R140" s="1"/>
      <c r="S140" s="1"/>
      <c r="T140" s="1"/>
      <c r="U140" s="1"/>
      <c r="V140" s="1"/>
      <c r="W140" s="1"/>
    </row>
    <row r="141">
      <c r="A141" s="1"/>
      <c r="B141" s="1"/>
      <c r="C141" s="1"/>
      <c r="D141" s="1"/>
      <c r="E141" s="1"/>
      <c r="F141" s="1"/>
      <c r="G141" s="1"/>
      <c r="H141" s="1"/>
      <c r="I141" s="1"/>
      <c r="J141" s="1"/>
      <c r="K141" s="1"/>
      <c r="L141" s="1"/>
      <c r="M141" s="1"/>
      <c r="N141" s="1"/>
      <c r="O141" s="1"/>
      <c r="P141" s="1"/>
      <c r="Q141" s="1"/>
      <c r="R141" s="1"/>
      <c r="S141" s="1"/>
      <c r="T141" s="1"/>
      <c r="U141" s="1"/>
      <c r="V141" s="1"/>
      <c r="W141" s="1"/>
    </row>
    <row r="142">
      <c r="A142" s="1"/>
      <c r="B142" s="1"/>
      <c r="C142" s="1"/>
      <c r="D142" s="1"/>
      <c r="E142" s="1"/>
      <c r="F142" s="1"/>
      <c r="G142" s="1"/>
      <c r="H142" s="1"/>
      <c r="I142" s="1"/>
      <c r="J142" s="1"/>
      <c r="K142" s="1"/>
      <c r="L142" s="1"/>
      <c r="M142" s="1"/>
      <c r="N142" s="1"/>
      <c r="O142" s="1"/>
      <c r="P142" s="1"/>
      <c r="Q142" s="1"/>
      <c r="R142" s="1"/>
      <c r="S142" s="1"/>
      <c r="T142" s="1"/>
      <c r="U142" s="1"/>
      <c r="V142" s="1"/>
      <c r="W142" s="1"/>
    </row>
    <row r="143">
      <c r="A143" s="1"/>
      <c r="B143" s="1"/>
      <c r="C143" s="1"/>
      <c r="D143" s="1"/>
      <c r="E143" s="1"/>
      <c r="F143" s="1"/>
      <c r="G143" s="1"/>
      <c r="H143" s="1"/>
      <c r="I143" s="1"/>
      <c r="J143" s="1"/>
      <c r="K143" s="1"/>
      <c r="L143" s="1"/>
      <c r="M143" s="1"/>
      <c r="N143" s="1"/>
      <c r="O143" s="1"/>
      <c r="P143" s="1"/>
      <c r="Q143" s="1"/>
      <c r="R143" s="1"/>
      <c r="S143" s="1"/>
      <c r="T143" s="1"/>
      <c r="U143" s="1"/>
      <c r="V143" s="1"/>
      <c r="W143" s="1"/>
    </row>
    <row r="144">
      <c r="A144" s="1"/>
      <c r="B144" s="1"/>
      <c r="C144" s="1"/>
      <c r="D144" s="1"/>
      <c r="E144" s="1"/>
      <c r="F144" s="1"/>
      <c r="G144" s="1"/>
      <c r="H144" s="1"/>
      <c r="I144" s="1"/>
      <c r="J144" s="1"/>
      <c r="K144" s="1"/>
      <c r="L144" s="1"/>
      <c r="M144" s="1"/>
      <c r="N144" s="1"/>
      <c r="O144" s="1"/>
      <c r="P144" s="1"/>
      <c r="Q144" s="1"/>
      <c r="R144" s="1"/>
      <c r="S144" s="1"/>
      <c r="T144" s="1"/>
      <c r="U144" s="1"/>
      <c r="V144" s="1"/>
      <c r="W144" s="1"/>
    </row>
    <row r="145">
      <c r="A145" s="1"/>
      <c r="B145" s="1"/>
      <c r="C145" s="1"/>
      <c r="D145" s="1"/>
      <c r="E145" s="1"/>
      <c r="F145" s="1"/>
      <c r="G145" s="1"/>
      <c r="H145" s="1"/>
      <c r="I145" s="1"/>
      <c r="J145" s="1"/>
      <c r="K145" s="1"/>
      <c r="L145" s="1"/>
      <c r="M145" s="1"/>
      <c r="N145" s="1"/>
      <c r="O145" s="1"/>
      <c r="P145" s="1"/>
      <c r="Q145" s="1"/>
      <c r="R145" s="1"/>
      <c r="S145" s="1"/>
      <c r="T145" s="1"/>
      <c r="U145" s="1"/>
      <c r="V145" s="1"/>
      <c r="W145" s="1"/>
    </row>
    <row r="146">
      <c r="A146" s="1"/>
      <c r="B146" s="1"/>
      <c r="C146" s="1"/>
      <c r="D146" s="1"/>
      <c r="E146" s="1"/>
      <c r="F146" s="1"/>
      <c r="G146" s="1"/>
      <c r="H146" s="1"/>
      <c r="I146" s="1"/>
      <c r="J146" s="1"/>
      <c r="K146" s="1"/>
      <c r="L146" s="1"/>
      <c r="M146" s="1"/>
      <c r="N146" s="1"/>
      <c r="O146" s="1"/>
      <c r="P146" s="1"/>
      <c r="Q146" s="1"/>
      <c r="R146" s="1"/>
      <c r="S146" s="1"/>
      <c r="T146" s="1"/>
      <c r="U146" s="1"/>
      <c r="V146" s="1"/>
      <c r="W146" s="1"/>
    </row>
    <row r="147">
      <c r="A147" s="1"/>
      <c r="B147" s="1"/>
      <c r="C147" s="1"/>
      <c r="D147" s="1"/>
      <c r="E147" s="1"/>
      <c r="F147" s="1"/>
      <c r="G147" s="1"/>
      <c r="H147" s="1"/>
      <c r="I147" s="1"/>
      <c r="J147" s="1"/>
      <c r="K147" s="1"/>
      <c r="L147" s="1"/>
      <c r="M147" s="1"/>
      <c r="N147" s="1"/>
      <c r="O147" s="1"/>
      <c r="P147" s="1"/>
      <c r="Q147" s="1"/>
      <c r="R147" s="1"/>
      <c r="S147" s="1"/>
      <c r="T147" s="1"/>
      <c r="U147" s="1"/>
      <c r="V147" s="1"/>
      <c r="W147" s="1"/>
    </row>
    <row r="148">
      <c r="A148" s="1"/>
      <c r="B148" s="1"/>
      <c r="C148" s="1"/>
      <c r="D148" s="1"/>
      <c r="E148" s="1"/>
      <c r="F148" s="1"/>
      <c r="G148" s="1"/>
      <c r="H148" s="1"/>
      <c r="I148" s="1"/>
      <c r="J148" s="1"/>
      <c r="K148" s="1"/>
      <c r="L148" s="1"/>
      <c r="M148" s="1"/>
      <c r="N148" s="1"/>
      <c r="O148" s="1"/>
      <c r="P148" s="1"/>
      <c r="Q148" s="1"/>
      <c r="R148" s="1"/>
      <c r="S148" s="1"/>
      <c r="T148" s="1"/>
      <c r="U148" s="1"/>
      <c r="V148" s="1"/>
      <c r="W148" s="1"/>
    </row>
    <row r="149">
      <c r="A149" s="1"/>
      <c r="B149" s="1"/>
      <c r="C149" s="1"/>
      <c r="D149" s="1"/>
      <c r="E149" s="1"/>
      <c r="F149" s="1"/>
      <c r="G149" s="1"/>
      <c r="H149" s="1"/>
      <c r="I149" s="1"/>
      <c r="J149" s="1"/>
      <c r="K149" s="1"/>
      <c r="L149" s="1"/>
      <c r="M149" s="1"/>
      <c r="N149" s="1"/>
      <c r="O149" s="1"/>
      <c r="P149" s="1"/>
      <c r="Q149" s="1"/>
      <c r="R149" s="1"/>
      <c r="S149" s="1"/>
      <c r="T149" s="1"/>
      <c r="U149" s="1"/>
      <c r="V149" s="1"/>
      <c r="W149" s="1"/>
    </row>
    <row r="150">
      <c r="A150" s="1"/>
      <c r="B150" s="1"/>
      <c r="C150" s="1"/>
      <c r="D150" s="1"/>
      <c r="E150" s="1"/>
      <c r="F150" s="1"/>
      <c r="G150" s="1"/>
      <c r="H150" s="1"/>
      <c r="I150" s="1"/>
      <c r="J150" s="1"/>
      <c r="K150" s="1"/>
      <c r="L150" s="1"/>
      <c r="M150" s="1"/>
      <c r="N150" s="1"/>
      <c r="O150" s="1"/>
      <c r="P150" s="1"/>
      <c r="Q150" s="1"/>
      <c r="R150" s="1"/>
      <c r="S150" s="1"/>
      <c r="T150" s="1"/>
      <c r="U150" s="1"/>
      <c r="V150" s="1"/>
      <c r="W150" s="1"/>
    </row>
    <row r="151">
      <c r="A151" s="1"/>
      <c r="B151" s="1"/>
      <c r="C151" s="1"/>
      <c r="D151" s="1"/>
      <c r="E151" s="1"/>
      <c r="F151" s="1"/>
      <c r="G151" s="1"/>
      <c r="H151" s="1"/>
      <c r="I151" s="1"/>
      <c r="J151" s="1"/>
      <c r="K151" s="1"/>
      <c r="L151" s="1"/>
      <c r="M151" s="1"/>
      <c r="N151" s="1"/>
      <c r="O151" s="1"/>
      <c r="P151" s="1"/>
      <c r="Q151" s="1"/>
      <c r="R151" s="1"/>
      <c r="S151" s="1"/>
      <c r="T151" s="1"/>
      <c r="U151" s="1"/>
      <c r="V151" s="1"/>
      <c r="W151" s="1"/>
    </row>
    <row r="152">
      <c r="A152" s="1"/>
      <c r="B152" s="1"/>
      <c r="C152" s="1"/>
      <c r="D152" s="1"/>
      <c r="E152" s="1"/>
      <c r="F152" s="1"/>
      <c r="G152" s="1"/>
      <c r="H152" s="1"/>
      <c r="I152" s="1"/>
      <c r="J152" s="1"/>
      <c r="K152" s="1"/>
      <c r="L152" s="1"/>
      <c r="M152" s="1"/>
      <c r="N152" s="1"/>
      <c r="O152" s="1"/>
      <c r="P152" s="1"/>
      <c r="Q152" s="1"/>
      <c r="R152" s="1"/>
      <c r="S152" s="1"/>
      <c r="T152" s="1"/>
      <c r="U152" s="1"/>
      <c r="V152" s="1"/>
      <c r="W152" s="1"/>
    </row>
    <row r="153">
      <c r="A153" s="1"/>
      <c r="B153" s="1"/>
      <c r="C153" s="1"/>
      <c r="D153" s="1"/>
      <c r="E153" s="1"/>
      <c r="F153" s="1"/>
      <c r="G153" s="1"/>
      <c r="H153" s="1"/>
      <c r="I153" s="1"/>
      <c r="J153" s="1"/>
      <c r="K153" s="1"/>
      <c r="L153" s="1"/>
      <c r="M153" s="1"/>
      <c r="N153" s="1"/>
      <c r="O153" s="1"/>
      <c r="P153" s="1"/>
      <c r="Q153" s="1"/>
      <c r="R153" s="1"/>
      <c r="S153" s="1"/>
      <c r="T153" s="1"/>
      <c r="U153" s="1"/>
      <c r="V153" s="1"/>
      <c r="W153" s="1"/>
    </row>
    <row r="154">
      <c r="A154" s="1"/>
      <c r="B154" s="1"/>
      <c r="C154" s="1"/>
      <c r="D154" s="1"/>
      <c r="E154" s="1"/>
      <c r="F154" s="1"/>
      <c r="G154" s="1"/>
      <c r="H154" s="1"/>
      <c r="I154" s="1"/>
      <c r="J154" s="1"/>
      <c r="K154" s="1"/>
      <c r="L154" s="1"/>
      <c r="M154" s="1"/>
      <c r="N154" s="1"/>
      <c r="O154" s="1"/>
      <c r="P154" s="1"/>
      <c r="Q154" s="1"/>
      <c r="R154" s="1"/>
      <c r="S154" s="1"/>
      <c r="T154" s="1"/>
      <c r="U154" s="1"/>
      <c r="V154" s="1"/>
      <c r="W154" s="1"/>
    </row>
    <row r="155">
      <c r="A155" s="1"/>
      <c r="B155" s="1"/>
      <c r="C155" s="1"/>
      <c r="D155" s="1"/>
      <c r="E155" s="1"/>
      <c r="F155" s="1"/>
      <c r="G155" s="1"/>
      <c r="H155" s="1"/>
      <c r="I155" s="1"/>
      <c r="J155" s="1"/>
      <c r="K155" s="1"/>
      <c r="L155" s="1"/>
      <c r="M155" s="1"/>
      <c r="N155" s="1"/>
      <c r="O155" s="1"/>
      <c r="P155" s="1"/>
      <c r="Q155" s="1"/>
      <c r="R155" s="1"/>
      <c r="S155" s="1"/>
      <c r="T155" s="1"/>
      <c r="U155" s="1"/>
      <c r="V155" s="1"/>
      <c r="W155" s="1"/>
    </row>
    <row r="156">
      <c r="A156" s="1"/>
      <c r="B156" s="1"/>
      <c r="C156" s="1"/>
      <c r="D156" s="1"/>
      <c r="E156" s="1"/>
      <c r="F156" s="1"/>
      <c r="G156" s="1"/>
      <c r="H156" s="1"/>
      <c r="I156" s="1"/>
      <c r="J156" s="1"/>
      <c r="K156" s="1"/>
      <c r="L156" s="1"/>
      <c r="M156" s="1"/>
      <c r="N156" s="1"/>
      <c r="O156" s="1"/>
      <c r="P156" s="1"/>
      <c r="Q156" s="1"/>
      <c r="R156" s="1"/>
      <c r="S156" s="1"/>
      <c r="T156" s="1"/>
      <c r="U156" s="1"/>
      <c r="V156" s="1"/>
      <c r="W156" s="1"/>
    </row>
    <row r="157">
      <c r="A157" s="1"/>
      <c r="B157" s="1"/>
      <c r="C157" s="1"/>
      <c r="D157" s="1"/>
      <c r="E157" s="1"/>
      <c r="F157" s="1"/>
      <c r="G157" s="1"/>
      <c r="H157" s="1"/>
      <c r="I157" s="1"/>
      <c r="J157" s="1"/>
      <c r="K157" s="1"/>
      <c r="L157" s="1"/>
      <c r="M157" s="1"/>
      <c r="N157" s="1"/>
      <c r="O157" s="1"/>
      <c r="P157" s="1"/>
      <c r="Q157" s="1"/>
      <c r="R157" s="1"/>
      <c r="S157" s="1"/>
      <c r="T157" s="1"/>
      <c r="U157" s="1"/>
      <c r="V157" s="1"/>
      <c r="W157" s="1"/>
    </row>
    <row r="158">
      <c r="A158" s="1"/>
      <c r="B158" s="1"/>
      <c r="C158" s="1"/>
      <c r="D158" s="1"/>
      <c r="E158" s="1"/>
      <c r="F158" s="1"/>
      <c r="G158" s="1"/>
      <c r="H158" s="1"/>
      <c r="I158" s="1"/>
      <c r="J158" s="1"/>
      <c r="K158" s="1"/>
      <c r="L158" s="1"/>
      <c r="M158" s="1"/>
      <c r="N158" s="1"/>
      <c r="O158" s="1"/>
      <c r="P158" s="1"/>
      <c r="Q158" s="1"/>
      <c r="R158" s="1"/>
      <c r="S158" s="1"/>
      <c r="T158" s="1"/>
      <c r="U158" s="1"/>
      <c r="V158" s="1"/>
      <c r="W158" s="1"/>
    </row>
    <row r="159">
      <c r="A159" s="1"/>
      <c r="B159" s="1"/>
      <c r="C159" s="1"/>
      <c r="D159" s="1"/>
      <c r="E159" s="1"/>
      <c r="F159" s="1"/>
      <c r="G159" s="1"/>
      <c r="H159" s="1"/>
      <c r="I159" s="1"/>
      <c r="J159" s="1"/>
      <c r="K159" s="1"/>
      <c r="L159" s="1"/>
      <c r="M159" s="1"/>
      <c r="N159" s="1"/>
      <c r="O159" s="1"/>
      <c r="P159" s="1"/>
      <c r="Q159" s="1"/>
      <c r="R159" s="1"/>
      <c r="S159" s="1"/>
      <c r="T159" s="1"/>
      <c r="U159" s="1"/>
      <c r="V159" s="1"/>
      <c r="W159" s="1"/>
    </row>
    <row r="160">
      <c r="A160" s="1"/>
      <c r="B160" s="1"/>
      <c r="C160" s="1"/>
      <c r="D160" s="1"/>
      <c r="E160" s="1"/>
      <c r="F160" s="1"/>
      <c r="G160" s="1"/>
      <c r="H160" s="1"/>
      <c r="I160" s="1"/>
      <c r="J160" s="1"/>
      <c r="K160" s="1"/>
      <c r="L160" s="1"/>
      <c r="M160" s="1"/>
      <c r="N160" s="1"/>
      <c r="O160" s="1"/>
      <c r="P160" s="1"/>
      <c r="Q160" s="1"/>
      <c r="R160" s="1"/>
      <c r="S160" s="1"/>
      <c r="T160" s="1"/>
      <c r="U160" s="1"/>
      <c r="V160" s="1"/>
      <c r="W160" s="1"/>
    </row>
    <row r="161">
      <c r="A161" s="1"/>
      <c r="B161" s="1"/>
      <c r="C161" s="1"/>
      <c r="D161" s="1"/>
      <c r="E161" s="1"/>
      <c r="F161" s="1"/>
      <c r="G161" s="1"/>
      <c r="H161" s="1"/>
      <c r="I161" s="1"/>
      <c r="J161" s="1"/>
      <c r="K161" s="1"/>
      <c r="L161" s="1"/>
      <c r="M161" s="1"/>
      <c r="N161" s="1"/>
      <c r="O161" s="1"/>
      <c r="P161" s="1"/>
      <c r="Q161" s="1"/>
      <c r="R161" s="1"/>
      <c r="S161" s="1"/>
      <c r="T161" s="1"/>
      <c r="U161" s="1"/>
      <c r="V161" s="1"/>
      <c r="W161" s="1"/>
    </row>
    <row r="162">
      <c r="A162" s="1"/>
      <c r="B162" s="1"/>
      <c r="C162" s="1"/>
      <c r="D162" s="1"/>
      <c r="E162" s="1"/>
      <c r="F162" s="1"/>
      <c r="G162" s="1"/>
      <c r="H162" s="1"/>
      <c r="I162" s="1"/>
      <c r="J162" s="1"/>
      <c r="K162" s="1"/>
      <c r="L162" s="1"/>
      <c r="M162" s="1"/>
      <c r="N162" s="1"/>
      <c r="O162" s="1"/>
      <c r="P162" s="1"/>
      <c r="Q162" s="1"/>
      <c r="R162" s="1"/>
      <c r="S162" s="1"/>
      <c r="T162" s="1"/>
      <c r="U162" s="1"/>
      <c r="V162" s="1"/>
      <c r="W162" s="1"/>
    </row>
    <row r="163">
      <c r="A163" s="1"/>
      <c r="B163" s="1"/>
      <c r="C163" s="1"/>
      <c r="D163" s="1"/>
      <c r="E163" s="1"/>
      <c r="F163" s="1"/>
      <c r="G163" s="1"/>
      <c r="H163" s="1"/>
      <c r="I163" s="1"/>
      <c r="J163" s="1"/>
      <c r="K163" s="1"/>
      <c r="L163" s="1"/>
      <c r="M163" s="1"/>
      <c r="N163" s="1"/>
      <c r="O163" s="1"/>
      <c r="P163" s="1"/>
      <c r="Q163" s="1"/>
      <c r="R163" s="1"/>
      <c r="S163" s="1"/>
      <c r="T163" s="1"/>
      <c r="U163" s="1"/>
      <c r="V163" s="1"/>
      <c r="W163" s="1"/>
    </row>
    <row r="164">
      <c r="A164" s="1"/>
      <c r="B164" s="1"/>
      <c r="C164" s="1"/>
      <c r="D164" s="1"/>
      <c r="E164" s="1"/>
      <c r="F164" s="1"/>
      <c r="G164" s="1"/>
      <c r="H164" s="1"/>
      <c r="I164" s="1"/>
      <c r="J164" s="1"/>
      <c r="K164" s="1"/>
      <c r="L164" s="1"/>
      <c r="M164" s="1"/>
      <c r="N164" s="1"/>
      <c r="O164" s="1"/>
      <c r="P164" s="1"/>
      <c r="Q164" s="1"/>
      <c r="R164" s="1"/>
      <c r="S164" s="1"/>
      <c r="T164" s="1"/>
      <c r="U164" s="1"/>
      <c r="V164" s="1"/>
      <c r="W164" s="1"/>
    </row>
    <row r="165">
      <c r="A165" s="1"/>
      <c r="B165" s="1"/>
      <c r="C165" s="1"/>
      <c r="D165" s="1"/>
      <c r="E165" s="1"/>
      <c r="F165" s="1"/>
      <c r="G165" s="1"/>
      <c r="H165" s="1"/>
      <c r="I165" s="1"/>
      <c r="J165" s="1"/>
      <c r="K165" s="1"/>
      <c r="L165" s="1"/>
      <c r="M165" s="1"/>
      <c r="N165" s="1"/>
      <c r="O165" s="1"/>
      <c r="P165" s="1"/>
      <c r="Q165" s="1"/>
      <c r="R165" s="1"/>
      <c r="S165" s="1"/>
      <c r="T165" s="1"/>
      <c r="U165" s="1"/>
      <c r="V165" s="1"/>
      <c r="W165" s="1"/>
    </row>
    <row r="166">
      <c r="A166" s="1"/>
      <c r="B166" s="1"/>
      <c r="C166" s="1"/>
      <c r="D166" s="1"/>
      <c r="E166" s="1"/>
      <c r="F166" s="1"/>
      <c r="G166" s="1"/>
      <c r="H166" s="1"/>
      <c r="I166" s="1"/>
      <c r="J166" s="1"/>
      <c r="K166" s="1"/>
      <c r="L166" s="1"/>
      <c r="M166" s="1"/>
      <c r="N166" s="1"/>
      <c r="O166" s="1"/>
      <c r="P166" s="1"/>
      <c r="Q166" s="1"/>
      <c r="R166" s="1"/>
      <c r="S166" s="1"/>
      <c r="T166" s="1"/>
      <c r="U166" s="1"/>
      <c r="V166" s="1"/>
      <c r="W166" s="1"/>
    </row>
    <row r="167">
      <c r="A167" s="1"/>
      <c r="B167" s="1"/>
      <c r="C167" s="1"/>
      <c r="D167" s="1"/>
      <c r="E167" s="1"/>
      <c r="F167" s="1"/>
      <c r="G167" s="1"/>
      <c r="H167" s="1"/>
      <c r="I167" s="1"/>
      <c r="J167" s="1"/>
      <c r="K167" s="1"/>
      <c r="L167" s="1"/>
      <c r="M167" s="1"/>
      <c r="N167" s="1"/>
      <c r="O167" s="1"/>
      <c r="P167" s="1"/>
      <c r="Q167" s="1"/>
      <c r="R167" s="1"/>
      <c r="S167" s="1"/>
      <c r="T167" s="1"/>
      <c r="U167" s="1"/>
      <c r="V167" s="1"/>
      <c r="W167" s="1"/>
    </row>
    <row r="168">
      <c r="A168" s="1"/>
      <c r="B168" s="1"/>
      <c r="C168" s="1"/>
      <c r="D168" s="1"/>
      <c r="E168" s="1"/>
      <c r="F168" s="1"/>
      <c r="G168" s="1"/>
      <c r="H168" s="1"/>
      <c r="I168" s="1"/>
      <c r="J168" s="1"/>
      <c r="K168" s="1"/>
      <c r="L168" s="1"/>
      <c r="M168" s="1"/>
      <c r="N168" s="1"/>
      <c r="O168" s="1"/>
      <c r="P168" s="1"/>
      <c r="Q168" s="1"/>
      <c r="R168" s="1"/>
      <c r="S168" s="1"/>
      <c r="T168" s="1"/>
      <c r="U168" s="1"/>
      <c r="V168" s="1"/>
      <c r="W168" s="1"/>
    </row>
    <row r="169">
      <c r="A169" s="1"/>
      <c r="B169" s="1"/>
      <c r="C169" s="1"/>
      <c r="D169" s="1"/>
      <c r="E169" s="1"/>
      <c r="F169" s="1"/>
      <c r="G169" s="1"/>
      <c r="H169" s="1"/>
      <c r="I169" s="1"/>
      <c r="J169" s="1"/>
      <c r="K169" s="1"/>
      <c r="L169" s="1"/>
      <c r="M169" s="1"/>
      <c r="N169" s="1"/>
      <c r="O169" s="1"/>
      <c r="P169" s="1"/>
      <c r="Q169" s="1"/>
      <c r="R169" s="1"/>
      <c r="S169" s="1"/>
      <c r="T169" s="1"/>
      <c r="U169" s="1"/>
      <c r="V169" s="1"/>
      <c r="W169" s="1"/>
    </row>
    <row r="170">
      <c r="A170" s="1"/>
      <c r="B170" s="1"/>
      <c r="C170" s="1"/>
      <c r="D170" s="1"/>
      <c r="E170" s="1"/>
      <c r="F170" s="1"/>
      <c r="G170" s="1"/>
      <c r="H170" s="1"/>
      <c r="I170" s="1"/>
      <c r="J170" s="1"/>
      <c r="K170" s="1"/>
      <c r="L170" s="1"/>
      <c r="M170" s="1"/>
      <c r="N170" s="1"/>
      <c r="O170" s="1"/>
      <c r="P170" s="1"/>
      <c r="Q170" s="1"/>
      <c r="R170" s="1"/>
      <c r="S170" s="1"/>
      <c r="T170" s="1"/>
      <c r="U170" s="1"/>
      <c r="V170" s="1"/>
      <c r="W170" s="1"/>
    </row>
    <row r="171">
      <c r="A171" s="1"/>
      <c r="B171" s="1"/>
      <c r="C171" s="1"/>
      <c r="D171" s="1"/>
      <c r="E171" s="1"/>
      <c r="F171" s="1"/>
      <c r="G171" s="1"/>
      <c r="H171" s="1"/>
      <c r="I171" s="1"/>
      <c r="J171" s="1"/>
      <c r="K171" s="1"/>
      <c r="L171" s="1"/>
      <c r="M171" s="1"/>
      <c r="N171" s="1"/>
      <c r="O171" s="1"/>
      <c r="P171" s="1"/>
      <c r="Q171" s="1"/>
      <c r="R171" s="1"/>
      <c r="S171" s="1"/>
      <c r="T171" s="1"/>
      <c r="U171" s="1"/>
      <c r="V171" s="1"/>
      <c r="W171" s="1"/>
    </row>
    <row r="172">
      <c r="A172" s="1"/>
      <c r="B172" s="1"/>
      <c r="C172" s="1"/>
      <c r="D172" s="1"/>
      <c r="E172" s="1"/>
      <c r="F172" s="1"/>
      <c r="G172" s="1"/>
      <c r="H172" s="1"/>
      <c r="I172" s="1"/>
      <c r="J172" s="1"/>
      <c r="K172" s="1"/>
      <c r="L172" s="1"/>
      <c r="M172" s="1"/>
      <c r="N172" s="1"/>
      <c r="O172" s="1"/>
      <c r="P172" s="1"/>
      <c r="Q172" s="1"/>
      <c r="R172" s="1"/>
      <c r="S172" s="1"/>
      <c r="T172" s="1"/>
      <c r="U172" s="1"/>
      <c r="V172" s="1"/>
      <c r="W172" s="1"/>
    </row>
    <row r="173">
      <c r="A173" s="1"/>
      <c r="B173" s="1"/>
      <c r="C173" s="1"/>
      <c r="D173" s="1"/>
      <c r="E173" s="1"/>
      <c r="F173" s="1"/>
      <c r="G173" s="1"/>
      <c r="H173" s="1"/>
      <c r="I173" s="1"/>
      <c r="J173" s="1"/>
      <c r="K173" s="1"/>
      <c r="L173" s="1"/>
      <c r="M173" s="1"/>
      <c r="N173" s="1"/>
      <c r="O173" s="1"/>
      <c r="P173" s="1"/>
      <c r="Q173" s="1"/>
      <c r="R173" s="1"/>
      <c r="S173" s="1"/>
      <c r="T173" s="1"/>
      <c r="U173" s="1"/>
      <c r="V173" s="1"/>
      <c r="W173" s="1"/>
    </row>
    <row r="174">
      <c r="A174" s="1"/>
      <c r="B174" s="1"/>
      <c r="C174" s="1"/>
      <c r="D174" s="1"/>
      <c r="E174" s="1"/>
      <c r="F174" s="1"/>
      <c r="G174" s="1"/>
      <c r="H174" s="1"/>
      <c r="I174" s="1"/>
      <c r="J174" s="1"/>
      <c r="K174" s="1"/>
      <c r="L174" s="1"/>
      <c r="M174" s="1"/>
      <c r="N174" s="1"/>
      <c r="O174" s="1"/>
      <c r="P174" s="1"/>
      <c r="Q174" s="1"/>
      <c r="R174" s="1"/>
      <c r="S174" s="1"/>
      <c r="T174" s="1"/>
      <c r="U174" s="1"/>
      <c r="V174" s="1"/>
      <c r="W174" s="1"/>
    </row>
    <row r="175">
      <c r="A175" s="1"/>
      <c r="B175" s="1"/>
      <c r="C175" s="1"/>
      <c r="D175" s="1"/>
      <c r="E175" s="1"/>
      <c r="F175" s="1"/>
      <c r="G175" s="1"/>
      <c r="H175" s="1"/>
      <c r="I175" s="1"/>
      <c r="J175" s="1"/>
      <c r="K175" s="1"/>
      <c r="L175" s="1"/>
      <c r="M175" s="1"/>
      <c r="N175" s="1"/>
      <c r="O175" s="1"/>
      <c r="P175" s="1"/>
      <c r="Q175" s="1"/>
      <c r="R175" s="1"/>
      <c r="S175" s="1"/>
      <c r="T175" s="1"/>
      <c r="U175" s="1"/>
      <c r="V175" s="1"/>
      <c r="W175" s="1"/>
    </row>
    <row r="176">
      <c r="A176" s="1"/>
      <c r="B176" s="1"/>
      <c r="C176" s="1"/>
      <c r="D176" s="1"/>
      <c r="E176" s="1"/>
      <c r="F176" s="1"/>
      <c r="G176" s="1"/>
      <c r="H176" s="1"/>
      <c r="I176" s="1"/>
      <c r="J176" s="1"/>
      <c r="K176" s="1"/>
      <c r="L176" s="1"/>
      <c r="M176" s="1"/>
      <c r="N176" s="1"/>
      <c r="O176" s="1"/>
      <c r="P176" s="1"/>
      <c r="Q176" s="1"/>
      <c r="R176" s="1"/>
      <c r="S176" s="1"/>
      <c r="T176" s="1"/>
      <c r="U176" s="1"/>
      <c r="V176" s="1"/>
      <c r="W176" s="1"/>
    </row>
    <row r="177">
      <c r="A177" s="1"/>
      <c r="B177" s="1"/>
      <c r="C177" s="1"/>
      <c r="D177" s="1"/>
      <c r="E177" s="1"/>
      <c r="F177" s="1"/>
      <c r="G177" s="1"/>
      <c r="H177" s="1"/>
      <c r="I177" s="1"/>
      <c r="J177" s="1"/>
      <c r="K177" s="1"/>
      <c r="L177" s="1"/>
      <c r="M177" s="1"/>
      <c r="N177" s="1"/>
      <c r="O177" s="1"/>
      <c r="P177" s="1"/>
      <c r="Q177" s="1"/>
      <c r="R177" s="1"/>
      <c r="S177" s="1"/>
      <c r="T177" s="1"/>
      <c r="U177" s="1"/>
      <c r="V177" s="1"/>
      <c r="W177" s="1"/>
    </row>
    <row r="178">
      <c r="A178" s="1"/>
      <c r="B178" s="1"/>
      <c r="C178" s="1"/>
      <c r="D178" s="1"/>
      <c r="E178" s="1"/>
      <c r="F178" s="1"/>
      <c r="G178" s="1"/>
      <c r="H178" s="1"/>
      <c r="I178" s="1"/>
      <c r="J178" s="1"/>
      <c r="K178" s="1"/>
      <c r="L178" s="1"/>
      <c r="M178" s="1"/>
      <c r="N178" s="1"/>
      <c r="O178" s="1"/>
      <c r="P178" s="1"/>
      <c r="Q178" s="1"/>
      <c r="R178" s="1"/>
      <c r="S178" s="1"/>
      <c r="T178" s="1"/>
      <c r="U178" s="1"/>
      <c r="V178" s="1"/>
      <c r="W178" s="1"/>
    </row>
    <row r="179">
      <c r="A179" s="1"/>
      <c r="B179" s="1"/>
      <c r="C179" s="1"/>
      <c r="D179" s="1"/>
      <c r="E179" s="1"/>
      <c r="F179" s="1"/>
      <c r="G179" s="1"/>
      <c r="H179" s="1"/>
      <c r="I179" s="1"/>
      <c r="J179" s="1"/>
      <c r="K179" s="1"/>
      <c r="L179" s="1"/>
      <c r="M179" s="1"/>
      <c r="N179" s="1"/>
      <c r="O179" s="1"/>
      <c r="P179" s="1"/>
      <c r="Q179" s="1"/>
      <c r="R179" s="1"/>
      <c r="S179" s="1"/>
      <c r="T179" s="1"/>
      <c r="U179" s="1"/>
      <c r="V179" s="1"/>
      <c r="W179" s="1"/>
    </row>
    <row r="180">
      <c r="A180" s="1"/>
      <c r="B180" s="1"/>
      <c r="C180" s="1"/>
      <c r="D180" s="1"/>
      <c r="E180" s="1"/>
      <c r="F180" s="1"/>
      <c r="G180" s="1"/>
      <c r="H180" s="1"/>
      <c r="I180" s="1"/>
      <c r="J180" s="1"/>
      <c r="K180" s="1"/>
      <c r="L180" s="1"/>
      <c r="M180" s="1"/>
      <c r="N180" s="1"/>
      <c r="O180" s="1"/>
      <c r="P180" s="1"/>
      <c r="Q180" s="1"/>
      <c r="R180" s="1"/>
      <c r="S180" s="1"/>
      <c r="T180" s="1"/>
      <c r="U180" s="1"/>
      <c r="V180" s="1"/>
      <c r="W180" s="1"/>
    </row>
    <row r="181">
      <c r="A181" s="1"/>
      <c r="B181" s="1"/>
      <c r="C181" s="1"/>
      <c r="D181" s="1"/>
      <c r="E181" s="1"/>
      <c r="F181" s="1"/>
      <c r="G181" s="1"/>
      <c r="H181" s="1"/>
      <c r="I181" s="1"/>
      <c r="J181" s="1"/>
      <c r="K181" s="1"/>
      <c r="L181" s="1"/>
      <c r="M181" s="1"/>
      <c r="N181" s="1"/>
      <c r="O181" s="1"/>
      <c r="P181" s="1"/>
      <c r="Q181" s="1"/>
      <c r="R181" s="1"/>
      <c r="S181" s="1"/>
      <c r="T181" s="1"/>
      <c r="U181" s="1"/>
      <c r="V181" s="1"/>
      <c r="W181" s="1"/>
    </row>
    <row r="182">
      <c r="A182" s="1"/>
      <c r="B182" s="1"/>
      <c r="C182" s="1"/>
      <c r="D182" s="1"/>
      <c r="E182" s="1"/>
      <c r="F182" s="1"/>
      <c r="G182" s="1"/>
      <c r="H182" s="1"/>
      <c r="I182" s="1"/>
      <c r="J182" s="1"/>
      <c r="K182" s="1"/>
      <c r="L182" s="1"/>
      <c r="M182" s="1"/>
      <c r="N182" s="1"/>
      <c r="O182" s="1"/>
      <c r="P182" s="1"/>
      <c r="Q182" s="1"/>
      <c r="R182" s="1"/>
      <c r="S182" s="1"/>
      <c r="T182" s="1"/>
      <c r="U182" s="1"/>
      <c r="V182" s="1"/>
      <c r="W182" s="1"/>
    </row>
    <row r="183">
      <c r="A183" s="1"/>
      <c r="B183" s="1"/>
      <c r="C183" s="1"/>
      <c r="D183" s="1"/>
      <c r="E183" s="1"/>
      <c r="F183" s="1"/>
      <c r="G183" s="1"/>
      <c r="H183" s="1"/>
      <c r="I183" s="1"/>
      <c r="J183" s="1"/>
      <c r="K183" s="1"/>
      <c r="L183" s="1"/>
      <c r="M183" s="1"/>
      <c r="N183" s="1"/>
      <c r="O183" s="1"/>
      <c r="P183" s="1"/>
      <c r="Q183" s="1"/>
      <c r="R183" s="1"/>
      <c r="S183" s="1"/>
      <c r="T183" s="1"/>
      <c r="U183" s="1"/>
      <c r="V183" s="1"/>
      <c r="W183" s="1"/>
    </row>
    <row r="184">
      <c r="A184" s="1"/>
      <c r="B184" s="1"/>
      <c r="C184" s="1"/>
      <c r="D184" s="1"/>
      <c r="E184" s="1"/>
      <c r="F184" s="1"/>
      <c r="G184" s="1"/>
      <c r="H184" s="1"/>
      <c r="I184" s="1"/>
      <c r="J184" s="1"/>
      <c r="K184" s="1"/>
      <c r="L184" s="1"/>
      <c r="M184" s="1"/>
      <c r="N184" s="1"/>
      <c r="O184" s="1"/>
      <c r="P184" s="1"/>
      <c r="Q184" s="1"/>
      <c r="R184" s="1"/>
      <c r="S184" s="1"/>
      <c r="T184" s="1"/>
      <c r="U184" s="1"/>
      <c r="V184" s="1"/>
      <c r="W184" s="1"/>
    </row>
    <row r="185">
      <c r="A185" s="1"/>
      <c r="B185" s="1"/>
      <c r="C185" s="1"/>
      <c r="D185" s="1"/>
      <c r="E185" s="1"/>
      <c r="F185" s="1"/>
      <c r="G185" s="1"/>
      <c r="H185" s="1"/>
      <c r="I185" s="1"/>
      <c r="J185" s="1"/>
      <c r="K185" s="1"/>
      <c r="L185" s="1"/>
      <c r="M185" s="1"/>
      <c r="N185" s="1"/>
      <c r="O185" s="1"/>
      <c r="P185" s="1"/>
      <c r="Q185" s="1"/>
      <c r="R185" s="1"/>
      <c r="S185" s="1"/>
      <c r="T185" s="1"/>
      <c r="U185" s="1"/>
      <c r="V185" s="1"/>
      <c r="W185" s="1"/>
    </row>
    <row r="186">
      <c r="A186" s="1"/>
      <c r="B186" s="1"/>
      <c r="C186" s="1"/>
      <c r="D186" s="1"/>
      <c r="E186" s="1"/>
      <c r="F186" s="1"/>
      <c r="G186" s="1"/>
      <c r="H186" s="1"/>
      <c r="I186" s="1"/>
      <c r="J186" s="1"/>
      <c r="K186" s="1"/>
      <c r="L186" s="1"/>
      <c r="M186" s="1"/>
      <c r="N186" s="1"/>
      <c r="O186" s="1"/>
      <c r="P186" s="1"/>
      <c r="Q186" s="1"/>
      <c r="R186" s="1"/>
      <c r="S186" s="1"/>
      <c r="T186" s="1"/>
      <c r="U186" s="1"/>
      <c r="V186" s="1"/>
      <c r="W186" s="1"/>
    </row>
    <row r="187">
      <c r="A187" s="1"/>
      <c r="B187" s="1"/>
      <c r="C187" s="1"/>
      <c r="D187" s="1"/>
      <c r="E187" s="1"/>
      <c r="F187" s="1"/>
      <c r="G187" s="1"/>
      <c r="H187" s="1"/>
      <c r="I187" s="1"/>
      <c r="J187" s="1"/>
      <c r="K187" s="1"/>
      <c r="L187" s="1"/>
      <c r="M187" s="1"/>
      <c r="N187" s="1"/>
      <c r="O187" s="1"/>
      <c r="P187" s="1"/>
      <c r="Q187" s="1"/>
      <c r="R187" s="1"/>
      <c r="S187" s="1"/>
      <c r="T187" s="1"/>
      <c r="U187" s="1"/>
      <c r="V187" s="1"/>
      <c r="W187" s="1"/>
    </row>
    <row r="188">
      <c r="A188" s="1"/>
      <c r="B188" s="1"/>
      <c r="C188" s="1"/>
      <c r="D188" s="1"/>
      <c r="E188" s="1"/>
      <c r="F188" s="1"/>
      <c r="G188" s="1"/>
      <c r="H188" s="1"/>
      <c r="I188" s="1"/>
      <c r="J188" s="1"/>
      <c r="K188" s="1"/>
      <c r="L188" s="1"/>
      <c r="M188" s="1"/>
      <c r="N188" s="1"/>
      <c r="O188" s="1"/>
      <c r="P188" s="1"/>
      <c r="Q188" s="1"/>
      <c r="R188" s="1"/>
      <c r="S188" s="1"/>
      <c r="T188" s="1"/>
      <c r="U188" s="1"/>
      <c r="V188" s="1"/>
      <c r="W188" s="1"/>
    </row>
    <row r="189">
      <c r="A189" s="1"/>
      <c r="B189" s="1"/>
      <c r="C189" s="1"/>
      <c r="D189" s="1"/>
      <c r="E189" s="1"/>
      <c r="F189" s="1"/>
      <c r="G189" s="1"/>
      <c r="H189" s="1"/>
      <c r="I189" s="1"/>
      <c r="J189" s="1"/>
      <c r="K189" s="1"/>
      <c r="L189" s="1"/>
      <c r="M189" s="1"/>
      <c r="N189" s="1"/>
      <c r="O189" s="1"/>
      <c r="P189" s="1"/>
      <c r="Q189" s="1"/>
      <c r="R189" s="1"/>
      <c r="S189" s="1"/>
      <c r="T189" s="1"/>
      <c r="U189" s="1"/>
      <c r="V189" s="1"/>
      <c r="W189" s="1"/>
    </row>
    <row r="190">
      <c r="A190" s="1"/>
      <c r="B190" s="1"/>
      <c r="C190" s="1"/>
      <c r="D190" s="1"/>
      <c r="E190" s="1"/>
      <c r="F190" s="1"/>
      <c r="G190" s="1"/>
      <c r="H190" s="1"/>
      <c r="I190" s="1"/>
      <c r="J190" s="1"/>
      <c r="K190" s="1"/>
      <c r="L190" s="1"/>
      <c r="M190" s="1"/>
      <c r="N190" s="1"/>
      <c r="O190" s="1"/>
      <c r="P190" s="1"/>
      <c r="Q190" s="1"/>
      <c r="R190" s="1"/>
      <c r="S190" s="1"/>
      <c r="T190" s="1"/>
      <c r="U190" s="1"/>
      <c r="V190" s="1"/>
      <c r="W190" s="1"/>
    </row>
    <row r="191">
      <c r="A191" s="1"/>
      <c r="B191" s="1"/>
      <c r="C191" s="1"/>
      <c r="D191" s="1"/>
      <c r="E191" s="1"/>
      <c r="F191" s="1"/>
      <c r="G191" s="1"/>
      <c r="H191" s="1"/>
      <c r="I191" s="1"/>
      <c r="J191" s="1"/>
      <c r="K191" s="1"/>
      <c r="L191" s="1"/>
      <c r="M191" s="1"/>
      <c r="N191" s="1"/>
      <c r="O191" s="1"/>
      <c r="P191" s="1"/>
      <c r="Q191" s="1"/>
      <c r="R191" s="1"/>
      <c r="S191" s="1"/>
      <c r="T191" s="1"/>
      <c r="U191" s="1"/>
      <c r="V191" s="1"/>
      <c r="W191" s="1"/>
    </row>
    <row r="192">
      <c r="A192" s="1"/>
      <c r="B192" s="1"/>
      <c r="C192" s="1"/>
      <c r="D192" s="1"/>
      <c r="E192" s="1"/>
      <c r="F192" s="1"/>
      <c r="G192" s="1"/>
      <c r="H192" s="1"/>
      <c r="I192" s="1"/>
      <c r="J192" s="1"/>
      <c r="K192" s="1"/>
      <c r="L192" s="1"/>
      <c r="M192" s="1"/>
      <c r="N192" s="1"/>
      <c r="O192" s="1"/>
      <c r="P192" s="1"/>
      <c r="Q192" s="1"/>
      <c r="R192" s="1"/>
      <c r="S192" s="1"/>
      <c r="T192" s="1"/>
      <c r="U192" s="1"/>
      <c r="V192" s="1"/>
      <c r="W192" s="1"/>
    </row>
    <row r="193">
      <c r="A193" s="1"/>
      <c r="B193" s="1"/>
      <c r="C193" s="1"/>
      <c r="D193" s="1"/>
      <c r="E193" s="1"/>
      <c r="F193" s="1"/>
      <c r="G193" s="1"/>
      <c r="H193" s="1"/>
      <c r="I193" s="1"/>
      <c r="J193" s="1"/>
      <c r="K193" s="1"/>
      <c r="L193" s="1"/>
      <c r="M193" s="1"/>
      <c r="N193" s="1"/>
      <c r="O193" s="1"/>
      <c r="P193" s="1"/>
      <c r="Q193" s="1"/>
      <c r="R193" s="1"/>
      <c r="S193" s="1"/>
      <c r="T193" s="1"/>
      <c r="U193" s="1"/>
      <c r="V193" s="1"/>
      <c r="W193" s="1"/>
    </row>
    <row r="194">
      <c r="A194" s="1"/>
      <c r="B194" s="1"/>
      <c r="C194" s="1"/>
      <c r="D194" s="1"/>
      <c r="E194" s="1"/>
      <c r="F194" s="1"/>
      <c r="G194" s="1"/>
      <c r="H194" s="1"/>
      <c r="I194" s="1"/>
      <c r="J194" s="1"/>
      <c r="K194" s="1"/>
      <c r="L194" s="1"/>
      <c r="M194" s="1"/>
      <c r="N194" s="1"/>
      <c r="O194" s="1"/>
      <c r="P194" s="1"/>
      <c r="Q194" s="1"/>
      <c r="R194" s="1"/>
      <c r="S194" s="1"/>
      <c r="T194" s="1"/>
      <c r="U194" s="1"/>
      <c r="V194" s="1"/>
      <c r="W194" s="1"/>
    </row>
    <row r="195">
      <c r="A195" s="1"/>
      <c r="B195" s="1"/>
      <c r="C195" s="1"/>
      <c r="D195" s="1"/>
      <c r="E195" s="1"/>
      <c r="F195" s="1"/>
      <c r="G195" s="1"/>
      <c r="H195" s="1"/>
      <c r="I195" s="1"/>
      <c r="J195" s="1"/>
      <c r="K195" s="1"/>
      <c r="L195" s="1"/>
      <c r="M195" s="1"/>
      <c r="N195" s="1"/>
      <c r="O195" s="1"/>
      <c r="P195" s="1"/>
      <c r="Q195" s="1"/>
      <c r="R195" s="1"/>
      <c r="S195" s="1"/>
      <c r="T195" s="1"/>
      <c r="U195" s="1"/>
      <c r="V195" s="1"/>
      <c r="W195" s="1"/>
    </row>
    <row r="196">
      <c r="A196" s="1"/>
      <c r="B196" s="1"/>
      <c r="C196" s="1"/>
      <c r="D196" s="1"/>
      <c r="E196" s="1"/>
      <c r="F196" s="1"/>
      <c r="G196" s="1"/>
      <c r="H196" s="1"/>
      <c r="I196" s="1"/>
      <c r="J196" s="1"/>
      <c r="K196" s="1"/>
      <c r="L196" s="1"/>
      <c r="M196" s="1"/>
      <c r="N196" s="1"/>
      <c r="O196" s="1"/>
      <c r="P196" s="1"/>
      <c r="Q196" s="1"/>
      <c r="R196" s="1"/>
      <c r="S196" s="1"/>
      <c r="T196" s="1"/>
      <c r="U196" s="1"/>
      <c r="V196" s="1"/>
      <c r="W196" s="1"/>
    </row>
    <row r="197">
      <c r="A197" s="1"/>
      <c r="B197" s="1"/>
      <c r="C197" s="1"/>
      <c r="D197" s="1"/>
      <c r="E197" s="1"/>
      <c r="F197" s="1"/>
      <c r="G197" s="1"/>
      <c r="H197" s="1"/>
      <c r="I197" s="1"/>
      <c r="J197" s="1"/>
      <c r="K197" s="1"/>
      <c r="L197" s="1"/>
      <c r="M197" s="1"/>
      <c r="N197" s="1"/>
      <c r="O197" s="1"/>
      <c r="P197" s="1"/>
      <c r="Q197" s="1"/>
      <c r="R197" s="1"/>
      <c r="S197" s="1"/>
      <c r="T197" s="1"/>
      <c r="U197" s="1"/>
      <c r="V197" s="1"/>
      <c r="W197" s="1"/>
    </row>
    <row r="198">
      <c r="A198" s="1"/>
      <c r="B198" s="1"/>
      <c r="C198" s="1"/>
      <c r="D198" s="1"/>
      <c r="E198" s="1"/>
      <c r="F198" s="1"/>
      <c r="G198" s="1"/>
      <c r="H198" s="1"/>
      <c r="I198" s="1"/>
      <c r="J198" s="1"/>
      <c r="K198" s="1"/>
      <c r="L198" s="1"/>
      <c r="M198" s="1"/>
      <c r="N198" s="1"/>
      <c r="O198" s="1"/>
      <c r="P198" s="1"/>
      <c r="Q198" s="1"/>
      <c r="R198" s="1"/>
      <c r="S198" s="1"/>
      <c r="T198" s="1"/>
      <c r="U198" s="1"/>
      <c r="V198" s="1"/>
      <c r="W198" s="1"/>
    </row>
    <row r="199">
      <c r="A199" s="1"/>
      <c r="B199" s="1"/>
      <c r="C199" s="1"/>
      <c r="D199" s="1"/>
      <c r="E199" s="1"/>
      <c r="F199" s="1"/>
      <c r="G199" s="1"/>
      <c r="H199" s="1"/>
      <c r="I199" s="1"/>
      <c r="J199" s="1"/>
      <c r="K199" s="1"/>
      <c r="L199" s="1"/>
      <c r="M199" s="1"/>
      <c r="N199" s="1"/>
      <c r="O199" s="1"/>
      <c r="P199" s="1"/>
      <c r="Q199" s="1"/>
      <c r="R199" s="1"/>
      <c r="S199" s="1"/>
      <c r="T199" s="1"/>
      <c r="U199" s="1"/>
      <c r="V199" s="1"/>
      <c r="W199" s="1"/>
    </row>
    <row r="200">
      <c r="A200" s="1"/>
      <c r="B200" s="1"/>
      <c r="C200" s="1"/>
      <c r="D200" s="1"/>
      <c r="E200" s="1"/>
      <c r="F200" s="1"/>
      <c r="G200" s="1"/>
      <c r="H200" s="1"/>
      <c r="I200" s="1"/>
      <c r="J200" s="1"/>
      <c r="K200" s="1"/>
      <c r="L200" s="1"/>
      <c r="M200" s="1"/>
      <c r="N200" s="1"/>
      <c r="O200" s="1"/>
      <c r="P200" s="1"/>
      <c r="Q200" s="1"/>
      <c r="R200" s="1"/>
      <c r="S200" s="1"/>
      <c r="T200" s="1"/>
      <c r="U200" s="1"/>
      <c r="V200" s="1"/>
      <c r="W200" s="1"/>
    </row>
    <row r="201">
      <c r="A201" s="1"/>
      <c r="B201" s="1"/>
      <c r="C201" s="1"/>
      <c r="D201" s="1"/>
      <c r="E201" s="1"/>
      <c r="F201" s="1"/>
      <c r="G201" s="1"/>
      <c r="H201" s="1"/>
      <c r="I201" s="1"/>
      <c r="J201" s="1"/>
      <c r="K201" s="1"/>
      <c r="L201" s="1"/>
      <c r="M201" s="1"/>
      <c r="N201" s="1"/>
      <c r="O201" s="1"/>
      <c r="P201" s="1"/>
      <c r="Q201" s="1"/>
      <c r="R201" s="1"/>
      <c r="S201" s="1"/>
      <c r="T201" s="1"/>
      <c r="U201" s="1"/>
      <c r="V201" s="1"/>
      <c r="W201" s="1"/>
    </row>
    <row r="202">
      <c r="A202" s="1"/>
      <c r="B202" s="1"/>
      <c r="C202" s="1"/>
      <c r="D202" s="1"/>
      <c r="E202" s="1"/>
      <c r="F202" s="1"/>
      <c r="G202" s="1"/>
      <c r="H202" s="1"/>
      <c r="I202" s="1"/>
      <c r="J202" s="1"/>
      <c r="K202" s="1"/>
      <c r="L202" s="1"/>
      <c r="M202" s="1"/>
      <c r="N202" s="1"/>
      <c r="O202" s="1"/>
      <c r="P202" s="1"/>
      <c r="Q202" s="1"/>
      <c r="R202" s="1"/>
      <c r="S202" s="1"/>
      <c r="T202" s="1"/>
      <c r="U202" s="1"/>
      <c r="V202" s="1"/>
      <c r="W202" s="1"/>
    </row>
    <row r="203">
      <c r="A203" s="1"/>
      <c r="B203" s="1"/>
      <c r="C203" s="1"/>
      <c r="D203" s="1"/>
      <c r="E203" s="1"/>
      <c r="F203" s="1"/>
      <c r="G203" s="1"/>
      <c r="H203" s="1"/>
      <c r="I203" s="1"/>
      <c r="J203" s="1"/>
      <c r="K203" s="1"/>
      <c r="L203" s="1"/>
      <c r="M203" s="1"/>
      <c r="N203" s="1"/>
      <c r="O203" s="1"/>
      <c r="P203" s="1"/>
      <c r="Q203" s="1"/>
      <c r="R203" s="1"/>
      <c r="S203" s="1"/>
      <c r="T203" s="1"/>
      <c r="U203" s="1"/>
      <c r="V203" s="1"/>
      <c r="W203" s="1"/>
    </row>
    <row r="204">
      <c r="A204" s="1"/>
      <c r="B204" s="1"/>
      <c r="C204" s="1"/>
      <c r="D204" s="1"/>
      <c r="E204" s="1"/>
      <c r="F204" s="1"/>
      <c r="G204" s="1"/>
      <c r="H204" s="1"/>
      <c r="I204" s="1"/>
      <c r="J204" s="1"/>
      <c r="K204" s="1"/>
      <c r="L204" s="1"/>
      <c r="M204" s="1"/>
      <c r="N204" s="1"/>
      <c r="O204" s="1"/>
      <c r="P204" s="1"/>
      <c r="Q204" s="1"/>
      <c r="R204" s="1"/>
      <c r="S204" s="1"/>
      <c r="T204" s="1"/>
      <c r="U204" s="1"/>
      <c r="V204" s="1"/>
      <c r="W204" s="1"/>
    </row>
    <row r="205">
      <c r="A205" s="1"/>
      <c r="B205" s="1"/>
      <c r="C205" s="1"/>
      <c r="D205" s="1"/>
      <c r="E205" s="1"/>
      <c r="F205" s="1"/>
      <c r="G205" s="1"/>
      <c r="H205" s="1"/>
      <c r="I205" s="1"/>
      <c r="J205" s="1"/>
      <c r="K205" s="1"/>
      <c r="L205" s="1"/>
      <c r="M205" s="1"/>
      <c r="N205" s="1"/>
      <c r="O205" s="1"/>
      <c r="P205" s="1"/>
      <c r="Q205" s="1"/>
      <c r="R205" s="1"/>
      <c r="S205" s="1"/>
      <c r="T205" s="1"/>
      <c r="U205" s="1"/>
      <c r="V205" s="1"/>
      <c r="W205" s="1"/>
    </row>
    <row r="206">
      <c r="A206" s="1"/>
      <c r="B206" s="1"/>
      <c r="C206" s="1"/>
      <c r="D206" s="1"/>
      <c r="E206" s="1"/>
      <c r="F206" s="1"/>
      <c r="G206" s="1"/>
      <c r="H206" s="1"/>
      <c r="I206" s="1"/>
      <c r="J206" s="1"/>
      <c r="K206" s="1"/>
      <c r="L206" s="1"/>
      <c r="M206" s="1"/>
      <c r="N206" s="1"/>
      <c r="O206" s="1"/>
      <c r="P206" s="1"/>
      <c r="Q206" s="1"/>
      <c r="R206" s="1"/>
      <c r="S206" s="1"/>
      <c r="T206" s="1"/>
      <c r="U206" s="1"/>
      <c r="V206" s="1"/>
      <c r="W206" s="1"/>
    </row>
    <row r="207">
      <c r="A207" s="1"/>
      <c r="B207" s="1"/>
      <c r="C207" s="1"/>
      <c r="D207" s="1"/>
      <c r="E207" s="1"/>
      <c r="F207" s="1"/>
      <c r="G207" s="1"/>
      <c r="H207" s="1"/>
      <c r="I207" s="1"/>
      <c r="J207" s="1"/>
      <c r="K207" s="1"/>
      <c r="L207" s="1"/>
      <c r="M207" s="1"/>
      <c r="N207" s="1"/>
      <c r="O207" s="1"/>
      <c r="P207" s="1"/>
      <c r="Q207" s="1"/>
      <c r="R207" s="1"/>
      <c r="S207" s="1"/>
      <c r="T207" s="1"/>
      <c r="U207" s="1"/>
      <c r="V207" s="1"/>
      <c r="W207" s="1"/>
    </row>
    <row r="208">
      <c r="A208" s="1"/>
      <c r="B208" s="1"/>
      <c r="C208" s="1"/>
      <c r="D208" s="1"/>
      <c r="E208" s="1"/>
      <c r="F208" s="1"/>
      <c r="G208" s="1"/>
      <c r="H208" s="1"/>
      <c r="I208" s="1"/>
      <c r="J208" s="1"/>
      <c r="K208" s="1"/>
      <c r="L208" s="1"/>
      <c r="M208" s="1"/>
      <c r="N208" s="1"/>
      <c r="O208" s="1"/>
      <c r="P208" s="1"/>
      <c r="Q208" s="1"/>
      <c r="R208" s="1"/>
      <c r="S208" s="1"/>
      <c r="T208" s="1"/>
      <c r="U208" s="1"/>
      <c r="V208" s="1"/>
      <c r="W208" s="1"/>
    </row>
    <row r="209">
      <c r="A209" s="1"/>
      <c r="B209" s="1"/>
      <c r="C209" s="1"/>
      <c r="D209" s="1"/>
      <c r="E209" s="1"/>
      <c r="F209" s="1"/>
      <c r="G209" s="1"/>
      <c r="H209" s="1"/>
      <c r="I209" s="1"/>
      <c r="J209" s="1"/>
      <c r="K209" s="1"/>
      <c r="L209" s="1"/>
      <c r="M209" s="1"/>
      <c r="N209" s="1"/>
      <c r="O209" s="1"/>
      <c r="P209" s="1"/>
      <c r="Q209" s="1"/>
      <c r="R209" s="1"/>
      <c r="S209" s="1"/>
      <c r="T209" s="1"/>
      <c r="U209" s="1"/>
      <c r="V209" s="1"/>
      <c r="W209" s="1"/>
    </row>
    <row r="210">
      <c r="A210" s="1"/>
      <c r="B210" s="1"/>
      <c r="C210" s="1"/>
      <c r="D210" s="1"/>
      <c r="E210" s="1"/>
      <c r="F210" s="1"/>
      <c r="G210" s="1"/>
      <c r="H210" s="1"/>
      <c r="I210" s="1"/>
      <c r="J210" s="1"/>
      <c r="K210" s="1"/>
      <c r="L210" s="1"/>
      <c r="M210" s="1"/>
      <c r="N210" s="1"/>
      <c r="O210" s="1"/>
      <c r="P210" s="1"/>
      <c r="Q210" s="1"/>
      <c r="R210" s="1"/>
      <c r="S210" s="1"/>
      <c r="T210" s="1"/>
      <c r="U210" s="1"/>
      <c r="V210" s="1"/>
      <c r="W210" s="1"/>
    </row>
    <row r="211">
      <c r="A211" s="1"/>
      <c r="B211" s="1"/>
      <c r="C211" s="1"/>
      <c r="D211" s="1"/>
      <c r="E211" s="1"/>
      <c r="F211" s="1"/>
      <c r="G211" s="1"/>
      <c r="H211" s="1"/>
      <c r="I211" s="1"/>
      <c r="J211" s="1"/>
      <c r="K211" s="1"/>
      <c r="L211" s="1"/>
      <c r="M211" s="1"/>
      <c r="N211" s="1"/>
      <c r="O211" s="1"/>
      <c r="P211" s="1"/>
      <c r="Q211" s="1"/>
      <c r="R211" s="1"/>
      <c r="S211" s="1"/>
      <c r="T211" s="1"/>
      <c r="U211" s="1"/>
      <c r="V211" s="1"/>
      <c r="W211" s="1"/>
    </row>
    <row r="212">
      <c r="A212" s="1"/>
      <c r="B212" s="1"/>
      <c r="C212" s="1"/>
      <c r="D212" s="1"/>
      <c r="E212" s="1"/>
      <c r="F212" s="1"/>
      <c r="G212" s="1"/>
      <c r="H212" s="1"/>
      <c r="I212" s="1"/>
      <c r="J212" s="1"/>
      <c r="K212" s="1"/>
      <c r="L212" s="1"/>
      <c r="M212" s="1"/>
      <c r="N212" s="1"/>
      <c r="O212" s="1"/>
      <c r="P212" s="1"/>
      <c r="Q212" s="1"/>
      <c r="R212" s="1"/>
      <c r="S212" s="1"/>
      <c r="T212" s="1"/>
      <c r="U212" s="1"/>
      <c r="V212" s="1"/>
      <c r="W212" s="1"/>
    </row>
    <row r="213">
      <c r="A213" s="1"/>
      <c r="B213" s="1"/>
      <c r="C213" s="1"/>
      <c r="D213" s="1"/>
      <c r="E213" s="1"/>
      <c r="F213" s="1"/>
      <c r="G213" s="1"/>
      <c r="H213" s="1"/>
      <c r="I213" s="1"/>
      <c r="J213" s="1"/>
      <c r="K213" s="1"/>
      <c r="L213" s="1"/>
      <c r="M213" s="1"/>
      <c r="N213" s="1"/>
      <c r="O213" s="1"/>
      <c r="P213" s="1"/>
      <c r="Q213" s="1"/>
      <c r="R213" s="1"/>
      <c r="S213" s="1"/>
      <c r="T213" s="1"/>
      <c r="U213" s="1"/>
      <c r="V213" s="1"/>
      <c r="W213" s="1"/>
    </row>
    <row r="214">
      <c r="A214" s="1"/>
      <c r="B214" s="1"/>
      <c r="C214" s="1"/>
      <c r="D214" s="1"/>
      <c r="E214" s="1"/>
      <c r="F214" s="1"/>
      <c r="G214" s="1"/>
      <c r="H214" s="1"/>
      <c r="I214" s="1"/>
      <c r="J214" s="1"/>
      <c r="K214" s="1"/>
      <c r="L214" s="1"/>
      <c r="M214" s="1"/>
      <c r="N214" s="1"/>
      <c r="O214" s="1"/>
      <c r="P214" s="1"/>
      <c r="Q214" s="1"/>
      <c r="R214" s="1"/>
      <c r="S214" s="1"/>
      <c r="T214" s="1"/>
      <c r="U214" s="1"/>
      <c r="V214" s="1"/>
      <c r="W214" s="1"/>
    </row>
    <row r="215">
      <c r="A215" s="1"/>
      <c r="B215" s="1"/>
      <c r="C215" s="1"/>
      <c r="D215" s="1"/>
      <c r="E215" s="1"/>
      <c r="F215" s="1"/>
      <c r="G215" s="1"/>
      <c r="H215" s="1"/>
      <c r="I215" s="1"/>
      <c r="J215" s="1"/>
      <c r="K215" s="1"/>
      <c r="L215" s="1"/>
      <c r="M215" s="1"/>
      <c r="N215" s="1"/>
      <c r="O215" s="1"/>
      <c r="P215" s="1"/>
      <c r="Q215" s="1"/>
      <c r="R215" s="1"/>
      <c r="S215" s="1"/>
      <c r="T215" s="1"/>
      <c r="U215" s="1"/>
      <c r="V215" s="1"/>
      <c r="W215" s="1"/>
    </row>
    <row r="216">
      <c r="A216" s="1"/>
      <c r="B216" s="1"/>
      <c r="C216" s="1"/>
      <c r="D216" s="1"/>
      <c r="E216" s="1"/>
      <c r="F216" s="1"/>
      <c r="G216" s="1"/>
      <c r="H216" s="1"/>
      <c r="I216" s="1"/>
      <c r="J216" s="1"/>
      <c r="K216" s="1"/>
      <c r="L216" s="1"/>
      <c r="M216" s="1"/>
      <c r="N216" s="1"/>
      <c r="O216" s="1"/>
      <c r="P216" s="1"/>
      <c r="Q216" s="1"/>
      <c r="R216" s="1"/>
      <c r="S216" s="1"/>
      <c r="T216" s="1"/>
      <c r="U216" s="1"/>
      <c r="V216" s="1"/>
      <c r="W216" s="1"/>
    </row>
    <row r="217">
      <c r="A217" s="1"/>
      <c r="B217" s="1"/>
      <c r="C217" s="1"/>
      <c r="D217" s="1"/>
      <c r="E217" s="1"/>
      <c r="F217" s="1"/>
      <c r="G217" s="1"/>
      <c r="H217" s="1"/>
      <c r="I217" s="1"/>
      <c r="J217" s="1"/>
      <c r="K217" s="1"/>
      <c r="L217" s="1"/>
      <c r="M217" s="1"/>
      <c r="N217" s="1"/>
      <c r="O217" s="1"/>
      <c r="P217" s="1"/>
      <c r="Q217" s="1"/>
      <c r="R217" s="1"/>
      <c r="S217" s="1"/>
      <c r="T217" s="1"/>
      <c r="U217" s="1"/>
      <c r="V217" s="1"/>
      <c r="W217" s="1"/>
    </row>
    <row r="218">
      <c r="A218" s="1"/>
      <c r="B218" s="1"/>
      <c r="C218" s="1"/>
      <c r="D218" s="1"/>
      <c r="E218" s="1"/>
      <c r="F218" s="1"/>
      <c r="G218" s="1"/>
      <c r="H218" s="1"/>
      <c r="I218" s="1"/>
      <c r="J218" s="1"/>
      <c r="K218" s="1"/>
      <c r="L218" s="1"/>
      <c r="M218" s="1"/>
      <c r="N218" s="1"/>
      <c r="O218" s="1"/>
      <c r="P218" s="1"/>
      <c r="Q218" s="1"/>
      <c r="R218" s="1"/>
      <c r="S218" s="1"/>
      <c r="T218" s="1"/>
      <c r="U218" s="1"/>
      <c r="V218" s="1"/>
      <c r="W218" s="1"/>
    </row>
    <row r="219">
      <c r="A219" s="1"/>
      <c r="B219" s="1"/>
      <c r="C219" s="1"/>
      <c r="D219" s="1"/>
      <c r="E219" s="1"/>
      <c r="F219" s="1"/>
      <c r="G219" s="1"/>
      <c r="H219" s="1"/>
      <c r="I219" s="1"/>
      <c r="J219" s="1"/>
      <c r="K219" s="1"/>
      <c r="L219" s="1"/>
      <c r="M219" s="1"/>
      <c r="N219" s="1"/>
      <c r="O219" s="1"/>
      <c r="P219" s="1"/>
      <c r="Q219" s="1"/>
      <c r="R219" s="1"/>
      <c r="S219" s="1"/>
      <c r="T219" s="1"/>
      <c r="U219" s="1"/>
      <c r="V219" s="1"/>
      <c r="W219" s="1"/>
    </row>
    <row r="220">
      <c r="A220" s="1"/>
      <c r="B220" s="1"/>
      <c r="C220" s="1"/>
      <c r="D220" s="1"/>
      <c r="E220" s="1"/>
      <c r="F220" s="1"/>
      <c r="G220" s="1"/>
      <c r="H220" s="1"/>
      <c r="I220" s="1"/>
      <c r="J220" s="1"/>
      <c r="K220" s="1"/>
      <c r="L220" s="1"/>
      <c r="M220" s="1"/>
      <c r="N220" s="1"/>
      <c r="O220" s="1"/>
      <c r="P220" s="1"/>
      <c r="Q220" s="1"/>
      <c r="R220" s="1"/>
      <c r="S220" s="1"/>
      <c r="T220" s="1"/>
      <c r="U220" s="1"/>
      <c r="V220" s="1"/>
      <c r="W220" s="1"/>
    </row>
    <row r="221">
      <c r="A221" s="1"/>
      <c r="B221" s="1"/>
      <c r="C221" s="1"/>
      <c r="D221" s="1"/>
      <c r="E221" s="1"/>
      <c r="F221" s="1"/>
      <c r="G221" s="1"/>
      <c r="H221" s="1"/>
      <c r="I221" s="1"/>
      <c r="J221" s="1"/>
      <c r="K221" s="1"/>
      <c r="L221" s="1"/>
      <c r="M221" s="1"/>
      <c r="N221" s="1"/>
      <c r="O221" s="1"/>
      <c r="P221" s="1"/>
      <c r="Q221" s="1"/>
      <c r="R221" s="1"/>
      <c r="S221" s="1"/>
      <c r="T221" s="1"/>
      <c r="U221" s="1"/>
      <c r="V221" s="1"/>
      <c r="W221" s="1"/>
    </row>
    <row r="222">
      <c r="A222" s="1"/>
      <c r="B222" s="1"/>
      <c r="C222" s="1"/>
      <c r="D222" s="1"/>
      <c r="E222" s="1"/>
      <c r="F222" s="1"/>
      <c r="G222" s="1"/>
      <c r="H222" s="1"/>
      <c r="I222" s="1"/>
      <c r="J222" s="1"/>
      <c r="K222" s="1"/>
      <c r="L222" s="1"/>
      <c r="M222" s="1"/>
      <c r="N222" s="1"/>
      <c r="O222" s="1"/>
      <c r="P222" s="1"/>
      <c r="Q222" s="1"/>
      <c r="R222" s="1"/>
      <c r="S222" s="1"/>
      <c r="T222" s="1"/>
      <c r="U222" s="1"/>
      <c r="V222" s="1"/>
      <c r="W222" s="1"/>
    </row>
    <row r="223">
      <c r="A223" s="1"/>
      <c r="B223" s="1"/>
      <c r="C223" s="1"/>
      <c r="D223" s="1"/>
      <c r="E223" s="1"/>
      <c r="F223" s="1"/>
      <c r="G223" s="1"/>
      <c r="H223" s="1"/>
      <c r="I223" s="1"/>
      <c r="J223" s="1"/>
      <c r="K223" s="1"/>
      <c r="L223" s="1"/>
      <c r="M223" s="1"/>
      <c r="N223" s="1"/>
      <c r="O223" s="1"/>
      <c r="P223" s="1"/>
      <c r="Q223" s="1"/>
      <c r="R223" s="1"/>
      <c r="S223" s="1"/>
      <c r="T223" s="1"/>
      <c r="U223" s="1"/>
      <c r="V223" s="1"/>
      <c r="W223" s="1"/>
    </row>
    <row r="224">
      <c r="A224" s="1"/>
      <c r="B224" s="1"/>
      <c r="C224" s="1"/>
      <c r="D224" s="1"/>
      <c r="E224" s="1"/>
      <c r="F224" s="1"/>
      <c r="G224" s="1"/>
      <c r="H224" s="1"/>
      <c r="I224" s="1"/>
      <c r="J224" s="1"/>
      <c r="K224" s="1"/>
      <c r="L224" s="1"/>
      <c r="M224" s="1"/>
      <c r="N224" s="1"/>
      <c r="O224" s="1"/>
      <c r="P224" s="1"/>
      <c r="Q224" s="1"/>
      <c r="R224" s="1"/>
      <c r="S224" s="1"/>
      <c r="T224" s="1"/>
      <c r="U224" s="1"/>
      <c r="V224" s="1"/>
      <c r="W224" s="1"/>
    </row>
    <row r="225">
      <c r="A225" s="1"/>
      <c r="B225" s="1"/>
      <c r="C225" s="1"/>
      <c r="D225" s="1"/>
      <c r="E225" s="1"/>
      <c r="F225" s="1"/>
      <c r="G225" s="1"/>
      <c r="H225" s="1"/>
      <c r="I225" s="1"/>
      <c r="J225" s="1"/>
      <c r="K225" s="1"/>
      <c r="L225" s="1"/>
      <c r="M225" s="1"/>
      <c r="N225" s="1"/>
      <c r="O225" s="1"/>
      <c r="P225" s="1"/>
      <c r="Q225" s="1"/>
      <c r="R225" s="1"/>
      <c r="S225" s="1"/>
      <c r="T225" s="1"/>
      <c r="U225" s="1"/>
      <c r="V225" s="1"/>
      <c r="W225" s="1"/>
    </row>
    <row r="226">
      <c r="A226" s="1"/>
      <c r="B226" s="1"/>
      <c r="C226" s="1"/>
      <c r="D226" s="1"/>
      <c r="E226" s="1"/>
      <c r="F226" s="1"/>
      <c r="G226" s="1"/>
      <c r="H226" s="1"/>
      <c r="I226" s="1"/>
      <c r="J226" s="1"/>
      <c r="K226" s="1"/>
      <c r="L226" s="1"/>
      <c r="M226" s="1"/>
      <c r="N226" s="1"/>
      <c r="O226" s="1"/>
      <c r="P226" s="1"/>
      <c r="Q226" s="1"/>
      <c r="R226" s="1"/>
      <c r="S226" s="1"/>
      <c r="T226" s="1"/>
      <c r="U226" s="1"/>
      <c r="V226" s="1"/>
      <c r="W226" s="1"/>
    </row>
    <row r="227">
      <c r="A227" s="1"/>
      <c r="B227" s="1"/>
      <c r="C227" s="1"/>
      <c r="D227" s="1"/>
      <c r="E227" s="1"/>
      <c r="F227" s="1"/>
      <c r="G227" s="1"/>
      <c r="H227" s="1"/>
      <c r="I227" s="1"/>
      <c r="J227" s="1"/>
      <c r="K227" s="1"/>
      <c r="L227" s="1"/>
      <c r="M227" s="1"/>
      <c r="N227" s="1"/>
      <c r="O227" s="1"/>
      <c r="P227" s="1"/>
      <c r="Q227" s="1"/>
      <c r="R227" s="1"/>
      <c r="S227" s="1"/>
      <c r="T227" s="1"/>
      <c r="U227" s="1"/>
      <c r="V227" s="1"/>
      <c r="W227" s="1"/>
    </row>
    <row r="228">
      <c r="A228" s="1"/>
      <c r="B228" s="1"/>
      <c r="C228" s="1"/>
      <c r="D228" s="1"/>
      <c r="E228" s="1"/>
      <c r="F228" s="1"/>
      <c r="G228" s="1"/>
      <c r="H228" s="1"/>
      <c r="I228" s="1"/>
      <c r="J228" s="1"/>
      <c r="K228" s="1"/>
      <c r="L228" s="1"/>
      <c r="M228" s="1"/>
      <c r="N228" s="1"/>
      <c r="O228" s="1"/>
      <c r="P228" s="1"/>
      <c r="Q228" s="1"/>
      <c r="R228" s="1"/>
      <c r="S228" s="1"/>
      <c r="T228" s="1"/>
      <c r="U228" s="1"/>
      <c r="V228" s="1"/>
      <c r="W228" s="1"/>
    </row>
    <row r="229">
      <c r="A229" s="1"/>
      <c r="B229" s="1"/>
      <c r="C229" s="1"/>
      <c r="D229" s="1"/>
      <c r="E229" s="1"/>
      <c r="F229" s="1"/>
      <c r="G229" s="1"/>
      <c r="H229" s="1"/>
      <c r="I229" s="1"/>
      <c r="J229" s="1"/>
      <c r="K229" s="1"/>
      <c r="L229" s="1"/>
      <c r="M229" s="1"/>
      <c r="N229" s="1"/>
      <c r="O229" s="1"/>
      <c r="P229" s="1"/>
      <c r="Q229" s="1"/>
      <c r="R229" s="1"/>
      <c r="S229" s="1"/>
      <c r="T229" s="1"/>
      <c r="U229" s="1"/>
      <c r="V229" s="1"/>
      <c r="W229" s="1"/>
    </row>
    <row r="230">
      <c r="A230" s="1"/>
      <c r="B230" s="1"/>
      <c r="C230" s="1"/>
      <c r="D230" s="1"/>
      <c r="E230" s="1"/>
      <c r="F230" s="1"/>
      <c r="G230" s="1"/>
      <c r="H230" s="1"/>
      <c r="I230" s="1"/>
      <c r="J230" s="1"/>
      <c r="K230" s="1"/>
      <c r="L230" s="1"/>
      <c r="M230" s="1"/>
      <c r="N230" s="1"/>
      <c r="O230" s="1"/>
      <c r="P230" s="1"/>
      <c r="Q230" s="1"/>
      <c r="R230" s="1"/>
      <c r="S230" s="1"/>
      <c r="T230" s="1"/>
      <c r="U230" s="1"/>
      <c r="V230" s="1"/>
      <c r="W230" s="1"/>
    </row>
    <row r="231">
      <c r="A231" s="1"/>
      <c r="B231" s="1"/>
      <c r="C231" s="1"/>
      <c r="D231" s="1"/>
      <c r="E231" s="1"/>
      <c r="F231" s="1"/>
      <c r="G231" s="1"/>
      <c r="H231" s="1"/>
      <c r="I231" s="1"/>
      <c r="J231" s="1"/>
      <c r="K231" s="1"/>
      <c r="L231" s="1"/>
      <c r="M231" s="1"/>
      <c r="N231" s="1"/>
      <c r="O231" s="1"/>
      <c r="P231" s="1"/>
      <c r="Q231" s="1"/>
      <c r="R231" s="1"/>
      <c r="S231" s="1"/>
      <c r="T231" s="1"/>
      <c r="U231" s="1"/>
      <c r="V231" s="1"/>
      <c r="W231" s="1"/>
    </row>
    <row r="232">
      <c r="A232" s="1"/>
      <c r="B232" s="1"/>
      <c r="C232" s="1"/>
      <c r="D232" s="1"/>
      <c r="E232" s="1"/>
      <c r="F232" s="1"/>
      <c r="G232" s="1"/>
      <c r="H232" s="1"/>
      <c r="I232" s="1"/>
      <c r="J232" s="1"/>
      <c r="K232" s="1"/>
      <c r="L232" s="1"/>
      <c r="M232" s="1"/>
      <c r="N232" s="1"/>
      <c r="O232" s="1"/>
      <c r="P232" s="1"/>
      <c r="Q232" s="1"/>
      <c r="R232" s="1"/>
      <c r="S232" s="1"/>
      <c r="T232" s="1"/>
      <c r="U232" s="1"/>
      <c r="V232" s="1"/>
      <c r="W232" s="1"/>
    </row>
    <row r="233">
      <c r="A233" s="1"/>
      <c r="B233" s="1"/>
      <c r="C233" s="1"/>
      <c r="D233" s="1"/>
      <c r="E233" s="1"/>
      <c r="F233" s="1"/>
      <c r="G233" s="1"/>
      <c r="H233" s="1"/>
      <c r="I233" s="1"/>
      <c r="J233" s="1"/>
      <c r="K233" s="1"/>
      <c r="L233" s="1"/>
      <c r="M233" s="1"/>
      <c r="N233" s="1"/>
      <c r="O233" s="1"/>
      <c r="P233" s="1"/>
      <c r="Q233" s="1"/>
      <c r="R233" s="1"/>
      <c r="S233" s="1"/>
      <c r="T233" s="1"/>
      <c r="U233" s="1"/>
      <c r="V233" s="1"/>
      <c r="W233" s="1"/>
    </row>
    <row r="234">
      <c r="A234" s="1"/>
      <c r="B234" s="1"/>
      <c r="C234" s="1"/>
      <c r="D234" s="1"/>
      <c r="E234" s="1"/>
      <c r="F234" s="1"/>
      <c r="G234" s="1"/>
      <c r="H234" s="1"/>
      <c r="I234" s="1"/>
      <c r="J234" s="1"/>
      <c r="K234" s="1"/>
      <c r="L234" s="1"/>
      <c r="M234" s="1"/>
      <c r="N234" s="1"/>
      <c r="O234" s="1"/>
      <c r="P234" s="1"/>
      <c r="Q234" s="1"/>
      <c r="R234" s="1"/>
      <c r="S234" s="1"/>
      <c r="T234" s="1"/>
      <c r="U234" s="1"/>
      <c r="V234" s="1"/>
      <c r="W234" s="1"/>
    </row>
    <row r="235">
      <c r="A235" s="1"/>
      <c r="B235" s="1"/>
      <c r="C235" s="1"/>
      <c r="D235" s="1"/>
      <c r="E235" s="1"/>
      <c r="F235" s="1"/>
      <c r="G235" s="1"/>
      <c r="H235" s="1"/>
      <c r="I235" s="1"/>
      <c r="J235" s="1"/>
      <c r="K235" s="1"/>
      <c r="L235" s="1"/>
      <c r="M235" s="1"/>
      <c r="N235" s="1"/>
      <c r="O235" s="1"/>
      <c r="P235" s="1"/>
      <c r="Q235" s="1"/>
      <c r="R235" s="1"/>
      <c r="S235" s="1"/>
      <c r="T235" s="1"/>
      <c r="U235" s="1"/>
      <c r="V235" s="1"/>
      <c r="W235" s="1"/>
    </row>
    <row r="236">
      <c r="A236" s="1"/>
      <c r="B236" s="1"/>
      <c r="C236" s="1"/>
      <c r="D236" s="1"/>
      <c r="E236" s="1"/>
      <c r="F236" s="1"/>
      <c r="G236" s="1"/>
      <c r="H236" s="1"/>
      <c r="I236" s="1"/>
      <c r="J236" s="1"/>
      <c r="K236" s="1"/>
      <c r="L236" s="1"/>
      <c r="M236" s="1"/>
      <c r="N236" s="1"/>
      <c r="O236" s="1"/>
      <c r="P236" s="1"/>
      <c r="Q236" s="1"/>
      <c r="R236" s="1"/>
      <c r="S236" s="1"/>
      <c r="T236" s="1"/>
      <c r="U236" s="1"/>
      <c r="V236" s="1"/>
      <c r="W236" s="1"/>
    </row>
    <row r="237">
      <c r="A237" s="1"/>
      <c r="B237" s="1"/>
      <c r="C237" s="1"/>
      <c r="D237" s="1"/>
      <c r="E237" s="1"/>
      <c r="F237" s="1"/>
      <c r="G237" s="1"/>
      <c r="H237" s="1"/>
      <c r="I237" s="1"/>
      <c r="J237" s="1"/>
      <c r="K237" s="1"/>
      <c r="L237" s="1"/>
      <c r="M237" s="1"/>
      <c r="N237" s="1"/>
      <c r="O237" s="1"/>
      <c r="P237" s="1"/>
      <c r="Q237" s="1"/>
      <c r="R237" s="1"/>
      <c r="S237" s="1"/>
      <c r="T237" s="1"/>
      <c r="U237" s="1"/>
      <c r="V237" s="1"/>
      <c r="W237" s="1"/>
    </row>
    <row r="238">
      <c r="A238" s="1"/>
      <c r="B238" s="1"/>
      <c r="C238" s="1"/>
      <c r="D238" s="1"/>
      <c r="E238" s="1"/>
      <c r="F238" s="1"/>
      <c r="G238" s="1"/>
      <c r="H238" s="1"/>
      <c r="I238" s="1"/>
      <c r="J238" s="1"/>
      <c r="K238" s="1"/>
      <c r="L238" s="1"/>
      <c r="M238" s="1"/>
      <c r="N238" s="1"/>
      <c r="O238" s="1"/>
      <c r="P238" s="1"/>
      <c r="Q238" s="1"/>
      <c r="R238" s="1"/>
      <c r="S238" s="1"/>
      <c r="T238" s="1"/>
      <c r="U238" s="1"/>
      <c r="V238" s="1"/>
      <c r="W238" s="1"/>
    </row>
    <row r="239">
      <c r="A239" s="1"/>
      <c r="B239" s="1"/>
      <c r="C239" s="1"/>
      <c r="D239" s="1"/>
      <c r="E239" s="1"/>
      <c r="F239" s="1"/>
      <c r="G239" s="1"/>
      <c r="H239" s="1"/>
      <c r="I239" s="1"/>
      <c r="J239" s="1"/>
      <c r="K239" s="1"/>
      <c r="L239" s="1"/>
      <c r="M239" s="1"/>
      <c r="N239" s="1"/>
      <c r="O239" s="1"/>
      <c r="P239" s="1"/>
      <c r="Q239" s="1"/>
      <c r="R239" s="1"/>
      <c r="S239" s="1"/>
      <c r="T239" s="1"/>
      <c r="U239" s="1"/>
      <c r="V239" s="1"/>
      <c r="W239" s="1"/>
    </row>
    <row r="240">
      <c r="A240" s="1"/>
      <c r="B240" s="1"/>
      <c r="C240" s="1"/>
      <c r="D240" s="1"/>
      <c r="E240" s="1"/>
      <c r="F240" s="1"/>
      <c r="G240" s="1"/>
      <c r="H240" s="1"/>
      <c r="I240" s="1"/>
      <c r="J240" s="1"/>
      <c r="K240" s="1"/>
      <c r="L240" s="1"/>
      <c r="M240" s="1"/>
      <c r="N240" s="1"/>
      <c r="O240" s="1"/>
      <c r="P240" s="1"/>
      <c r="Q240" s="1"/>
      <c r="R240" s="1"/>
      <c r="S240" s="1"/>
      <c r="T240" s="1"/>
      <c r="U240" s="1"/>
      <c r="V240" s="1"/>
      <c r="W240" s="1"/>
    </row>
    <row r="241">
      <c r="A241" s="1"/>
      <c r="B241" s="1"/>
      <c r="C241" s="1"/>
      <c r="D241" s="1"/>
      <c r="E241" s="1"/>
      <c r="F241" s="1"/>
      <c r="G241" s="1"/>
      <c r="H241" s="1"/>
      <c r="I241" s="1"/>
      <c r="J241" s="1"/>
      <c r="K241" s="1"/>
      <c r="L241" s="1"/>
      <c r="M241" s="1"/>
      <c r="N241" s="1"/>
      <c r="O241" s="1"/>
      <c r="P241" s="1"/>
      <c r="Q241" s="1"/>
      <c r="R241" s="1"/>
      <c r="S241" s="1"/>
      <c r="T241" s="1"/>
      <c r="U241" s="1"/>
      <c r="V241" s="1"/>
      <c r="W241" s="1"/>
    </row>
    <row r="242">
      <c r="A242" s="1"/>
      <c r="B242" s="1"/>
      <c r="C242" s="1"/>
      <c r="D242" s="1"/>
      <c r="E242" s="1"/>
      <c r="F242" s="1"/>
      <c r="G242" s="1"/>
      <c r="H242" s="1"/>
      <c r="I242" s="1"/>
      <c r="J242" s="1"/>
      <c r="K242" s="1"/>
      <c r="L242" s="1"/>
      <c r="M242" s="1"/>
      <c r="N242" s="1"/>
      <c r="O242" s="1"/>
      <c r="P242" s="1"/>
      <c r="Q242" s="1"/>
      <c r="R242" s="1"/>
      <c r="S242" s="1"/>
      <c r="T242" s="1"/>
      <c r="U242" s="1"/>
      <c r="V242" s="1"/>
      <c r="W242" s="1"/>
    </row>
    <row r="243">
      <c r="A243" s="1"/>
      <c r="B243" s="1"/>
      <c r="C243" s="1"/>
      <c r="D243" s="1"/>
      <c r="E243" s="1"/>
      <c r="F243" s="1"/>
      <c r="G243" s="1"/>
      <c r="H243" s="1"/>
      <c r="I243" s="1"/>
      <c r="J243" s="1"/>
      <c r="K243" s="1"/>
      <c r="L243" s="1"/>
      <c r="M243" s="1"/>
      <c r="N243" s="1"/>
      <c r="O243" s="1"/>
      <c r="P243" s="1"/>
      <c r="Q243" s="1"/>
      <c r="R243" s="1"/>
      <c r="S243" s="1"/>
      <c r="T243" s="1"/>
      <c r="U243" s="1"/>
      <c r="V243" s="1"/>
      <c r="W243" s="1"/>
    </row>
    <row r="244">
      <c r="A244" s="1"/>
      <c r="B244" s="1"/>
      <c r="C244" s="1"/>
      <c r="D244" s="1"/>
      <c r="E244" s="1"/>
      <c r="F244" s="1"/>
      <c r="G244" s="1"/>
      <c r="H244" s="1"/>
      <c r="I244" s="1"/>
      <c r="J244" s="1"/>
      <c r="K244" s="1"/>
      <c r="L244" s="1"/>
      <c r="M244" s="1"/>
      <c r="N244" s="1"/>
      <c r="O244" s="1"/>
      <c r="P244" s="1"/>
      <c r="Q244" s="1"/>
      <c r="R244" s="1"/>
      <c r="S244" s="1"/>
      <c r="T244" s="1"/>
      <c r="U244" s="1"/>
      <c r="V244" s="1"/>
      <c r="W244" s="1"/>
    </row>
    <row r="245">
      <c r="A245" s="1"/>
      <c r="B245" s="1"/>
      <c r="C245" s="1"/>
      <c r="D245" s="1"/>
      <c r="E245" s="1"/>
      <c r="F245" s="1"/>
      <c r="G245" s="1"/>
      <c r="H245" s="1"/>
      <c r="I245" s="1"/>
      <c r="J245" s="1"/>
      <c r="K245" s="1"/>
      <c r="L245" s="1"/>
      <c r="M245" s="1"/>
      <c r="N245" s="1"/>
      <c r="O245" s="1"/>
      <c r="P245" s="1"/>
      <c r="Q245" s="1"/>
      <c r="R245" s="1"/>
      <c r="S245" s="1"/>
      <c r="T245" s="1"/>
      <c r="U245" s="1"/>
      <c r="V245" s="1"/>
      <c r="W245" s="1"/>
    </row>
    <row r="246">
      <c r="A246" s="1"/>
      <c r="B246" s="1"/>
      <c r="C246" s="1"/>
      <c r="D246" s="1"/>
      <c r="E246" s="1"/>
      <c r="F246" s="1"/>
      <c r="G246" s="1"/>
      <c r="H246" s="1"/>
      <c r="I246" s="1"/>
      <c r="J246" s="1"/>
      <c r="K246" s="1"/>
      <c r="L246" s="1"/>
      <c r="M246" s="1"/>
      <c r="N246" s="1"/>
      <c r="O246" s="1"/>
      <c r="P246" s="1"/>
      <c r="Q246" s="1"/>
      <c r="R246" s="1"/>
      <c r="S246" s="1"/>
      <c r="T246" s="1"/>
      <c r="U246" s="1"/>
      <c r="V246" s="1"/>
      <c r="W246" s="1"/>
    </row>
    <row r="247">
      <c r="A247" s="1"/>
      <c r="B247" s="1"/>
      <c r="C247" s="1"/>
      <c r="D247" s="1"/>
      <c r="E247" s="1"/>
      <c r="F247" s="1"/>
      <c r="G247" s="1"/>
      <c r="H247" s="1"/>
      <c r="I247" s="1"/>
      <c r="J247" s="1"/>
      <c r="K247" s="1"/>
      <c r="L247" s="1"/>
      <c r="M247" s="1"/>
      <c r="N247" s="1"/>
      <c r="O247" s="1"/>
      <c r="P247" s="1"/>
      <c r="Q247" s="1"/>
      <c r="R247" s="1"/>
      <c r="S247" s="1"/>
      <c r="T247" s="1"/>
      <c r="U247" s="1"/>
      <c r="V247" s="1"/>
      <c r="W247" s="1"/>
    </row>
    <row r="248">
      <c r="A248" s="1"/>
      <c r="B248" s="1"/>
      <c r="C248" s="1"/>
      <c r="D248" s="1"/>
      <c r="E248" s="1"/>
      <c r="F248" s="1"/>
      <c r="G248" s="1"/>
      <c r="H248" s="1"/>
      <c r="I248" s="1"/>
      <c r="J248" s="1"/>
      <c r="K248" s="1"/>
      <c r="L248" s="1"/>
      <c r="M248" s="1"/>
      <c r="N248" s="1"/>
      <c r="O248" s="1"/>
      <c r="P248" s="1"/>
      <c r="Q248" s="1"/>
      <c r="R248" s="1"/>
      <c r="S248" s="1"/>
      <c r="T248" s="1"/>
      <c r="U248" s="1"/>
      <c r="V248" s="1"/>
      <c r="W248" s="1"/>
    </row>
    <row r="249">
      <c r="A249" s="1"/>
      <c r="B249" s="1"/>
      <c r="C249" s="1"/>
      <c r="D249" s="1"/>
      <c r="E249" s="1"/>
      <c r="F249" s="1"/>
      <c r="G249" s="1"/>
      <c r="H249" s="1"/>
      <c r="I249" s="1"/>
      <c r="J249" s="1"/>
      <c r="K249" s="1"/>
      <c r="L249" s="1"/>
      <c r="M249" s="1"/>
      <c r="N249" s="1"/>
      <c r="O249" s="1"/>
      <c r="P249" s="1"/>
      <c r="Q249" s="1"/>
      <c r="R249" s="1"/>
      <c r="S249" s="1"/>
      <c r="T249" s="1"/>
      <c r="U249" s="1"/>
      <c r="V249" s="1"/>
      <c r="W249" s="1"/>
    </row>
    <row r="250">
      <c r="A250" s="1"/>
      <c r="B250" s="1"/>
      <c r="C250" s="1"/>
      <c r="D250" s="1"/>
      <c r="E250" s="1"/>
      <c r="F250" s="1"/>
      <c r="G250" s="1"/>
      <c r="H250" s="1"/>
      <c r="I250" s="1"/>
      <c r="J250" s="1"/>
      <c r="K250" s="1"/>
      <c r="L250" s="1"/>
      <c r="M250" s="1"/>
      <c r="N250" s="1"/>
      <c r="O250" s="1"/>
      <c r="P250" s="1"/>
      <c r="Q250" s="1"/>
      <c r="R250" s="1"/>
      <c r="S250" s="1"/>
      <c r="T250" s="1"/>
      <c r="U250" s="1"/>
      <c r="V250" s="1"/>
      <c r="W250" s="1"/>
    </row>
    <row r="251">
      <c r="A251" s="1"/>
      <c r="B251" s="1"/>
      <c r="C251" s="1"/>
      <c r="D251" s="1"/>
      <c r="E251" s="1"/>
      <c r="F251" s="1"/>
      <c r="G251" s="1"/>
      <c r="H251" s="1"/>
      <c r="I251" s="1"/>
      <c r="J251" s="1"/>
      <c r="K251" s="1"/>
      <c r="L251" s="1"/>
      <c r="M251" s="1"/>
      <c r="N251" s="1"/>
      <c r="O251" s="1"/>
      <c r="P251" s="1"/>
      <c r="Q251" s="1"/>
      <c r="R251" s="1"/>
      <c r="S251" s="1"/>
      <c r="T251" s="1"/>
      <c r="U251" s="1"/>
      <c r="V251" s="1"/>
      <c r="W251" s="1"/>
    </row>
    <row r="252">
      <c r="A252" s="1"/>
      <c r="B252" s="1"/>
      <c r="C252" s="1"/>
      <c r="D252" s="1"/>
      <c r="E252" s="1"/>
      <c r="F252" s="1"/>
      <c r="G252" s="1"/>
      <c r="H252" s="1"/>
      <c r="I252" s="1"/>
      <c r="J252" s="1"/>
      <c r="K252" s="1"/>
      <c r="L252" s="1"/>
      <c r="M252" s="1"/>
      <c r="N252" s="1"/>
      <c r="O252" s="1"/>
      <c r="P252" s="1"/>
      <c r="Q252" s="1"/>
      <c r="R252" s="1"/>
      <c r="S252" s="1"/>
      <c r="T252" s="1"/>
      <c r="U252" s="1"/>
      <c r="V252" s="1"/>
      <c r="W252" s="1"/>
    </row>
    <row r="253">
      <c r="A253" s="1"/>
      <c r="B253" s="1"/>
      <c r="C253" s="1"/>
      <c r="D253" s="1"/>
      <c r="E253" s="1"/>
      <c r="F253" s="1"/>
      <c r="G253" s="1"/>
      <c r="H253" s="1"/>
      <c r="I253" s="1"/>
      <c r="J253" s="1"/>
      <c r="K253" s="1"/>
      <c r="L253" s="1"/>
      <c r="M253" s="1"/>
      <c r="N253" s="1"/>
      <c r="O253" s="1"/>
      <c r="P253" s="1"/>
      <c r="Q253" s="1"/>
      <c r="R253" s="1"/>
      <c r="S253" s="1"/>
      <c r="T253" s="1"/>
      <c r="U253" s="1"/>
      <c r="V253" s="1"/>
      <c r="W253" s="1"/>
    </row>
    <row r="254">
      <c r="A254" s="1"/>
      <c r="B254" s="1"/>
      <c r="C254" s="1"/>
      <c r="D254" s="1"/>
      <c r="E254" s="1"/>
      <c r="F254" s="1"/>
      <c r="G254" s="1"/>
      <c r="H254" s="1"/>
      <c r="I254" s="1"/>
      <c r="J254" s="1"/>
      <c r="K254" s="1"/>
      <c r="L254" s="1"/>
      <c r="M254" s="1"/>
      <c r="N254" s="1"/>
      <c r="O254" s="1"/>
      <c r="P254" s="1"/>
      <c r="Q254" s="1"/>
      <c r="R254" s="1"/>
      <c r="S254" s="1"/>
      <c r="T254" s="1"/>
      <c r="U254" s="1"/>
      <c r="V254" s="1"/>
      <c r="W254" s="1"/>
    </row>
    <row r="255">
      <c r="A255" s="1"/>
      <c r="B255" s="1"/>
      <c r="C255" s="1"/>
      <c r="D255" s="1"/>
      <c r="E255" s="1"/>
      <c r="F255" s="1"/>
      <c r="G255" s="1"/>
      <c r="H255" s="1"/>
      <c r="I255" s="1"/>
      <c r="J255" s="1"/>
      <c r="K255" s="1"/>
      <c r="L255" s="1"/>
      <c r="M255" s="1"/>
      <c r="N255" s="1"/>
      <c r="O255" s="1"/>
      <c r="P255" s="1"/>
      <c r="Q255" s="1"/>
      <c r="R255" s="1"/>
      <c r="S255" s="1"/>
      <c r="T255" s="1"/>
      <c r="U255" s="1"/>
      <c r="V255" s="1"/>
      <c r="W255" s="1"/>
    </row>
    <row r="256">
      <c r="A256" s="1"/>
      <c r="B256" s="1"/>
      <c r="C256" s="1"/>
      <c r="D256" s="1"/>
      <c r="E256" s="1"/>
      <c r="F256" s="1"/>
      <c r="G256" s="1"/>
      <c r="H256" s="1"/>
      <c r="I256" s="1"/>
      <c r="J256" s="1"/>
      <c r="K256" s="1"/>
      <c r="L256" s="1"/>
      <c r="M256" s="1"/>
      <c r="N256" s="1"/>
      <c r="O256" s="1"/>
      <c r="P256" s="1"/>
      <c r="Q256" s="1"/>
      <c r="R256" s="1"/>
      <c r="S256" s="1"/>
      <c r="T256" s="1"/>
      <c r="U256" s="1"/>
      <c r="V256" s="1"/>
      <c r="W256" s="1"/>
    </row>
    <row r="257">
      <c r="A257" s="1"/>
      <c r="B257" s="1"/>
      <c r="C257" s="1"/>
      <c r="D257" s="1"/>
      <c r="E257" s="1"/>
      <c r="F257" s="1"/>
      <c r="G257" s="1"/>
      <c r="H257" s="1"/>
      <c r="I257" s="1"/>
      <c r="J257" s="1"/>
      <c r="K257" s="1"/>
      <c r="L257" s="1"/>
      <c r="M257" s="1"/>
      <c r="N257" s="1"/>
      <c r="O257" s="1"/>
      <c r="P257" s="1"/>
      <c r="Q257" s="1"/>
      <c r="R257" s="1"/>
      <c r="S257" s="1"/>
      <c r="T257" s="1"/>
      <c r="U257" s="1"/>
      <c r="V257" s="1"/>
      <c r="W257" s="1"/>
    </row>
    <row r="258">
      <c r="A258" s="1"/>
      <c r="B258" s="1"/>
      <c r="C258" s="1"/>
      <c r="D258" s="1"/>
      <c r="E258" s="1"/>
      <c r="F258" s="1"/>
      <c r="G258" s="1"/>
      <c r="H258" s="1"/>
      <c r="I258" s="1"/>
      <c r="J258" s="1"/>
      <c r="K258" s="1"/>
      <c r="L258" s="1"/>
      <c r="M258" s="1"/>
      <c r="N258" s="1"/>
      <c r="O258" s="1"/>
      <c r="P258" s="1"/>
      <c r="Q258" s="1"/>
      <c r="R258" s="1"/>
      <c r="S258" s="1"/>
      <c r="T258" s="1"/>
      <c r="U258" s="1"/>
      <c r="V258" s="1"/>
      <c r="W258" s="1"/>
    </row>
    <row r="259">
      <c r="A259" s="1"/>
      <c r="B259" s="1"/>
      <c r="C259" s="1"/>
      <c r="D259" s="1"/>
      <c r="E259" s="1"/>
      <c r="F259" s="1"/>
      <c r="G259" s="1"/>
      <c r="H259" s="1"/>
      <c r="I259" s="1"/>
      <c r="J259" s="1"/>
      <c r="K259" s="1"/>
      <c r="L259" s="1"/>
      <c r="M259" s="1"/>
      <c r="N259" s="1"/>
      <c r="O259" s="1"/>
      <c r="P259" s="1"/>
      <c r="Q259" s="1"/>
      <c r="R259" s="1"/>
      <c r="S259" s="1"/>
      <c r="T259" s="1"/>
      <c r="U259" s="1"/>
      <c r="V259" s="1"/>
      <c r="W259" s="1"/>
    </row>
    <row r="260">
      <c r="A260" s="1"/>
      <c r="B260" s="1"/>
      <c r="C260" s="1"/>
      <c r="D260" s="1"/>
      <c r="E260" s="1"/>
      <c r="F260" s="1"/>
      <c r="G260" s="1"/>
      <c r="H260" s="1"/>
      <c r="I260" s="1"/>
      <c r="J260" s="1"/>
      <c r="K260" s="1"/>
      <c r="L260" s="1"/>
      <c r="M260" s="1"/>
      <c r="N260" s="1"/>
      <c r="O260" s="1"/>
      <c r="P260" s="1"/>
      <c r="Q260" s="1"/>
      <c r="R260" s="1"/>
      <c r="S260" s="1"/>
      <c r="T260" s="1"/>
      <c r="U260" s="1"/>
      <c r="V260" s="1"/>
      <c r="W260" s="1"/>
    </row>
    <row r="261">
      <c r="A261" s="1"/>
      <c r="B261" s="1"/>
      <c r="C261" s="1"/>
      <c r="D261" s="1"/>
      <c r="E261" s="1"/>
      <c r="F261" s="1"/>
      <c r="G261" s="1"/>
      <c r="H261" s="1"/>
      <c r="I261" s="1"/>
      <c r="J261" s="1"/>
      <c r="K261" s="1"/>
      <c r="L261" s="1"/>
      <c r="M261" s="1"/>
      <c r="N261" s="1"/>
      <c r="O261" s="1"/>
      <c r="P261" s="1"/>
      <c r="Q261" s="1"/>
      <c r="R261" s="1"/>
      <c r="S261" s="1"/>
      <c r="T261" s="1"/>
      <c r="U261" s="1"/>
      <c r="V261" s="1"/>
      <c r="W261" s="1"/>
    </row>
    <row r="262">
      <c r="A262" s="1"/>
      <c r="B262" s="1"/>
      <c r="C262" s="1"/>
      <c r="D262" s="1"/>
      <c r="E262" s="1"/>
      <c r="F262" s="1"/>
      <c r="G262" s="1"/>
      <c r="H262" s="1"/>
      <c r="I262" s="1"/>
      <c r="J262" s="1"/>
      <c r="K262" s="1"/>
      <c r="L262" s="1"/>
      <c r="M262" s="1"/>
      <c r="N262" s="1"/>
      <c r="O262" s="1"/>
      <c r="P262" s="1"/>
      <c r="Q262" s="1"/>
      <c r="R262" s="1"/>
      <c r="S262" s="1"/>
      <c r="T262" s="1"/>
      <c r="U262" s="1"/>
      <c r="V262" s="1"/>
      <c r="W262" s="1"/>
    </row>
    <row r="263">
      <c r="A263" s="1"/>
      <c r="B263" s="1"/>
      <c r="C263" s="1"/>
      <c r="D263" s="1"/>
      <c r="E263" s="1"/>
      <c r="F263" s="1"/>
      <c r="G263" s="1"/>
      <c r="H263" s="1"/>
      <c r="I263" s="1"/>
      <c r="J263" s="1"/>
      <c r="K263" s="1"/>
      <c r="L263" s="1"/>
      <c r="M263" s="1"/>
      <c r="N263" s="1"/>
      <c r="O263" s="1"/>
      <c r="P263" s="1"/>
      <c r="Q263" s="1"/>
      <c r="R263" s="1"/>
      <c r="S263" s="1"/>
      <c r="T263" s="1"/>
      <c r="U263" s="1"/>
      <c r="V263" s="1"/>
      <c r="W263" s="1"/>
    </row>
    <row r="264">
      <c r="A264" s="1"/>
      <c r="B264" s="1"/>
      <c r="C264" s="1"/>
      <c r="D264" s="1"/>
      <c r="E264" s="1"/>
      <c r="F264" s="1"/>
      <c r="G264" s="1"/>
      <c r="H264" s="1"/>
      <c r="I264" s="1"/>
      <c r="J264" s="1"/>
      <c r="K264" s="1"/>
      <c r="L264" s="1"/>
      <c r="M264" s="1"/>
      <c r="N264" s="1"/>
      <c r="O264" s="1"/>
      <c r="P264" s="1"/>
      <c r="Q264" s="1"/>
      <c r="R264" s="1"/>
      <c r="S264" s="1"/>
      <c r="T264" s="1"/>
      <c r="U264" s="1"/>
      <c r="V264" s="1"/>
      <c r="W264" s="1"/>
    </row>
    <row r="265">
      <c r="A265" s="1"/>
      <c r="B265" s="1"/>
      <c r="C265" s="1"/>
      <c r="D265" s="1"/>
      <c r="E265" s="1"/>
      <c r="F265" s="1"/>
      <c r="G265" s="1"/>
      <c r="H265" s="1"/>
      <c r="I265" s="1"/>
      <c r="J265" s="1"/>
      <c r="K265" s="1"/>
      <c r="L265" s="1"/>
      <c r="M265" s="1"/>
      <c r="N265" s="1"/>
      <c r="O265" s="1"/>
      <c r="P265" s="1"/>
      <c r="Q265" s="1"/>
      <c r="R265" s="1"/>
      <c r="S265" s="1"/>
      <c r="T265" s="1"/>
      <c r="U265" s="1"/>
      <c r="V265" s="1"/>
      <c r="W265" s="1"/>
    </row>
    <row r="266">
      <c r="A266" s="1"/>
      <c r="B266" s="1"/>
      <c r="C266" s="1"/>
      <c r="D266" s="1"/>
      <c r="E266" s="1"/>
      <c r="F266" s="1"/>
      <c r="G266" s="1"/>
      <c r="H266" s="1"/>
      <c r="I266" s="1"/>
      <c r="J266" s="1"/>
      <c r="K266" s="1"/>
      <c r="L266" s="1"/>
      <c r="M266" s="1"/>
      <c r="N266" s="1"/>
      <c r="O266" s="1"/>
      <c r="P266" s="1"/>
      <c r="Q266" s="1"/>
      <c r="R266" s="1"/>
      <c r="S266" s="1"/>
      <c r="T266" s="1"/>
      <c r="U266" s="1"/>
      <c r="V266" s="1"/>
      <c r="W266" s="1"/>
    </row>
    <row r="267">
      <c r="A267" s="1"/>
      <c r="B267" s="1"/>
      <c r="C267" s="1"/>
      <c r="D267" s="1"/>
      <c r="E267" s="1"/>
      <c r="F267" s="1"/>
      <c r="G267" s="1"/>
      <c r="H267" s="1"/>
      <c r="I267" s="1"/>
      <c r="J267" s="1"/>
      <c r="K267" s="1"/>
      <c r="L267" s="1"/>
      <c r="M267" s="1"/>
      <c r="N267" s="1"/>
      <c r="O267" s="1"/>
      <c r="P267" s="1"/>
      <c r="Q267" s="1"/>
      <c r="R267" s="1"/>
      <c r="S267" s="1"/>
      <c r="T267" s="1"/>
      <c r="U267" s="1"/>
      <c r="V267" s="1"/>
      <c r="W267" s="1"/>
    </row>
    <row r="268">
      <c r="A268" s="1"/>
      <c r="B268" s="1"/>
      <c r="C268" s="1"/>
      <c r="D268" s="1"/>
      <c r="E268" s="1"/>
      <c r="F268" s="1"/>
      <c r="G268" s="1"/>
      <c r="H268" s="1"/>
      <c r="I268" s="1"/>
      <c r="J268" s="1"/>
      <c r="K268" s="1"/>
      <c r="L268" s="1"/>
      <c r="M268" s="1"/>
      <c r="N268" s="1"/>
      <c r="O268" s="1"/>
      <c r="P268" s="1"/>
      <c r="Q268" s="1"/>
      <c r="R268" s="1"/>
      <c r="S268" s="1"/>
      <c r="T268" s="1"/>
      <c r="U268" s="1"/>
      <c r="V268" s="1"/>
      <c r="W268" s="1"/>
    </row>
    <row r="269">
      <c r="A269" s="1"/>
      <c r="B269" s="1"/>
      <c r="C269" s="1"/>
      <c r="D269" s="1"/>
      <c r="E269" s="1"/>
      <c r="F269" s="1"/>
      <c r="G269" s="1"/>
      <c r="H269" s="1"/>
      <c r="I269" s="1"/>
      <c r="J269" s="1"/>
      <c r="K269" s="1"/>
      <c r="L269" s="1"/>
      <c r="M269" s="1"/>
      <c r="N269" s="1"/>
      <c r="O269" s="1"/>
      <c r="P269" s="1"/>
      <c r="Q269" s="1"/>
      <c r="R269" s="1"/>
      <c r="S269" s="1"/>
      <c r="T269" s="1"/>
      <c r="U269" s="1"/>
      <c r="V269" s="1"/>
      <c r="W269" s="1"/>
    </row>
    <row r="270">
      <c r="A270" s="1"/>
      <c r="B270" s="1"/>
      <c r="C270" s="1"/>
      <c r="D270" s="1"/>
      <c r="E270" s="1"/>
      <c r="F270" s="1"/>
      <c r="G270" s="1"/>
      <c r="H270" s="1"/>
      <c r="I270" s="1"/>
      <c r="J270" s="1"/>
      <c r="K270" s="1"/>
      <c r="L270" s="1"/>
      <c r="M270" s="1"/>
      <c r="N270" s="1"/>
      <c r="O270" s="1"/>
      <c r="P270" s="1"/>
      <c r="Q270" s="1"/>
      <c r="R270" s="1"/>
      <c r="S270" s="1"/>
      <c r="T270" s="1"/>
      <c r="U270" s="1"/>
      <c r="V270" s="1"/>
      <c r="W270" s="1"/>
    </row>
    <row r="271">
      <c r="A271" s="1"/>
      <c r="B271" s="1"/>
      <c r="C271" s="1"/>
      <c r="D271" s="1"/>
      <c r="E271" s="1"/>
      <c r="F271" s="1"/>
      <c r="G271" s="1"/>
      <c r="H271" s="1"/>
      <c r="I271" s="1"/>
      <c r="J271" s="1"/>
      <c r="K271" s="1"/>
      <c r="L271" s="1"/>
      <c r="M271" s="1"/>
      <c r="N271" s="1"/>
      <c r="O271" s="1"/>
      <c r="P271" s="1"/>
      <c r="Q271" s="1"/>
      <c r="R271" s="1"/>
      <c r="S271" s="1"/>
      <c r="T271" s="1"/>
      <c r="U271" s="1"/>
      <c r="V271" s="1"/>
      <c r="W271" s="1"/>
    </row>
    <row r="272">
      <c r="A272" s="1"/>
      <c r="B272" s="1"/>
      <c r="C272" s="1"/>
      <c r="D272" s="1"/>
      <c r="E272" s="1"/>
      <c r="F272" s="1"/>
      <c r="G272" s="1"/>
      <c r="H272" s="1"/>
      <c r="I272" s="1"/>
      <c r="J272" s="1"/>
      <c r="K272" s="1"/>
      <c r="L272" s="1"/>
      <c r="M272" s="1"/>
      <c r="N272" s="1"/>
      <c r="O272" s="1"/>
      <c r="P272" s="1"/>
      <c r="Q272" s="1"/>
      <c r="R272" s="1"/>
      <c r="S272" s="1"/>
      <c r="T272" s="1"/>
      <c r="U272" s="1"/>
      <c r="V272" s="1"/>
      <c r="W272" s="1"/>
    </row>
    <row r="273">
      <c r="A273" s="1"/>
      <c r="B273" s="1"/>
      <c r="C273" s="1"/>
      <c r="D273" s="1"/>
      <c r="E273" s="1"/>
      <c r="F273" s="1"/>
      <c r="G273" s="1"/>
      <c r="H273" s="1"/>
      <c r="I273" s="1"/>
      <c r="J273" s="1"/>
      <c r="K273" s="1"/>
      <c r="L273" s="1"/>
      <c r="M273" s="1"/>
      <c r="N273" s="1"/>
      <c r="O273" s="1"/>
      <c r="P273" s="1"/>
      <c r="Q273" s="1"/>
      <c r="R273" s="1"/>
      <c r="S273" s="1"/>
      <c r="T273" s="1"/>
      <c r="U273" s="1"/>
      <c r="V273" s="1"/>
      <c r="W273" s="1"/>
    </row>
    <row r="274">
      <c r="A274" s="1"/>
      <c r="B274" s="1"/>
      <c r="C274" s="1"/>
      <c r="D274" s="1"/>
      <c r="E274" s="1"/>
      <c r="F274" s="1"/>
      <c r="G274" s="1"/>
      <c r="H274" s="1"/>
      <c r="I274" s="1"/>
      <c r="J274" s="1"/>
      <c r="K274" s="1"/>
      <c r="L274" s="1"/>
      <c r="M274" s="1"/>
      <c r="N274" s="1"/>
      <c r="O274" s="1"/>
      <c r="P274" s="1"/>
      <c r="Q274" s="1"/>
      <c r="R274" s="1"/>
      <c r="S274" s="1"/>
      <c r="T274" s="1"/>
      <c r="U274" s="1"/>
      <c r="V274" s="1"/>
      <c r="W274" s="1"/>
    </row>
    <row r="275">
      <c r="A275" s="1"/>
      <c r="B275" s="1"/>
      <c r="C275" s="1"/>
      <c r="D275" s="1"/>
      <c r="E275" s="1"/>
      <c r="F275" s="1"/>
      <c r="G275" s="1"/>
      <c r="H275" s="1"/>
      <c r="I275" s="1"/>
      <c r="J275" s="1"/>
      <c r="K275" s="1"/>
      <c r="L275" s="1"/>
      <c r="M275" s="1"/>
      <c r="N275" s="1"/>
      <c r="O275" s="1"/>
      <c r="P275" s="1"/>
      <c r="Q275" s="1"/>
      <c r="R275" s="1"/>
      <c r="S275" s="1"/>
      <c r="T275" s="1"/>
      <c r="U275" s="1"/>
      <c r="V275" s="1"/>
      <c r="W275" s="1"/>
    </row>
    <row r="276">
      <c r="A276" s="1"/>
      <c r="B276" s="1"/>
      <c r="C276" s="1"/>
      <c r="D276" s="1"/>
      <c r="E276" s="1"/>
      <c r="F276" s="1"/>
      <c r="G276" s="1"/>
      <c r="H276" s="1"/>
      <c r="I276" s="1"/>
      <c r="J276" s="1"/>
      <c r="K276" s="1"/>
      <c r="L276" s="1"/>
      <c r="M276" s="1"/>
      <c r="N276" s="1"/>
      <c r="O276" s="1"/>
      <c r="P276" s="1"/>
      <c r="Q276" s="1"/>
      <c r="R276" s="1"/>
      <c r="S276" s="1"/>
      <c r="T276" s="1"/>
      <c r="U276" s="1"/>
      <c r="V276" s="1"/>
      <c r="W276" s="1"/>
    </row>
    <row r="277">
      <c r="A277" s="1"/>
      <c r="B277" s="1"/>
      <c r="C277" s="1"/>
      <c r="D277" s="1"/>
      <c r="E277" s="1"/>
      <c r="F277" s="1"/>
      <c r="G277" s="1"/>
      <c r="H277" s="1"/>
      <c r="I277" s="1"/>
      <c r="J277" s="1"/>
      <c r="K277" s="1"/>
      <c r="L277" s="1"/>
      <c r="M277" s="1"/>
      <c r="N277" s="1"/>
      <c r="O277" s="1"/>
      <c r="P277" s="1"/>
      <c r="Q277" s="1"/>
      <c r="R277" s="1"/>
      <c r="S277" s="1"/>
      <c r="T277" s="1"/>
      <c r="U277" s="1"/>
      <c r="V277" s="1"/>
      <c r="W277" s="1"/>
    </row>
    <row r="278">
      <c r="A278" s="1"/>
      <c r="B278" s="1"/>
      <c r="C278" s="1"/>
      <c r="D278" s="1"/>
      <c r="E278" s="1"/>
      <c r="F278" s="1"/>
      <c r="G278" s="1"/>
      <c r="H278" s="1"/>
      <c r="I278" s="1"/>
      <c r="J278" s="1"/>
      <c r="K278" s="1"/>
      <c r="L278" s="1"/>
      <c r="M278" s="1"/>
      <c r="N278" s="1"/>
      <c r="O278" s="1"/>
      <c r="P278" s="1"/>
      <c r="Q278" s="1"/>
      <c r="R278" s="1"/>
      <c r="S278" s="1"/>
      <c r="T278" s="1"/>
      <c r="U278" s="1"/>
      <c r="V278" s="1"/>
      <c r="W278" s="1"/>
    </row>
    <row r="279">
      <c r="A279" s="1"/>
      <c r="B279" s="1"/>
      <c r="C279" s="1"/>
      <c r="D279" s="1"/>
      <c r="E279" s="1"/>
      <c r="F279" s="1"/>
      <c r="G279" s="1"/>
      <c r="H279" s="1"/>
      <c r="I279" s="1"/>
      <c r="J279" s="1"/>
      <c r="K279" s="1"/>
      <c r="L279" s="1"/>
      <c r="M279" s="1"/>
      <c r="N279" s="1"/>
      <c r="O279" s="1"/>
      <c r="P279" s="1"/>
      <c r="Q279" s="1"/>
      <c r="R279" s="1"/>
      <c r="S279" s="1"/>
      <c r="T279" s="1"/>
      <c r="U279" s="1"/>
      <c r="V279" s="1"/>
      <c r="W279" s="1"/>
    </row>
    <row r="280">
      <c r="A280" s="1"/>
      <c r="B280" s="1"/>
      <c r="C280" s="1"/>
      <c r="D280" s="1"/>
      <c r="E280" s="1"/>
      <c r="F280" s="1"/>
      <c r="G280" s="1"/>
      <c r="H280" s="1"/>
      <c r="I280" s="1"/>
      <c r="J280" s="1"/>
      <c r="K280" s="1"/>
      <c r="L280" s="1"/>
      <c r="M280" s="1"/>
      <c r="N280" s="1"/>
      <c r="O280" s="1"/>
      <c r="P280" s="1"/>
      <c r="Q280" s="1"/>
      <c r="R280" s="1"/>
      <c r="S280" s="1"/>
      <c r="T280" s="1"/>
      <c r="U280" s="1"/>
      <c r="V280" s="1"/>
      <c r="W280" s="1"/>
    </row>
    <row r="281">
      <c r="A281" s="1"/>
      <c r="B281" s="1"/>
      <c r="C281" s="1"/>
      <c r="D281" s="1"/>
      <c r="E281" s="1"/>
      <c r="F281" s="1"/>
      <c r="G281" s="1"/>
      <c r="H281" s="1"/>
      <c r="I281" s="1"/>
      <c r="J281" s="1"/>
      <c r="K281" s="1"/>
      <c r="L281" s="1"/>
      <c r="M281" s="1"/>
      <c r="N281" s="1"/>
      <c r="O281" s="1"/>
      <c r="P281" s="1"/>
      <c r="Q281" s="1"/>
      <c r="R281" s="1"/>
      <c r="S281" s="1"/>
      <c r="T281" s="1"/>
      <c r="U281" s="1"/>
      <c r="V281" s="1"/>
      <c r="W281" s="1"/>
    </row>
    <row r="282">
      <c r="A282" s="1"/>
      <c r="B282" s="1"/>
      <c r="C282" s="1"/>
      <c r="D282" s="1"/>
      <c r="E282" s="1"/>
      <c r="F282" s="1"/>
      <c r="G282" s="1"/>
      <c r="H282" s="1"/>
      <c r="I282" s="1"/>
      <c r="J282" s="1"/>
      <c r="K282" s="1"/>
      <c r="L282" s="1"/>
      <c r="M282" s="1"/>
      <c r="N282" s="1"/>
      <c r="O282" s="1"/>
      <c r="P282" s="1"/>
      <c r="Q282" s="1"/>
      <c r="R282" s="1"/>
      <c r="S282" s="1"/>
      <c r="T282" s="1"/>
      <c r="U282" s="1"/>
      <c r="V282" s="1"/>
      <c r="W282" s="1"/>
    </row>
    <row r="283">
      <c r="A283" s="1"/>
      <c r="B283" s="1"/>
      <c r="C283" s="1"/>
      <c r="D283" s="1"/>
      <c r="E283" s="1"/>
      <c r="F283" s="1"/>
      <c r="G283" s="1"/>
      <c r="H283" s="1"/>
      <c r="I283" s="1"/>
      <c r="J283" s="1"/>
      <c r="K283" s="1"/>
      <c r="L283" s="1"/>
      <c r="M283" s="1"/>
      <c r="N283" s="1"/>
      <c r="O283" s="1"/>
      <c r="P283" s="1"/>
      <c r="Q283" s="1"/>
      <c r="R283" s="1"/>
      <c r="S283" s="1"/>
      <c r="T283" s="1"/>
      <c r="U283" s="1"/>
      <c r="V283" s="1"/>
      <c r="W283" s="1"/>
    </row>
    <row r="284">
      <c r="A284" s="1"/>
      <c r="B284" s="1"/>
      <c r="C284" s="1"/>
      <c r="D284" s="1"/>
      <c r="E284" s="1"/>
      <c r="F284" s="1"/>
      <c r="G284" s="1"/>
      <c r="H284" s="1"/>
      <c r="I284" s="1"/>
      <c r="J284" s="1"/>
      <c r="K284" s="1"/>
      <c r="L284" s="1"/>
      <c r="M284" s="1"/>
      <c r="N284" s="1"/>
      <c r="O284" s="1"/>
      <c r="P284" s="1"/>
      <c r="Q284" s="1"/>
      <c r="R284" s="1"/>
      <c r="S284" s="1"/>
      <c r="T284" s="1"/>
      <c r="U284" s="1"/>
      <c r="V284" s="1"/>
      <c r="W284" s="1"/>
    </row>
    <row r="285">
      <c r="A285" s="1"/>
      <c r="B285" s="1"/>
      <c r="C285" s="1"/>
      <c r="D285" s="1"/>
      <c r="E285" s="1"/>
      <c r="F285" s="1"/>
      <c r="G285" s="1"/>
      <c r="H285" s="1"/>
      <c r="I285" s="1"/>
      <c r="J285" s="1"/>
      <c r="K285" s="1"/>
      <c r="L285" s="1"/>
      <c r="M285" s="1"/>
      <c r="N285" s="1"/>
      <c r="O285" s="1"/>
      <c r="P285" s="1"/>
      <c r="Q285" s="1"/>
      <c r="R285" s="1"/>
      <c r="S285" s="1"/>
      <c r="T285" s="1"/>
      <c r="U285" s="1"/>
      <c r="V285" s="1"/>
      <c r="W285" s="1"/>
    </row>
    <row r="286">
      <c r="A286" s="1"/>
      <c r="B286" s="1"/>
      <c r="C286" s="1"/>
      <c r="D286" s="1"/>
      <c r="E286" s="1"/>
      <c r="F286" s="1"/>
      <c r="G286" s="1"/>
      <c r="H286" s="1"/>
      <c r="I286" s="1"/>
      <c r="J286" s="1"/>
      <c r="K286" s="1"/>
      <c r="L286" s="1"/>
      <c r="M286" s="1"/>
      <c r="N286" s="1"/>
      <c r="O286" s="1"/>
      <c r="P286" s="1"/>
      <c r="Q286" s="1"/>
      <c r="R286" s="1"/>
      <c r="S286" s="1"/>
      <c r="T286" s="1"/>
      <c r="U286" s="1"/>
      <c r="V286" s="1"/>
      <c r="W286" s="1"/>
    </row>
    <row r="287">
      <c r="A287" s="1"/>
      <c r="B287" s="1"/>
      <c r="C287" s="1"/>
      <c r="D287" s="1"/>
      <c r="E287" s="1"/>
      <c r="F287" s="1"/>
      <c r="G287" s="1"/>
      <c r="H287" s="1"/>
      <c r="I287" s="1"/>
      <c r="J287" s="1"/>
      <c r="K287" s="1"/>
      <c r="L287" s="1"/>
      <c r="M287" s="1"/>
      <c r="N287" s="1"/>
      <c r="O287" s="1"/>
      <c r="P287" s="1"/>
      <c r="Q287" s="1"/>
      <c r="R287" s="1"/>
      <c r="S287" s="1"/>
      <c r="T287" s="1"/>
      <c r="U287" s="1"/>
      <c r="V287" s="1"/>
      <c r="W287" s="1"/>
    </row>
    <row r="288">
      <c r="A288" s="1"/>
      <c r="B288" s="1"/>
      <c r="C288" s="1"/>
      <c r="D288" s="1"/>
      <c r="E288" s="1"/>
      <c r="F288" s="1"/>
      <c r="G288" s="1"/>
      <c r="H288" s="1"/>
      <c r="I288" s="1"/>
      <c r="J288" s="1"/>
      <c r="K288" s="1"/>
      <c r="L288" s="1"/>
      <c r="M288" s="1"/>
      <c r="N288" s="1"/>
      <c r="O288" s="1"/>
      <c r="P288" s="1"/>
      <c r="Q288" s="1"/>
      <c r="R288" s="1"/>
      <c r="S288" s="1"/>
      <c r="T288" s="1"/>
      <c r="U288" s="1"/>
      <c r="V288" s="1"/>
      <c r="W288" s="1"/>
    </row>
    <row r="289">
      <c r="A289" s="1"/>
      <c r="B289" s="1"/>
      <c r="C289" s="1"/>
      <c r="D289" s="1"/>
      <c r="E289" s="1"/>
      <c r="F289" s="1"/>
      <c r="G289" s="1"/>
      <c r="H289" s="1"/>
      <c r="I289" s="1"/>
      <c r="J289" s="1"/>
      <c r="K289" s="1"/>
      <c r="L289" s="1"/>
      <c r="M289" s="1"/>
      <c r="N289" s="1"/>
      <c r="O289" s="1"/>
      <c r="P289" s="1"/>
      <c r="Q289" s="1"/>
      <c r="R289" s="1"/>
      <c r="S289" s="1"/>
      <c r="T289" s="1"/>
      <c r="U289" s="1"/>
      <c r="V289" s="1"/>
      <c r="W289" s="1"/>
    </row>
    <row r="290">
      <c r="A290" s="1"/>
      <c r="B290" s="1"/>
      <c r="C290" s="1"/>
      <c r="D290" s="1"/>
      <c r="E290" s="1"/>
      <c r="F290" s="1"/>
      <c r="G290" s="1"/>
      <c r="H290" s="1"/>
      <c r="I290" s="1"/>
      <c r="J290" s="1"/>
      <c r="K290" s="1"/>
      <c r="L290" s="1"/>
      <c r="M290" s="1"/>
      <c r="N290" s="1"/>
      <c r="O290" s="1"/>
      <c r="P290" s="1"/>
      <c r="Q290" s="1"/>
      <c r="R290" s="1"/>
      <c r="S290" s="1"/>
      <c r="T290" s="1"/>
      <c r="U290" s="1"/>
      <c r="V290" s="1"/>
      <c r="W290" s="1"/>
    </row>
    <row r="291">
      <c r="A291" s="1"/>
      <c r="B291" s="1"/>
      <c r="C291" s="1"/>
      <c r="D291" s="1"/>
      <c r="E291" s="1"/>
      <c r="F291" s="1"/>
      <c r="G291" s="1"/>
      <c r="H291" s="1"/>
      <c r="I291" s="1"/>
      <c r="J291" s="1"/>
      <c r="K291" s="1"/>
      <c r="L291" s="1"/>
      <c r="M291" s="1"/>
      <c r="N291" s="1"/>
      <c r="O291" s="1"/>
      <c r="P291" s="1"/>
      <c r="Q291" s="1"/>
      <c r="R291" s="1"/>
      <c r="S291" s="1"/>
      <c r="T291" s="1"/>
      <c r="U291" s="1"/>
      <c r="V291" s="1"/>
      <c r="W291" s="1"/>
    </row>
    <row r="292">
      <c r="A292" s="1"/>
      <c r="B292" s="1"/>
      <c r="C292" s="1"/>
      <c r="D292" s="1"/>
      <c r="E292" s="1"/>
      <c r="F292" s="1"/>
      <c r="G292" s="1"/>
      <c r="H292" s="1"/>
      <c r="I292" s="1"/>
      <c r="J292" s="1"/>
      <c r="K292" s="1"/>
      <c r="L292" s="1"/>
      <c r="M292" s="1"/>
      <c r="N292" s="1"/>
      <c r="O292" s="1"/>
      <c r="P292" s="1"/>
      <c r="Q292" s="1"/>
      <c r="R292" s="1"/>
      <c r="S292" s="1"/>
      <c r="T292" s="1"/>
      <c r="U292" s="1"/>
      <c r="V292" s="1"/>
      <c r="W292" s="1"/>
    </row>
    <row r="293">
      <c r="A293" s="1"/>
      <c r="B293" s="1"/>
      <c r="C293" s="1"/>
      <c r="D293" s="1"/>
      <c r="E293" s="1"/>
      <c r="F293" s="1"/>
      <c r="G293" s="1"/>
      <c r="H293" s="1"/>
      <c r="I293" s="1"/>
      <c r="J293" s="1"/>
      <c r="K293" s="1"/>
      <c r="L293" s="1"/>
      <c r="M293" s="1"/>
      <c r="N293" s="1"/>
      <c r="O293" s="1"/>
      <c r="P293" s="1"/>
      <c r="Q293" s="1"/>
      <c r="R293" s="1"/>
      <c r="S293" s="1"/>
      <c r="T293" s="1"/>
      <c r="U293" s="1"/>
      <c r="V293" s="1"/>
      <c r="W293" s="1"/>
    </row>
    <row r="294">
      <c r="A294" s="1"/>
      <c r="B294" s="1"/>
      <c r="C294" s="1"/>
      <c r="D294" s="1"/>
      <c r="E294" s="1"/>
      <c r="F294" s="1"/>
      <c r="G294" s="1"/>
      <c r="H294" s="1"/>
      <c r="I294" s="1"/>
      <c r="J294" s="1"/>
      <c r="K294" s="1"/>
      <c r="L294" s="1"/>
      <c r="M294" s="1"/>
      <c r="N294" s="1"/>
      <c r="O294" s="1"/>
      <c r="P294" s="1"/>
      <c r="Q294" s="1"/>
      <c r="R294" s="1"/>
      <c r="S294" s="1"/>
      <c r="T294" s="1"/>
      <c r="U294" s="1"/>
      <c r="V294" s="1"/>
      <c r="W294" s="1"/>
    </row>
    <row r="295">
      <c r="A295" s="1"/>
      <c r="B295" s="1"/>
      <c r="C295" s="1"/>
      <c r="D295" s="1"/>
      <c r="E295" s="1"/>
      <c r="F295" s="1"/>
      <c r="G295" s="1"/>
      <c r="H295" s="1"/>
      <c r="I295" s="1"/>
      <c r="J295" s="1"/>
      <c r="K295" s="1"/>
      <c r="L295" s="1"/>
      <c r="M295" s="1"/>
      <c r="N295" s="1"/>
      <c r="O295" s="1"/>
      <c r="P295" s="1"/>
      <c r="Q295" s="1"/>
      <c r="R295" s="1"/>
      <c r="S295" s="1"/>
      <c r="T295" s="1"/>
      <c r="U295" s="1"/>
      <c r="V295" s="1"/>
      <c r="W295" s="1"/>
    </row>
    <row r="296">
      <c r="A296" s="1"/>
      <c r="B296" s="1"/>
      <c r="C296" s="1"/>
      <c r="D296" s="1"/>
      <c r="E296" s="1"/>
      <c r="F296" s="1"/>
      <c r="G296" s="1"/>
      <c r="H296" s="1"/>
      <c r="I296" s="1"/>
      <c r="J296" s="1"/>
      <c r="K296" s="1"/>
      <c r="L296" s="1"/>
      <c r="M296" s="1"/>
      <c r="N296" s="1"/>
      <c r="O296" s="1"/>
      <c r="P296" s="1"/>
      <c r="Q296" s="1"/>
      <c r="R296" s="1"/>
      <c r="S296" s="1"/>
      <c r="T296" s="1"/>
      <c r="U296" s="1"/>
      <c r="V296" s="1"/>
      <c r="W296" s="1"/>
    </row>
    <row r="297">
      <c r="A297" s="1"/>
      <c r="B297" s="1"/>
      <c r="C297" s="1"/>
      <c r="D297" s="1"/>
      <c r="E297" s="1"/>
      <c r="F297" s="1"/>
      <c r="G297" s="1"/>
      <c r="H297" s="1"/>
      <c r="I297" s="1"/>
      <c r="J297" s="1"/>
      <c r="K297" s="1"/>
      <c r="L297" s="1"/>
      <c r="M297" s="1"/>
      <c r="N297" s="1"/>
      <c r="O297" s="1"/>
      <c r="P297" s="1"/>
      <c r="Q297" s="1"/>
      <c r="R297" s="1"/>
      <c r="S297" s="1"/>
      <c r="T297" s="1"/>
      <c r="U297" s="1"/>
      <c r="V297" s="1"/>
      <c r="W297" s="1"/>
    </row>
    <row r="298">
      <c r="A298" s="1"/>
      <c r="B298" s="1"/>
      <c r="C298" s="1"/>
      <c r="D298" s="1"/>
      <c r="E298" s="1"/>
      <c r="F298" s="1"/>
      <c r="G298" s="1"/>
      <c r="H298" s="1"/>
      <c r="I298" s="1"/>
      <c r="J298" s="1"/>
      <c r="K298" s="1"/>
      <c r="L298" s="1"/>
      <c r="M298" s="1"/>
      <c r="N298" s="1"/>
      <c r="O298" s="1"/>
      <c r="P298" s="1"/>
      <c r="Q298" s="1"/>
      <c r="R298" s="1"/>
      <c r="S298" s="1"/>
      <c r="T298" s="1"/>
      <c r="U298" s="1"/>
      <c r="V298" s="1"/>
      <c r="W298" s="1"/>
    </row>
    <row r="299">
      <c r="A299" s="1"/>
      <c r="B299" s="1"/>
      <c r="C299" s="1"/>
      <c r="D299" s="1"/>
      <c r="E299" s="1"/>
      <c r="F299" s="1"/>
      <c r="G299" s="1"/>
      <c r="H299" s="1"/>
      <c r="I299" s="1"/>
      <c r="J299" s="1"/>
      <c r="K299" s="1"/>
      <c r="L299" s="1"/>
      <c r="M299" s="1"/>
      <c r="N299" s="1"/>
      <c r="O299" s="1"/>
      <c r="P299" s="1"/>
      <c r="Q299" s="1"/>
      <c r="R299" s="1"/>
      <c r="S299" s="1"/>
      <c r="T299" s="1"/>
      <c r="U299" s="1"/>
      <c r="V299" s="1"/>
      <c r="W299" s="1"/>
    </row>
    <row r="300">
      <c r="A300" s="1"/>
      <c r="B300" s="1"/>
      <c r="C300" s="1"/>
      <c r="D300" s="1"/>
      <c r="E300" s="1"/>
      <c r="F300" s="1"/>
      <c r="G300" s="1"/>
      <c r="H300" s="1"/>
      <c r="I300" s="1"/>
      <c r="J300" s="1"/>
      <c r="K300" s="1"/>
      <c r="L300" s="1"/>
      <c r="M300" s="1"/>
      <c r="N300" s="1"/>
      <c r="O300" s="1"/>
      <c r="P300" s="1"/>
      <c r="Q300" s="1"/>
      <c r="R300" s="1"/>
      <c r="S300" s="1"/>
      <c r="T300" s="1"/>
      <c r="U300" s="1"/>
      <c r="V300" s="1"/>
      <c r="W300" s="1"/>
    </row>
    <row r="301">
      <c r="A301" s="1"/>
      <c r="B301" s="1"/>
      <c r="C301" s="1"/>
      <c r="D301" s="1"/>
      <c r="E301" s="1"/>
      <c r="F301" s="1"/>
      <c r="G301" s="1"/>
      <c r="H301" s="1"/>
      <c r="I301" s="1"/>
      <c r="J301" s="1"/>
      <c r="K301" s="1"/>
      <c r="L301" s="1"/>
      <c r="M301" s="1"/>
      <c r="N301" s="1"/>
      <c r="O301" s="1"/>
      <c r="P301" s="1"/>
      <c r="Q301" s="1"/>
      <c r="R301" s="1"/>
      <c r="S301" s="1"/>
      <c r="T301" s="1"/>
      <c r="U301" s="1"/>
      <c r="V301" s="1"/>
      <c r="W301" s="1"/>
    </row>
    <row r="302">
      <c r="A302" s="1"/>
      <c r="B302" s="1"/>
      <c r="C302" s="1"/>
      <c r="D302" s="1"/>
      <c r="E302" s="1"/>
      <c r="F302" s="1"/>
      <c r="G302" s="1"/>
      <c r="H302" s="1"/>
      <c r="I302" s="1"/>
      <c r="J302" s="1"/>
      <c r="K302" s="1"/>
      <c r="L302" s="1"/>
      <c r="M302" s="1"/>
      <c r="N302" s="1"/>
      <c r="O302" s="1"/>
      <c r="P302" s="1"/>
      <c r="Q302" s="1"/>
      <c r="R302" s="1"/>
      <c r="S302" s="1"/>
      <c r="T302" s="1"/>
      <c r="U302" s="1"/>
      <c r="V302" s="1"/>
      <c r="W302" s="1"/>
    </row>
    <row r="303">
      <c r="A303" s="1"/>
      <c r="B303" s="1"/>
      <c r="C303" s="1"/>
      <c r="D303" s="1"/>
      <c r="E303" s="1"/>
      <c r="F303" s="1"/>
      <c r="G303" s="1"/>
      <c r="H303" s="1"/>
      <c r="I303" s="1"/>
      <c r="J303" s="1"/>
      <c r="K303" s="1"/>
      <c r="L303" s="1"/>
      <c r="M303" s="1"/>
      <c r="N303" s="1"/>
      <c r="O303" s="1"/>
      <c r="P303" s="1"/>
      <c r="Q303" s="1"/>
      <c r="R303" s="1"/>
      <c r="S303" s="1"/>
      <c r="T303" s="1"/>
      <c r="U303" s="1"/>
      <c r="V303" s="1"/>
      <c r="W303" s="1"/>
    </row>
    <row r="304">
      <c r="A304" s="1"/>
      <c r="B304" s="1"/>
      <c r="C304" s="1"/>
      <c r="D304" s="1"/>
      <c r="E304" s="1"/>
      <c r="F304" s="1"/>
      <c r="G304" s="1"/>
      <c r="H304" s="1"/>
      <c r="I304" s="1"/>
      <c r="J304" s="1"/>
      <c r="K304" s="1"/>
      <c r="L304" s="1"/>
      <c r="M304" s="1"/>
      <c r="N304" s="1"/>
      <c r="O304" s="1"/>
      <c r="P304" s="1"/>
      <c r="Q304" s="1"/>
      <c r="R304" s="1"/>
      <c r="S304" s="1"/>
      <c r="T304" s="1"/>
      <c r="U304" s="1"/>
      <c r="V304" s="1"/>
      <c r="W304" s="1"/>
    </row>
    <row r="305">
      <c r="A305" s="1"/>
      <c r="B305" s="1"/>
      <c r="C305" s="1"/>
      <c r="D305" s="1"/>
      <c r="E305" s="1"/>
      <c r="F305" s="1"/>
      <c r="G305" s="1"/>
      <c r="H305" s="1"/>
      <c r="I305" s="1"/>
      <c r="J305" s="1"/>
      <c r="K305" s="1"/>
      <c r="L305" s="1"/>
      <c r="M305" s="1"/>
      <c r="N305" s="1"/>
      <c r="O305" s="1"/>
      <c r="P305" s="1"/>
      <c r="Q305" s="1"/>
      <c r="R305" s="1"/>
      <c r="S305" s="1"/>
      <c r="T305" s="1"/>
      <c r="U305" s="1"/>
      <c r="V305" s="1"/>
      <c r="W305" s="1"/>
    </row>
    <row r="306">
      <c r="A306" s="1"/>
      <c r="B306" s="1"/>
      <c r="C306" s="1"/>
      <c r="D306" s="1"/>
      <c r="E306" s="1"/>
      <c r="F306" s="1"/>
      <c r="G306" s="1"/>
      <c r="H306" s="1"/>
      <c r="I306" s="1"/>
      <c r="J306" s="1"/>
      <c r="K306" s="1"/>
      <c r="L306" s="1"/>
      <c r="M306" s="1"/>
      <c r="N306" s="1"/>
      <c r="O306" s="1"/>
      <c r="P306" s="1"/>
      <c r="Q306" s="1"/>
      <c r="R306" s="1"/>
      <c r="S306" s="1"/>
      <c r="T306" s="1"/>
      <c r="U306" s="1"/>
      <c r="V306" s="1"/>
      <c r="W306" s="1"/>
    </row>
    <row r="307">
      <c r="A307" s="1"/>
      <c r="B307" s="1"/>
      <c r="C307" s="1"/>
      <c r="D307" s="1"/>
      <c r="E307" s="1"/>
      <c r="F307" s="1"/>
      <c r="G307" s="1"/>
      <c r="H307" s="1"/>
      <c r="I307" s="1"/>
      <c r="J307" s="1"/>
      <c r="K307" s="1"/>
      <c r="L307" s="1"/>
      <c r="M307" s="1"/>
      <c r="N307" s="1"/>
      <c r="O307" s="1"/>
      <c r="P307" s="1"/>
      <c r="Q307" s="1"/>
      <c r="R307" s="1"/>
      <c r="S307" s="1"/>
      <c r="T307" s="1"/>
      <c r="U307" s="1"/>
      <c r="V307" s="1"/>
      <c r="W307" s="1"/>
    </row>
    <row r="308">
      <c r="A308" s="1"/>
      <c r="B308" s="1"/>
      <c r="C308" s="1"/>
      <c r="D308" s="1"/>
      <c r="E308" s="1"/>
      <c r="F308" s="1"/>
      <c r="G308" s="1"/>
      <c r="H308" s="1"/>
      <c r="I308" s="1"/>
      <c r="J308" s="1"/>
      <c r="K308" s="1"/>
      <c r="L308" s="1"/>
      <c r="M308" s="1"/>
      <c r="N308" s="1"/>
      <c r="O308" s="1"/>
      <c r="P308" s="1"/>
      <c r="Q308" s="1"/>
      <c r="R308" s="1"/>
      <c r="S308" s="1"/>
      <c r="T308" s="1"/>
      <c r="U308" s="1"/>
      <c r="V308" s="1"/>
      <c r="W308" s="1"/>
    </row>
    <row r="309">
      <c r="A309" s="1"/>
      <c r="B309" s="1"/>
      <c r="C309" s="1"/>
      <c r="D309" s="1"/>
      <c r="E309" s="1"/>
      <c r="F309" s="1"/>
      <c r="G309" s="1"/>
      <c r="H309" s="1"/>
      <c r="I309" s="1"/>
      <c r="J309" s="1"/>
      <c r="K309" s="1"/>
      <c r="L309" s="1"/>
      <c r="M309" s="1"/>
      <c r="N309" s="1"/>
      <c r="O309" s="1"/>
      <c r="P309" s="1"/>
      <c r="Q309" s="1"/>
      <c r="R309" s="1"/>
      <c r="S309" s="1"/>
      <c r="T309" s="1"/>
      <c r="U309" s="1"/>
      <c r="V309" s="1"/>
      <c r="W309" s="1"/>
    </row>
    <row r="310">
      <c r="A310" s="1"/>
      <c r="B310" s="1"/>
      <c r="C310" s="1"/>
      <c r="D310" s="1"/>
      <c r="E310" s="1"/>
      <c r="F310" s="1"/>
      <c r="G310" s="1"/>
      <c r="H310" s="1"/>
      <c r="I310" s="1"/>
      <c r="J310" s="1"/>
      <c r="K310" s="1"/>
      <c r="L310" s="1"/>
      <c r="M310" s="1"/>
      <c r="N310" s="1"/>
      <c r="O310" s="1"/>
      <c r="P310" s="1"/>
      <c r="Q310" s="1"/>
      <c r="R310" s="1"/>
      <c r="S310" s="1"/>
      <c r="T310" s="1"/>
      <c r="U310" s="1"/>
      <c r="V310" s="1"/>
      <c r="W310" s="1"/>
    </row>
    <row r="311">
      <c r="A311" s="1"/>
      <c r="B311" s="1"/>
      <c r="C311" s="1"/>
      <c r="D311" s="1"/>
      <c r="E311" s="1"/>
      <c r="F311" s="1"/>
      <c r="G311" s="1"/>
      <c r="H311" s="1"/>
      <c r="I311" s="1"/>
      <c r="J311" s="1"/>
      <c r="K311" s="1"/>
      <c r="L311" s="1"/>
      <c r="M311" s="1"/>
      <c r="N311" s="1"/>
      <c r="O311" s="1"/>
      <c r="P311" s="1"/>
      <c r="Q311" s="1"/>
      <c r="R311" s="1"/>
      <c r="S311" s="1"/>
      <c r="T311" s="1"/>
      <c r="U311" s="1"/>
      <c r="V311" s="1"/>
      <c r="W311" s="1"/>
    </row>
    <row r="312">
      <c r="A312" s="1"/>
      <c r="B312" s="1"/>
      <c r="C312" s="1"/>
      <c r="D312" s="1"/>
      <c r="E312" s="1"/>
      <c r="F312" s="1"/>
      <c r="G312" s="1"/>
      <c r="H312" s="1"/>
      <c r="I312" s="1"/>
      <c r="J312" s="1"/>
      <c r="K312" s="1"/>
      <c r="L312" s="1"/>
      <c r="M312" s="1"/>
      <c r="N312" s="1"/>
      <c r="O312" s="1"/>
      <c r="P312" s="1"/>
      <c r="Q312" s="1"/>
      <c r="R312" s="1"/>
      <c r="S312" s="1"/>
      <c r="T312" s="1"/>
      <c r="U312" s="1"/>
      <c r="V312" s="1"/>
      <c r="W312" s="1"/>
    </row>
    <row r="313">
      <c r="A313" s="1"/>
      <c r="B313" s="1"/>
      <c r="C313" s="1"/>
      <c r="D313" s="1"/>
      <c r="E313" s="1"/>
      <c r="F313" s="1"/>
      <c r="G313" s="1"/>
      <c r="H313" s="1"/>
      <c r="I313" s="1"/>
      <c r="J313" s="1"/>
      <c r="K313" s="1"/>
      <c r="L313" s="1"/>
      <c r="M313" s="1"/>
      <c r="N313" s="1"/>
      <c r="O313" s="1"/>
      <c r="P313" s="1"/>
      <c r="Q313" s="1"/>
      <c r="R313" s="1"/>
      <c r="S313" s="1"/>
      <c r="T313" s="1"/>
      <c r="U313" s="1"/>
      <c r="V313" s="1"/>
      <c r="W313" s="1"/>
    </row>
    <row r="314">
      <c r="A314" s="1"/>
      <c r="B314" s="1"/>
      <c r="C314" s="1"/>
      <c r="D314" s="1"/>
      <c r="E314" s="1"/>
      <c r="F314" s="1"/>
      <c r="G314" s="1"/>
      <c r="H314" s="1"/>
      <c r="I314" s="1"/>
      <c r="J314" s="1"/>
      <c r="K314" s="1"/>
      <c r="L314" s="1"/>
      <c r="M314" s="1"/>
      <c r="N314" s="1"/>
      <c r="O314" s="1"/>
      <c r="P314" s="1"/>
      <c r="Q314" s="1"/>
      <c r="R314" s="1"/>
      <c r="S314" s="1"/>
      <c r="T314" s="1"/>
      <c r="U314" s="1"/>
      <c r="V314" s="1"/>
      <c r="W314" s="1"/>
    </row>
    <row r="315">
      <c r="A315" s="1"/>
      <c r="B315" s="1"/>
      <c r="C315" s="1"/>
      <c r="D315" s="1"/>
      <c r="E315" s="1"/>
      <c r="F315" s="1"/>
      <c r="G315" s="1"/>
      <c r="H315" s="1"/>
      <c r="I315" s="1"/>
      <c r="J315" s="1"/>
      <c r="K315" s="1"/>
      <c r="L315" s="1"/>
      <c r="M315" s="1"/>
      <c r="N315" s="1"/>
      <c r="O315" s="1"/>
      <c r="P315" s="1"/>
      <c r="Q315" s="1"/>
      <c r="R315" s="1"/>
      <c r="S315" s="1"/>
      <c r="T315" s="1"/>
      <c r="U315" s="1"/>
      <c r="V315" s="1"/>
      <c r="W315" s="1"/>
    </row>
    <row r="316">
      <c r="A316" s="1"/>
      <c r="B316" s="1"/>
      <c r="C316" s="1"/>
      <c r="D316" s="1"/>
      <c r="E316" s="1"/>
      <c r="F316" s="1"/>
      <c r="G316" s="1"/>
      <c r="H316" s="1"/>
      <c r="I316" s="1"/>
      <c r="J316" s="1"/>
      <c r="K316" s="1"/>
      <c r="L316" s="1"/>
      <c r="M316" s="1"/>
      <c r="N316" s="1"/>
      <c r="O316" s="1"/>
      <c r="P316" s="1"/>
      <c r="Q316" s="1"/>
      <c r="R316" s="1"/>
      <c r="S316" s="1"/>
      <c r="T316" s="1"/>
      <c r="U316" s="1"/>
      <c r="V316" s="1"/>
      <c r="W316" s="1"/>
    </row>
    <row r="317">
      <c r="A317" s="1"/>
      <c r="B317" s="1"/>
      <c r="C317" s="1"/>
      <c r="D317" s="1"/>
      <c r="E317" s="1"/>
      <c r="F317" s="1"/>
      <c r="G317" s="1"/>
      <c r="H317" s="1"/>
      <c r="I317" s="1"/>
      <c r="J317" s="1"/>
      <c r="K317" s="1"/>
      <c r="L317" s="1"/>
      <c r="M317" s="1"/>
      <c r="N317" s="1"/>
      <c r="O317" s="1"/>
      <c r="P317" s="1"/>
      <c r="Q317" s="1"/>
      <c r="R317" s="1"/>
      <c r="S317" s="1"/>
      <c r="T317" s="1"/>
      <c r="U317" s="1"/>
      <c r="V317" s="1"/>
      <c r="W317" s="1"/>
    </row>
    <row r="318">
      <c r="A318" s="1"/>
      <c r="B318" s="1"/>
      <c r="C318" s="1"/>
      <c r="D318" s="1"/>
      <c r="E318" s="1"/>
      <c r="F318" s="1"/>
      <c r="G318" s="1"/>
      <c r="H318" s="1"/>
      <c r="I318" s="1"/>
      <c r="J318" s="1"/>
      <c r="K318" s="1"/>
      <c r="L318" s="1"/>
      <c r="M318" s="1"/>
      <c r="N318" s="1"/>
      <c r="O318" s="1"/>
      <c r="P318" s="1"/>
      <c r="Q318" s="1"/>
      <c r="R318" s="1"/>
      <c r="S318" s="1"/>
      <c r="T318" s="1"/>
      <c r="U318" s="1"/>
      <c r="V318" s="1"/>
      <c r="W318" s="1"/>
    </row>
    <row r="319">
      <c r="A319" s="1"/>
      <c r="B319" s="1"/>
      <c r="C319" s="1"/>
      <c r="D319" s="1"/>
      <c r="E319" s="1"/>
      <c r="F319" s="1"/>
      <c r="G319" s="1"/>
      <c r="H319" s="1"/>
      <c r="I319" s="1"/>
      <c r="J319" s="1"/>
      <c r="K319" s="1"/>
      <c r="L319" s="1"/>
      <c r="M319" s="1"/>
      <c r="N319" s="1"/>
      <c r="O319" s="1"/>
      <c r="P319" s="1"/>
      <c r="Q319" s="1"/>
      <c r="R319" s="1"/>
      <c r="S319" s="1"/>
      <c r="T319" s="1"/>
      <c r="U319" s="1"/>
      <c r="V319" s="1"/>
      <c r="W319" s="1"/>
    </row>
    <row r="320">
      <c r="A320" s="1"/>
      <c r="B320" s="1"/>
      <c r="C320" s="1"/>
      <c r="D320" s="1"/>
      <c r="E320" s="1"/>
      <c r="F320" s="1"/>
      <c r="G320" s="1"/>
      <c r="H320" s="1"/>
      <c r="I320" s="1"/>
      <c r="J320" s="1"/>
      <c r="K320" s="1"/>
      <c r="L320" s="1"/>
      <c r="M320" s="1"/>
      <c r="N320" s="1"/>
      <c r="O320" s="1"/>
      <c r="P320" s="1"/>
      <c r="Q320" s="1"/>
      <c r="R320" s="1"/>
      <c r="S320" s="1"/>
      <c r="T320" s="1"/>
      <c r="U320" s="1"/>
      <c r="V320" s="1"/>
      <c r="W320" s="1"/>
    </row>
    <row r="321">
      <c r="A321" s="1"/>
      <c r="B321" s="1"/>
      <c r="C321" s="1"/>
      <c r="D321" s="1"/>
      <c r="E321" s="1"/>
      <c r="F321" s="1"/>
      <c r="G321" s="1"/>
      <c r="H321" s="1"/>
      <c r="I321" s="1"/>
      <c r="J321" s="1"/>
      <c r="K321" s="1"/>
      <c r="L321" s="1"/>
      <c r="M321" s="1"/>
      <c r="N321" s="1"/>
      <c r="O321" s="1"/>
      <c r="P321" s="1"/>
      <c r="Q321" s="1"/>
      <c r="R321" s="1"/>
      <c r="S321" s="1"/>
      <c r="T321" s="1"/>
      <c r="U321" s="1"/>
      <c r="V321" s="1"/>
      <c r="W321" s="1"/>
    </row>
    <row r="322">
      <c r="A322" s="1"/>
      <c r="B322" s="1"/>
      <c r="C322" s="1"/>
      <c r="D322" s="1"/>
      <c r="E322" s="1"/>
      <c r="F322" s="1"/>
      <c r="G322" s="1"/>
      <c r="H322" s="1"/>
      <c r="I322" s="1"/>
      <c r="J322" s="1"/>
      <c r="K322" s="1"/>
      <c r="L322" s="1"/>
      <c r="M322" s="1"/>
      <c r="N322" s="1"/>
      <c r="O322" s="1"/>
      <c r="P322" s="1"/>
      <c r="Q322" s="1"/>
      <c r="R322" s="1"/>
      <c r="S322" s="1"/>
      <c r="T322" s="1"/>
      <c r="U322" s="1"/>
      <c r="V322" s="1"/>
      <c r="W322" s="1"/>
    </row>
    <row r="323">
      <c r="A323" s="1"/>
      <c r="B323" s="1"/>
      <c r="C323" s="1"/>
      <c r="D323" s="1"/>
      <c r="E323" s="1"/>
      <c r="F323" s="1"/>
      <c r="G323" s="1"/>
      <c r="H323" s="1"/>
      <c r="I323" s="1"/>
      <c r="J323" s="1"/>
      <c r="K323" s="1"/>
      <c r="L323" s="1"/>
      <c r="M323" s="1"/>
      <c r="N323" s="1"/>
      <c r="O323" s="1"/>
      <c r="P323" s="1"/>
      <c r="Q323" s="1"/>
      <c r="R323" s="1"/>
      <c r="S323" s="1"/>
      <c r="T323" s="1"/>
      <c r="U323" s="1"/>
      <c r="V323" s="1"/>
      <c r="W323" s="1"/>
    </row>
    <row r="324">
      <c r="A324" s="1"/>
      <c r="B324" s="1"/>
      <c r="C324" s="1"/>
      <c r="D324" s="1"/>
      <c r="E324" s="1"/>
      <c r="F324" s="1"/>
      <c r="G324" s="1"/>
      <c r="H324" s="1"/>
      <c r="I324" s="1"/>
      <c r="J324" s="1"/>
      <c r="K324" s="1"/>
      <c r="L324" s="1"/>
      <c r="M324" s="1"/>
      <c r="N324" s="1"/>
      <c r="O324" s="1"/>
      <c r="P324" s="1"/>
      <c r="Q324" s="1"/>
      <c r="R324" s="1"/>
      <c r="S324" s="1"/>
      <c r="T324" s="1"/>
      <c r="U324" s="1"/>
      <c r="V324" s="1"/>
      <c r="W324" s="1"/>
    </row>
    <row r="325">
      <c r="A325" s="1"/>
      <c r="B325" s="1"/>
      <c r="C325" s="1"/>
      <c r="D325" s="1"/>
      <c r="E325" s="1"/>
      <c r="F325" s="1"/>
      <c r="G325" s="1"/>
      <c r="H325" s="1"/>
      <c r="I325" s="1"/>
      <c r="J325" s="1"/>
      <c r="K325" s="1"/>
      <c r="L325" s="1"/>
      <c r="M325" s="1"/>
      <c r="N325" s="1"/>
      <c r="O325" s="1"/>
      <c r="P325" s="1"/>
      <c r="Q325" s="1"/>
      <c r="R325" s="1"/>
      <c r="S325" s="1"/>
      <c r="T325" s="1"/>
      <c r="U325" s="1"/>
      <c r="V325" s="1"/>
      <c r="W325" s="1"/>
    </row>
    <row r="326">
      <c r="A326" s="1"/>
      <c r="B326" s="1"/>
      <c r="C326" s="1"/>
      <c r="D326" s="1"/>
      <c r="E326" s="1"/>
      <c r="F326" s="1"/>
      <c r="G326" s="1"/>
      <c r="H326" s="1"/>
      <c r="I326" s="1"/>
      <c r="J326" s="1"/>
      <c r="K326" s="1"/>
      <c r="L326" s="1"/>
      <c r="M326" s="1"/>
      <c r="N326" s="1"/>
      <c r="O326" s="1"/>
      <c r="P326" s="1"/>
      <c r="Q326" s="1"/>
      <c r="R326" s="1"/>
      <c r="S326" s="1"/>
      <c r="T326" s="1"/>
      <c r="U326" s="1"/>
      <c r="V326" s="1"/>
      <c r="W326" s="1"/>
    </row>
    <row r="327">
      <c r="A327" s="1"/>
      <c r="B327" s="1"/>
      <c r="C327" s="1"/>
      <c r="D327" s="1"/>
      <c r="E327" s="1"/>
      <c r="F327" s="1"/>
      <c r="G327" s="1"/>
      <c r="H327" s="1"/>
      <c r="I327" s="1"/>
      <c r="J327" s="1"/>
      <c r="K327" s="1"/>
      <c r="L327" s="1"/>
      <c r="M327" s="1"/>
      <c r="N327" s="1"/>
      <c r="O327" s="1"/>
      <c r="P327" s="1"/>
      <c r="Q327" s="1"/>
      <c r="R327" s="1"/>
      <c r="S327" s="1"/>
      <c r="T327" s="1"/>
      <c r="U327" s="1"/>
      <c r="V327" s="1"/>
      <c r="W327" s="1"/>
    </row>
    <row r="328">
      <c r="A328" s="1"/>
      <c r="B328" s="1"/>
      <c r="C328" s="1"/>
      <c r="D328" s="1"/>
      <c r="E328" s="1"/>
      <c r="F328" s="1"/>
      <c r="G328" s="1"/>
      <c r="H328" s="1"/>
      <c r="I328" s="1"/>
      <c r="J328" s="1"/>
      <c r="K328" s="1"/>
      <c r="L328" s="1"/>
      <c r="M328" s="1"/>
      <c r="N328" s="1"/>
      <c r="O328" s="1"/>
      <c r="P328" s="1"/>
      <c r="Q328" s="1"/>
      <c r="R328" s="1"/>
      <c r="S328" s="1"/>
      <c r="T328" s="1"/>
      <c r="U328" s="1"/>
      <c r="V328" s="1"/>
      <c r="W328" s="1"/>
    </row>
    <row r="329">
      <c r="A329" s="1"/>
      <c r="B329" s="1"/>
      <c r="C329" s="1"/>
      <c r="D329" s="1"/>
      <c r="E329" s="1"/>
      <c r="F329" s="1"/>
      <c r="G329" s="1"/>
      <c r="H329" s="1"/>
      <c r="I329" s="1"/>
      <c r="J329" s="1"/>
      <c r="K329" s="1"/>
      <c r="L329" s="1"/>
      <c r="M329" s="1"/>
      <c r="N329" s="1"/>
      <c r="O329" s="1"/>
      <c r="P329" s="1"/>
      <c r="Q329" s="1"/>
      <c r="R329" s="1"/>
      <c r="S329" s="1"/>
      <c r="T329" s="1"/>
      <c r="U329" s="1"/>
      <c r="V329" s="1"/>
      <c r="W329" s="1"/>
    </row>
    <row r="330">
      <c r="A330" s="1"/>
      <c r="B330" s="1"/>
      <c r="C330" s="1"/>
      <c r="D330" s="1"/>
      <c r="E330" s="1"/>
      <c r="F330" s="1"/>
      <c r="G330" s="1"/>
      <c r="H330" s="1"/>
      <c r="I330" s="1"/>
      <c r="J330" s="1"/>
      <c r="K330" s="1"/>
      <c r="L330" s="1"/>
      <c r="M330" s="1"/>
      <c r="N330" s="1"/>
      <c r="O330" s="1"/>
      <c r="P330" s="1"/>
      <c r="Q330" s="1"/>
      <c r="R330" s="1"/>
      <c r="S330" s="1"/>
      <c r="T330" s="1"/>
      <c r="U330" s="1"/>
      <c r="V330" s="1"/>
      <c r="W330" s="1"/>
    </row>
    <row r="331">
      <c r="A331" s="1"/>
      <c r="B331" s="1"/>
      <c r="C331" s="1"/>
      <c r="D331" s="1"/>
      <c r="E331" s="1"/>
      <c r="F331" s="1"/>
      <c r="G331" s="1"/>
      <c r="H331" s="1"/>
      <c r="I331" s="1"/>
      <c r="J331" s="1"/>
      <c r="K331" s="1"/>
      <c r="L331" s="1"/>
      <c r="M331" s="1"/>
      <c r="N331" s="1"/>
      <c r="O331" s="1"/>
      <c r="P331" s="1"/>
      <c r="Q331" s="1"/>
      <c r="R331" s="1"/>
      <c r="S331" s="1"/>
      <c r="T331" s="1"/>
      <c r="U331" s="1"/>
      <c r="V331" s="1"/>
      <c r="W331" s="1"/>
    </row>
    <row r="332">
      <c r="A332" s="1"/>
      <c r="B332" s="1"/>
      <c r="C332" s="1"/>
      <c r="D332" s="1"/>
      <c r="E332" s="1"/>
      <c r="F332" s="1"/>
      <c r="G332" s="1"/>
      <c r="H332" s="1"/>
      <c r="I332" s="1"/>
      <c r="J332" s="1"/>
      <c r="K332" s="1"/>
      <c r="L332" s="1"/>
      <c r="M332" s="1"/>
      <c r="N332" s="1"/>
      <c r="O332" s="1"/>
      <c r="P332" s="1"/>
      <c r="Q332" s="1"/>
      <c r="R332" s="1"/>
      <c r="S332" s="1"/>
      <c r="T332" s="1"/>
      <c r="U332" s="1"/>
      <c r="V332" s="1"/>
      <c r="W332" s="1"/>
    </row>
    <row r="333">
      <c r="A333" s="1"/>
      <c r="B333" s="1"/>
      <c r="C333" s="1"/>
      <c r="D333" s="1"/>
      <c r="E333" s="1"/>
      <c r="F333" s="1"/>
      <c r="G333" s="1"/>
      <c r="H333" s="1"/>
      <c r="I333" s="1"/>
      <c r="J333" s="1"/>
      <c r="K333" s="1"/>
      <c r="L333" s="1"/>
      <c r="M333" s="1"/>
      <c r="N333" s="1"/>
      <c r="O333" s="1"/>
      <c r="P333" s="1"/>
      <c r="Q333" s="1"/>
      <c r="R333" s="1"/>
      <c r="S333" s="1"/>
      <c r="T333" s="1"/>
      <c r="U333" s="1"/>
      <c r="V333" s="1"/>
      <c r="W333" s="1"/>
    </row>
    <row r="334">
      <c r="A334" s="1"/>
      <c r="B334" s="1"/>
      <c r="C334" s="1"/>
      <c r="D334" s="1"/>
      <c r="E334" s="1"/>
      <c r="F334" s="1"/>
      <c r="G334" s="1"/>
      <c r="H334" s="1"/>
      <c r="I334" s="1"/>
      <c r="J334" s="1"/>
      <c r="K334" s="1"/>
      <c r="L334" s="1"/>
      <c r="M334" s="1"/>
      <c r="N334" s="1"/>
      <c r="O334" s="1"/>
      <c r="P334" s="1"/>
      <c r="Q334" s="1"/>
      <c r="R334" s="1"/>
      <c r="S334" s="1"/>
      <c r="T334" s="1"/>
      <c r="U334" s="1"/>
      <c r="V334" s="1"/>
      <c r="W334" s="1"/>
    </row>
    <row r="335">
      <c r="A335" s="1"/>
      <c r="B335" s="1"/>
      <c r="C335" s="1"/>
      <c r="D335" s="1"/>
      <c r="E335" s="1"/>
      <c r="F335" s="1"/>
      <c r="G335" s="1"/>
      <c r="H335" s="1"/>
      <c r="I335" s="1"/>
      <c r="J335" s="1"/>
      <c r="K335" s="1"/>
      <c r="L335" s="1"/>
      <c r="M335" s="1"/>
      <c r="N335" s="1"/>
      <c r="O335" s="1"/>
      <c r="P335" s="1"/>
      <c r="Q335" s="1"/>
      <c r="R335" s="1"/>
      <c r="S335" s="1"/>
      <c r="T335" s="1"/>
      <c r="U335" s="1"/>
      <c r="V335" s="1"/>
      <c r="W335" s="1"/>
    </row>
    <row r="336">
      <c r="A336" s="1"/>
      <c r="B336" s="1"/>
      <c r="C336" s="1"/>
      <c r="D336" s="1"/>
      <c r="E336" s="1"/>
      <c r="F336" s="1"/>
      <c r="G336" s="1"/>
      <c r="H336" s="1"/>
      <c r="I336" s="1"/>
      <c r="J336" s="1"/>
      <c r="K336" s="1"/>
      <c r="L336" s="1"/>
      <c r="M336" s="1"/>
      <c r="N336" s="1"/>
      <c r="O336" s="1"/>
      <c r="P336" s="1"/>
      <c r="Q336" s="1"/>
      <c r="R336" s="1"/>
      <c r="S336" s="1"/>
      <c r="T336" s="1"/>
      <c r="U336" s="1"/>
      <c r="V336" s="1"/>
      <c r="W336" s="1"/>
    </row>
    <row r="337">
      <c r="A337" s="1"/>
      <c r="B337" s="1"/>
      <c r="C337" s="1"/>
      <c r="D337" s="1"/>
      <c r="E337" s="1"/>
      <c r="F337" s="1"/>
      <c r="G337" s="1"/>
      <c r="H337" s="1"/>
      <c r="I337" s="1"/>
      <c r="J337" s="1"/>
      <c r="K337" s="1"/>
      <c r="L337" s="1"/>
      <c r="M337" s="1"/>
      <c r="N337" s="1"/>
      <c r="O337" s="1"/>
      <c r="P337" s="1"/>
      <c r="Q337" s="1"/>
      <c r="R337" s="1"/>
      <c r="S337" s="1"/>
      <c r="T337" s="1"/>
      <c r="U337" s="1"/>
      <c r="V337" s="1"/>
      <c r="W337" s="1"/>
    </row>
    <row r="338">
      <c r="A338" s="1"/>
      <c r="B338" s="1"/>
      <c r="C338" s="1"/>
      <c r="D338" s="1"/>
      <c r="E338" s="1"/>
      <c r="F338" s="1"/>
      <c r="G338" s="1"/>
      <c r="H338" s="1"/>
      <c r="I338" s="1"/>
      <c r="J338" s="1"/>
      <c r="K338" s="1"/>
      <c r="L338" s="1"/>
      <c r="M338" s="1"/>
      <c r="N338" s="1"/>
      <c r="O338" s="1"/>
      <c r="P338" s="1"/>
      <c r="Q338" s="1"/>
      <c r="R338" s="1"/>
      <c r="S338" s="1"/>
      <c r="T338" s="1"/>
      <c r="U338" s="1"/>
      <c r="V338" s="1"/>
      <c r="W338" s="1"/>
    </row>
    <row r="339">
      <c r="A339" s="1"/>
      <c r="B339" s="1"/>
      <c r="C339" s="1"/>
      <c r="D339" s="1"/>
      <c r="E339" s="1"/>
      <c r="F339" s="1"/>
      <c r="G339" s="1"/>
      <c r="H339" s="1"/>
      <c r="I339" s="1"/>
      <c r="J339" s="1"/>
      <c r="K339" s="1"/>
      <c r="L339" s="1"/>
      <c r="M339" s="1"/>
      <c r="N339" s="1"/>
      <c r="O339" s="1"/>
      <c r="P339" s="1"/>
      <c r="Q339" s="1"/>
      <c r="R339" s="1"/>
      <c r="S339" s="1"/>
      <c r="T339" s="1"/>
      <c r="U339" s="1"/>
      <c r="V339" s="1"/>
      <c r="W339" s="1"/>
    </row>
    <row r="340">
      <c r="A340" s="1"/>
      <c r="B340" s="1"/>
      <c r="C340" s="1"/>
      <c r="D340" s="1"/>
      <c r="E340" s="1"/>
      <c r="F340" s="1"/>
      <c r="G340" s="1"/>
      <c r="H340" s="1"/>
      <c r="I340" s="1"/>
      <c r="J340" s="1"/>
      <c r="K340" s="1"/>
      <c r="L340" s="1"/>
      <c r="M340" s="1"/>
      <c r="N340" s="1"/>
      <c r="O340" s="1"/>
      <c r="P340" s="1"/>
      <c r="Q340" s="1"/>
      <c r="R340" s="1"/>
      <c r="S340" s="1"/>
      <c r="T340" s="1"/>
      <c r="U340" s="1"/>
      <c r="V340" s="1"/>
      <c r="W340" s="1"/>
    </row>
    <row r="341">
      <c r="A341" s="1"/>
      <c r="B341" s="1"/>
      <c r="C341" s="1"/>
      <c r="D341" s="1"/>
      <c r="E341" s="1"/>
      <c r="F341" s="1"/>
      <c r="G341" s="1"/>
      <c r="H341" s="1"/>
      <c r="I341" s="1"/>
      <c r="J341" s="1"/>
      <c r="K341" s="1"/>
      <c r="L341" s="1"/>
      <c r="M341" s="1"/>
      <c r="N341" s="1"/>
      <c r="O341" s="1"/>
      <c r="P341" s="1"/>
      <c r="Q341" s="1"/>
      <c r="R341" s="1"/>
      <c r="S341" s="1"/>
      <c r="T341" s="1"/>
      <c r="U341" s="1"/>
      <c r="V341" s="1"/>
      <c r="W341" s="1"/>
    </row>
    <row r="342">
      <c r="A342" s="1"/>
      <c r="B342" s="1"/>
      <c r="C342" s="1"/>
      <c r="D342" s="1"/>
      <c r="E342" s="1"/>
      <c r="F342" s="1"/>
      <c r="G342" s="1"/>
      <c r="H342" s="1"/>
      <c r="I342" s="1"/>
      <c r="J342" s="1"/>
      <c r="K342" s="1"/>
      <c r="L342" s="1"/>
      <c r="M342" s="1"/>
      <c r="N342" s="1"/>
      <c r="O342" s="1"/>
      <c r="P342" s="1"/>
      <c r="Q342" s="1"/>
      <c r="R342" s="1"/>
      <c r="S342" s="1"/>
      <c r="T342" s="1"/>
      <c r="U342" s="1"/>
      <c r="V342" s="1"/>
      <c r="W342" s="1"/>
    </row>
    <row r="343">
      <c r="A343" s="1"/>
      <c r="B343" s="1"/>
      <c r="C343" s="1"/>
      <c r="D343" s="1"/>
      <c r="E343" s="1"/>
      <c r="F343" s="1"/>
      <c r="G343" s="1"/>
      <c r="H343" s="1"/>
      <c r="I343" s="1"/>
      <c r="J343" s="1"/>
      <c r="K343" s="1"/>
      <c r="L343" s="1"/>
      <c r="M343" s="1"/>
      <c r="N343" s="1"/>
      <c r="O343" s="1"/>
      <c r="P343" s="1"/>
      <c r="Q343" s="1"/>
      <c r="R343" s="1"/>
      <c r="S343" s="1"/>
      <c r="T343" s="1"/>
      <c r="U343" s="1"/>
      <c r="V343" s="1"/>
      <c r="W343" s="1"/>
    </row>
    <row r="344">
      <c r="A344" s="1"/>
      <c r="B344" s="1"/>
      <c r="C344" s="1"/>
      <c r="D344" s="1"/>
      <c r="E344" s="1"/>
      <c r="F344" s="1"/>
      <c r="G344" s="1"/>
      <c r="H344" s="1"/>
      <c r="I344" s="1"/>
      <c r="J344" s="1"/>
      <c r="K344" s="1"/>
      <c r="L344" s="1"/>
      <c r="M344" s="1"/>
      <c r="N344" s="1"/>
      <c r="O344" s="1"/>
      <c r="P344" s="1"/>
      <c r="Q344" s="1"/>
      <c r="R344" s="1"/>
      <c r="S344" s="1"/>
      <c r="T344" s="1"/>
      <c r="U344" s="1"/>
      <c r="V344" s="1"/>
      <c r="W344" s="1"/>
    </row>
    <row r="345">
      <c r="A345" s="1"/>
      <c r="B345" s="1"/>
      <c r="C345" s="1"/>
      <c r="D345" s="1"/>
      <c r="E345" s="1"/>
      <c r="F345" s="1"/>
      <c r="G345" s="1"/>
      <c r="H345" s="1"/>
      <c r="I345" s="1"/>
      <c r="J345" s="1"/>
      <c r="K345" s="1"/>
      <c r="L345" s="1"/>
      <c r="M345" s="1"/>
      <c r="N345" s="1"/>
      <c r="O345" s="1"/>
      <c r="P345" s="1"/>
      <c r="Q345" s="1"/>
      <c r="R345" s="1"/>
      <c r="S345" s="1"/>
      <c r="T345" s="1"/>
      <c r="U345" s="1"/>
      <c r="V345" s="1"/>
      <c r="W345" s="1"/>
    </row>
    <row r="346">
      <c r="A346" s="1"/>
      <c r="B346" s="1"/>
      <c r="C346" s="1"/>
      <c r="D346" s="1"/>
      <c r="E346" s="1"/>
      <c r="F346" s="1"/>
      <c r="G346" s="1"/>
      <c r="H346" s="1"/>
      <c r="I346" s="1"/>
      <c r="J346" s="1"/>
      <c r="K346" s="1"/>
      <c r="L346" s="1"/>
      <c r="M346" s="1"/>
      <c r="N346" s="1"/>
      <c r="O346" s="1"/>
      <c r="P346" s="1"/>
      <c r="Q346" s="1"/>
      <c r="R346" s="1"/>
      <c r="S346" s="1"/>
      <c r="T346" s="1"/>
      <c r="U346" s="1"/>
      <c r="V346" s="1"/>
      <c r="W346" s="1"/>
    </row>
    <row r="347">
      <c r="A347" s="1"/>
      <c r="B347" s="1"/>
      <c r="C347" s="1"/>
      <c r="D347" s="1"/>
      <c r="E347" s="1"/>
      <c r="F347" s="1"/>
      <c r="G347" s="1"/>
      <c r="H347" s="1"/>
      <c r="I347" s="1"/>
      <c r="J347" s="1"/>
      <c r="K347" s="1"/>
      <c r="L347" s="1"/>
      <c r="M347" s="1"/>
      <c r="N347" s="1"/>
      <c r="O347" s="1"/>
      <c r="P347" s="1"/>
      <c r="Q347" s="1"/>
      <c r="R347" s="1"/>
      <c r="S347" s="1"/>
      <c r="T347" s="1"/>
      <c r="U347" s="1"/>
      <c r="V347" s="1"/>
      <c r="W347" s="1"/>
    </row>
    <row r="348">
      <c r="A348" s="1"/>
      <c r="B348" s="1"/>
      <c r="C348" s="1"/>
      <c r="D348" s="1"/>
      <c r="E348" s="1"/>
      <c r="F348" s="1"/>
      <c r="G348" s="1"/>
      <c r="H348" s="1"/>
      <c r="I348" s="1"/>
      <c r="J348" s="1"/>
      <c r="K348" s="1"/>
      <c r="L348" s="1"/>
      <c r="M348" s="1"/>
      <c r="N348" s="1"/>
      <c r="O348" s="1"/>
      <c r="P348" s="1"/>
      <c r="Q348" s="1"/>
      <c r="R348" s="1"/>
      <c r="S348" s="1"/>
      <c r="T348" s="1"/>
      <c r="U348" s="1"/>
      <c r="V348" s="1"/>
      <c r="W348" s="1"/>
    </row>
    <row r="349">
      <c r="A349" s="1"/>
      <c r="B349" s="1"/>
      <c r="C349" s="1"/>
      <c r="D349" s="1"/>
      <c r="E349" s="1"/>
      <c r="F349" s="1"/>
      <c r="G349" s="1"/>
      <c r="H349" s="1"/>
      <c r="I349" s="1"/>
      <c r="J349" s="1"/>
      <c r="K349" s="1"/>
      <c r="L349" s="1"/>
      <c r="M349" s="1"/>
      <c r="N349" s="1"/>
      <c r="O349" s="1"/>
      <c r="P349" s="1"/>
      <c r="Q349" s="1"/>
      <c r="R349" s="1"/>
      <c r="S349" s="1"/>
      <c r="T349" s="1"/>
      <c r="U349" s="1"/>
      <c r="V349" s="1"/>
      <c r="W349" s="1"/>
    </row>
    <row r="350">
      <c r="A350" s="1"/>
      <c r="B350" s="1"/>
      <c r="C350" s="1"/>
      <c r="D350" s="1"/>
      <c r="E350" s="1"/>
      <c r="F350" s="1"/>
      <c r="G350" s="1"/>
      <c r="H350" s="1"/>
      <c r="I350" s="1"/>
      <c r="J350" s="1"/>
      <c r="K350" s="1"/>
      <c r="L350" s="1"/>
      <c r="M350" s="1"/>
      <c r="N350" s="1"/>
      <c r="O350" s="1"/>
      <c r="P350" s="1"/>
      <c r="Q350" s="1"/>
      <c r="R350" s="1"/>
      <c r="S350" s="1"/>
      <c r="T350" s="1"/>
      <c r="U350" s="1"/>
      <c r="V350" s="1"/>
      <c r="W350" s="1"/>
    </row>
    <row r="351">
      <c r="A351" s="1"/>
      <c r="B351" s="1"/>
      <c r="C351" s="1"/>
      <c r="D351" s="1"/>
      <c r="E351" s="1"/>
      <c r="F351" s="1"/>
      <c r="G351" s="1"/>
      <c r="H351" s="1"/>
      <c r="I351" s="1"/>
      <c r="J351" s="1"/>
      <c r="K351" s="1"/>
      <c r="L351" s="1"/>
      <c r="M351" s="1"/>
      <c r="N351" s="1"/>
      <c r="O351" s="1"/>
      <c r="P351" s="1"/>
      <c r="Q351" s="1"/>
      <c r="R351" s="1"/>
      <c r="S351" s="1"/>
      <c r="T351" s="1"/>
      <c r="U351" s="1"/>
      <c r="V351" s="1"/>
      <c r="W351" s="1"/>
    </row>
    <row r="352">
      <c r="A352" s="1"/>
      <c r="B352" s="1"/>
      <c r="C352" s="1"/>
      <c r="D352" s="1"/>
      <c r="E352" s="1"/>
      <c r="F352" s="1"/>
      <c r="G352" s="1"/>
      <c r="H352" s="1"/>
      <c r="I352" s="1"/>
      <c r="J352" s="1"/>
      <c r="K352" s="1"/>
      <c r="L352" s="1"/>
      <c r="M352" s="1"/>
      <c r="N352" s="1"/>
      <c r="O352" s="1"/>
      <c r="P352" s="1"/>
      <c r="Q352" s="1"/>
      <c r="R352" s="1"/>
      <c r="S352" s="1"/>
      <c r="T352" s="1"/>
      <c r="U352" s="1"/>
      <c r="V352" s="1"/>
      <c r="W352" s="1"/>
    </row>
    <row r="353">
      <c r="A353" s="1"/>
      <c r="B353" s="1"/>
      <c r="C353" s="1"/>
      <c r="D353" s="1"/>
      <c r="E353" s="1"/>
      <c r="F353" s="1"/>
      <c r="G353" s="1"/>
      <c r="H353" s="1"/>
      <c r="I353" s="1"/>
      <c r="J353" s="1"/>
      <c r="K353" s="1"/>
      <c r="L353" s="1"/>
      <c r="M353" s="1"/>
      <c r="N353" s="1"/>
      <c r="O353" s="1"/>
      <c r="P353" s="1"/>
      <c r="Q353" s="1"/>
      <c r="R353" s="1"/>
      <c r="S353" s="1"/>
      <c r="T353" s="1"/>
      <c r="U353" s="1"/>
      <c r="V353" s="1"/>
      <c r="W353" s="1"/>
    </row>
    <row r="354">
      <c r="A354" s="1"/>
      <c r="B354" s="1"/>
      <c r="C354" s="1"/>
      <c r="D354" s="1"/>
      <c r="E354" s="1"/>
      <c r="F354" s="1"/>
      <c r="G354" s="1"/>
      <c r="H354" s="1"/>
      <c r="I354" s="1"/>
      <c r="J354" s="1"/>
      <c r="K354" s="1"/>
      <c r="L354" s="1"/>
      <c r="M354" s="1"/>
      <c r="N354" s="1"/>
      <c r="O354" s="1"/>
      <c r="P354" s="1"/>
      <c r="Q354" s="1"/>
      <c r="R354" s="1"/>
      <c r="S354" s="1"/>
      <c r="T354" s="1"/>
      <c r="U354" s="1"/>
      <c r="V354" s="1"/>
      <c r="W354" s="1"/>
    </row>
    <row r="355">
      <c r="A355" s="1"/>
      <c r="B355" s="1"/>
      <c r="C355" s="1"/>
      <c r="D355" s="1"/>
      <c r="E355" s="1"/>
      <c r="F355" s="1"/>
      <c r="G355" s="1"/>
      <c r="H355" s="1"/>
      <c r="I355" s="1"/>
      <c r="J355" s="1"/>
      <c r="K355" s="1"/>
      <c r="L355" s="1"/>
      <c r="M355" s="1"/>
      <c r="N355" s="1"/>
      <c r="O355" s="1"/>
      <c r="P355" s="1"/>
      <c r="Q355" s="1"/>
      <c r="R355" s="1"/>
      <c r="S355" s="1"/>
      <c r="T355" s="1"/>
      <c r="U355" s="1"/>
      <c r="V355" s="1"/>
      <c r="W355" s="1"/>
    </row>
    <row r="356">
      <c r="A356" s="1"/>
      <c r="B356" s="1"/>
      <c r="C356" s="1"/>
      <c r="D356" s="1"/>
      <c r="E356" s="1"/>
      <c r="F356" s="1"/>
      <c r="G356" s="1"/>
      <c r="H356" s="1"/>
      <c r="I356" s="1"/>
      <c r="J356" s="1"/>
      <c r="K356" s="1"/>
      <c r="L356" s="1"/>
      <c r="M356" s="1"/>
      <c r="N356" s="1"/>
      <c r="O356" s="1"/>
      <c r="P356" s="1"/>
      <c r="Q356" s="1"/>
      <c r="R356" s="1"/>
      <c r="S356" s="1"/>
      <c r="T356" s="1"/>
      <c r="U356" s="1"/>
      <c r="V356" s="1"/>
      <c r="W356" s="1"/>
    </row>
    <row r="357">
      <c r="A357" s="1"/>
      <c r="B357" s="1"/>
      <c r="C357" s="1"/>
      <c r="D357" s="1"/>
      <c r="E357" s="1"/>
      <c r="F357" s="1"/>
      <c r="G357" s="1"/>
      <c r="H357" s="1"/>
      <c r="I357" s="1"/>
      <c r="J357" s="1"/>
      <c r="K357" s="1"/>
      <c r="L357" s="1"/>
      <c r="M357" s="1"/>
      <c r="N357" s="1"/>
      <c r="O357" s="1"/>
      <c r="P357" s="1"/>
      <c r="Q357" s="1"/>
      <c r="R357" s="1"/>
      <c r="S357" s="1"/>
      <c r="T357" s="1"/>
      <c r="U357" s="1"/>
      <c r="V357" s="1"/>
      <c r="W357" s="1"/>
    </row>
    <row r="358">
      <c r="A358" s="1"/>
      <c r="B358" s="1"/>
      <c r="C358" s="1"/>
      <c r="D358" s="1"/>
      <c r="E358" s="1"/>
      <c r="F358" s="1"/>
      <c r="G358" s="1"/>
      <c r="H358" s="1"/>
      <c r="I358" s="1"/>
      <c r="J358" s="1"/>
      <c r="K358" s="1"/>
      <c r="L358" s="1"/>
      <c r="M358" s="1"/>
      <c r="N358" s="1"/>
      <c r="O358" s="1"/>
      <c r="P358" s="1"/>
      <c r="Q358" s="1"/>
      <c r="R358" s="1"/>
      <c r="S358" s="1"/>
      <c r="T358" s="1"/>
      <c r="U358" s="1"/>
      <c r="V358" s="1"/>
      <c r="W358" s="1"/>
    </row>
    <row r="359">
      <c r="A359" s="1"/>
      <c r="B359" s="1"/>
      <c r="C359" s="1"/>
      <c r="D359" s="1"/>
      <c r="E359" s="1"/>
      <c r="F359" s="1"/>
      <c r="G359" s="1"/>
      <c r="H359" s="1"/>
      <c r="I359" s="1"/>
      <c r="J359" s="1"/>
      <c r="K359" s="1"/>
      <c r="L359" s="1"/>
      <c r="M359" s="1"/>
      <c r="N359" s="1"/>
      <c r="O359" s="1"/>
      <c r="P359" s="1"/>
      <c r="Q359" s="1"/>
      <c r="R359" s="1"/>
      <c r="S359" s="1"/>
      <c r="T359" s="1"/>
      <c r="U359" s="1"/>
      <c r="V359" s="1"/>
      <c r="W359" s="1"/>
    </row>
    <row r="360">
      <c r="A360" s="1"/>
      <c r="B360" s="1"/>
      <c r="C360" s="1"/>
      <c r="D360" s="1"/>
      <c r="E360" s="1"/>
      <c r="F360" s="1"/>
      <c r="G360" s="1"/>
      <c r="H360" s="1"/>
      <c r="I360" s="1"/>
      <c r="J360" s="1"/>
      <c r="K360" s="1"/>
      <c r="L360" s="1"/>
      <c r="M360" s="1"/>
      <c r="N360" s="1"/>
      <c r="O360" s="1"/>
      <c r="P360" s="1"/>
      <c r="Q360" s="1"/>
      <c r="R360" s="1"/>
      <c r="S360" s="1"/>
      <c r="T360" s="1"/>
      <c r="U360" s="1"/>
      <c r="V360" s="1"/>
      <c r="W360" s="1"/>
    </row>
    <row r="361">
      <c r="A361" s="1"/>
      <c r="B361" s="1"/>
      <c r="C361" s="1"/>
      <c r="D361" s="1"/>
      <c r="E361" s="1"/>
      <c r="F361" s="1"/>
      <c r="G361" s="1"/>
      <c r="H361" s="1"/>
      <c r="I361" s="1"/>
      <c r="J361" s="1"/>
      <c r="K361" s="1"/>
      <c r="L361" s="1"/>
      <c r="M361" s="1"/>
      <c r="N361" s="1"/>
      <c r="O361" s="1"/>
      <c r="P361" s="1"/>
      <c r="Q361" s="1"/>
      <c r="R361" s="1"/>
      <c r="S361" s="1"/>
      <c r="T361" s="1"/>
      <c r="U361" s="1"/>
      <c r="V361" s="1"/>
      <c r="W361" s="1"/>
    </row>
    <row r="362">
      <c r="A362" s="1"/>
      <c r="B362" s="1"/>
      <c r="C362" s="1"/>
      <c r="D362" s="1"/>
      <c r="E362" s="1"/>
      <c r="F362" s="1"/>
      <c r="G362" s="1"/>
      <c r="H362" s="1"/>
      <c r="I362" s="1"/>
      <c r="J362" s="1"/>
      <c r="K362" s="1"/>
      <c r="L362" s="1"/>
      <c r="M362" s="1"/>
      <c r="N362" s="1"/>
      <c r="O362" s="1"/>
      <c r="P362" s="1"/>
      <c r="Q362" s="1"/>
      <c r="R362" s="1"/>
      <c r="S362" s="1"/>
      <c r="T362" s="1"/>
      <c r="U362" s="1"/>
      <c r="V362" s="1"/>
      <c r="W362" s="1"/>
    </row>
    <row r="363">
      <c r="A363" s="1"/>
      <c r="B363" s="1"/>
      <c r="C363" s="1"/>
      <c r="D363" s="1"/>
      <c r="E363" s="1"/>
      <c r="F363" s="1"/>
      <c r="G363" s="1"/>
      <c r="H363" s="1"/>
      <c r="I363" s="1"/>
      <c r="J363" s="1"/>
      <c r="K363" s="1"/>
      <c r="L363" s="1"/>
      <c r="M363" s="1"/>
      <c r="N363" s="1"/>
      <c r="O363" s="1"/>
      <c r="P363" s="1"/>
      <c r="Q363" s="1"/>
      <c r="R363" s="1"/>
      <c r="S363" s="1"/>
      <c r="T363" s="1"/>
      <c r="U363" s="1"/>
      <c r="V363" s="1"/>
      <c r="W363" s="1"/>
    </row>
    <row r="364">
      <c r="A364" s="1"/>
      <c r="B364" s="1"/>
      <c r="C364" s="1"/>
      <c r="D364" s="1"/>
      <c r="E364" s="1"/>
      <c r="F364" s="1"/>
      <c r="G364" s="1"/>
      <c r="H364" s="1"/>
      <c r="I364" s="1"/>
      <c r="J364" s="1"/>
      <c r="K364" s="1"/>
      <c r="L364" s="1"/>
      <c r="M364" s="1"/>
      <c r="N364" s="1"/>
      <c r="O364" s="1"/>
      <c r="P364" s="1"/>
      <c r="Q364" s="1"/>
      <c r="R364" s="1"/>
      <c r="S364" s="1"/>
      <c r="T364" s="1"/>
      <c r="U364" s="1"/>
      <c r="V364" s="1"/>
      <c r="W364" s="1"/>
    </row>
    <row r="365">
      <c r="A365" s="1"/>
      <c r="B365" s="1"/>
      <c r="C365" s="1"/>
      <c r="D365" s="1"/>
      <c r="E365" s="1"/>
      <c r="F365" s="1"/>
      <c r="G365" s="1"/>
      <c r="H365" s="1"/>
      <c r="I365" s="1"/>
      <c r="J365" s="1"/>
      <c r="K365" s="1"/>
      <c r="L365" s="1"/>
      <c r="M365" s="1"/>
      <c r="N365" s="1"/>
      <c r="O365" s="1"/>
      <c r="P365" s="1"/>
      <c r="Q365" s="1"/>
      <c r="R365" s="1"/>
      <c r="S365" s="1"/>
      <c r="T365" s="1"/>
      <c r="U365" s="1"/>
      <c r="V365" s="1"/>
      <c r="W365" s="1"/>
    </row>
    <row r="366">
      <c r="A366" s="1"/>
      <c r="B366" s="1"/>
      <c r="C366" s="1"/>
      <c r="D366" s="1"/>
      <c r="E366" s="1"/>
      <c r="F366" s="1"/>
      <c r="G366" s="1"/>
      <c r="H366" s="1"/>
      <c r="I366" s="1"/>
      <c r="J366" s="1"/>
      <c r="K366" s="1"/>
      <c r="L366" s="1"/>
      <c r="M366" s="1"/>
      <c r="N366" s="1"/>
      <c r="O366" s="1"/>
      <c r="P366" s="1"/>
      <c r="Q366" s="1"/>
      <c r="R366" s="1"/>
      <c r="S366" s="1"/>
      <c r="T366" s="1"/>
      <c r="U366" s="1"/>
      <c r="V366" s="1"/>
      <c r="W366" s="1"/>
    </row>
    <row r="367">
      <c r="A367" s="1"/>
      <c r="B367" s="1"/>
      <c r="C367" s="1"/>
      <c r="D367" s="1"/>
      <c r="E367" s="1"/>
      <c r="F367" s="1"/>
      <c r="G367" s="1"/>
      <c r="H367" s="1"/>
      <c r="I367" s="1"/>
      <c r="J367" s="1"/>
      <c r="K367" s="1"/>
      <c r="L367" s="1"/>
      <c r="M367" s="1"/>
      <c r="N367" s="1"/>
      <c r="O367" s="1"/>
      <c r="P367" s="1"/>
      <c r="Q367" s="1"/>
      <c r="R367" s="1"/>
      <c r="S367" s="1"/>
      <c r="T367" s="1"/>
      <c r="U367" s="1"/>
      <c r="V367" s="1"/>
      <c r="W367" s="1"/>
    </row>
    <row r="368">
      <c r="A368" s="1"/>
      <c r="B368" s="1"/>
      <c r="C368" s="1"/>
      <c r="D368" s="1"/>
      <c r="E368" s="1"/>
      <c r="F368" s="1"/>
      <c r="G368" s="1"/>
      <c r="H368" s="1"/>
      <c r="I368" s="1"/>
      <c r="J368" s="1"/>
      <c r="K368" s="1"/>
      <c r="L368" s="1"/>
      <c r="M368" s="1"/>
      <c r="N368" s="1"/>
      <c r="O368" s="1"/>
      <c r="P368" s="1"/>
      <c r="Q368" s="1"/>
      <c r="R368" s="1"/>
      <c r="S368" s="1"/>
      <c r="T368" s="1"/>
      <c r="U368" s="1"/>
      <c r="V368" s="1"/>
      <c r="W368" s="1"/>
    </row>
    <row r="369">
      <c r="A369" s="1"/>
      <c r="B369" s="1"/>
      <c r="C369" s="1"/>
      <c r="D369" s="1"/>
      <c r="E369" s="1"/>
      <c r="F369" s="1"/>
      <c r="G369" s="1"/>
      <c r="H369" s="1"/>
      <c r="I369" s="1"/>
      <c r="J369" s="1"/>
      <c r="K369" s="1"/>
      <c r="L369" s="1"/>
      <c r="M369" s="1"/>
      <c r="N369" s="1"/>
      <c r="O369" s="1"/>
      <c r="P369" s="1"/>
      <c r="Q369" s="1"/>
      <c r="R369" s="1"/>
      <c r="S369" s="1"/>
      <c r="T369" s="1"/>
      <c r="U369" s="1"/>
      <c r="V369" s="1"/>
      <c r="W369" s="1"/>
    </row>
    <row r="370">
      <c r="A370" s="1"/>
      <c r="B370" s="1"/>
      <c r="C370" s="1"/>
      <c r="D370" s="1"/>
      <c r="E370" s="1"/>
      <c r="F370" s="1"/>
      <c r="G370" s="1"/>
      <c r="H370" s="1"/>
      <c r="I370" s="1"/>
      <c r="J370" s="1"/>
      <c r="K370" s="1"/>
      <c r="L370" s="1"/>
      <c r="M370" s="1"/>
      <c r="N370" s="1"/>
      <c r="O370" s="1"/>
      <c r="P370" s="1"/>
      <c r="Q370" s="1"/>
      <c r="R370" s="1"/>
      <c r="S370" s="1"/>
      <c r="T370" s="1"/>
      <c r="U370" s="1"/>
      <c r="V370" s="1"/>
      <c r="W370" s="1"/>
    </row>
    <row r="371">
      <c r="A371" s="1"/>
      <c r="B371" s="1"/>
      <c r="C371" s="1"/>
      <c r="D371" s="1"/>
      <c r="E371" s="1"/>
      <c r="F371" s="1"/>
      <c r="G371" s="1"/>
      <c r="H371" s="1"/>
      <c r="I371" s="1"/>
      <c r="J371" s="1"/>
      <c r="K371" s="1"/>
      <c r="L371" s="1"/>
      <c r="M371" s="1"/>
      <c r="N371" s="1"/>
      <c r="O371" s="1"/>
      <c r="P371" s="1"/>
      <c r="Q371" s="1"/>
      <c r="R371" s="1"/>
      <c r="S371" s="1"/>
      <c r="T371" s="1"/>
      <c r="U371" s="1"/>
      <c r="V371" s="1"/>
      <c r="W371" s="1"/>
    </row>
    <row r="372">
      <c r="A372" s="1"/>
      <c r="B372" s="1"/>
      <c r="C372" s="1"/>
      <c r="D372" s="1"/>
      <c r="E372" s="1"/>
      <c r="F372" s="1"/>
      <c r="G372" s="1"/>
      <c r="H372" s="1"/>
      <c r="I372" s="1"/>
      <c r="J372" s="1"/>
      <c r="K372" s="1"/>
      <c r="L372" s="1"/>
      <c r="M372" s="1"/>
      <c r="N372" s="1"/>
      <c r="O372" s="1"/>
      <c r="P372" s="1"/>
      <c r="Q372" s="1"/>
      <c r="R372" s="1"/>
      <c r="S372" s="1"/>
      <c r="T372" s="1"/>
      <c r="U372" s="1"/>
      <c r="V372" s="1"/>
      <c r="W372" s="1"/>
    </row>
    <row r="373">
      <c r="A373" s="1"/>
      <c r="B373" s="1"/>
      <c r="C373" s="1"/>
      <c r="D373" s="1"/>
      <c r="E373" s="1"/>
      <c r="F373" s="1"/>
      <c r="G373" s="1"/>
      <c r="H373" s="1"/>
      <c r="I373" s="1"/>
      <c r="J373" s="1"/>
      <c r="K373" s="1"/>
      <c r="L373" s="1"/>
      <c r="M373" s="1"/>
      <c r="N373" s="1"/>
      <c r="O373" s="1"/>
      <c r="P373" s="1"/>
      <c r="Q373" s="1"/>
      <c r="R373" s="1"/>
      <c r="S373" s="1"/>
      <c r="T373" s="1"/>
      <c r="U373" s="1"/>
      <c r="V373" s="1"/>
      <c r="W373" s="1"/>
    </row>
    <row r="374">
      <c r="A374" s="1"/>
      <c r="B374" s="1"/>
      <c r="C374" s="1"/>
      <c r="D374" s="1"/>
      <c r="E374" s="1"/>
      <c r="F374" s="1"/>
      <c r="G374" s="1"/>
      <c r="H374" s="1"/>
      <c r="I374" s="1"/>
      <c r="J374" s="1"/>
      <c r="K374" s="1"/>
      <c r="L374" s="1"/>
      <c r="M374" s="1"/>
      <c r="N374" s="1"/>
      <c r="O374" s="1"/>
      <c r="P374" s="1"/>
      <c r="Q374" s="1"/>
      <c r="R374" s="1"/>
      <c r="S374" s="1"/>
      <c r="T374" s="1"/>
      <c r="U374" s="1"/>
      <c r="V374" s="1"/>
      <c r="W374" s="1"/>
    </row>
    <row r="375">
      <c r="A375" s="1"/>
      <c r="B375" s="1"/>
      <c r="C375" s="1"/>
      <c r="D375" s="1"/>
      <c r="E375" s="1"/>
      <c r="F375" s="1"/>
      <c r="G375" s="1"/>
      <c r="H375" s="1"/>
      <c r="I375" s="1"/>
      <c r="J375" s="1"/>
      <c r="K375" s="1"/>
      <c r="L375" s="1"/>
      <c r="M375" s="1"/>
      <c r="N375" s="1"/>
      <c r="O375" s="1"/>
      <c r="P375" s="1"/>
      <c r="Q375" s="1"/>
      <c r="R375" s="1"/>
      <c r="S375" s="1"/>
      <c r="T375" s="1"/>
      <c r="U375" s="1"/>
      <c r="V375" s="1"/>
      <c r="W375" s="1"/>
    </row>
    <row r="376">
      <c r="A376" s="1"/>
      <c r="B376" s="1"/>
      <c r="C376" s="1"/>
      <c r="D376" s="1"/>
      <c r="E376" s="1"/>
      <c r="F376" s="1"/>
      <c r="G376" s="1"/>
      <c r="H376" s="1"/>
      <c r="I376" s="1"/>
      <c r="J376" s="1"/>
      <c r="K376" s="1"/>
      <c r="L376" s="1"/>
      <c r="M376" s="1"/>
      <c r="N376" s="1"/>
      <c r="O376" s="1"/>
      <c r="P376" s="1"/>
      <c r="Q376" s="1"/>
      <c r="R376" s="1"/>
      <c r="S376" s="1"/>
      <c r="T376" s="1"/>
      <c r="U376" s="1"/>
      <c r="V376" s="1"/>
      <c r="W376" s="1"/>
    </row>
    <row r="377">
      <c r="A377" s="1"/>
      <c r="B377" s="1"/>
      <c r="C377" s="1"/>
      <c r="D377" s="1"/>
      <c r="E377" s="1"/>
      <c r="F377" s="1"/>
      <c r="G377" s="1"/>
      <c r="H377" s="1"/>
      <c r="I377" s="1"/>
      <c r="J377" s="1"/>
      <c r="K377" s="1"/>
      <c r="L377" s="1"/>
      <c r="M377" s="1"/>
      <c r="N377" s="1"/>
      <c r="O377" s="1"/>
      <c r="P377" s="1"/>
      <c r="Q377" s="1"/>
      <c r="R377" s="1"/>
      <c r="S377" s="1"/>
      <c r="T377" s="1"/>
      <c r="U377" s="1"/>
      <c r="V377" s="1"/>
      <c r="W377" s="1"/>
    </row>
    <row r="378">
      <c r="A378" s="1"/>
      <c r="B378" s="1"/>
      <c r="C378" s="1"/>
      <c r="D378" s="1"/>
      <c r="E378" s="1"/>
      <c r="F378" s="1"/>
      <c r="G378" s="1"/>
      <c r="H378" s="1"/>
      <c r="I378" s="1"/>
      <c r="J378" s="1"/>
      <c r="K378" s="1"/>
      <c r="L378" s="1"/>
      <c r="M378" s="1"/>
      <c r="N378" s="1"/>
      <c r="O378" s="1"/>
      <c r="P378" s="1"/>
      <c r="Q378" s="1"/>
      <c r="R378" s="1"/>
      <c r="S378" s="1"/>
      <c r="T378" s="1"/>
      <c r="U378" s="1"/>
      <c r="V378" s="1"/>
      <c r="W378" s="1"/>
    </row>
    <row r="379">
      <c r="A379" s="1"/>
      <c r="B379" s="1"/>
      <c r="C379" s="1"/>
      <c r="D379" s="1"/>
      <c r="E379" s="1"/>
      <c r="F379" s="1"/>
      <c r="G379" s="1"/>
      <c r="H379" s="1"/>
      <c r="I379" s="1"/>
      <c r="J379" s="1"/>
      <c r="K379" s="1"/>
      <c r="L379" s="1"/>
      <c r="M379" s="1"/>
      <c r="N379" s="1"/>
      <c r="O379" s="1"/>
      <c r="P379" s="1"/>
      <c r="Q379" s="1"/>
      <c r="R379" s="1"/>
      <c r="S379" s="1"/>
      <c r="T379" s="1"/>
      <c r="U379" s="1"/>
      <c r="V379" s="1"/>
      <c r="W379" s="1"/>
    </row>
    <row r="380">
      <c r="A380" s="1"/>
      <c r="B380" s="1"/>
      <c r="C380" s="1"/>
      <c r="D380" s="1"/>
      <c r="E380" s="1"/>
      <c r="F380" s="1"/>
      <c r="G380" s="1"/>
      <c r="H380" s="1"/>
      <c r="I380" s="1"/>
      <c r="J380" s="1"/>
      <c r="K380" s="1"/>
      <c r="L380" s="1"/>
      <c r="M380" s="1"/>
      <c r="N380" s="1"/>
      <c r="O380" s="1"/>
      <c r="P380" s="1"/>
      <c r="Q380" s="1"/>
      <c r="R380" s="1"/>
      <c r="S380" s="1"/>
      <c r="T380" s="1"/>
      <c r="U380" s="1"/>
      <c r="V380" s="1"/>
      <c r="W380" s="1"/>
    </row>
    <row r="381">
      <c r="A381" s="1"/>
      <c r="B381" s="1"/>
      <c r="C381" s="1"/>
      <c r="D381" s="1"/>
      <c r="E381" s="1"/>
      <c r="F381" s="1"/>
      <c r="G381" s="1"/>
      <c r="H381" s="1"/>
      <c r="I381" s="1"/>
      <c r="J381" s="1"/>
      <c r="K381" s="1"/>
      <c r="L381" s="1"/>
      <c r="M381" s="1"/>
      <c r="N381" s="1"/>
      <c r="O381" s="1"/>
      <c r="P381" s="1"/>
      <c r="Q381" s="1"/>
      <c r="R381" s="1"/>
      <c r="S381" s="1"/>
      <c r="T381" s="1"/>
      <c r="U381" s="1"/>
      <c r="V381" s="1"/>
      <c r="W381" s="1"/>
    </row>
    <row r="382">
      <c r="A382" s="1"/>
      <c r="B382" s="1"/>
      <c r="C382" s="1"/>
      <c r="D382" s="1"/>
      <c r="E382" s="1"/>
      <c r="F382" s="1"/>
      <c r="G382" s="1"/>
      <c r="H382" s="1"/>
      <c r="I382" s="1"/>
      <c r="J382" s="1"/>
      <c r="K382" s="1"/>
      <c r="L382" s="1"/>
      <c r="M382" s="1"/>
      <c r="N382" s="1"/>
      <c r="O382" s="1"/>
      <c r="P382" s="1"/>
      <c r="Q382" s="1"/>
      <c r="R382" s="1"/>
      <c r="S382" s="1"/>
      <c r="T382" s="1"/>
      <c r="U382" s="1"/>
      <c r="V382" s="1"/>
      <c r="W382" s="1"/>
    </row>
    <row r="383">
      <c r="A383" s="1"/>
      <c r="B383" s="1"/>
      <c r="C383" s="1"/>
      <c r="D383" s="1"/>
      <c r="E383" s="1"/>
      <c r="F383" s="1"/>
      <c r="G383" s="1"/>
      <c r="H383" s="1"/>
      <c r="I383" s="1"/>
      <c r="J383" s="1"/>
      <c r="K383" s="1"/>
      <c r="L383" s="1"/>
      <c r="M383" s="1"/>
      <c r="N383" s="1"/>
      <c r="O383" s="1"/>
      <c r="P383" s="1"/>
      <c r="Q383" s="1"/>
      <c r="R383" s="1"/>
      <c r="S383" s="1"/>
      <c r="T383" s="1"/>
      <c r="U383" s="1"/>
      <c r="V383" s="1"/>
      <c r="W383" s="1"/>
    </row>
    <row r="384">
      <c r="A384" s="1"/>
      <c r="B384" s="1"/>
      <c r="C384" s="1"/>
      <c r="D384" s="1"/>
      <c r="E384" s="1"/>
      <c r="F384" s="1"/>
      <c r="G384" s="1"/>
      <c r="H384" s="1"/>
      <c r="I384" s="1"/>
      <c r="J384" s="1"/>
      <c r="K384" s="1"/>
      <c r="L384" s="1"/>
      <c r="M384" s="1"/>
      <c r="N384" s="1"/>
      <c r="O384" s="1"/>
      <c r="P384" s="1"/>
      <c r="Q384" s="1"/>
      <c r="R384" s="1"/>
      <c r="S384" s="1"/>
      <c r="T384" s="1"/>
      <c r="U384" s="1"/>
      <c r="V384" s="1"/>
      <c r="W384" s="1"/>
    </row>
    <row r="385">
      <c r="A385" s="1"/>
      <c r="B385" s="1"/>
      <c r="C385" s="1"/>
      <c r="D385" s="1"/>
      <c r="E385" s="1"/>
      <c r="F385" s="1"/>
      <c r="G385" s="1"/>
      <c r="H385" s="1"/>
      <c r="I385" s="1"/>
      <c r="J385" s="1"/>
      <c r="K385" s="1"/>
      <c r="L385" s="1"/>
      <c r="M385" s="1"/>
      <c r="N385" s="1"/>
      <c r="O385" s="1"/>
      <c r="P385" s="1"/>
      <c r="Q385" s="1"/>
      <c r="R385" s="1"/>
      <c r="S385" s="1"/>
      <c r="T385" s="1"/>
      <c r="U385" s="1"/>
      <c r="V385" s="1"/>
      <c r="W385" s="1"/>
    </row>
    <row r="386">
      <c r="A386" s="1"/>
      <c r="B386" s="1"/>
      <c r="C386" s="1"/>
      <c r="D386" s="1"/>
      <c r="E386" s="1"/>
      <c r="F386" s="1"/>
      <c r="G386" s="1"/>
      <c r="H386" s="1"/>
      <c r="I386" s="1"/>
      <c r="J386" s="1"/>
      <c r="K386" s="1"/>
      <c r="L386" s="1"/>
      <c r="M386" s="1"/>
      <c r="N386" s="1"/>
      <c r="O386" s="1"/>
      <c r="P386" s="1"/>
      <c r="Q386" s="1"/>
      <c r="R386" s="1"/>
      <c r="S386" s="1"/>
      <c r="T386" s="1"/>
      <c r="U386" s="1"/>
      <c r="V386" s="1"/>
      <c r="W386" s="1"/>
    </row>
    <row r="387">
      <c r="A387" s="1"/>
      <c r="B387" s="1"/>
      <c r="C387" s="1"/>
      <c r="D387" s="1"/>
      <c r="E387" s="1"/>
      <c r="F387" s="1"/>
      <c r="G387" s="1"/>
      <c r="H387" s="1"/>
      <c r="I387" s="1"/>
      <c r="J387" s="1"/>
      <c r="K387" s="1"/>
      <c r="L387" s="1"/>
      <c r="M387" s="1"/>
      <c r="N387" s="1"/>
      <c r="O387" s="1"/>
      <c r="P387" s="1"/>
      <c r="Q387" s="1"/>
      <c r="R387" s="1"/>
      <c r="S387" s="1"/>
      <c r="T387" s="1"/>
      <c r="U387" s="1"/>
      <c r="V387" s="1"/>
      <c r="W387" s="1"/>
    </row>
    <row r="388">
      <c r="A388" s="1"/>
      <c r="B388" s="1"/>
      <c r="C388" s="1"/>
      <c r="D388" s="1"/>
      <c r="E388" s="1"/>
      <c r="F388" s="1"/>
      <c r="G388" s="1"/>
      <c r="H388" s="1"/>
      <c r="I388" s="1"/>
      <c r="J388" s="1"/>
      <c r="K388" s="1"/>
      <c r="L388" s="1"/>
      <c r="M388" s="1"/>
      <c r="N388" s="1"/>
      <c r="O388" s="1"/>
      <c r="P388" s="1"/>
      <c r="Q388" s="1"/>
      <c r="R388" s="1"/>
      <c r="S388" s="1"/>
      <c r="T388" s="1"/>
      <c r="U388" s="1"/>
      <c r="V388" s="1"/>
      <c r="W388" s="1"/>
    </row>
    <row r="389">
      <c r="A389" s="1"/>
      <c r="B389" s="1"/>
      <c r="C389" s="1"/>
      <c r="D389" s="1"/>
      <c r="E389" s="1"/>
      <c r="F389" s="1"/>
      <c r="G389" s="1"/>
      <c r="H389" s="1"/>
      <c r="I389" s="1"/>
      <c r="J389" s="1"/>
      <c r="K389" s="1"/>
      <c r="L389" s="1"/>
      <c r="M389" s="1"/>
      <c r="N389" s="1"/>
      <c r="O389" s="1"/>
      <c r="P389" s="1"/>
      <c r="Q389" s="1"/>
      <c r="R389" s="1"/>
      <c r="S389" s="1"/>
      <c r="T389" s="1"/>
      <c r="U389" s="1"/>
      <c r="V389" s="1"/>
      <c r="W389" s="1"/>
    </row>
    <row r="390">
      <c r="A390" s="1"/>
      <c r="B390" s="1"/>
      <c r="C390" s="1"/>
      <c r="D390" s="1"/>
      <c r="E390" s="1"/>
      <c r="F390" s="1"/>
      <c r="G390" s="1"/>
      <c r="H390" s="1"/>
      <c r="I390" s="1"/>
      <c r="J390" s="1"/>
      <c r="K390" s="1"/>
      <c r="L390" s="1"/>
      <c r="M390" s="1"/>
      <c r="N390" s="1"/>
      <c r="O390" s="1"/>
      <c r="P390" s="1"/>
      <c r="Q390" s="1"/>
      <c r="R390" s="1"/>
      <c r="S390" s="1"/>
      <c r="T390" s="1"/>
      <c r="U390" s="1"/>
      <c r="V390" s="1"/>
      <c r="W390" s="1"/>
    </row>
    <row r="391">
      <c r="A391" s="1"/>
      <c r="B391" s="1"/>
      <c r="C391" s="1"/>
      <c r="D391" s="1"/>
      <c r="E391" s="1"/>
      <c r="F391" s="1"/>
      <c r="G391" s="1"/>
      <c r="H391" s="1"/>
      <c r="I391" s="1"/>
      <c r="J391" s="1"/>
      <c r="K391" s="1"/>
      <c r="L391" s="1"/>
      <c r="M391" s="1"/>
      <c r="N391" s="1"/>
      <c r="O391" s="1"/>
      <c r="P391" s="1"/>
      <c r="Q391" s="1"/>
      <c r="R391" s="1"/>
      <c r="S391" s="1"/>
      <c r="T391" s="1"/>
      <c r="U391" s="1"/>
      <c r="V391" s="1"/>
      <c r="W391" s="1"/>
    </row>
    <row r="392">
      <c r="A392" s="1"/>
      <c r="B392" s="1"/>
      <c r="C392" s="1"/>
      <c r="D392" s="1"/>
      <c r="E392" s="1"/>
      <c r="F392" s="1"/>
      <c r="G392" s="1"/>
      <c r="H392" s="1"/>
      <c r="I392" s="1"/>
      <c r="J392" s="1"/>
      <c r="K392" s="1"/>
      <c r="L392" s="1"/>
      <c r="M392" s="1"/>
      <c r="N392" s="1"/>
      <c r="O392" s="1"/>
      <c r="P392" s="1"/>
      <c r="Q392" s="1"/>
      <c r="R392" s="1"/>
      <c r="S392" s="1"/>
      <c r="T392" s="1"/>
      <c r="U392" s="1"/>
      <c r="V392" s="1"/>
      <c r="W392" s="1"/>
    </row>
    <row r="393">
      <c r="A393" s="1"/>
      <c r="B393" s="1"/>
      <c r="C393" s="1"/>
      <c r="D393" s="1"/>
      <c r="E393" s="1"/>
      <c r="F393" s="1"/>
      <c r="G393" s="1"/>
      <c r="H393" s="1"/>
      <c r="I393" s="1"/>
      <c r="J393" s="1"/>
      <c r="K393" s="1"/>
      <c r="L393" s="1"/>
      <c r="M393" s="1"/>
      <c r="N393" s="1"/>
      <c r="O393" s="1"/>
      <c r="P393" s="1"/>
      <c r="Q393" s="1"/>
      <c r="R393" s="1"/>
      <c r="S393" s="1"/>
      <c r="T393" s="1"/>
      <c r="U393" s="1"/>
      <c r="V393" s="1"/>
      <c r="W393" s="1"/>
    </row>
    <row r="394">
      <c r="A394" s="1"/>
      <c r="B394" s="1"/>
      <c r="C394" s="1"/>
      <c r="D394" s="1"/>
      <c r="E394" s="1"/>
      <c r="F394" s="1"/>
      <c r="G394" s="1"/>
      <c r="H394" s="1"/>
      <c r="I394" s="1"/>
      <c r="J394" s="1"/>
      <c r="K394" s="1"/>
      <c r="L394" s="1"/>
      <c r="M394" s="1"/>
      <c r="N394" s="1"/>
      <c r="O394" s="1"/>
      <c r="P394" s="1"/>
      <c r="Q394" s="1"/>
      <c r="R394" s="1"/>
      <c r="S394" s="1"/>
      <c r="T394" s="1"/>
      <c r="U394" s="1"/>
      <c r="V394" s="1"/>
      <c r="W394" s="1"/>
    </row>
    <row r="395">
      <c r="A395" s="1"/>
      <c r="B395" s="1"/>
      <c r="C395" s="1"/>
      <c r="D395" s="1"/>
      <c r="E395" s="1"/>
      <c r="F395" s="1"/>
      <c r="G395" s="1"/>
      <c r="H395" s="1"/>
      <c r="I395" s="1"/>
      <c r="J395" s="1"/>
      <c r="K395" s="1"/>
      <c r="L395" s="1"/>
      <c r="M395" s="1"/>
      <c r="N395" s="1"/>
      <c r="O395" s="1"/>
      <c r="P395" s="1"/>
      <c r="Q395" s="1"/>
      <c r="R395" s="1"/>
      <c r="S395" s="1"/>
      <c r="T395" s="1"/>
      <c r="U395" s="1"/>
      <c r="V395" s="1"/>
      <c r="W395" s="1"/>
    </row>
    <row r="396">
      <c r="A396" s="1"/>
      <c r="B396" s="1"/>
      <c r="C396" s="1"/>
      <c r="D396" s="1"/>
      <c r="E396" s="1"/>
      <c r="F396" s="1"/>
      <c r="G396" s="1"/>
      <c r="H396" s="1"/>
      <c r="I396" s="1"/>
      <c r="J396" s="1"/>
      <c r="K396" s="1"/>
      <c r="L396" s="1"/>
      <c r="M396" s="1"/>
      <c r="N396" s="1"/>
      <c r="O396" s="1"/>
      <c r="P396" s="1"/>
      <c r="Q396" s="1"/>
      <c r="R396" s="1"/>
      <c r="S396" s="1"/>
      <c r="T396" s="1"/>
      <c r="U396" s="1"/>
      <c r="V396" s="1"/>
      <c r="W396" s="1"/>
    </row>
    <row r="397">
      <c r="A397" s="1"/>
      <c r="B397" s="1"/>
      <c r="C397" s="1"/>
      <c r="D397" s="1"/>
      <c r="E397" s="1"/>
      <c r="F397" s="1"/>
      <c r="G397" s="1"/>
      <c r="H397" s="1"/>
      <c r="I397" s="1"/>
      <c r="J397" s="1"/>
      <c r="K397" s="1"/>
      <c r="L397" s="1"/>
      <c r="M397" s="1"/>
      <c r="N397" s="1"/>
      <c r="O397" s="1"/>
      <c r="P397" s="1"/>
      <c r="Q397" s="1"/>
      <c r="R397" s="1"/>
      <c r="S397" s="1"/>
      <c r="T397" s="1"/>
      <c r="U397" s="1"/>
      <c r="V397" s="1"/>
      <c r="W397" s="1"/>
    </row>
    <row r="398">
      <c r="A398" s="1"/>
      <c r="B398" s="1"/>
      <c r="C398" s="1"/>
      <c r="D398" s="1"/>
      <c r="E398" s="1"/>
      <c r="F398" s="1"/>
      <c r="G398" s="1"/>
      <c r="H398" s="1"/>
      <c r="I398" s="1"/>
      <c r="J398" s="1"/>
      <c r="K398" s="1"/>
      <c r="L398" s="1"/>
      <c r="M398" s="1"/>
      <c r="N398" s="1"/>
      <c r="O398" s="1"/>
      <c r="P398" s="1"/>
      <c r="Q398" s="1"/>
      <c r="R398" s="1"/>
      <c r="S398" s="1"/>
      <c r="T398" s="1"/>
      <c r="U398" s="1"/>
      <c r="V398" s="1"/>
      <c r="W398" s="1"/>
    </row>
    <row r="399">
      <c r="A399" s="1"/>
      <c r="B399" s="1"/>
      <c r="C399" s="1"/>
      <c r="D399" s="1"/>
      <c r="E399" s="1"/>
      <c r="F399" s="1"/>
      <c r="G399" s="1"/>
      <c r="H399" s="1"/>
      <c r="I399" s="1"/>
      <c r="J399" s="1"/>
      <c r="K399" s="1"/>
      <c r="L399" s="1"/>
      <c r="M399" s="1"/>
      <c r="N399" s="1"/>
      <c r="O399" s="1"/>
      <c r="P399" s="1"/>
      <c r="Q399" s="1"/>
      <c r="R399" s="1"/>
      <c r="S399" s="1"/>
      <c r="T399" s="1"/>
      <c r="U399" s="1"/>
      <c r="V399" s="1"/>
      <c r="W399" s="1"/>
    </row>
    <row r="400">
      <c r="A400" s="1"/>
      <c r="B400" s="1"/>
      <c r="C400" s="1"/>
      <c r="D400" s="1"/>
      <c r="E400" s="1"/>
      <c r="F400" s="1"/>
      <c r="G400" s="1"/>
      <c r="H400" s="1"/>
      <c r="I400" s="1"/>
      <c r="J400" s="1"/>
      <c r="K400" s="1"/>
      <c r="L400" s="1"/>
      <c r="M400" s="1"/>
      <c r="N400" s="1"/>
      <c r="O400" s="1"/>
      <c r="P400" s="1"/>
      <c r="Q400" s="1"/>
      <c r="R400" s="1"/>
      <c r="S400" s="1"/>
      <c r="T400" s="1"/>
      <c r="U400" s="1"/>
      <c r="V400" s="1"/>
      <c r="W400" s="1"/>
    </row>
    <row r="401">
      <c r="A401" s="1"/>
      <c r="B401" s="1"/>
      <c r="C401" s="1"/>
      <c r="D401" s="1"/>
      <c r="E401" s="1"/>
      <c r="F401" s="1"/>
      <c r="G401" s="1"/>
      <c r="H401" s="1"/>
      <c r="I401" s="1"/>
      <c r="J401" s="1"/>
      <c r="K401" s="1"/>
      <c r="L401" s="1"/>
      <c r="M401" s="1"/>
      <c r="N401" s="1"/>
      <c r="O401" s="1"/>
      <c r="P401" s="1"/>
      <c r="Q401" s="1"/>
      <c r="R401" s="1"/>
      <c r="S401" s="1"/>
      <c r="T401" s="1"/>
      <c r="U401" s="1"/>
      <c r="V401" s="1"/>
      <c r="W401" s="1"/>
    </row>
    <row r="402">
      <c r="A402" s="1"/>
      <c r="B402" s="1"/>
      <c r="C402" s="1"/>
      <c r="D402" s="1"/>
      <c r="E402" s="1"/>
      <c r="F402" s="1"/>
      <c r="G402" s="1"/>
      <c r="H402" s="1"/>
      <c r="I402" s="1"/>
      <c r="J402" s="1"/>
      <c r="K402" s="1"/>
      <c r="L402" s="1"/>
      <c r="M402" s="1"/>
      <c r="N402" s="1"/>
      <c r="O402" s="1"/>
      <c r="P402" s="1"/>
      <c r="Q402" s="1"/>
      <c r="R402" s="1"/>
      <c r="S402" s="1"/>
      <c r="T402" s="1"/>
      <c r="U402" s="1"/>
      <c r="V402" s="1"/>
      <c r="W402" s="1"/>
    </row>
    <row r="403">
      <c r="A403" s="1"/>
      <c r="B403" s="1"/>
      <c r="C403" s="1"/>
      <c r="D403" s="1"/>
      <c r="E403" s="1"/>
      <c r="F403" s="1"/>
      <c r="G403" s="1"/>
      <c r="H403" s="1"/>
      <c r="I403" s="1"/>
      <c r="J403" s="1"/>
      <c r="K403" s="1"/>
      <c r="L403" s="1"/>
      <c r="M403" s="1"/>
      <c r="N403" s="1"/>
      <c r="O403" s="1"/>
      <c r="P403" s="1"/>
      <c r="Q403" s="1"/>
      <c r="R403" s="1"/>
      <c r="S403" s="1"/>
      <c r="T403" s="1"/>
      <c r="U403" s="1"/>
      <c r="V403" s="1"/>
      <c r="W403" s="1"/>
    </row>
    <row r="404">
      <c r="A404" s="1"/>
      <c r="B404" s="1"/>
      <c r="C404" s="1"/>
      <c r="D404" s="1"/>
      <c r="E404" s="1"/>
      <c r="F404" s="1"/>
      <c r="G404" s="1"/>
      <c r="H404" s="1"/>
      <c r="I404" s="1"/>
      <c r="J404" s="1"/>
      <c r="K404" s="1"/>
      <c r="L404" s="1"/>
      <c r="M404" s="1"/>
      <c r="N404" s="1"/>
      <c r="O404" s="1"/>
      <c r="P404" s="1"/>
      <c r="Q404" s="1"/>
      <c r="R404" s="1"/>
      <c r="S404" s="1"/>
      <c r="T404" s="1"/>
      <c r="U404" s="1"/>
      <c r="V404" s="1"/>
      <c r="W404" s="1"/>
    </row>
    <row r="405">
      <c r="A405" s="1"/>
      <c r="B405" s="1"/>
      <c r="C405" s="1"/>
      <c r="D405" s="1"/>
      <c r="E405" s="1"/>
      <c r="F405" s="1"/>
      <c r="G405" s="1"/>
      <c r="H405" s="1"/>
      <c r="I405" s="1"/>
      <c r="J405" s="1"/>
      <c r="K405" s="1"/>
      <c r="L405" s="1"/>
      <c r="M405" s="1"/>
      <c r="N405" s="1"/>
      <c r="O405" s="1"/>
      <c r="P405" s="1"/>
      <c r="Q405" s="1"/>
      <c r="R405" s="1"/>
      <c r="S405" s="1"/>
      <c r="T405" s="1"/>
      <c r="U405" s="1"/>
      <c r="V405" s="1"/>
      <c r="W405" s="1"/>
    </row>
    <row r="406">
      <c r="A406" s="1"/>
      <c r="B406" s="1"/>
      <c r="C406" s="1"/>
      <c r="D406" s="1"/>
      <c r="E406" s="1"/>
      <c r="F406" s="1"/>
      <c r="G406" s="1"/>
      <c r="H406" s="1"/>
      <c r="I406" s="1"/>
      <c r="J406" s="1"/>
      <c r="K406" s="1"/>
      <c r="L406" s="1"/>
      <c r="M406" s="1"/>
      <c r="N406" s="1"/>
      <c r="O406" s="1"/>
      <c r="P406" s="1"/>
      <c r="Q406" s="1"/>
      <c r="R406" s="1"/>
      <c r="S406" s="1"/>
      <c r="T406" s="1"/>
      <c r="U406" s="1"/>
      <c r="V406" s="1"/>
      <c r="W406" s="1"/>
    </row>
    <row r="407">
      <c r="A407" s="1"/>
      <c r="B407" s="1"/>
      <c r="C407" s="1"/>
      <c r="D407" s="1"/>
      <c r="E407" s="1"/>
      <c r="F407" s="1"/>
      <c r="G407" s="1"/>
      <c r="H407" s="1"/>
      <c r="I407" s="1"/>
      <c r="J407" s="1"/>
      <c r="K407" s="1"/>
      <c r="L407" s="1"/>
      <c r="M407" s="1"/>
      <c r="N407" s="1"/>
      <c r="O407" s="1"/>
      <c r="P407" s="1"/>
      <c r="Q407" s="1"/>
      <c r="R407" s="1"/>
      <c r="S407" s="1"/>
      <c r="T407" s="1"/>
      <c r="U407" s="1"/>
      <c r="V407" s="1"/>
      <c r="W407" s="1"/>
    </row>
    <row r="408">
      <c r="A408" s="1"/>
      <c r="B408" s="1"/>
      <c r="C408" s="1"/>
      <c r="D408" s="1"/>
      <c r="E408" s="1"/>
      <c r="F408" s="1"/>
      <c r="G408" s="1"/>
      <c r="H408" s="1"/>
      <c r="I408" s="1"/>
      <c r="J408" s="1"/>
      <c r="K408" s="1"/>
      <c r="L408" s="1"/>
      <c r="M408" s="1"/>
      <c r="N408" s="1"/>
      <c r="O408" s="1"/>
      <c r="P408" s="1"/>
      <c r="Q408" s="1"/>
      <c r="R408" s="1"/>
      <c r="S408" s="1"/>
      <c r="T408" s="1"/>
      <c r="U408" s="1"/>
      <c r="V408" s="1"/>
      <c r="W408" s="1"/>
    </row>
    <row r="409">
      <c r="A409" s="1"/>
      <c r="B409" s="1"/>
      <c r="C409" s="1"/>
      <c r="D409" s="1"/>
      <c r="E409" s="1"/>
      <c r="F409" s="1"/>
      <c r="G409" s="1"/>
      <c r="H409" s="1"/>
      <c r="I409" s="1"/>
      <c r="J409" s="1"/>
      <c r="K409" s="1"/>
      <c r="L409" s="1"/>
      <c r="M409" s="1"/>
      <c r="N409" s="1"/>
      <c r="O409" s="1"/>
      <c r="P409" s="1"/>
      <c r="Q409" s="1"/>
      <c r="R409" s="1"/>
      <c r="S409" s="1"/>
      <c r="T409" s="1"/>
      <c r="U409" s="1"/>
      <c r="V409" s="1"/>
      <c r="W409" s="1"/>
    </row>
    <row r="410">
      <c r="A410" s="1"/>
      <c r="B410" s="1"/>
      <c r="C410" s="1"/>
      <c r="D410" s="1"/>
      <c r="E410" s="1"/>
      <c r="F410" s="1"/>
      <c r="G410" s="1"/>
      <c r="H410" s="1"/>
      <c r="I410" s="1"/>
      <c r="J410" s="1"/>
      <c r="K410" s="1"/>
      <c r="L410" s="1"/>
      <c r="M410" s="1"/>
      <c r="N410" s="1"/>
      <c r="O410" s="1"/>
      <c r="P410" s="1"/>
      <c r="Q410" s="1"/>
      <c r="R410" s="1"/>
      <c r="S410" s="1"/>
      <c r="T410" s="1"/>
      <c r="U410" s="1"/>
      <c r="V410" s="1"/>
      <c r="W410" s="1"/>
    </row>
    <row r="411">
      <c r="A411" s="1"/>
      <c r="B411" s="1"/>
      <c r="C411" s="1"/>
      <c r="D411" s="1"/>
      <c r="E411" s="1"/>
      <c r="F411" s="1"/>
      <c r="G411" s="1"/>
      <c r="H411" s="1"/>
      <c r="I411" s="1"/>
      <c r="J411" s="1"/>
      <c r="K411" s="1"/>
      <c r="L411" s="1"/>
      <c r="M411" s="1"/>
      <c r="N411" s="1"/>
      <c r="O411" s="1"/>
      <c r="P411" s="1"/>
      <c r="Q411" s="1"/>
      <c r="R411" s="1"/>
      <c r="S411" s="1"/>
      <c r="T411" s="1"/>
      <c r="U411" s="1"/>
      <c r="V411" s="1"/>
      <c r="W411" s="1"/>
    </row>
    <row r="412">
      <c r="A412" s="1"/>
      <c r="B412" s="1"/>
      <c r="C412" s="1"/>
      <c r="D412" s="1"/>
      <c r="E412" s="1"/>
      <c r="F412" s="1"/>
      <c r="G412" s="1"/>
      <c r="H412" s="1"/>
      <c r="I412" s="1"/>
      <c r="J412" s="1"/>
      <c r="K412" s="1"/>
      <c r="L412" s="1"/>
      <c r="M412" s="1"/>
      <c r="N412" s="1"/>
      <c r="O412" s="1"/>
      <c r="P412" s="1"/>
      <c r="Q412" s="1"/>
      <c r="R412" s="1"/>
      <c r="S412" s="1"/>
      <c r="T412" s="1"/>
      <c r="U412" s="1"/>
      <c r="V412" s="1"/>
      <c r="W412" s="1"/>
    </row>
    <row r="413">
      <c r="A413" s="1"/>
      <c r="B413" s="1"/>
      <c r="C413" s="1"/>
      <c r="D413" s="1"/>
      <c r="E413" s="1"/>
      <c r="F413" s="1"/>
      <c r="G413" s="1"/>
      <c r="H413" s="1"/>
      <c r="I413" s="1"/>
      <c r="J413" s="1"/>
      <c r="K413" s="1"/>
      <c r="L413" s="1"/>
      <c r="M413" s="1"/>
      <c r="N413" s="1"/>
      <c r="O413" s="1"/>
      <c r="P413" s="1"/>
      <c r="Q413" s="1"/>
      <c r="R413" s="1"/>
      <c r="S413" s="1"/>
      <c r="T413" s="1"/>
      <c r="U413" s="1"/>
      <c r="V413" s="1"/>
      <c r="W413" s="1"/>
    </row>
    <row r="414">
      <c r="A414" s="1"/>
      <c r="B414" s="1"/>
      <c r="C414" s="1"/>
      <c r="D414" s="1"/>
      <c r="E414" s="1"/>
      <c r="F414" s="1"/>
      <c r="G414" s="1"/>
      <c r="H414" s="1"/>
      <c r="I414" s="1"/>
      <c r="J414" s="1"/>
      <c r="K414" s="1"/>
      <c r="L414" s="1"/>
      <c r="M414" s="1"/>
      <c r="N414" s="1"/>
      <c r="O414" s="1"/>
      <c r="P414" s="1"/>
      <c r="Q414" s="1"/>
      <c r="R414" s="1"/>
      <c r="S414" s="1"/>
      <c r="T414" s="1"/>
      <c r="U414" s="1"/>
      <c r="V414" s="1"/>
      <c r="W414" s="1"/>
    </row>
    <row r="415">
      <c r="A415" s="1"/>
      <c r="B415" s="1"/>
      <c r="C415" s="1"/>
      <c r="D415" s="1"/>
      <c r="E415" s="1"/>
      <c r="F415" s="1"/>
      <c r="G415" s="1"/>
      <c r="H415" s="1"/>
      <c r="I415" s="1"/>
      <c r="J415" s="1"/>
      <c r="K415" s="1"/>
      <c r="L415" s="1"/>
      <c r="M415" s="1"/>
      <c r="N415" s="1"/>
      <c r="O415" s="1"/>
      <c r="P415" s="1"/>
      <c r="Q415" s="1"/>
      <c r="R415" s="1"/>
      <c r="S415" s="1"/>
      <c r="T415" s="1"/>
      <c r="U415" s="1"/>
      <c r="V415" s="1"/>
      <c r="W415" s="1"/>
    </row>
    <row r="416">
      <c r="A416" s="1"/>
      <c r="B416" s="1"/>
      <c r="C416" s="1"/>
      <c r="D416" s="1"/>
      <c r="E416" s="1"/>
      <c r="F416" s="1"/>
      <c r="G416" s="1"/>
      <c r="H416" s="1"/>
      <c r="I416" s="1"/>
      <c r="J416" s="1"/>
      <c r="K416" s="1"/>
      <c r="L416" s="1"/>
      <c r="M416" s="1"/>
      <c r="N416" s="1"/>
      <c r="O416" s="1"/>
      <c r="P416" s="1"/>
      <c r="Q416" s="1"/>
      <c r="R416" s="1"/>
      <c r="S416" s="1"/>
      <c r="T416" s="1"/>
      <c r="U416" s="1"/>
      <c r="V416" s="1"/>
      <c r="W416" s="1"/>
    </row>
    <row r="417">
      <c r="A417" s="1"/>
      <c r="B417" s="1"/>
      <c r="C417" s="1"/>
      <c r="D417" s="1"/>
      <c r="E417" s="1"/>
      <c r="F417" s="1"/>
      <c r="G417" s="1"/>
      <c r="H417" s="1"/>
      <c r="I417" s="1"/>
      <c r="J417" s="1"/>
      <c r="K417" s="1"/>
      <c r="L417" s="1"/>
      <c r="M417" s="1"/>
      <c r="N417" s="1"/>
      <c r="O417" s="1"/>
      <c r="P417" s="1"/>
      <c r="Q417" s="1"/>
      <c r="R417" s="1"/>
      <c r="S417" s="1"/>
      <c r="T417" s="1"/>
      <c r="U417" s="1"/>
      <c r="V417" s="1"/>
      <c r="W417" s="1"/>
    </row>
    <row r="418">
      <c r="A418" s="1"/>
      <c r="B418" s="1"/>
      <c r="C418" s="1"/>
      <c r="D418" s="1"/>
      <c r="E418" s="1"/>
      <c r="F418" s="1"/>
      <c r="G418" s="1"/>
      <c r="H418" s="1"/>
      <c r="I418" s="1"/>
      <c r="J418" s="1"/>
      <c r="K418" s="1"/>
      <c r="L418" s="1"/>
      <c r="M418" s="1"/>
      <c r="N418" s="1"/>
      <c r="O418" s="1"/>
      <c r="P418" s="1"/>
      <c r="Q418" s="1"/>
      <c r="R418" s="1"/>
      <c r="S418" s="1"/>
      <c r="T418" s="1"/>
      <c r="U418" s="1"/>
      <c r="V418" s="1"/>
      <c r="W418" s="1"/>
    </row>
    <row r="419">
      <c r="A419" s="1"/>
      <c r="B419" s="1"/>
      <c r="C419" s="1"/>
      <c r="D419" s="1"/>
      <c r="E419" s="1"/>
      <c r="F419" s="1"/>
      <c r="G419" s="1"/>
      <c r="H419" s="1"/>
      <c r="I419" s="1"/>
      <c r="J419" s="1"/>
      <c r="K419" s="1"/>
      <c r="L419" s="1"/>
      <c r="M419" s="1"/>
      <c r="N419" s="1"/>
      <c r="O419" s="1"/>
      <c r="P419" s="1"/>
      <c r="Q419" s="1"/>
      <c r="R419" s="1"/>
      <c r="S419" s="1"/>
      <c r="T419" s="1"/>
      <c r="U419" s="1"/>
      <c r="V419" s="1"/>
      <c r="W419" s="1"/>
    </row>
    <row r="420">
      <c r="A420" s="1"/>
      <c r="B420" s="1"/>
      <c r="C420" s="1"/>
      <c r="D420" s="1"/>
      <c r="E420" s="1"/>
      <c r="F420" s="1"/>
      <c r="G420" s="1"/>
      <c r="H420" s="1"/>
      <c r="I420" s="1"/>
      <c r="J420" s="1"/>
      <c r="K420" s="1"/>
      <c r="L420" s="1"/>
      <c r="M420" s="1"/>
      <c r="N420" s="1"/>
      <c r="O420" s="1"/>
      <c r="P420" s="1"/>
      <c r="Q420" s="1"/>
      <c r="R420" s="1"/>
      <c r="S420" s="1"/>
      <c r="T420" s="1"/>
      <c r="U420" s="1"/>
      <c r="V420" s="1"/>
      <c r="W420" s="1"/>
    </row>
    <row r="421">
      <c r="A421" s="1"/>
      <c r="B421" s="1"/>
      <c r="C421" s="1"/>
      <c r="D421" s="1"/>
      <c r="E421" s="1"/>
      <c r="F421" s="1"/>
      <c r="G421" s="1"/>
      <c r="H421" s="1"/>
      <c r="I421" s="1"/>
      <c r="J421" s="1"/>
      <c r="K421" s="1"/>
      <c r="L421" s="1"/>
      <c r="M421" s="1"/>
      <c r="N421" s="1"/>
      <c r="O421" s="1"/>
      <c r="P421" s="1"/>
      <c r="Q421" s="1"/>
      <c r="R421" s="1"/>
      <c r="S421" s="1"/>
      <c r="T421" s="1"/>
      <c r="U421" s="1"/>
      <c r="V421" s="1"/>
      <c r="W421" s="1"/>
    </row>
    <row r="422">
      <c r="A422" s="1"/>
      <c r="B422" s="1"/>
      <c r="C422" s="1"/>
      <c r="D422" s="1"/>
      <c r="E422" s="1"/>
      <c r="F422" s="1"/>
      <c r="G422" s="1"/>
      <c r="H422" s="1"/>
      <c r="I422" s="1"/>
      <c r="J422" s="1"/>
      <c r="K422" s="1"/>
      <c r="L422" s="1"/>
      <c r="M422" s="1"/>
      <c r="N422" s="1"/>
      <c r="O422" s="1"/>
      <c r="P422" s="1"/>
      <c r="Q422" s="1"/>
      <c r="R422" s="1"/>
      <c r="S422" s="1"/>
      <c r="T422" s="1"/>
      <c r="U422" s="1"/>
      <c r="V422" s="1"/>
      <c r="W422" s="1"/>
    </row>
    <row r="423">
      <c r="A423" s="1"/>
      <c r="B423" s="1"/>
      <c r="C423" s="1"/>
      <c r="D423" s="1"/>
      <c r="E423" s="1"/>
      <c r="F423" s="1"/>
      <c r="G423" s="1"/>
      <c r="H423" s="1"/>
      <c r="I423" s="1"/>
      <c r="J423" s="1"/>
      <c r="K423" s="1"/>
      <c r="L423" s="1"/>
      <c r="M423" s="1"/>
      <c r="N423" s="1"/>
      <c r="O423" s="1"/>
      <c r="P423" s="1"/>
      <c r="Q423" s="1"/>
      <c r="R423" s="1"/>
      <c r="S423" s="1"/>
      <c r="T423" s="1"/>
      <c r="U423" s="1"/>
      <c r="V423" s="1"/>
      <c r="W423" s="1"/>
    </row>
    <row r="424">
      <c r="A424" s="1"/>
      <c r="B424" s="1"/>
      <c r="C424" s="1"/>
      <c r="D424" s="1"/>
      <c r="E424" s="1"/>
      <c r="F424" s="1"/>
      <c r="G424" s="1"/>
      <c r="H424" s="1"/>
      <c r="I424" s="1"/>
      <c r="J424" s="1"/>
      <c r="K424" s="1"/>
      <c r="L424" s="1"/>
      <c r="M424" s="1"/>
      <c r="N424" s="1"/>
      <c r="O424" s="1"/>
      <c r="P424" s="1"/>
      <c r="Q424" s="1"/>
      <c r="R424" s="1"/>
      <c r="S424" s="1"/>
      <c r="T424" s="1"/>
      <c r="U424" s="1"/>
      <c r="V424" s="1"/>
      <c r="W424" s="1"/>
    </row>
    <row r="425">
      <c r="A425" s="1"/>
      <c r="B425" s="1"/>
      <c r="C425" s="1"/>
      <c r="D425" s="1"/>
      <c r="E425" s="1"/>
      <c r="F425" s="1"/>
      <c r="G425" s="1"/>
      <c r="H425" s="1"/>
      <c r="I425" s="1"/>
      <c r="J425" s="1"/>
      <c r="K425" s="1"/>
      <c r="L425" s="1"/>
      <c r="M425" s="1"/>
      <c r="N425" s="1"/>
      <c r="O425" s="1"/>
      <c r="P425" s="1"/>
      <c r="Q425" s="1"/>
      <c r="R425" s="1"/>
      <c r="S425" s="1"/>
      <c r="T425" s="1"/>
      <c r="U425" s="1"/>
      <c r="V425" s="1"/>
      <c r="W425" s="1"/>
    </row>
    <row r="426">
      <c r="A426" s="1"/>
      <c r="B426" s="1"/>
      <c r="C426" s="1"/>
      <c r="D426" s="1"/>
      <c r="E426" s="1"/>
      <c r="F426" s="1"/>
      <c r="G426" s="1"/>
      <c r="H426" s="1"/>
      <c r="I426" s="1"/>
      <c r="J426" s="1"/>
      <c r="K426" s="1"/>
      <c r="L426" s="1"/>
      <c r="M426" s="1"/>
      <c r="N426" s="1"/>
      <c r="O426" s="1"/>
      <c r="P426" s="1"/>
      <c r="Q426" s="1"/>
      <c r="R426" s="1"/>
      <c r="S426" s="1"/>
      <c r="T426" s="1"/>
      <c r="U426" s="1"/>
      <c r="V426" s="1"/>
      <c r="W426" s="1"/>
    </row>
    <row r="427">
      <c r="A427" s="1"/>
      <c r="B427" s="1"/>
      <c r="C427" s="1"/>
      <c r="D427" s="1"/>
      <c r="E427" s="1"/>
      <c r="F427" s="1"/>
      <c r="G427" s="1"/>
      <c r="H427" s="1"/>
      <c r="I427" s="1"/>
      <c r="J427" s="1"/>
      <c r="K427" s="1"/>
      <c r="L427" s="1"/>
      <c r="M427" s="1"/>
      <c r="N427" s="1"/>
      <c r="O427" s="1"/>
      <c r="P427" s="1"/>
      <c r="Q427" s="1"/>
      <c r="R427" s="1"/>
      <c r="S427" s="1"/>
      <c r="T427" s="1"/>
      <c r="U427" s="1"/>
      <c r="V427" s="1"/>
      <c r="W427" s="1"/>
    </row>
    <row r="428">
      <c r="A428" s="1"/>
      <c r="B428" s="1"/>
      <c r="C428" s="1"/>
      <c r="D428" s="1"/>
      <c r="E428" s="1"/>
      <c r="F428" s="1"/>
      <c r="G428" s="1"/>
      <c r="H428" s="1"/>
      <c r="I428" s="1"/>
      <c r="J428" s="1"/>
      <c r="K428" s="1"/>
      <c r="L428" s="1"/>
      <c r="M428" s="1"/>
      <c r="N428" s="1"/>
      <c r="O428" s="1"/>
      <c r="P428" s="1"/>
      <c r="Q428" s="1"/>
      <c r="R428" s="1"/>
      <c r="S428" s="1"/>
      <c r="T428" s="1"/>
      <c r="U428" s="1"/>
      <c r="V428" s="1"/>
      <c r="W428" s="1"/>
    </row>
    <row r="429">
      <c r="A429" s="1"/>
      <c r="B429" s="1"/>
      <c r="C429" s="1"/>
      <c r="D429" s="1"/>
      <c r="E429" s="1"/>
      <c r="F429" s="1"/>
      <c r="G429" s="1"/>
      <c r="H429" s="1"/>
      <c r="I429" s="1"/>
      <c r="J429" s="1"/>
      <c r="K429" s="1"/>
      <c r="L429" s="1"/>
      <c r="M429" s="1"/>
      <c r="N429" s="1"/>
      <c r="O429" s="1"/>
      <c r="P429" s="1"/>
      <c r="Q429" s="1"/>
      <c r="R429" s="1"/>
      <c r="S429" s="1"/>
      <c r="T429" s="1"/>
      <c r="U429" s="1"/>
      <c r="V429" s="1"/>
      <c r="W429" s="1"/>
    </row>
    <row r="430">
      <c r="A430" s="1"/>
      <c r="B430" s="1"/>
      <c r="C430" s="1"/>
      <c r="D430" s="1"/>
      <c r="E430" s="1"/>
      <c r="F430" s="1"/>
      <c r="G430" s="1"/>
      <c r="H430" s="1"/>
      <c r="I430" s="1"/>
      <c r="J430" s="1"/>
      <c r="K430" s="1"/>
      <c r="L430" s="1"/>
      <c r="M430" s="1"/>
      <c r="N430" s="1"/>
      <c r="O430" s="1"/>
      <c r="P430" s="1"/>
      <c r="Q430" s="1"/>
      <c r="R430" s="1"/>
      <c r="S430" s="1"/>
      <c r="T430" s="1"/>
      <c r="U430" s="1"/>
      <c r="V430" s="1"/>
      <c r="W430" s="1"/>
    </row>
    <row r="431">
      <c r="A431" s="1"/>
      <c r="B431" s="1"/>
      <c r="C431" s="1"/>
      <c r="D431" s="1"/>
      <c r="E431" s="1"/>
      <c r="F431" s="1"/>
      <c r="G431" s="1"/>
      <c r="H431" s="1"/>
      <c r="I431" s="1"/>
      <c r="J431" s="1"/>
      <c r="K431" s="1"/>
      <c r="L431" s="1"/>
      <c r="M431" s="1"/>
      <c r="N431" s="1"/>
      <c r="O431" s="1"/>
      <c r="P431" s="1"/>
      <c r="Q431" s="1"/>
      <c r="R431" s="1"/>
      <c r="S431" s="1"/>
      <c r="T431" s="1"/>
      <c r="U431" s="1"/>
      <c r="V431" s="1"/>
      <c r="W431" s="1"/>
    </row>
    <row r="432">
      <c r="A432" s="1"/>
      <c r="B432" s="1"/>
      <c r="C432" s="1"/>
      <c r="D432" s="1"/>
      <c r="E432" s="1"/>
      <c r="F432" s="1"/>
      <c r="G432" s="1"/>
      <c r="H432" s="1"/>
      <c r="I432" s="1"/>
      <c r="J432" s="1"/>
      <c r="K432" s="1"/>
      <c r="L432" s="1"/>
      <c r="M432" s="1"/>
      <c r="N432" s="1"/>
      <c r="O432" s="1"/>
      <c r="P432" s="1"/>
      <c r="Q432" s="1"/>
      <c r="R432" s="1"/>
      <c r="S432" s="1"/>
      <c r="T432" s="1"/>
      <c r="U432" s="1"/>
      <c r="V432" s="1"/>
      <c r="W432" s="1"/>
    </row>
    <row r="433">
      <c r="A433" s="1"/>
      <c r="B433" s="1"/>
      <c r="C433" s="1"/>
      <c r="D433" s="1"/>
      <c r="E433" s="1"/>
      <c r="F433" s="1"/>
      <c r="G433" s="1"/>
      <c r="H433" s="1"/>
      <c r="I433" s="1"/>
      <c r="J433" s="1"/>
      <c r="K433" s="1"/>
      <c r="L433" s="1"/>
      <c r="M433" s="1"/>
      <c r="N433" s="1"/>
      <c r="O433" s="1"/>
      <c r="P433" s="1"/>
      <c r="Q433" s="1"/>
      <c r="R433" s="1"/>
      <c r="S433" s="1"/>
      <c r="T433" s="1"/>
      <c r="U433" s="1"/>
      <c r="V433" s="1"/>
      <c r="W433" s="1"/>
    </row>
    <row r="434">
      <c r="A434" s="1"/>
      <c r="B434" s="1"/>
      <c r="C434" s="1"/>
      <c r="D434" s="1"/>
      <c r="E434" s="1"/>
      <c r="F434" s="1"/>
      <c r="G434" s="1"/>
      <c r="H434" s="1"/>
      <c r="I434" s="1"/>
      <c r="J434" s="1"/>
      <c r="K434" s="1"/>
      <c r="L434" s="1"/>
      <c r="M434" s="1"/>
      <c r="N434" s="1"/>
      <c r="O434" s="1"/>
      <c r="P434" s="1"/>
      <c r="Q434" s="1"/>
      <c r="R434" s="1"/>
      <c r="S434" s="1"/>
      <c r="T434" s="1"/>
      <c r="U434" s="1"/>
      <c r="V434" s="1"/>
      <c r="W434" s="1"/>
    </row>
    <row r="435">
      <c r="A435" s="1"/>
      <c r="B435" s="1"/>
      <c r="C435" s="1"/>
      <c r="D435" s="1"/>
      <c r="E435" s="1"/>
      <c r="F435" s="1"/>
      <c r="G435" s="1"/>
      <c r="H435" s="1"/>
      <c r="I435" s="1"/>
      <c r="J435" s="1"/>
      <c r="K435" s="1"/>
      <c r="L435" s="1"/>
      <c r="M435" s="1"/>
      <c r="N435" s="1"/>
      <c r="O435" s="1"/>
      <c r="P435" s="1"/>
      <c r="Q435" s="1"/>
      <c r="R435" s="1"/>
      <c r="S435" s="1"/>
      <c r="T435" s="1"/>
      <c r="U435" s="1"/>
      <c r="V435" s="1"/>
      <c r="W435" s="1"/>
    </row>
    <row r="436">
      <c r="A436" s="1"/>
      <c r="B436" s="1"/>
      <c r="C436" s="1"/>
      <c r="D436" s="1"/>
      <c r="E436" s="1"/>
      <c r="F436" s="1"/>
      <c r="G436" s="1"/>
      <c r="H436" s="1"/>
      <c r="I436" s="1"/>
      <c r="J436" s="1"/>
      <c r="K436" s="1"/>
      <c r="L436" s="1"/>
      <c r="M436" s="1"/>
      <c r="N436" s="1"/>
      <c r="O436" s="1"/>
      <c r="P436" s="1"/>
      <c r="Q436" s="1"/>
      <c r="R436" s="1"/>
      <c r="S436" s="1"/>
      <c r="T436" s="1"/>
      <c r="U436" s="1"/>
      <c r="V436" s="1"/>
      <c r="W436" s="1"/>
    </row>
    <row r="437">
      <c r="A437" s="1"/>
      <c r="B437" s="1"/>
      <c r="C437" s="1"/>
      <c r="D437" s="1"/>
      <c r="E437" s="1"/>
      <c r="F437" s="1"/>
      <c r="G437" s="1"/>
      <c r="H437" s="1"/>
      <c r="I437" s="1"/>
      <c r="J437" s="1"/>
      <c r="K437" s="1"/>
      <c r="L437" s="1"/>
      <c r="M437" s="1"/>
      <c r="N437" s="1"/>
      <c r="O437" s="1"/>
      <c r="P437" s="1"/>
      <c r="Q437" s="1"/>
      <c r="R437" s="1"/>
      <c r="S437" s="1"/>
      <c r="T437" s="1"/>
      <c r="U437" s="1"/>
      <c r="V437" s="1"/>
      <c r="W437" s="1"/>
    </row>
    <row r="438">
      <c r="A438" s="1"/>
      <c r="B438" s="1"/>
      <c r="C438" s="1"/>
      <c r="D438" s="1"/>
      <c r="E438" s="1"/>
      <c r="F438" s="1"/>
      <c r="G438" s="1"/>
      <c r="H438" s="1"/>
      <c r="I438" s="1"/>
      <c r="J438" s="1"/>
      <c r="K438" s="1"/>
      <c r="L438" s="1"/>
      <c r="M438" s="1"/>
      <c r="N438" s="1"/>
      <c r="O438" s="1"/>
      <c r="P438" s="1"/>
      <c r="Q438" s="1"/>
      <c r="R438" s="1"/>
      <c r="S438" s="1"/>
      <c r="T438" s="1"/>
      <c r="U438" s="1"/>
      <c r="V438" s="1"/>
      <c r="W438" s="1"/>
    </row>
    <row r="439">
      <c r="A439" s="1"/>
      <c r="B439" s="1"/>
      <c r="C439" s="1"/>
      <c r="D439" s="1"/>
      <c r="E439" s="1"/>
      <c r="F439" s="1"/>
      <c r="G439" s="1"/>
      <c r="H439" s="1"/>
      <c r="I439" s="1"/>
      <c r="J439" s="1"/>
      <c r="K439" s="1"/>
      <c r="L439" s="1"/>
      <c r="M439" s="1"/>
      <c r="N439" s="1"/>
      <c r="O439" s="1"/>
      <c r="P439" s="1"/>
      <c r="Q439" s="1"/>
      <c r="R439" s="1"/>
      <c r="S439" s="1"/>
      <c r="T439" s="1"/>
      <c r="U439" s="1"/>
      <c r="V439" s="1"/>
      <c r="W439" s="1"/>
    </row>
    <row r="440">
      <c r="A440" s="1"/>
      <c r="B440" s="1"/>
      <c r="C440" s="1"/>
      <c r="D440" s="1"/>
      <c r="E440" s="1"/>
      <c r="F440" s="1"/>
      <c r="G440" s="1"/>
      <c r="H440" s="1"/>
      <c r="I440" s="1"/>
      <c r="J440" s="1"/>
      <c r="K440" s="1"/>
      <c r="L440" s="1"/>
      <c r="M440" s="1"/>
      <c r="N440" s="1"/>
      <c r="O440" s="1"/>
      <c r="P440" s="1"/>
      <c r="Q440" s="1"/>
      <c r="R440" s="1"/>
      <c r="S440" s="1"/>
      <c r="T440" s="1"/>
      <c r="U440" s="1"/>
      <c r="V440" s="1"/>
      <c r="W440" s="1"/>
    </row>
    <row r="441">
      <c r="A441" s="1"/>
      <c r="B441" s="1"/>
      <c r="C441" s="1"/>
      <c r="D441" s="1"/>
      <c r="E441" s="1"/>
      <c r="F441" s="1"/>
      <c r="G441" s="1"/>
      <c r="H441" s="1"/>
      <c r="I441" s="1"/>
      <c r="J441" s="1"/>
      <c r="K441" s="1"/>
      <c r="L441" s="1"/>
      <c r="M441" s="1"/>
      <c r="N441" s="1"/>
      <c r="O441" s="1"/>
      <c r="P441" s="1"/>
      <c r="Q441" s="1"/>
      <c r="R441" s="1"/>
      <c r="S441" s="1"/>
      <c r="T441" s="1"/>
      <c r="U441" s="1"/>
      <c r="V441" s="1"/>
      <c r="W441" s="1"/>
    </row>
    <row r="442">
      <c r="A442" s="1"/>
      <c r="B442" s="1"/>
      <c r="C442" s="1"/>
      <c r="D442" s="1"/>
      <c r="E442" s="1"/>
      <c r="F442" s="1"/>
      <c r="G442" s="1"/>
      <c r="H442" s="1"/>
      <c r="I442" s="1"/>
      <c r="J442" s="1"/>
      <c r="K442" s="1"/>
      <c r="L442" s="1"/>
      <c r="M442" s="1"/>
      <c r="N442" s="1"/>
      <c r="O442" s="1"/>
      <c r="P442" s="1"/>
      <c r="Q442" s="1"/>
      <c r="R442" s="1"/>
      <c r="S442" s="1"/>
      <c r="T442" s="1"/>
      <c r="U442" s="1"/>
      <c r="V442" s="1"/>
      <c r="W442" s="1"/>
    </row>
    <row r="443">
      <c r="A443" s="1"/>
      <c r="B443" s="1"/>
      <c r="C443" s="1"/>
      <c r="D443" s="1"/>
      <c r="E443" s="1"/>
      <c r="F443" s="1"/>
      <c r="G443" s="1"/>
      <c r="H443" s="1"/>
      <c r="I443" s="1"/>
      <c r="J443" s="1"/>
      <c r="K443" s="1"/>
      <c r="L443" s="1"/>
      <c r="M443" s="1"/>
      <c r="N443" s="1"/>
      <c r="O443" s="1"/>
      <c r="P443" s="1"/>
      <c r="Q443" s="1"/>
      <c r="R443" s="1"/>
      <c r="S443" s="1"/>
      <c r="T443" s="1"/>
      <c r="U443" s="1"/>
      <c r="V443" s="1"/>
      <c r="W443" s="1"/>
    </row>
    <row r="444">
      <c r="A444" s="1"/>
      <c r="B444" s="1"/>
      <c r="C444" s="1"/>
      <c r="D444" s="1"/>
      <c r="E444" s="1"/>
      <c r="F444" s="1"/>
      <c r="G444" s="1"/>
      <c r="H444" s="1"/>
      <c r="I444" s="1"/>
      <c r="J444" s="1"/>
      <c r="K444" s="1"/>
      <c r="L444" s="1"/>
      <c r="M444" s="1"/>
      <c r="N444" s="1"/>
      <c r="O444" s="1"/>
      <c r="P444" s="1"/>
      <c r="Q444" s="1"/>
      <c r="R444" s="1"/>
      <c r="S444" s="1"/>
      <c r="T444" s="1"/>
      <c r="U444" s="1"/>
      <c r="V444" s="1"/>
      <c r="W444" s="1"/>
    </row>
    <row r="445">
      <c r="A445" s="1"/>
      <c r="B445" s="1"/>
      <c r="C445" s="1"/>
      <c r="D445" s="1"/>
      <c r="E445" s="1"/>
      <c r="F445" s="1"/>
      <c r="G445" s="1"/>
      <c r="H445" s="1"/>
      <c r="I445" s="1"/>
      <c r="J445" s="1"/>
      <c r="K445" s="1"/>
      <c r="L445" s="1"/>
      <c r="M445" s="1"/>
      <c r="N445" s="1"/>
      <c r="O445" s="1"/>
      <c r="P445" s="1"/>
      <c r="Q445" s="1"/>
      <c r="R445" s="1"/>
      <c r="S445" s="1"/>
      <c r="T445" s="1"/>
      <c r="U445" s="1"/>
      <c r="V445" s="1"/>
      <c r="W445" s="1"/>
    </row>
    <row r="446">
      <c r="A446" s="1"/>
      <c r="B446" s="1"/>
      <c r="C446" s="1"/>
      <c r="D446" s="1"/>
      <c r="E446" s="1"/>
      <c r="F446" s="1"/>
      <c r="G446" s="1"/>
      <c r="H446" s="1"/>
      <c r="I446" s="1"/>
      <c r="J446" s="1"/>
      <c r="K446" s="1"/>
      <c r="L446" s="1"/>
      <c r="M446" s="1"/>
      <c r="N446" s="1"/>
      <c r="O446" s="1"/>
      <c r="P446" s="1"/>
      <c r="Q446" s="1"/>
      <c r="R446" s="1"/>
      <c r="S446" s="1"/>
      <c r="T446" s="1"/>
      <c r="U446" s="1"/>
      <c r="V446" s="1"/>
      <c r="W446" s="1"/>
    </row>
    <row r="447">
      <c r="A447" s="1"/>
      <c r="B447" s="1"/>
      <c r="C447" s="1"/>
      <c r="D447" s="1"/>
      <c r="E447" s="1"/>
      <c r="F447" s="1"/>
      <c r="G447" s="1"/>
      <c r="H447" s="1"/>
      <c r="I447" s="1"/>
      <c r="J447" s="1"/>
      <c r="K447" s="1"/>
      <c r="L447" s="1"/>
      <c r="M447" s="1"/>
      <c r="N447" s="1"/>
      <c r="O447" s="1"/>
      <c r="P447" s="1"/>
      <c r="Q447" s="1"/>
      <c r="R447" s="1"/>
      <c r="S447" s="1"/>
      <c r="T447" s="1"/>
      <c r="U447" s="1"/>
      <c r="V447" s="1"/>
      <c r="W447" s="1"/>
    </row>
    <row r="448">
      <c r="A448" s="1"/>
      <c r="B448" s="1"/>
      <c r="C448" s="1"/>
      <c r="D448" s="1"/>
      <c r="E448" s="1"/>
      <c r="F448" s="1"/>
      <c r="G448" s="1"/>
      <c r="H448" s="1"/>
      <c r="I448" s="1"/>
      <c r="J448" s="1"/>
      <c r="K448" s="1"/>
      <c r="L448" s="1"/>
      <c r="M448" s="1"/>
      <c r="N448" s="1"/>
      <c r="O448" s="1"/>
      <c r="P448" s="1"/>
      <c r="Q448" s="1"/>
      <c r="R448" s="1"/>
      <c r="S448" s="1"/>
      <c r="T448" s="1"/>
      <c r="U448" s="1"/>
      <c r="V448" s="1"/>
      <c r="W448" s="1"/>
    </row>
    <row r="449">
      <c r="A449" s="1"/>
      <c r="B449" s="1"/>
      <c r="C449" s="1"/>
      <c r="D449" s="1"/>
      <c r="E449" s="1"/>
      <c r="F449" s="1"/>
      <c r="G449" s="1"/>
      <c r="H449" s="1"/>
      <c r="I449" s="1"/>
      <c r="J449" s="1"/>
      <c r="K449" s="1"/>
      <c r="L449" s="1"/>
      <c r="M449" s="1"/>
      <c r="N449" s="1"/>
      <c r="O449" s="1"/>
      <c r="P449" s="1"/>
      <c r="Q449" s="1"/>
      <c r="R449" s="1"/>
      <c r="S449" s="1"/>
      <c r="T449" s="1"/>
      <c r="U449" s="1"/>
      <c r="V449" s="1"/>
      <c r="W449" s="1"/>
    </row>
    <row r="450">
      <c r="A450" s="1"/>
      <c r="B450" s="1"/>
      <c r="C450" s="1"/>
      <c r="D450" s="1"/>
      <c r="E450" s="1"/>
      <c r="F450" s="1"/>
      <c r="G450" s="1"/>
      <c r="H450" s="1"/>
      <c r="I450" s="1"/>
      <c r="J450" s="1"/>
      <c r="K450" s="1"/>
      <c r="L450" s="1"/>
      <c r="M450" s="1"/>
      <c r="N450" s="1"/>
      <c r="O450" s="1"/>
      <c r="P450" s="1"/>
      <c r="Q450" s="1"/>
      <c r="R450" s="1"/>
      <c r="S450" s="1"/>
      <c r="T450" s="1"/>
      <c r="U450" s="1"/>
      <c r="V450" s="1"/>
      <c r="W450" s="1"/>
    </row>
    <row r="451">
      <c r="A451" s="1"/>
      <c r="B451" s="1"/>
      <c r="C451" s="1"/>
      <c r="D451" s="1"/>
      <c r="E451" s="1"/>
      <c r="F451" s="1"/>
      <c r="G451" s="1"/>
      <c r="H451" s="1"/>
      <c r="I451" s="1"/>
      <c r="J451" s="1"/>
      <c r="K451" s="1"/>
      <c r="L451" s="1"/>
      <c r="M451" s="1"/>
      <c r="N451" s="1"/>
      <c r="O451" s="1"/>
      <c r="P451" s="1"/>
      <c r="Q451" s="1"/>
      <c r="R451" s="1"/>
      <c r="S451" s="1"/>
      <c r="T451" s="1"/>
      <c r="U451" s="1"/>
      <c r="V451" s="1"/>
      <c r="W451" s="1"/>
    </row>
    <row r="452">
      <c r="A452" s="1"/>
      <c r="B452" s="1"/>
      <c r="C452" s="1"/>
      <c r="D452" s="1"/>
      <c r="E452" s="1"/>
      <c r="F452" s="1"/>
      <c r="G452" s="1"/>
      <c r="H452" s="1"/>
      <c r="I452" s="1"/>
      <c r="J452" s="1"/>
      <c r="K452" s="1"/>
      <c r="L452" s="1"/>
      <c r="M452" s="1"/>
      <c r="N452" s="1"/>
      <c r="O452" s="1"/>
      <c r="P452" s="1"/>
      <c r="Q452" s="1"/>
      <c r="R452" s="1"/>
      <c r="S452" s="1"/>
      <c r="T452" s="1"/>
      <c r="U452" s="1"/>
      <c r="V452" s="1"/>
      <c r="W452" s="1"/>
    </row>
    <row r="453">
      <c r="A453" s="1"/>
      <c r="B453" s="1"/>
      <c r="C453" s="1"/>
      <c r="D453" s="1"/>
      <c r="E453" s="1"/>
      <c r="F453" s="1"/>
      <c r="G453" s="1"/>
      <c r="H453" s="1"/>
      <c r="I453" s="1"/>
      <c r="J453" s="1"/>
      <c r="K453" s="1"/>
      <c r="L453" s="1"/>
      <c r="M453" s="1"/>
      <c r="N453" s="1"/>
      <c r="O453" s="1"/>
      <c r="P453" s="1"/>
      <c r="Q453" s="1"/>
      <c r="R453" s="1"/>
      <c r="S453" s="1"/>
      <c r="T453" s="1"/>
      <c r="U453" s="1"/>
      <c r="V453" s="1"/>
      <c r="W453" s="1"/>
    </row>
    <row r="454">
      <c r="A454" s="1"/>
      <c r="B454" s="1"/>
      <c r="C454" s="1"/>
      <c r="D454" s="1"/>
      <c r="E454" s="1"/>
      <c r="F454" s="1"/>
      <c r="G454" s="1"/>
      <c r="H454" s="1"/>
      <c r="I454" s="1"/>
      <c r="J454" s="1"/>
      <c r="K454" s="1"/>
      <c r="L454" s="1"/>
      <c r="M454" s="1"/>
      <c r="N454" s="1"/>
      <c r="O454" s="1"/>
      <c r="P454" s="1"/>
      <c r="Q454" s="1"/>
      <c r="R454" s="1"/>
      <c r="S454" s="1"/>
      <c r="T454" s="1"/>
      <c r="U454" s="1"/>
      <c r="V454" s="1"/>
      <c r="W454" s="1"/>
    </row>
    <row r="455">
      <c r="A455" s="1"/>
      <c r="B455" s="1"/>
      <c r="C455" s="1"/>
      <c r="D455" s="1"/>
      <c r="E455" s="1"/>
      <c r="F455" s="1"/>
      <c r="G455" s="1"/>
      <c r="H455" s="1"/>
      <c r="I455" s="1"/>
      <c r="J455" s="1"/>
      <c r="K455" s="1"/>
      <c r="L455" s="1"/>
      <c r="M455" s="1"/>
      <c r="N455" s="1"/>
      <c r="O455" s="1"/>
      <c r="P455" s="1"/>
      <c r="Q455" s="1"/>
      <c r="R455" s="1"/>
      <c r="S455" s="1"/>
      <c r="T455" s="1"/>
      <c r="U455" s="1"/>
      <c r="V455" s="1"/>
      <c r="W455" s="1"/>
    </row>
    <row r="456">
      <c r="A456" s="1"/>
      <c r="B456" s="1"/>
      <c r="C456" s="1"/>
      <c r="D456" s="1"/>
      <c r="E456" s="1"/>
      <c r="F456" s="1"/>
      <c r="G456" s="1"/>
      <c r="H456" s="1"/>
      <c r="I456" s="1"/>
      <c r="J456" s="1"/>
      <c r="K456" s="1"/>
      <c r="L456" s="1"/>
      <c r="M456" s="1"/>
      <c r="N456" s="1"/>
      <c r="O456" s="1"/>
      <c r="P456" s="1"/>
      <c r="Q456" s="1"/>
      <c r="R456" s="1"/>
      <c r="S456" s="1"/>
      <c r="T456" s="1"/>
      <c r="U456" s="1"/>
      <c r="V456" s="1"/>
      <c r="W456" s="1"/>
    </row>
    <row r="457">
      <c r="A457" s="1"/>
      <c r="B457" s="1"/>
      <c r="C457" s="1"/>
      <c r="D457" s="1"/>
      <c r="E457" s="1"/>
      <c r="F457" s="1"/>
      <c r="G457" s="1"/>
      <c r="H457" s="1"/>
      <c r="I457" s="1"/>
      <c r="J457" s="1"/>
      <c r="K457" s="1"/>
      <c r="L457" s="1"/>
      <c r="M457" s="1"/>
      <c r="N457" s="1"/>
      <c r="O457" s="1"/>
      <c r="P457" s="1"/>
      <c r="Q457" s="1"/>
      <c r="R457" s="1"/>
      <c r="S457" s="1"/>
      <c r="T457" s="1"/>
      <c r="U457" s="1"/>
      <c r="V457" s="1"/>
      <c r="W457" s="1"/>
    </row>
    <row r="458">
      <c r="A458" s="1"/>
      <c r="B458" s="1"/>
      <c r="C458" s="1"/>
      <c r="D458" s="1"/>
      <c r="E458" s="1"/>
      <c r="F458" s="1"/>
      <c r="G458" s="1"/>
      <c r="H458" s="1"/>
      <c r="I458" s="1"/>
      <c r="J458" s="1"/>
      <c r="K458" s="1"/>
      <c r="L458" s="1"/>
      <c r="M458" s="1"/>
      <c r="N458" s="1"/>
      <c r="O458" s="1"/>
      <c r="P458" s="1"/>
      <c r="Q458" s="1"/>
      <c r="R458" s="1"/>
      <c r="S458" s="1"/>
      <c r="T458" s="1"/>
      <c r="U458" s="1"/>
      <c r="V458" s="1"/>
      <c r="W458" s="1"/>
    </row>
    <row r="459">
      <c r="A459" s="1"/>
      <c r="B459" s="1"/>
      <c r="C459" s="1"/>
      <c r="D459" s="1"/>
      <c r="E459" s="1"/>
      <c r="F459" s="1"/>
      <c r="G459" s="1"/>
      <c r="H459" s="1"/>
      <c r="I459" s="1"/>
      <c r="J459" s="1"/>
      <c r="K459" s="1"/>
      <c r="L459" s="1"/>
      <c r="M459" s="1"/>
      <c r="N459" s="1"/>
      <c r="O459" s="1"/>
      <c r="P459" s="1"/>
      <c r="Q459" s="1"/>
      <c r="R459" s="1"/>
      <c r="S459" s="1"/>
      <c r="T459" s="1"/>
      <c r="U459" s="1"/>
      <c r="V459" s="1"/>
      <c r="W459" s="1"/>
    </row>
    <row r="460">
      <c r="A460" s="1"/>
      <c r="B460" s="1"/>
      <c r="C460" s="1"/>
      <c r="D460" s="1"/>
      <c r="E460" s="1"/>
      <c r="F460" s="1"/>
      <c r="G460" s="1"/>
      <c r="H460" s="1"/>
      <c r="I460" s="1"/>
      <c r="J460" s="1"/>
      <c r="K460" s="1"/>
      <c r="L460" s="1"/>
      <c r="M460" s="1"/>
      <c r="N460" s="1"/>
      <c r="O460" s="1"/>
      <c r="P460" s="1"/>
      <c r="Q460" s="1"/>
      <c r="R460" s="1"/>
      <c r="S460" s="1"/>
      <c r="T460" s="1"/>
      <c r="U460" s="1"/>
      <c r="V460" s="1"/>
      <c r="W460" s="1"/>
    </row>
    <row r="461">
      <c r="A461" s="1"/>
      <c r="B461" s="1"/>
      <c r="C461" s="1"/>
      <c r="D461" s="1"/>
      <c r="E461" s="1"/>
      <c r="F461" s="1"/>
      <c r="G461" s="1"/>
      <c r="H461" s="1"/>
      <c r="I461" s="1"/>
      <c r="J461" s="1"/>
      <c r="K461" s="1"/>
      <c r="L461" s="1"/>
      <c r="M461" s="1"/>
      <c r="N461" s="1"/>
      <c r="O461" s="1"/>
      <c r="P461" s="1"/>
      <c r="Q461" s="1"/>
      <c r="R461" s="1"/>
      <c r="S461" s="1"/>
      <c r="T461" s="1"/>
      <c r="U461" s="1"/>
      <c r="V461" s="1"/>
      <c r="W461" s="1"/>
    </row>
    <row r="462">
      <c r="A462" s="1"/>
      <c r="B462" s="1"/>
      <c r="C462" s="1"/>
      <c r="D462" s="1"/>
      <c r="E462" s="1"/>
      <c r="F462" s="1"/>
      <c r="G462" s="1"/>
      <c r="H462" s="1"/>
      <c r="I462" s="1"/>
      <c r="J462" s="1"/>
      <c r="K462" s="1"/>
      <c r="L462" s="1"/>
      <c r="M462" s="1"/>
      <c r="N462" s="1"/>
      <c r="O462" s="1"/>
      <c r="P462" s="1"/>
      <c r="Q462" s="1"/>
      <c r="R462" s="1"/>
      <c r="S462" s="1"/>
      <c r="T462" s="1"/>
      <c r="U462" s="1"/>
      <c r="V462" s="1"/>
      <c r="W462" s="1"/>
    </row>
    <row r="463">
      <c r="A463" s="1"/>
      <c r="B463" s="1"/>
      <c r="C463" s="1"/>
      <c r="D463" s="1"/>
      <c r="E463" s="1"/>
      <c r="F463" s="1"/>
      <c r="G463" s="1"/>
      <c r="H463" s="1"/>
      <c r="I463" s="1"/>
      <c r="J463" s="1"/>
      <c r="K463" s="1"/>
      <c r="L463" s="1"/>
      <c r="M463" s="1"/>
      <c r="N463" s="1"/>
      <c r="O463" s="1"/>
      <c r="P463" s="1"/>
      <c r="Q463" s="1"/>
      <c r="R463" s="1"/>
      <c r="S463" s="1"/>
      <c r="T463" s="1"/>
      <c r="U463" s="1"/>
      <c r="V463" s="1"/>
      <c r="W463" s="1"/>
    </row>
    <row r="464">
      <c r="A464" s="1"/>
      <c r="B464" s="1"/>
      <c r="C464" s="1"/>
      <c r="D464" s="1"/>
      <c r="E464" s="1"/>
      <c r="F464" s="1"/>
      <c r="G464" s="1"/>
      <c r="H464" s="1"/>
      <c r="I464" s="1"/>
      <c r="J464" s="1"/>
      <c r="K464" s="1"/>
      <c r="L464" s="1"/>
      <c r="M464" s="1"/>
      <c r="N464" s="1"/>
      <c r="O464" s="1"/>
      <c r="P464" s="1"/>
      <c r="Q464" s="1"/>
      <c r="R464" s="1"/>
      <c r="S464" s="1"/>
      <c r="T464" s="1"/>
      <c r="U464" s="1"/>
      <c r="V464" s="1"/>
      <c r="W464" s="1"/>
    </row>
    <row r="465">
      <c r="A465" s="1"/>
      <c r="B465" s="1"/>
      <c r="C465" s="1"/>
      <c r="D465" s="1"/>
      <c r="E465" s="1"/>
      <c r="F465" s="1"/>
      <c r="G465" s="1"/>
      <c r="H465" s="1"/>
      <c r="I465" s="1"/>
      <c r="J465" s="1"/>
      <c r="K465" s="1"/>
      <c r="L465" s="1"/>
      <c r="M465" s="1"/>
      <c r="N465" s="1"/>
      <c r="O465" s="1"/>
      <c r="P465" s="1"/>
      <c r="Q465" s="1"/>
      <c r="R465" s="1"/>
      <c r="S465" s="1"/>
      <c r="T465" s="1"/>
      <c r="U465" s="1"/>
      <c r="V465" s="1"/>
      <c r="W465" s="1"/>
    </row>
    <row r="466">
      <c r="A466" s="1"/>
      <c r="B466" s="1"/>
      <c r="C466" s="1"/>
      <c r="D466" s="1"/>
      <c r="E466" s="1"/>
      <c r="F466" s="1"/>
      <c r="G466" s="1"/>
      <c r="H466" s="1"/>
      <c r="I466" s="1"/>
      <c r="J466" s="1"/>
      <c r="K466" s="1"/>
      <c r="L466" s="1"/>
      <c r="M466" s="1"/>
      <c r="N466" s="1"/>
      <c r="O466" s="1"/>
      <c r="P466" s="1"/>
      <c r="Q466" s="1"/>
      <c r="R466" s="1"/>
      <c r="S466" s="1"/>
      <c r="T466" s="1"/>
      <c r="U466" s="1"/>
      <c r="V466" s="1"/>
      <c r="W466" s="1"/>
    </row>
    <row r="467">
      <c r="A467" s="1"/>
      <c r="B467" s="1"/>
      <c r="C467" s="1"/>
      <c r="D467" s="1"/>
      <c r="E467" s="1"/>
      <c r="F467" s="1"/>
      <c r="G467" s="1"/>
      <c r="H467" s="1"/>
      <c r="I467" s="1"/>
      <c r="J467" s="1"/>
      <c r="K467" s="1"/>
      <c r="L467" s="1"/>
      <c r="M467" s="1"/>
      <c r="N467" s="1"/>
      <c r="O467" s="1"/>
      <c r="P467" s="1"/>
      <c r="Q467" s="1"/>
      <c r="R467" s="1"/>
      <c r="S467" s="1"/>
      <c r="T467" s="1"/>
      <c r="U467" s="1"/>
      <c r="V467" s="1"/>
      <c r="W467" s="1"/>
    </row>
    <row r="468">
      <c r="A468" s="1"/>
      <c r="B468" s="1"/>
      <c r="C468" s="1"/>
      <c r="D468" s="1"/>
      <c r="E468" s="1"/>
      <c r="F468" s="1"/>
      <c r="G468" s="1"/>
      <c r="H468" s="1"/>
      <c r="I468" s="1"/>
      <c r="J468" s="1"/>
      <c r="K468" s="1"/>
      <c r="L468" s="1"/>
      <c r="M468" s="1"/>
      <c r="N468" s="1"/>
      <c r="O468" s="1"/>
      <c r="P468" s="1"/>
      <c r="Q468" s="1"/>
      <c r="R468" s="1"/>
      <c r="S468" s="1"/>
      <c r="T468" s="1"/>
      <c r="U468" s="1"/>
      <c r="V468" s="1"/>
      <c r="W468" s="1"/>
    </row>
    <row r="469">
      <c r="A469" s="1"/>
      <c r="B469" s="1"/>
      <c r="C469" s="1"/>
      <c r="D469" s="1"/>
      <c r="E469" s="1"/>
      <c r="F469" s="1"/>
      <c r="G469" s="1"/>
      <c r="H469" s="1"/>
      <c r="I469" s="1"/>
      <c r="J469" s="1"/>
      <c r="K469" s="1"/>
      <c r="L469" s="1"/>
      <c r="M469" s="1"/>
      <c r="N469" s="1"/>
      <c r="O469" s="1"/>
      <c r="P469" s="1"/>
      <c r="Q469" s="1"/>
      <c r="R469" s="1"/>
      <c r="S469" s="1"/>
      <c r="T469" s="1"/>
      <c r="U469" s="1"/>
      <c r="V469" s="1"/>
      <c r="W469" s="1"/>
    </row>
    <row r="470">
      <c r="A470" s="1"/>
      <c r="B470" s="1"/>
      <c r="C470" s="1"/>
      <c r="D470" s="1"/>
      <c r="E470" s="1"/>
      <c r="F470" s="1"/>
      <c r="G470" s="1"/>
      <c r="H470" s="1"/>
      <c r="I470" s="1"/>
      <c r="J470" s="1"/>
      <c r="K470" s="1"/>
      <c r="L470" s="1"/>
      <c r="M470" s="1"/>
      <c r="N470" s="1"/>
      <c r="O470" s="1"/>
      <c r="P470" s="1"/>
      <c r="Q470" s="1"/>
      <c r="R470" s="1"/>
      <c r="S470" s="1"/>
      <c r="T470" s="1"/>
      <c r="U470" s="1"/>
      <c r="V470" s="1"/>
      <c r="W470" s="1"/>
    </row>
    <row r="471">
      <c r="A471" s="1"/>
      <c r="B471" s="1"/>
      <c r="C471" s="1"/>
      <c r="D471" s="1"/>
      <c r="E471" s="1"/>
      <c r="F471" s="1"/>
      <c r="G471" s="1"/>
      <c r="H471" s="1"/>
      <c r="I471" s="1"/>
      <c r="J471" s="1"/>
      <c r="K471" s="1"/>
      <c r="L471" s="1"/>
      <c r="M471" s="1"/>
      <c r="N471" s="1"/>
      <c r="O471" s="1"/>
      <c r="P471" s="1"/>
      <c r="Q471" s="1"/>
      <c r="R471" s="1"/>
      <c r="S471" s="1"/>
      <c r="T471" s="1"/>
      <c r="U471" s="1"/>
      <c r="V471" s="1"/>
      <c r="W471" s="1"/>
    </row>
    <row r="472">
      <c r="A472" s="1"/>
      <c r="B472" s="1"/>
      <c r="C472" s="1"/>
      <c r="D472" s="1"/>
      <c r="E472" s="1"/>
      <c r="F472" s="1"/>
      <c r="G472" s="1"/>
      <c r="H472" s="1"/>
      <c r="I472" s="1"/>
      <c r="J472" s="1"/>
      <c r="K472" s="1"/>
      <c r="L472" s="1"/>
      <c r="M472" s="1"/>
      <c r="N472" s="1"/>
      <c r="O472" s="1"/>
      <c r="P472" s="1"/>
      <c r="Q472" s="1"/>
      <c r="R472" s="1"/>
      <c r="S472" s="1"/>
      <c r="T472" s="1"/>
      <c r="U472" s="1"/>
      <c r="V472" s="1"/>
      <c r="W472" s="1"/>
    </row>
    <row r="473">
      <c r="A473" s="1"/>
      <c r="B473" s="1"/>
      <c r="C473" s="1"/>
      <c r="D473" s="1"/>
      <c r="E473" s="1"/>
      <c r="F473" s="1"/>
      <c r="G473" s="1"/>
      <c r="H473" s="1"/>
      <c r="I473" s="1"/>
      <c r="J473" s="1"/>
      <c r="K473" s="1"/>
      <c r="L473" s="1"/>
      <c r="M473" s="1"/>
      <c r="N473" s="1"/>
      <c r="O473" s="1"/>
      <c r="P473" s="1"/>
      <c r="Q473" s="1"/>
      <c r="R473" s="1"/>
      <c r="S473" s="1"/>
      <c r="T473" s="1"/>
      <c r="U473" s="1"/>
      <c r="V473" s="1"/>
      <c r="W473" s="1"/>
    </row>
    <row r="474">
      <c r="A474" s="1"/>
      <c r="B474" s="1"/>
      <c r="C474" s="1"/>
      <c r="D474" s="1"/>
      <c r="E474" s="1"/>
      <c r="F474" s="1"/>
      <c r="G474" s="1"/>
      <c r="H474" s="1"/>
      <c r="I474" s="1"/>
      <c r="J474" s="1"/>
      <c r="K474" s="1"/>
      <c r="L474" s="1"/>
      <c r="M474" s="1"/>
      <c r="N474" s="1"/>
      <c r="O474" s="1"/>
      <c r="P474" s="1"/>
      <c r="Q474" s="1"/>
      <c r="R474" s="1"/>
      <c r="S474" s="1"/>
      <c r="T474" s="1"/>
      <c r="U474" s="1"/>
      <c r="V474" s="1"/>
      <c r="W474" s="1"/>
    </row>
    <row r="475">
      <c r="A475" s="1"/>
      <c r="B475" s="1"/>
      <c r="C475" s="1"/>
      <c r="D475" s="1"/>
      <c r="E475" s="1"/>
      <c r="F475" s="1"/>
      <c r="G475" s="1"/>
      <c r="H475" s="1"/>
      <c r="I475" s="1"/>
      <c r="J475" s="1"/>
      <c r="K475" s="1"/>
      <c r="L475" s="1"/>
      <c r="M475" s="1"/>
      <c r="N475" s="1"/>
      <c r="O475" s="1"/>
      <c r="P475" s="1"/>
      <c r="Q475" s="1"/>
      <c r="R475" s="1"/>
      <c r="S475" s="1"/>
      <c r="T475" s="1"/>
      <c r="U475" s="1"/>
      <c r="V475" s="1"/>
      <c r="W475" s="1"/>
    </row>
    <row r="476">
      <c r="A476" s="1"/>
      <c r="B476" s="1"/>
      <c r="C476" s="1"/>
      <c r="D476" s="1"/>
      <c r="E476" s="1"/>
      <c r="F476" s="1"/>
      <c r="G476" s="1"/>
      <c r="H476" s="1"/>
      <c r="I476" s="1"/>
      <c r="J476" s="1"/>
      <c r="K476" s="1"/>
      <c r="L476" s="1"/>
      <c r="M476" s="1"/>
      <c r="N476" s="1"/>
      <c r="O476" s="1"/>
      <c r="P476" s="1"/>
      <c r="Q476" s="1"/>
      <c r="R476" s="1"/>
      <c r="S476" s="1"/>
      <c r="T476" s="1"/>
      <c r="U476" s="1"/>
      <c r="V476" s="1"/>
      <c r="W476" s="1"/>
    </row>
    <row r="477">
      <c r="A477" s="1"/>
      <c r="B477" s="1"/>
      <c r="C477" s="1"/>
      <c r="D477" s="1"/>
      <c r="E477" s="1"/>
      <c r="F477" s="1"/>
      <c r="G477" s="1"/>
      <c r="H477" s="1"/>
      <c r="I477" s="1"/>
      <c r="J477" s="1"/>
      <c r="K477" s="1"/>
      <c r="L477" s="1"/>
      <c r="M477" s="1"/>
      <c r="N477" s="1"/>
      <c r="O477" s="1"/>
      <c r="P477" s="1"/>
      <c r="Q477" s="1"/>
      <c r="R477" s="1"/>
      <c r="S477" s="1"/>
      <c r="T477" s="1"/>
      <c r="U477" s="1"/>
      <c r="V477" s="1"/>
      <c r="W477" s="1"/>
    </row>
    <row r="478">
      <c r="A478" s="1"/>
      <c r="B478" s="1"/>
      <c r="C478" s="1"/>
      <c r="D478" s="1"/>
      <c r="E478" s="1"/>
      <c r="F478" s="1"/>
      <c r="G478" s="1"/>
      <c r="H478" s="1"/>
      <c r="I478" s="1"/>
      <c r="J478" s="1"/>
      <c r="K478" s="1"/>
      <c r="L478" s="1"/>
      <c r="M478" s="1"/>
      <c r="N478" s="1"/>
      <c r="O478" s="1"/>
      <c r="P478" s="1"/>
      <c r="Q478" s="1"/>
      <c r="R478" s="1"/>
      <c r="S478" s="1"/>
      <c r="T478" s="1"/>
      <c r="U478" s="1"/>
      <c r="V478" s="1"/>
      <c r="W478" s="1"/>
    </row>
    <row r="479">
      <c r="A479" s="1"/>
      <c r="B479" s="1"/>
      <c r="C479" s="1"/>
      <c r="D479" s="1"/>
      <c r="E479" s="1"/>
      <c r="F479" s="1"/>
      <c r="G479" s="1"/>
      <c r="H479" s="1"/>
      <c r="I479" s="1"/>
      <c r="J479" s="1"/>
      <c r="K479" s="1"/>
      <c r="L479" s="1"/>
      <c r="M479" s="1"/>
      <c r="N479" s="1"/>
      <c r="O479" s="1"/>
      <c r="P479" s="1"/>
      <c r="Q479" s="1"/>
      <c r="R479" s="1"/>
      <c r="S479" s="1"/>
      <c r="T479" s="1"/>
      <c r="U479" s="1"/>
      <c r="V479" s="1"/>
      <c r="W479" s="1"/>
    </row>
    <row r="480">
      <c r="A480" s="1"/>
      <c r="B480" s="1"/>
      <c r="C480" s="1"/>
      <c r="D480" s="1"/>
      <c r="E480" s="1"/>
      <c r="F480" s="1"/>
      <c r="G480" s="1"/>
      <c r="H480" s="1"/>
      <c r="I480" s="1"/>
      <c r="J480" s="1"/>
      <c r="K480" s="1"/>
      <c r="L480" s="1"/>
      <c r="M480" s="1"/>
      <c r="N480" s="1"/>
      <c r="O480" s="1"/>
      <c r="P480" s="1"/>
      <c r="Q480" s="1"/>
      <c r="R480" s="1"/>
      <c r="S480" s="1"/>
      <c r="T480" s="1"/>
      <c r="U480" s="1"/>
      <c r="V480" s="1"/>
      <c r="W480" s="1"/>
    </row>
    <row r="481">
      <c r="A481" s="1"/>
      <c r="B481" s="1"/>
      <c r="C481" s="1"/>
      <c r="D481" s="1"/>
      <c r="E481" s="1"/>
      <c r="F481" s="1"/>
      <c r="G481" s="1"/>
      <c r="H481" s="1"/>
      <c r="I481" s="1"/>
      <c r="J481" s="1"/>
      <c r="K481" s="1"/>
      <c r="L481" s="1"/>
      <c r="M481" s="1"/>
      <c r="N481" s="1"/>
      <c r="O481" s="1"/>
      <c r="P481" s="1"/>
      <c r="Q481" s="1"/>
      <c r="R481" s="1"/>
      <c r="S481" s="1"/>
      <c r="T481" s="1"/>
      <c r="U481" s="1"/>
      <c r="V481" s="1"/>
      <c r="W481" s="1"/>
    </row>
    <row r="482">
      <c r="A482" s="1"/>
      <c r="B482" s="1"/>
      <c r="C482" s="1"/>
      <c r="D482" s="1"/>
      <c r="E482" s="1"/>
      <c r="F482" s="1"/>
      <c r="G482" s="1"/>
      <c r="H482" s="1"/>
      <c r="I482" s="1"/>
      <c r="J482" s="1"/>
      <c r="K482" s="1"/>
      <c r="L482" s="1"/>
      <c r="M482" s="1"/>
      <c r="N482" s="1"/>
      <c r="O482" s="1"/>
      <c r="P482" s="1"/>
      <c r="Q482" s="1"/>
      <c r="R482" s="1"/>
      <c r="S482" s="1"/>
      <c r="T482" s="1"/>
      <c r="U482" s="1"/>
      <c r="V482" s="1"/>
      <c r="W482" s="1"/>
    </row>
    <row r="483">
      <c r="A483" s="1"/>
      <c r="B483" s="1"/>
      <c r="C483" s="1"/>
      <c r="D483" s="1"/>
      <c r="E483" s="1"/>
      <c r="F483" s="1"/>
      <c r="G483" s="1"/>
      <c r="H483" s="1"/>
      <c r="I483" s="1"/>
      <c r="J483" s="1"/>
      <c r="K483" s="1"/>
      <c r="L483" s="1"/>
      <c r="M483" s="1"/>
      <c r="N483" s="1"/>
      <c r="O483" s="1"/>
      <c r="P483" s="1"/>
      <c r="Q483" s="1"/>
      <c r="R483" s="1"/>
      <c r="S483" s="1"/>
      <c r="T483" s="1"/>
      <c r="U483" s="1"/>
      <c r="V483" s="1"/>
      <c r="W483" s="1"/>
    </row>
    <row r="484">
      <c r="A484" s="1"/>
      <c r="B484" s="1"/>
      <c r="C484" s="1"/>
      <c r="D484" s="1"/>
      <c r="E484" s="1"/>
      <c r="F484" s="1"/>
      <c r="G484" s="1"/>
      <c r="H484" s="1"/>
      <c r="I484" s="1"/>
      <c r="J484" s="1"/>
      <c r="K484" s="1"/>
      <c r="L484" s="1"/>
      <c r="M484" s="1"/>
      <c r="N484" s="1"/>
      <c r="O484" s="1"/>
      <c r="P484" s="1"/>
      <c r="Q484" s="1"/>
      <c r="R484" s="1"/>
      <c r="S484" s="1"/>
      <c r="T484" s="1"/>
      <c r="U484" s="1"/>
      <c r="V484" s="1"/>
      <c r="W484" s="1"/>
    </row>
    <row r="485">
      <c r="A485" s="1"/>
      <c r="B485" s="1"/>
      <c r="C485" s="1"/>
      <c r="D485" s="1"/>
      <c r="E485" s="1"/>
      <c r="F485" s="1"/>
      <c r="G485" s="1"/>
      <c r="H485" s="1"/>
      <c r="I485" s="1"/>
      <c r="J485" s="1"/>
      <c r="K485" s="1"/>
      <c r="L485" s="1"/>
      <c r="M485" s="1"/>
      <c r="N485" s="1"/>
      <c r="O485" s="1"/>
      <c r="P485" s="1"/>
      <c r="Q485" s="1"/>
      <c r="R485" s="1"/>
      <c r="S485" s="1"/>
      <c r="T485" s="1"/>
      <c r="U485" s="1"/>
      <c r="V485" s="1"/>
      <c r="W485" s="1"/>
    </row>
    <row r="486">
      <c r="A486" s="1"/>
      <c r="B486" s="1"/>
      <c r="C486" s="1"/>
      <c r="D486" s="1"/>
      <c r="E486" s="1"/>
      <c r="F486" s="1"/>
      <c r="G486" s="1"/>
      <c r="H486" s="1"/>
      <c r="I486" s="1"/>
      <c r="J486" s="1"/>
      <c r="K486" s="1"/>
      <c r="L486" s="1"/>
      <c r="M486" s="1"/>
      <c r="N486" s="1"/>
      <c r="O486" s="1"/>
      <c r="P486" s="1"/>
      <c r="Q486" s="1"/>
      <c r="R486" s="1"/>
      <c r="S486" s="1"/>
      <c r="T486" s="1"/>
      <c r="U486" s="1"/>
      <c r="V486" s="1"/>
      <c r="W486" s="1"/>
    </row>
    <row r="487">
      <c r="A487" s="1"/>
      <c r="B487" s="1"/>
      <c r="C487" s="1"/>
      <c r="D487" s="1"/>
      <c r="E487" s="1"/>
      <c r="F487" s="1"/>
      <c r="G487" s="1"/>
      <c r="H487" s="1"/>
      <c r="I487" s="1"/>
      <c r="J487" s="1"/>
      <c r="K487" s="1"/>
      <c r="L487" s="1"/>
      <c r="M487" s="1"/>
      <c r="N487" s="1"/>
      <c r="O487" s="1"/>
      <c r="P487" s="1"/>
      <c r="Q487" s="1"/>
      <c r="R487" s="1"/>
      <c r="S487" s="1"/>
      <c r="T487" s="1"/>
      <c r="U487" s="1"/>
      <c r="V487" s="1"/>
      <c r="W487" s="1"/>
    </row>
    <row r="488">
      <c r="A488" s="1"/>
      <c r="B488" s="1"/>
      <c r="C488" s="1"/>
      <c r="D488" s="1"/>
      <c r="E488" s="1"/>
      <c r="F488" s="1"/>
      <c r="G488" s="1"/>
      <c r="H488" s="1"/>
      <c r="I488" s="1"/>
      <c r="J488" s="1"/>
      <c r="K488" s="1"/>
      <c r="L488" s="1"/>
      <c r="M488" s="1"/>
      <c r="N488" s="1"/>
      <c r="O488" s="1"/>
      <c r="P488" s="1"/>
      <c r="Q488" s="1"/>
      <c r="R488" s="1"/>
      <c r="S488" s="1"/>
      <c r="T488" s="1"/>
      <c r="U488" s="1"/>
      <c r="V488" s="1"/>
      <c r="W488" s="1"/>
    </row>
    <row r="489">
      <c r="A489" s="1"/>
      <c r="B489" s="1"/>
      <c r="C489" s="1"/>
      <c r="D489" s="1"/>
      <c r="E489" s="1"/>
      <c r="F489" s="1"/>
      <c r="G489" s="1"/>
      <c r="H489" s="1"/>
      <c r="I489" s="1"/>
      <c r="J489" s="1"/>
      <c r="K489" s="1"/>
      <c r="L489" s="1"/>
      <c r="M489" s="1"/>
      <c r="N489" s="1"/>
      <c r="O489" s="1"/>
      <c r="P489" s="1"/>
      <c r="Q489" s="1"/>
      <c r="R489" s="1"/>
      <c r="S489" s="1"/>
      <c r="T489" s="1"/>
      <c r="U489" s="1"/>
      <c r="V489" s="1"/>
      <c r="W489" s="1"/>
    </row>
    <row r="490">
      <c r="A490" s="1"/>
      <c r="B490" s="1"/>
      <c r="C490" s="1"/>
      <c r="D490" s="1"/>
      <c r="E490" s="1"/>
      <c r="F490" s="1"/>
      <c r="G490" s="1"/>
      <c r="H490" s="1"/>
      <c r="I490" s="1"/>
      <c r="J490" s="1"/>
      <c r="K490" s="1"/>
      <c r="L490" s="1"/>
      <c r="M490" s="1"/>
      <c r="N490" s="1"/>
      <c r="O490" s="1"/>
      <c r="P490" s="1"/>
      <c r="Q490" s="1"/>
      <c r="R490" s="1"/>
      <c r="S490" s="1"/>
      <c r="T490" s="1"/>
      <c r="U490" s="1"/>
      <c r="V490" s="1"/>
      <c r="W490" s="1"/>
    </row>
    <row r="491">
      <c r="A491" s="1"/>
      <c r="B491" s="1"/>
      <c r="C491" s="1"/>
      <c r="D491" s="1"/>
      <c r="E491" s="1"/>
      <c r="F491" s="1"/>
      <c r="G491" s="1"/>
      <c r="H491" s="1"/>
      <c r="I491" s="1"/>
      <c r="J491" s="1"/>
      <c r="K491" s="1"/>
      <c r="L491" s="1"/>
      <c r="M491" s="1"/>
      <c r="N491" s="1"/>
      <c r="O491" s="1"/>
      <c r="P491" s="1"/>
      <c r="Q491" s="1"/>
      <c r="R491" s="1"/>
      <c r="S491" s="1"/>
      <c r="T491" s="1"/>
      <c r="U491" s="1"/>
      <c r="V491" s="1"/>
      <c r="W491" s="1"/>
    </row>
    <row r="492">
      <c r="A492" s="1"/>
      <c r="B492" s="1"/>
      <c r="C492" s="1"/>
      <c r="D492" s="1"/>
      <c r="E492" s="1"/>
      <c r="F492" s="1"/>
      <c r="G492" s="1"/>
      <c r="H492" s="1"/>
      <c r="I492" s="1"/>
      <c r="J492" s="1"/>
      <c r="K492" s="1"/>
      <c r="L492" s="1"/>
      <c r="M492" s="1"/>
      <c r="N492" s="1"/>
      <c r="O492" s="1"/>
      <c r="P492" s="1"/>
      <c r="Q492" s="1"/>
      <c r="R492" s="1"/>
      <c r="S492" s="1"/>
      <c r="T492" s="1"/>
      <c r="U492" s="1"/>
      <c r="V492" s="1"/>
      <c r="W492" s="1"/>
    </row>
    <row r="493">
      <c r="A493" s="1"/>
      <c r="B493" s="1"/>
      <c r="C493" s="1"/>
      <c r="D493" s="1"/>
      <c r="E493" s="1"/>
      <c r="F493" s="1"/>
      <c r="G493" s="1"/>
      <c r="H493" s="1"/>
      <c r="I493" s="1"/>
      <c r="J493" s="1"/>
      <c r="K493" s="1"/>
      <c r="L493" s="1"/>
      <c r="M493" s="1"/>
      <c r="N493" s="1"/>
      <c r="O493" s="1"/>
      <c r="P493" s="1"/>
      <c r="Q493" s="1"/>
      <c r="R493" s="1"/>
      <c r="S493" s="1"/>
      <c r="T493" s="1"/>
      <c r="U493" s="1"/>
      <c r="V493" s="1"/>
      <c r="W493" s="1"/>
    </row>
    <row r="494">
      <c r="A494" s="1"/>
      <c r="B494" s="1"/>
      <c r="C494" s="1"/>
      <c r="D494" s="1"/>
      <c r="E494" s="1"/>
      <c r="F494" s="1"/>
      <c r="G494" s="1"/>
      <c r="H494" s="1"/>
      <c r="I494" s="1"/>
      <c r="J494" s="1"/>
      <c r="K494" s="1"/>
      <c r="L494" s="1"/>
      <c r="M494" s="1"/>
      <c r="N494" s="1"/>
      <c r="O494" s="1"/>
      <c r="P494" s="1"/>
      <c r="Q494" s="1"/>
      <c r="R494" s="1"/>
      <c r="S494" s="1"/>
      <c r="T494" s="1"/>
      <c r="U494" s="1"/>
      <c r="V494" s="1"/>
      <c r="W494" s="1"/>
    </row>
    <row r="495">
      <c r="A495" s="1"/>
      <c r="B495" s="1"/>
      <c r="C495" s="1"/>
      <c r="D495" s="1"/>
      <c r="E495" s="1"/>
      <c r="F495" s="1"/>
      <c r="G495" s="1"/>
      <c r="H495" s="1"/>
      <c r="I495" s="1"/>
      <c r="J495" s="1"/>
      <c r="K495" s="1"/>
      <c r="L495" s="1"/>
      <c r="M495" s="1"/>
      <c r="N495" s="1"/>
      <c r="O495" s="1"/>
      <c r="P495" s="1"/>
      <c r="Q495" s="1"/>
      <c r="R495" s="1"/>
      <c r="S495" s="1"/>
      <c r="T495" s="1"/>
      <c r="U495" s="1"/>
      <c r="V495" s="1"/>
      <c r="W495" s="1"/>
    </row>
    <row r="496">
      <c r="A496" s="1"/>
      <c r="B496" s="1"/>
      <c r="C496" s="1"/>
      <c r="D496" s="1"/>
      <c r="E496" s="1"/>
      <c r="F496" s="1"/>
      <c r="G496" s="1"/>
      <c r="H496" s="1"/>
      <c r="I496" s="1"/>
      <c r="J496" s="1"/>
      <c r="K496" s="1"/>
      <c r="L496" s="1"/>
      <c r="M496" s="1"/>
      <c r="N496" s="1"/>
      <c r="O496" s="1"/>
      <c r="P496" s="1"/>
      <c r="Q496" s="1"/>
      <c r="R496" s="1"/>
      <c r="S496" s="1"/>
      <c r="T496" s="1"/>
      <c r="U496" s="1"/>
      <c r="V496" s="1"/>
      <c r="W496" s="1"/>
    </row>
    <row r="497">
      <c r="A497" s="1"/>
      <c r="B497" s="1"/>
      <c r="C497" s="1"/>
      <c r="D497" s="1"/>
      <c r="E497" s="1"/>
      <c r="F497" s="1"/>
      <c r="G497" s="1"/>
      <c r="H497" s="1"/>
      <c r="I497" s="1"/>
      <c r="J497" s="1"/>
      <c r="K497" s="1"/>
      <c r="L497" s="1"/>
      <c r="M497" s="1"/>
      <c r="N497" s="1"/>
      <c r="O497" s="1"/>
      <c r="P497" s="1"/>
      <c r="Q497" s="1"/>
      <c r="R497" s="1"/>
      <c r="S497" s="1"/>
      <c r="T497" s="1"/>
      <c r="U497" s="1"/>
      <c r="V497" s="1"/>
      <c r="W497" s="1"/>
    </row>
    <row r="498">
      <c r="A498" s="1"/>
      <c r="B498" s="1"/>
      <c r="C498" s="1"/>
      <c r="D498" s="1"/>
      <c r="E498" s="1"/>
      <c r="F498" s="1"/>
      <c r="G498" s="1"/>
      <c r="H498" s="1"/>
      <c r="I498" s="1"/>
      <c r="J498" s="1"/>
      <c r="K498" s="1"/>
      <c r="L498" s="1"/>
      <c r="M498" s="1"/>
      <c r="N498" s="1"/>
      <c r="O498" s="1"/>
      <c r="P498" s="1"/>
      <c r="Q498" s="1"/>
      <c r="R498" s="1"/>
      <c r="S498" s="1"/>
      <c r="T498" s="1"/>
      <c r="U498" s="1"/>
      <c r="V498" s="1"/>
      <c r="W498" s="1"/>
    </row>
    <row r="499">
      <c r="A499" s="1"/>
      <c r="B499" s="1"/>
      <c r="C499" s="1"/>
      <c r="D499" s="1"/>
      <c r="E499" s="1"/>
      <c r="F499" s="1"/>
      <c r="G499" s="1"/>
      <c r="H499" s="1"/>
      <c r="I499" s="1"/>
      <c r="J499" s="1"/>
      <c r="K499" s="1"/>
      <c r="L499" s="1"/>
      <c r="M499" s="1"/>
      <c r="N499" s="1"/>
      <c r="O499" s="1"/>
      <c r="P499" s="1"/>
      <c r="Q499" s="1"/>
      <c r="R499" s="1"/>
      <c r="S499" s="1"/>
      <c r="T499" s="1"/>
      <c r="U499" s="1"/>
      <c r="V499" s="1"/>
      <c r="W499" s="1"/>
    </row>
    <row r="500">
      <c r="A500" s="1"/>
      <c r="B500" s="1"/>
      <c r="C500" s="1"/>
      <c r="D500" s="1"/>
      <c r="E500" s="1"/>
      <c r="F500" s="1"/>
      <c r="G500" s="1"/>
      <c r="H500" s="1"/>
      <c r="I500" s="1"/>
      <c r="J500" s="1"/>
      <c r="K500" s="1"/>
      <c r="L500" s="1"/>
      <c r="M500" s="1"/>
      <c r="N500" s="1"/>
      <c r="O500" s="1"/>
      <c r="P500" s="1"/>
      <c r="Q500" s="1"/>
      <c r="R500" s="1"/>
      <c r="S500" s="1"/>
      <c r="T500" s="1"/>
      <c r="U500" s="1"/>
      <c r="V500" s="1"/>
      <c r="W500" s="1"/>
    </row>
    <row r="501">
      <c r="A501" s="1"/>
      <c r="B501" s="1"/>
      <c r="C501" s="1"/>
      <c r="D501" s="1"/>
      <c r="E501" s="1"/>
      <c r="F501" s="1"/>
      <c r="G501" s="1"/>
      <c r="H501" s="1"/>
      <c r="I501" s="1"/>
      <c r="J501" s="1"/>
      <c r="K501" s="1"/>
      <c r="L501" s="1"/>
      <c r="M501" s="1"/>
      <c r="N501" s="1"/>
      <c r="O501" s="1"/>
      <c r="P501" s="1"/>
      <c r="Q501" s="1"/>
      <c r="R501" s="1"/>
      <c r="S501" s="1"/>
      <c r="T501" s="1"/>
      <c r="U501" s="1"/>
      <c r="V501" s="1"/>
      <c r="W501" s="1"/>
    </row>
    <row r="502">
      <c r="A502" s="1"/>
      <c r="B502" s="1"/>
      <c r="C502" s="1"/>
      <c r="D502" s="1"/>
      <c r="E502" s="1"/>
      <c r="F502" s="1"/>
      <c r="G502" s="1"/>
      <c r="H502" s="1"/>
      <c r="I502" s="1"/>
      <c r="J502" s="1"/>
      <c r="K502" s="1"/>
      <c r="L502" s="1"/>
      <c r="M502" s="1"/>
      <c r="N502" s="1"/>
      <c r="O502" s="1"/>
      <c r="P502" s="1"/>
      <c r="Q502" s="1"/>
      <c r="R502" s="1"/>
      <c r="S502" s="1"/>
      <c r="T502" s="1"/>
      <c r="U502" s="1"/>
      <c r="V502" s="1"/>
      <c r="W502" s="1"/>
    </row>
    <row r="503">
      <c r="A503" s="1"/>
      <c r="B503" s="1"/>
      <c r="C503" s="1"/>
      <c r="D503" s="1"/>
      <c r="E503" s="1"/>
      <c r="F503" s="1"/>
      <c r="G503" s="1"/>
      <c r="H503" s="1"/>
      <c r="I503" s="1"/>
      <c r="J503" s="1"/>
      <c r="K503" s="1"/>
      <c r="L503" s="1"/>
      <c r="M503" s="1"/>
      <c r="N503" s="1"/>
      <c r="O503" s="1"/>
      <c r="P503" s="1"/>
      <c r="Q503" s="1"/>
      <c r="R503" s="1"/>
      <c r="S503" s="1"/>
      <c r="T503" s="1"/>
      <c r="U503" s="1"/>
      <c r="V503" s="1"/>
      <c r="W503" s="1"/>
    </row>
    <row r="504">
      <c r="A504" s="1"/>
      <c r="B504" s="1"/>
      <c r="C504" s="1"/>
      <c r="D504" s="1"/>
      <c r="E504" s="1"/>
      <c r="F504" s="1"/>
      <c r="G504" s="1"/>
      <c r="H504" s="1"/>
      <c r="I504" s="1"/>
      <c r="J504" s="1"/>
      <c r="K504" s="1"/>
      <c r="L504" s="1"/>
      <c r="M504" s="1"/>
      <c r="N504" s="1"/>
      <c r="O504" s="1"/>
      <c r="P504" s="1"/>
      <c r="Q504" s="1"/>
      <c r="R504" s="1"/>
      <c r="S504" s="1"/>
      <c r="T504" s="1"/>
      <c r="U504" s="1"/>
      <c r="V504" s="1"/>
      <c r="W504" s="1"/>
    </row>
    <row r="505">
      <c r="A505" s="1"/>
      <c r="B505" s="1"/>
      <c r="C505" s="1"/>
      <c r="D505" s="1"/>
      <c r="E505" s="1"/>
      <c r="F505" s="1"/>
      <c r="G505" s="1"/>
      <c r="H505" s="1"/>
      <c r="I505" s="1"/>
      <c r="J505" s="1"/>
      <c r="K505" s="1"/>
      <c r="L505" s="1"/>
      <c r="M505" s="1"/>
      <c r="N505" s="1"/>
      <c r="O505" s="1"/>
      <c r="P505" s="1"/>
      <c r="Q505" s="1"/>
      <c r="R505" s="1"/>
      <c r="S505" s="1"/>
      <c r="T505" s="1"/>
      <c r="U505" s="1"/>
      <c r="V505" s="1"/>
      <c r="W505" s="1"/>
    </row>
    <row r="506">
      <c r="A506" s="1"/>
      <c r="B506" s="1"/>
      <c r="C506" s="1"/>
      <c r="D506" s="1"/>
      <c r="E506" s="1"/>
      <c r="F506" s="1"/>
      <c r="G506" s="1"/>
      <c r="H506" s="1"/>
      <c r="I506" s="1"/>
      <c r="J506" s="1"/>
      <c r="K506" s="1"/>
      <c r="L506" s="1"/>
      <c r="M506" s="1"/>
      <c r="N506" s="1"/>
      <c r="O506" s="1"/>
      <c r="P506" s="1"/>
      <c r="Q506" s="1"/>
      <c r="R506" s="1"/>
      <c r="S506" s="1"/>
      <c r="T506" s="1"/>
      <c r="U506" s="1"/>
      <c r="V506" s="1"/>
      <c r="W506" s="1"/>
    </row>
    <row r="507">
      <c r="A507" s="1"/>
      <c r="B507" s="1"/>
      <c r="C507" s="1"/>
      <c r="D507" s="1"/>
      <c r="E507" s="1"/>
      <c r="F507" s="1"/>
      <c r="G507" s="1"/>
      <c r="H507" s="1"/>
      <c r="I507" s="1"/>
      <c r="J507" s="1"/>
      <c r="K507" s="1"/>
      <c r="L507" s="1"/>
      <c r="M507" s="1"/>
      <c r="N507" s="1"/>
      <c r="O507" s="1"/>
      <c r="P507" s="1"/>
      <c r="Q507" s="1"/>
      <c r="R507" s="1"/>
      <c r="S507" s="1"/>
      <c r="T507" s="1"/>
      <c r="U507" s="1"/>
      <c r="V507" s="1"/>
      <c r="W507" s="1"/>
    </row>
    <row r="508">
      <c r="A508" s="1"/>
      <c r="B508" s="1"/>
      <c r="C508" s="1"/>
      <c r="D508" s="1"/>
      <c r="E508" s="1"/>
      <c r="F508" s="1"/>
      <c r="G508" s="1"/>
      <c r="H508" s="1"/>
      <c r="I508" s="1"/>
      <c r="J508" s="1"/>
      <c r="K508" s="1"/>
      <c r="L508" s="1"/>
      <c r="M508" s="1"/>
      <c r="N508" s="1"/>
      <c r="O508" s="1"/>
      <c r="P508" s="1"/>
      <c r="Q508" s="1"/>
      <c r="R508" s="1"/>
      <c r="S508" s="1"/>
      <c r="T508" s="1"/>
      <c r="U508" s="1"/>
      <c r="V508" s="1"/>
      <c r="W508" s="1"/>
    </row>
    <row r="509">
      <c r="A509" s="1"/>
      <c r="B509" s="1"/>
      <c r="C509" s="1"/>
      <c r="D509" s="1"/>
      <c r="E509" s="1"/>
      <c r="F509" s="1"/>
      <c r="G509" s="1"/>
      <c r="H509" s="1"/>
      <c r="I509" s="1"/>
      <c r="J509" s="1"/>
      <c r="K509" s="1"/>
      <c r="L509" s="1"/>
      <c r="M509" s="1"/>
      <c r="N509" s="1"/>
      <c r="O509" s="1"/>
      <c r="P509" s="1"/>
      <c r="Q509" s="1"/>
      <c r="R509" s="1"/>
      <c r="S509" s="1"/>
      <c r="T509" s="1"/>
      <c r="U509" s="1"/>
      <c r="V509" s="1"/>
      <c r="W509" s="1"/>
    </row>
    <row r="510">
      <c r="A510" s="1"/>
      <c r="B510" s="1"/>
      <c r="C510" s="1"/>
      <c r="D510" s="1"/>
      <c r="E510" s="1"/>
      <c r="F510" s="1"/>
      <c r="G510" s="1"/>
      <c r="H510" s="1"/>
      <c r="I510" s="1"/>
      <c r="J510" s="1"/>
      <c r="K510" s="1"/>
      <c r="L510" s="1"/>
      <c r="M510" s="1"/>
      <c r="N510" s="1"/>
      <c r="O510" s="1"/>
      <c r="P510" s="1"/>
      <c r="Q510" s="1"/>
      <c r="R510" s="1"/>
      <c r="S510" s="1"/>
      <c r="T510" s="1"/>
      <c r="U510" s="1"/>
      <c r="V510" s="1"/>
      <c r="W510" s="1"/>
    </row>
    <row r="511">
      <c r="A511" s="1"/>
      <c r="B511" s="1"/>
      <c r="C511" s="1"/>
      <c r="D511" s="1"/>
      <c r="E511" s="1"/>
      <c r="F511" s="1"/>
      <c r="G511" s="1"/>
      <c r="H511" s="1"/>
      <c r="I511" s="1"/>
      <c r="J511" s="1"/>
      <c r="K511" s="1"/>
      <c r="L511" s="1"/>
      <c r="M511" s="1"/>
      <c r="N511" s="1"/>
      <c r="O511" s="1"/>
      <c r="P511" s="1"/>
      <c r="Q511" s="1"/>
      <c r="R511" s="1"/>
      <c r="S511" s="1"/>
      <c r="T511" s="1"/>
      <c r="U511" s="1"/>
      <c r="V511" s="1"/>
      <c r="W511" s="1"/>
    </row>
    <row r="512">
      <c r="A512" s="1"/>
      <c r="B512" s="1"/>
      <c r="C512" s="1"/>
      <c r="D512" s="1"/>
      <c r="E512" s="1"/>
      <c r="F512" s="1"/>
      <c r="G512" s="1"/>
      <c r="H512" s="1"/>
      <c r="I512" s="1"/>
      <c r="J512" s="1"/>
      <c r="K512" s="1"/>
      <c r="L512" s="1"/>
      <c r="M512" s="1"/>
      <c r="N512" s="1"/>
      <c r="O512" s="1"/>
      <c r="P512" s="1"/>
      <c r="Q512" s="1"/>
      <c r="R512" s="1"/>
      <c r="S512" s="1"/>
      <c r="T512" s="1"/>
      <c r="U512" s="1"/>
      <c r="V512" s="1"/>
      <c r="W512" s="1"/>
    </row>
    <row r="513">
      <c r="A513" s="1"/>
      <c r="B513" s="1"/>
      <c r="C513" s="1"/>
      <c r="D513" s="1"/>
      <c r="E513" s="1"/>
      <c r="F513" s="1"/>
      <c r="G513" s="1"/>
      <c r="H513" s="1"/>
      <c r="I513" s="1"/>
      <c r="J513" s="1"/>
      <c r="K513" s="1"/>
      <c r="L513" s="1"/>
      <c r="M513" s="1"/>
      <c r="N513" s="1"/>
      <c r="O513" s="1"/>
      <c r="P513" s="1"/>
      <c r="Q513" s="1"/>
      <c r="R513" s="1"/>
      <c r="S513" s="1"/>
      <c r="T513" s="1"/>
      <c r="U513" s="1"/>
      <c r="V513" s="1"/>
      <c r="W513" s="1"/>
    </row>
    <row r="514">
      <c r="A514" s="1"/>
      <c r="B514" s="1"/>
      <c r="C514" s="1"/>
      <c r="D514" s="1"/>
      <c r="E514" s="1"/>
      <c r="F514" s="1"/>
      <c r="G514" s="1"/>
      <c r="H514" s="1"/>
      <c r="I514" s="1"/>
      <c r="J514" s="1"/>
      <c r="K514" s="1"/>
      <c r="L514" s="1"/>
      <c r="M514" s="1"/>
      <c r="N514" s="1"/>
      <c r="O514" s="1"/>
      <c r="P514" s="1"/>
      <c r="Q514" s="1"/>
      <c r="R514" s="1"/>
      <c r="S514" s="1"/>
      <c r="T514" s="1"/>
      <c r="U514" s="1"/>
      <c r="V514" s="1"/>
      <c r="W514" s="1"/>
    </row>
    <row r="515">
      <c r="A515" s="1"/>
      <c r="B515" s="1"/>
      <c r="C515" s="1"/>
      <c r="D515" s="1"/>
      <c r="E515" s="1"/>
      <c r="F515" s="1"/>
      <c r="G515" s="1"/>
      <c r="H515" s="1"/>
      <c r="I515" s="1"/>
      <c r="J515" s="1"/>
      <c r="K515" s="1"/>
      <c r="L515" s="1"/>
      <c r="M515" s="1"/>
      <c r="N515" s="1"/>
      <c r="O515" s="1"/>
      <c r="P515" s="1"/>
      <c r="Q515" s="1"/>
      <c r="R515" s="1"/>
      <c r="S515" s="1"/>
      <c r="T515" s="1"/>
      <c r="U515" s="1"/>
      <c r="V515" s="1"/>
      <c r="W515" s="1"/>
    </row>
    <row r="516">
      <c r="A516" s="1"/>
      <c r="B516" s="1"/>
      <c r="C516" s="1"/>
      <c r="D516" s="1"/>
      <c r="E516" s="1"/>
      <c r="F516" s="1"/>
      <c r="G516" s="1"/>
      <c r="H516" s="1"/>
      <c r="I516" s="1"/>
      <c r="J516" s="1"/>
      <c r="K516" s="1"/>
      <c r="L516" s="1"/>
      <c r="M516" s="1"/>
      <c r="N516" s="1"/>
      <c r="O516" s="1"/>
      <c r="P516" s="1"/>
      <c r="Q516" s="1"/>
      <c r="R516" s="1"/>
      <c r="S516" s="1"/>
      <c r="T516" s="1"/>
      <c r="U516" s="1"/>
      <c r="V516" s="1"/>
      <c r="W516" s="1"/>
    </row>
    <row r="517">
      <c r="A517" s="1"/>
      <c r="B517" s="1"/>
      <c r="C517" s="1"/>
      <c r="D517" s="1"/>
      <c r="E517" s="1"/>
      <c r="F517" s="1"/>
      <c r="G517" s="1"/>
      <c r="H517" s="1"/>
      <c r="I517" s="1"/>
      <c r="J517" s="1"/>
      <c r="K517" s="1"/>
      <c r="L517" s="1"/>
      <c r="M517" s="1"/>
      <c r="N517" s="1"/>
      <c r="O517" s="1"/>
      <c r="P517" s="1"/>
      <c r="Q517" s="1"/>
      <c r="R517" s="1"/>
      <c r="S517" s="1"/>
      <c r="T517" s="1"/>
      <c r="U517" s="1"/>
      <c r="V517" s="1"/>
      <c r="W517" s="1"/>
    </row>
    <row r="518">
      <c r="A518" s="1"/>
      <c r="B518" s="1"/>
      <c r="C518" s="1"/>
      <c r="D518" s="1"/>
      <c r="E518" s="1"/>
      <c r="F518" s="1"/>
      <c r="G518" s="1"/>
      <c r="H518" s="1"/>
      <c r="I518" s="1"/>
      <c r="J518" s="1"/>
      <c r="K518" s="1"/>
      <c r="L518" s="1"/>
      <c r="M518" s="1"/>
      <c r="N518" s="1"/>
      <c r="O518" s="1"/>
      <c r="P518" s="1"/>
      <c r="Q518" s="1"/>
      <c r="R518" s="1"/>
      <c r="S518" s="1"/>
      <c r="T518" s="1"/>
      <c r="U518" s="1"/>
      <c r="V518" s="1"/>
      <c r="W518" s="1"/>
    </row>
    <row r="519">
      <c r="A519" s="1"/>
      <c r="B519" s="1"/>
      <c r="C519" s="1"/>
      <c r="D519" s="1"/>
      <c r="E519" s="1"/>
      <c r="F519" s="1"/>
      <c r="G519" s="1"/>
      <c r="H519" s="1"/>
      <c r="I519" s="1"/>
      <c r="J519" s="1"/>
      <c r="K519" s="1"/>
      <c r="L519" s="1"/>
      <c r="M519" s="1"/>
      <c r="N519" s="1"/>
      <c r="O519" s="1"/>
      <c r="P519" s="1"/>
      <c r="Q519" s="1"/>
      <c r="R519" s="1"/>
      <c r="S519" s="1"/>
      <c r="T519" s="1"/>
      <c r="U519" s="1"/>
      <c r="V519" s="1"/>
      <c r="W519" s="1"/>
    </row>
    <row r="520">
      <c r="A520" s="1"/>
      <c r="B520" s="1"/>
      <c r="C520" s="1"/>
      <c r="D520" s="1"/>
      <c r="E520" s="1"/>
      <c r="F520" s="1"/>
      <c r="G520" s="1"/>
      <c r="H520" s="1"/>
      <c r="I520" s="1"/>
      <c r="J520" s="1"/>
      <c r="K520" s="1"/>
      <c r="L520" s="1"/>
      <c r="M520" s="1"/>
      <c r="N520" s="1"/>
      <c r="O520" s="1"/>
      <c r="P520" s="1"/>
      <c r="Q520" s="1"/>
      <c r="R520" s="1"/>
      <c r="S520" s="1"/>
      <c r="T520" s="1"/>
      <c r="U520" s="1"/>
      <c r="V520" s="1"/>
      <c r="W520" s="1"/>
    </row>
    <row r="521">
      <c r="A521" s="1"/>
      <c r="B521" s="1"/>
      <c r="C521" s="1"/>
      <c r="D521" s="1"/>
      <c r="E521" s="1"/>
      <c r="F521" s="1"/>
      <c r="G521" s="1"/>
      <c r="H521" s="1"/>
      <c r="I521" s="1"/>
      <c r="J521" s="1"/>
      <c r="K521" s="1"/>
      <c r="L521" s="1"/>
      <c r="M521" s="1"/>
      <c r="N521" s="1"/>
      <c r="O521" s="1"/>
      <c r="P521" s="1"/>
      <c r="Q521" s="1"/>
      <c r="R521" s="1"/>
      <c r="S521" s="1"/>
      <c r="T521" s="1"/>
      <c r="U521" s="1"/>
      <c r="V521" s="1"/>
      <c r="W521" s="1"/>
    </row>
    <row r="522">
      <c r="A522" s="1"/>
      <c r="B522" s="1"/>
      <c r="C522" s="1"/>
      <c r="D522" s="1"/>
      <c r="E522" s="1"/>
      <c r="F522" s="1"/>
      <c r="G522" s="1"/>
      <c r="H522" s="1"/>
      <c r="I522" s="1"/>
      <c r="J522" s="1"/>
      <c r="K522" s="1"/>
      <c r="L522" s="1"/>
      <c r="M522" s="1"/>
      <c r="N522" s="1"/>
      <c r="O522" s="1"/>
      <c r="P522" s="1"/>
      <c r="Q522" s="1"/>
      <c r="R522" s="1"/>
      <c r="S522" s="1"/>
      <c r="T522" s="1"/>
      <c r="U522" s="1"/>
      <c r="V522" s="1"/>
      <c r="W522" s="1"/>
    </row>
    <row r="523">
      <c r="A523" s="1"/>
      <c r="B523" s="1"/>
      <c r="C523" s="1"/>
      <c r="D523" s="1"/>
      <c r="E523" s="1"/>
      <c r="F523" s="1"/>
      <c r="G523" s="1"/>
      <c r="H523" s="1"/>
      <c r="I523" s="1"/>
      <c r="J523" s="1"/>
      <c r="K523" s="1"/>
      <c r="L523" s="1"/>
      <c r="M523" s="1"/>
      <c r="N523" s="1"/>
      <c r="O523" s="1"/>
      <c r="P523" s="1"/>
      <c r="Q523" s="1"/>
      <c r="R523" s="1"/>
      <c r="S523" s="1"/>
      <c r="T523" s="1"/>
      <c r="U523" s="1"/>
      <c r="V523" s="1"/>
      <c r="W523" s="1"/>
    </row>
    <row r="524">
      <c r="A524" s="1"/>
      <c r="B524" s="1"/>
      <c r="C524" s="1"/>
      <c r="D524" s="1"/>
      <c r="E524" s="1"/>
      <c r="F524" s="1"/>
      <c r="G524" s="1"/>
      <c r="H524" s="1"/>
      <c r="I524" s="1"/>
      <c r="J524" s="1"/>
      <c r="K524" s="1"/>
      <c r="L524" s="1"/>
      <c r="M524" s="1"/>
      <c r="N524" s="1"/>
      <c r="O524" s="1"/>
      <c r="P524" s="1"/>
      <c r="Q524" s="1"/>
      <c r="R524" s="1"/>
      <c r="S524" s="1"/>
      <c r="T524" s="1"/>
      <c r="U524" s="1"/>
      <c r="V524" s="1"/>
      <c r="W524" s="1"/>
    </row>
    <row r="525">
      <c r="A525" s="1"/>
      <c r="B525" s="1"/>
      <c r="C525" s="1"/>
      <c r="D525" s="1"/>
      <c r="E525" s="1"/>
      <c r="F525" s="1"/>
      <c r="G525" s="1"/>
      <c r="H525" s="1"/>
      <c r="I525" s="1"/>
      <c r="J525" s="1"/>
      <c r="K525" s="1"/>
      <c r="L525" s="1"/>
      <c r="M525" s="1"/>
      <c r="N525" s="1"/>
      <c r="O525" s="1"/>
      <c r="P525" s="1"/>
      <c r="Q525" s="1"/>
      <c r="R525" s="1"/>
      <c r="S525" s="1"/>
      <c r="T525" s="1"/>
      <c r="U525" s="1"/>
      <c r="V525" s="1"/>
      <c r="W525" s="1"/>
    </row>
    <row r="526">
      <c r="A526" s="1"/>
      <c r="B526" s="1"/>
      <c r="C526" s="1"/>
      <c r="D526" s="1"/>
      <c r="E526" s="1"/>
      <c r="F526" s="1"/>
      <c r="G526" s="1"/>
      <c r="H526" s="1"/>
      <c r="I526" s="1"/>
      <c r="J526" s="1"/>
      <c r="K526" s="1"/>
      <c r="L526" s="1"/>
      <c r="M526" s="1"/>
      <c r="N526" s="1"/>
      <c r="O526" s="1"/>
      <c r="P526" s="1"/>
      <c r="Q526" s="1"/>
      <c r="R526" s="1"/>
      <c r="S526" s="1"/>
      <c r="T526" s="1"/>
      <c r="U526" s="1"/>
      <c r="V526" s="1"/>
      <c r="W526" s="1"/>
    </row>
    <row r="527">
      <c r="A527" s="1"/>
      <c r="B527" s="1"/>
      <c r="C527" s="1"/>
      <c r="D527" s="1"/>
      <c r="E527" s="1"/>
      <c r="F527" s="1"/>
      <c r="G527" s="1"/>
      <c r="H527" s="1"/>
      <c r="I527" s="1"/>
      <c r="J527" s="1"/>
      <c r="K527" s="1"/>
      <c r="L527" s="1"/>
      <c r="M527" s="1"/>
      <c r="N527" s="1"/>
      <c r="O527" s="1"/>
      <c r="P527" s="1"/>
      <c r="Q527" s="1"/>
      <c r="R527" s="1"/>
      <c r="S527" s="1"/>
      <c r="T527" s="1"/>
      <c r="U527" s="1"/>
      <c r="V527" s="1"/>
      <c r="W527" s="1"/>
    </row>
    <row r="528">
      <c r="A528" s="1"/>
      <c r="B528" s="1"/>
      <c r="C528" s="1"/>
      <c r="D528" s="1"/>
      <c r="E528" s="1"/>
      <c r="F528" s="1"/>
      <c r="G528" s="1"/>
      <c r="H528" s="1"/>
      <c r="I528" s="1"/>
      <c r="J528" s="1"/>
      <c r="K528" s="1"/>
      <c r="L528" s="1"/>
      <c r="M528" s="1"/>
      <c r="N528" s="1"/>
      <c r="O528" s="1"/>
      <c r="P528" s="1"/>
      <c r="Q528" s="1"/>
      <c r="R528" s="1"/>
      <c r="S528" s="1"/>
      <c r="T528" s="1"/>
      <c r="U528" s="1"/>
      <c r="V528" s="1"/>
      <c r="W528" s="1"/>
    </row>
    <row r="529">
      <c r="A529" s="1"/>
      <c r="B529" s="1"/>
      <c r="C529" s="1"/>
      <c r="D529" s="1"/>
      <c r="E529" s="1"/>
      <c r="F529" s="1"/>
      <c r="G529" s="1"/>
      <c r="H529" s="1"/>
      <c r="I529" s="1"/>
      <c r="J529" s="1"/>
      <c r="K529" s="1"/>
      <c r="L529" s="1"/>
      <c r="M529" s="1"/>
      <c r="N529" s="1"/>
      <c r="O529" s="1"/>
      <c r="P529" s="1"/>
      <c r="Q529" s="1"/>
      <c r="R529" s="1"/>
      <c r="S529" s="1"/>
      <c r="T529" s="1"/>
      <c r="U529" s="1"/>
      <c r="V529" s="1"/>
      <c r="W529" s="1"/>
    </row>
    <row r="530">
      <c r="A530" s="1"/>
      <c r="B530" s="1"/>
      <c r="C530" s="1"/>
      <c r="D530" s="1"/>
      <c r="E530" s="1"/>
      <c r="F530" s="1"/>
      <c r="G530" s="1"/>
      <c r="H530" s="1"/>
      <c r="I530" s="1"/>
      <c r="J530" s="1"/>
      <c r="K530" s="1"/>
      <c r="L530" s="1"/>
      <c r="M530" s="1"/>
      <c r="N530" s="1"/>
      <c r="O530" s="1"/>
      <c r="P530" s="1"/>
      <c r="Q530" s="1"/>
      <c r="R530" s="1"/>
      <c r="S530" s="1"/>
      <c r="T530" s="1"/>
      <c r="U530" s="1"/>
      <c r="V530" s="1"/>
      <c r="W530" s="1"/>
    </row>
    <row r="531">
      <c r="A531" s="1"/>
      <c r="B531" s="1"/>
      <c r="C531" s="1"/>
      <c r="D531" s="1"/>
      <c r="E531" s="1"/>
      <c r="F531" s="1"/>
      <c r="G531" s="1"/>
      <c r="H531" s="1"/>
      <c r="I531" s="1"/>
      <c r="J531" s="1"/>
      <c r="K531" s="1"/>
      <c r="L531" s="1"/>
      <c r="M531" s="1"/>
      <c r="N531" s="1"/>
      <c r="O531" s="1"/>
      <c r="P531" s="1"/>
      <c r="Q531" s="1"/>
      <c r="R531" s="1"/>
      <c r="S531" s="1"/>
      <c r="T531" s="1"/>
      <c r="U531" s="1"/>
      <c r="V531" s="1"/>
      <c r="W531" s="1"/>
    </row>
    <row r="532">
      <c r="A532" s="1"/>
      <c r="B532" s="1"/>
      <c r="C532" s="1"/>
      <c r="D532" s="1"/>
      <c r="E532" s="1"/>
      <c r="F532" s="1"/>
      <c r="G532" s="1"/>
      <c r="H532" s="1"/>
      <c r="I532" s="1"/>
      <c r="J532" s="1"/>
      <c r="K532" s="1"/>
      <c r="L532" s="1"/>
      <c r="M532" s="1"/>
      <c r="N532" s="1"/>
      <c r="O532" s="1"/>
      <c r="P532" s="1"/>
      <c r="Q532" s="1"/>
      <c r="R532" s="1"/>
      <c r="S532" s="1"/>
      <c r="T532" s="1"/>
      <c r="U532" s="1"/>
      <c r="V532" s="1"/>
      <c r="W532" s="1"/>
    </row>
    <row r="533">
      <c r="A533" s="1"/>
      <c r="B533" s="1"/>
      <c r="C533" s="1"/>
      <c r="D533" s="1"/>
      <c r="E533" s="1"/>
      <c r="F533" s="1"/>
      <c r="G533" s="1"/>
      <c r="H533" s="1"/>
      <c r="I533" s="1"/>
      <c r="J533" s="1"/>
      <c r="K533" s="1"/>
      <c r="L533" s="1"/>
      <c r="M533" s="1"/>
      <c r="N533" s="1"/>
      <c r="O533" s="1"/>
      <c r="P533" s="1"/>
      <c r="Q533" s="1"/>
      <c r="R533" s="1"/>
      <c r="S533" s="1"/>
      <c r="T533" s="1"/>
      <c r="U533" s="1"/>
      <c r="V533" s="1"/>
      <c r="W533" s="1"/>
    </row>
    <row r="534">
      <c r="A534" s="1"/>
      <c r="B534" s="1"/>
      <c r="C534" s="1"/>
      <c r="D534" s="1"/>
      <c r="E534" s="1"/>
      <c r="F534" s="1"/>
      <c r="G534" s="1"/>
      <c r="H534" s="1"/>
      <c r="I534" s="1"/>
      <c r="J534" s="1"/>
      <c r="K534" s="1"/>
      <c r="L534" s="1"/>
      <c r="M534" s="1"/>
      <c r="N534" s="1"/>
      <c r="O534" s="1"/>
      <c r="P534" s="1"/>
      <c r="Q534" s="1"/>
      <c r="R534" s="1"/>
      <c r="S534" s="1"/>
      <c r="T534" s="1"/>
      <c r="U534" s="1"/>
      <c r="V534" s="1"/>
      <c r="W534" s="1"/>
    </row>
    <row r="535">
      <c r="A535" s="1"/>
      <c r="B535" s="1"/>
      <c r="C535" s="1"/>
      <c r="D535" s="1"/>
      <c r="E535" s="1"/>
      <c r="F535" s="1"/>
      <c r="G535" s="1"/>
      <c r="H535" s="1"/>
      <c r="I535" s="1"/>
      <c r="J535" s="1"/>
      <c r="K535" s="1"/>
      <c r="L535" s="1"/>
      <c r="M535" s="1"/>
      <c r="N535" s="1"/>
      <c r="O535" s="1"/>
      <c r="P535" s="1"/>
      <c r="Q535" s="1"/>
      <c r="R535" s="1"/>
      <c r="S535" s="1"/>
      <c r="T535" s="1"/>
      <c r="U535" s="1"/>
      <c r="V535" s="1"/>
      <c r="W535" s="1"/>
    </row>
    <row r="536">
      <c r="A536" s="1"/>
      <c r="B536" s="1"/>
      <c r="C536" s="1"/>
      <c r="D536" s="1"/>
      <c r="E536" s="1"/>
      <c r="F536" s="1"/>
      <c r="G536" s="1"/>
      <c r="H536" s="1"/>
      <c r="I536" s="1"/>
      <c r="J536" s="1"/>
      <c r="K536" s="1"/>
      <c r="L536" s="1"/>
      <c r="M536" s="1"/>
      <c r="N536" s="1"/>
      <c r="O536" s="1"/>
      <c r="P536" s="1"/>
      <c r="Q536" s="1"/>
      <c r="R536" s="1"/>
      <c r="S536" s="1"/>
      <c r="T536" s="1"/>
      <c r="U536" s="1"/>
      <c r="V536" s="1"/>
      <c r="W536" s="1"/>
    </row>
    <row r="537">
      <c r="A537" s="1"/>
      <c r="B537" s="1"/>
      <c r="C537" s="1"/>
      <c r="D537" s="1"/>
      <c r="E537" s="1"/>
      <c r="F537" s="1"/>
      <c r="G537" s="1"/>
      <c r="H537" s="1"/>
      <c r="I537" s="1"/>
      <c r="J537" s="1"/>
      <c r="K537" s="1"/>
      <c r="L537" s="1"/>
      <c r="M537" s="1"/>
      <c r="N537" s="1"/>
      <c r="O537" s="1"/>
      <c r="P537" s="1"/>
      <c r="Q537" s="1"/>
      <c r="R537" s="1"/>
      <c r="S537" s="1"/>
      <c r="T537" s="1"/>
      <c r="U537" s="1"/>
      <c r="V537" s="1"/>
      <c r="W537" s="1"/>
    </row>
    <row r="538">
      <c r="A538" s="1"/>
      <c r="B538" s="1"/>
      <c r="C538" s="1"/>
      <c r="D538" s="1"/>
      <c r="E538" s="1"/>
      <c r="F538" s="1"/>
      <c r="G538" s="1"/>
      <c r="H538" s="1"/>
      <c r="I538" s="1"/>
      <c r="J538" s="1"/>
      <c r="K538" s="1"/>
      <c r="L538" s="1"/>
      <c r="M538" s="1"/>
      <c r="N538" s="1"/>
      <c r="O538" s="1"/>
      <c r="P538" s="1"/>
      <c r="Q538" s="1"/>
      <c r="R538" s="1"/>
      <c r="S538" s="1"/>
      <c r="T538" s="1"/>
      <c r="U538" s="1"/>
      <c r="V538" s="1"/>
      <c r="W538" s="1"/>
    </row>
    <row r="539">
      <c r="A539" s="1"/>
      <c r="B539" s="1"/>
      <c r="C539" s="1"/>
      <c r="D539" s="1"/>
      <c r="E539" s="1"/>
      <c r="F539" s="1"/>
      <c r="G539" s="1"/>
      <c r="H539" s="1"/>
      <c r="I539" s="1"/>
      <c r="J539" s="1"/>
      <c r="K539" s="1"/>
      <c r="L539" s="1"/>
      <c r="M539" s="1"/>
      <c r="N539" s="1"/>
      <c r="O539" s="1"/>
      <c r="P539" s="1"/>
      <c r="Q539" s="1"/>
      <c r="R539" s="1"/>
      <c r="S539" s="1"/>
      <c r="T539" s="1"/>
      <c r="U539" s="1"/>
      <c r="V539" s="1"/>
      <c r="W539" s="1"/>
    </row>
    <row r="540">
      <c r="A540" s="1"/>
      <c r="B540" s="1"/>
      <c r="C540" s="1"/>
      <c r="D540" s="1"/>
      <c r="E540" s="1"/>
      <c r="F540" s="1"/>
      <c r="G540" s="1"/>
      <c r="H540" s="1"/>
      <c r="I540" s="1"/>
      <c r="J540" s="1"/>
      <c r="K540" s="1"/>
      <c r="L540" s="1"/>
      <c r="M540" s="1"/>
      <c r="N540" s="1"/>
      <c r="O540" s="1"/>
      <c r="P540" s="1"/>
      <c r="Q540" s="1"/>
      <c r="R540" s="1"/>
      <c r="S540" s="1"/>
      <c r="T540" s="1"/>
      <c r="U540" s="1"/>
      <c r="V540" s="1"/>
      <c r="W540" s="1"/>
    </row>
    <row r="541">
      <c r="A541" s="1"/>
      <c r="B541" s="1"/>
      <c r="C541" s="1"/>
      <c r="D541" s="1"/>
      <c r="E541" s="1"/>
      <c r="F541" s="1"/>
      <c r="G541" s="1"/>
      <c r="H541" s="1"/>
      <c r="I541" s="1"/>
      <c r="J541" s="1"/>
      <c r="K541" s="1"/>
      <c r="L541" s="1"/>
      <c r="M541" s="1"/>
      <c r="N541" s="1"/>
      <c r="O541" s="1"/>
      <c r="P541" s="1"/>
      <c r="Q541" s="1"/>
      <c r="R541" s="1"/>
      <c r="S541" s="1"/>
      <c r="T541" s="1"/>
      <c r="U541" s="1"/>
      <c r="V541" s="1"/>
      <c r="W541" s="1"/>
    </row>
    <row r="542">
      <c r="A542" s="1"/>
      <c r="B542" s="1"/>
      <c r="C542" s="1"/>
      <c r="D542" s="1"/>
      <c r="E542" s="1"/>
      <c r="F542" s="1"/>
      <c r="G542" s="1"/>
      <c r="H542" s="1"/>
      <c r="I542" s="1"/>
      <c r="J542" s="1"/>
      <c r="K542" s="1"/>
      <c r="L542" s="1"/>
      <c r="M542" s="1"/>
      <c r="N542" s="1"/>
      <c r="O542" s="1"/>
      <c r="P542" s="1"/>
      <c r="Q542" s="1"/>
      <c r="R542" s="1"/>
      <c r="S542" s="1"/>
      <c r="T542" s="1"/>
      <c r="U542" s="1"/>
      <c r="V542" s="1"/>
      <c r="W542" s="1"/>
    </row>
    <row r="543">
      <c r="A543" s="1"/>
      <c r="B543" s="1"/>
      <c r="C543" s="1"/>
      <c r="D543" s="1"/>
      <c r="E543" s="1"/>
      <c r="F543" s="1"/>
      <c r="G543" s="1"/>
      <c r="H543" s="1"/>
      <c r="I543" s="1"/>
      <c r="J543" s="1"/>
      <c r="K543" s="1"/>
      <c r="L543" s="1"/>
      <c r="M543" s="1"/>
      <c r="N543" s="1"/>
      <c r="O543" s="1"/>
      <c r="P543" s="1"/>
      <c r="Q543" s="1"/>
      <c r="R543" s="1"/>
      <c r="S543" s="1"/>
      <c r="T543" s="1"/>
      <c r="U543" s="1"/>
      <c r="V543" s="1"/>
      <c r="W543" s="1"/>
    </row>
    <row r="544">
      <c r="A544" s="1"/>
      <c r="B544" s="1"/>
      <c r="C544" s="1"/>
      <c r="D544" s="1"/>
      <c r="E544" s="1"/>
      <c r="F544" s="1"/>
      <c r="G544" s="1"/>
      <c r="H544" s="1"/>
      <c r="I544" s="1"/>
      <c r="J544" s="1"/>
      <c r="K544" s="1"/>
      <c r="L544" s="1"/>
      <c r="M544" s="1"/>
      <c r="N544" s="1"/>
      <c r="O544" s="1"/>
      <c r="P544" s="1"/>
      <c r="Q544" s="1"/>
      <c r="R544" s="1"/>
      <c r="S544" s="1"/>
      <c r="T544" s="1"/>
      <c r="U544" s="1"/>
      <c r="V544" s="1"/>
      <c r="W544" s="1"/>
    </row>
    <row r="545">
      <c r="A545" s="1"/>
      <c r="B545" s="1"/>
      <c r="C545" s="1"/>
      <c r="D545" s="1"/>
      <c r="E545" s="1"/>
      <c r="F545" s="1"/>
      <c r="G545" s="1"/>
      <c r="H545" s="1"/>
      <c r="I545" s="1"/>
      <c r="J545" s="1"/>
      <c r="K545" s="1"/>
      <c r="L545" s="1"/>
      <c r="M545" s="1"/>
      <c r="N545" s="1"/>
      <c r="O545" s="1"/>
      <c r="P545" s="1"/>
      <c r="Q545" s="1"/>
      <c r="R545" s="1"/>
      <c r="S545" s="1"/>
      <c r="T545" s="1"/>
      <c r="U545" s="1"/>
      <c r="V545" s="1"/>
      <c r="W545" s="1"/>
    </row>
    <row r="546">
      <c r="A546" s="1"/>
      <c r="B546" s="1"/>
      <c r="C546" s="1"/>
      <c r="D546" s="1"/>
      <c r="E546" s="1"/>
      <c r="F546" s="1"/>
      <c r="G546" s="1"/>
      <c r="H546" s="1"/>
      <c r="I546" s="1"/>
      <c r="J546" s="1"/>
      <c r="K546" s="1"/>
      <c r="L546" s="1"/>
      <c r="M546" s="1"/>
      <c r="N546" s="1"/>
      <c r="O546" s="1"/>
      <c r="P546" s="1"/>
      <c r="Q546" s="1"/>
      <c r="R546" s="1"/>
      <c r="S546" s="1"/>
      <c r="T546" s="1"/>
      <c r="U546" s="1"/>
      <c r="V546" s="1"/>
      <c r="W546" s="1"/>
    </row>
    <row r="547">
      <c r="A547" s="1"/>
      <c r="B547" s="1"/>
      <c r="C547" s="1"/>
      <c r="D547" s="1"/>
      <c r="E547" s="1"/>
      <c r="F547" s="1"/>
      <c r="G547" s="1"/>
      <c r="H547" s="1"/>
      <c r="I547" s="1"/>
      <c r="J547" s="1"/>
      <c r="K547" s="1"/>
      <c r="L547" s="1"/>
      <c r="M547" s="1"/>
      <c r="N547" s="1"/>
      <c r="O547" s="1"/>
      <c r="P547" s="1"/>
      <c r="Q547" s="1"/>
      <c r="R547" s="1"/>
      <c r="S547" s="1"/>
      <c r="T547" s="1"/>
      <c r="U547" s="1"/>
      <c r="V547" s="1"/>
      <c r="W547" s="1"/>
    </row>
    <row r="548">
      <c r="A548" s="1"/>
      <c r="B548" s="1"/>
      <c r="C548" s="1"/>
      <c r="D548" s="1"/>
      <c r="E548" s="1"/>
      <c r="F548" s="1"/>
      <c r="G548" s="1"/>
      <c r="H548" s="1"/>
      <c r="I548" s="1"/>
      <c r="J548" s="1"/>
      <c r="K548" s="1"/>
      <c r="L548" s="1"/>
      <c r="M548" s="1"/>
      <c r="N548" s="1"/>
      <c r="O548" s="1"/>
      <c r="P548" s="1"/>
      <c r="Q548" s="1"/>
      <c r="R548" s="1"/>
      <c r="S548" s="1"/>
      <c r="T548" s="1"/>
      <c r="U548" s="1"/>
      <c r="V548" s="1"/>
      <c r="W548" s="1"/>
    </row>
    <row r="549">
      <c r="A549" s="1"/>
      <c r="B549" s="1"/>
      <c r="C549" s="1"/>
      <c r="D549" s="1"/>
      <c r="E549" s="1"/>
      <c r="F549" s="1"/>
      <c r="G549" s="1"/>
      <c r="H549" s="1"/>
      <c r="I549" s="1"/>
      <c r="J549" s="1"/>
      <c r="K549" s="1"/>
      <c r="L549" s="1"/>
      <c r="M549" s="1"/>
      <c r="N549" s="1"/>
      <c r="O549" s="1"/>
      <c r="P549" s="1"/>
      <c r="Q549" s="1"/>
      <c r="R549" s="1"/>
      <c r="S549" s="1"/>
      <c r="T549" s="1"/>
      <c r="U549" s="1"/>
      <c r="V549" s="1"/>
      <c r="W549" s="1"/>
    </row>
    <row r="550">
      <c r="A550" s="1"/>
      <c r="B550" s="1"/>
      <c r="C550" s="1"/>
      <c r="D550" s="1"/>
      <c r="E550" s="1"/>
      <c r="F550" s="1"/>
      <c r="G550" s="1"/>
      <c r="H550" s="1"/>
      <c r="I550" s="1"/>
      <c r="J550" s="1"/>
      <c r="K550" s="1"/>
      <c r="L550" s="1"/>
      <c r="M550" s="1"/>
      <c r="N550" s="1"/>
      <c r="O550" s="1"/>
      <c r="P550" s="1"/>
      <c r="Q550" s="1"/>
      <c r="R550" s="1"/>
      <c r="S550" s="1"/>
      <c r="T550" s="1"/>
      <c r="U550" s="1"/>
      <c r="V550" s="1"/>
      <c r="W550" s="1"/>
    </row>
    <row r="551">
      <c r="A551" s="1"/>
      <c r="B551" s="1"/>
      <c r="C551" s="1"/>
      <c r="D551" s="1"/>
      <c r="E551" s="1"/>
      <c r="F551" s="1"/>
      <c r="G551" s="1"/>
      <c r="H551" s="1"/>
      <c r="I551" s="1"/>
      <c r="J551" s="1"/>
      <c r="K551" s="1"/>
      <c r="L551" s="1"/>
      <c r="M551" s="1"/>
      <c r="N551" s="1"/>
      <c r="O551" s="1"/>
      <c r="P551" s="1"/>
      <c r="Q551" s="1"/>
      <c r="R551" s="1"/>
      <c r="S551" s="1"/>
      <c r="T551" s="1"/>
      <c r="U551" s="1"/>
      <c r="V551" s="1"/>
      <c r="W551" s="1"/>
    </row>
    <row r="552">
      <c r="A552" s="1"/>
      <c r="B552" s="1"/>
      <c r="C552" s="1"/>
      <c r="D552" s="1"/>
      <c r="E552" s="1"/>
      <c r="F552" s="1"/>
      <c r="G552" s="1"/>
      <c r="H552" s="1"/>
      <c r="I552" s="1"/>
      <c r="J552" s="1"/>
      <c r="K552" s="1"/>
      <c r="L552" s="1"/>
      <c r="M552" s="1"/>
      <c r="N552" s="1"/>
      <c r="O552" s="1"/>
      <c r="P552" s="1"/>
      <c r="Q552" s="1"/>
      <c r="R552" s="1"/>
      <c r="S552" s="1"/>
      <c r="T552" s="1"/>
      <c r="U552" s="1"/>
      <c r="V552" s="1"/>
      <c r="W552" s="1"/>
    </row>
    <row r="553">
      <c r="A553" s="1"/>
      <c r="B553" s="1"/>
      <c r="C553" s="1"/>
      <c r="D553" s="1"/>
      <c r="E553" s="1"/>
      <c r="F553" s="1"/>
      <c r="G553" s="1"/>
      <c r="H553" s="1"/>
      <c r="I553" s="1"/>
      <c r="J553" s="1"/>
      <c r="K553" s="1"/>
      <c r="L553" s="1"/>
      <c r="M553" s="1"/>
      <c r="N553" s="1"/>
      <c r="O553" s="1"/>
      <c r="P553" s="1"/>
      <c r="Q553" s="1"/>
      <c r="R553" s="1"/>
      <c r="S553" s="1"/>
      <c r="T553" s="1"/>
      <c r="U553" s="1"/>
      <c r="V553" s="1"/>
      <c r="W553" s="1"/>
    </row>
    <row r="554">
      <c r="A554" s="1"/>
      <c r="B554" s="1"/>
      <c r="C554" s="1"/>
      <c r="D554" s="1"/>
      <c r="E554" s="1"/>
      <c r="F554" s="1"/>
      <c r="G554" s="1"/>
      <c r="H554" s="1"/>
      <c r="I554" s="1"/>
      <c r="J554" s="1"/>
      <c r="K554" s="1"/>
      <c r="L554" s="1"/>
      <c r="M554" s="1"/>
      <c r="N554" s="1"/>
      <c r="O554" s="1"/>
      <c r="P554" s="1"/>
      <c r="Q554" s="1"/>
      <c r="R554" s="1"/>
      <c r="S554" s="1"/>
      <c r="T554" s="1"/>
      <c r="U554" s="1"/>
      <c r="V554" s="1"/>
      <c r="W554" s="1"/>
    </row>
    <row r="555">
      <c r="A555" s="1"/>
      <c r="B555" s="1"/>
      <c r="C555" s="1"/>
      <c r="D555" s="1"/>
      <c r="E555" s="1"/>
      <c r="F555" s="1"/>
      <c r="G555" s="1"/>
      <c r="H555" s="1"/>
      <c r="I555" s="1"/>
      <c r="J555" s="1"/>
      <c r="K555" s="1"/>
      <c r="L555" s="1"/>
      <c r="M555" s="1"/>
      <c r="N555" s="1"/>
      <c r="O555" s="1"/>
      <c r="P555" s="1"/>
      <c r="Q555" s="1"/>
      <c r="R555" s="1"/>
      <c r="S555" s="1"/>
      <c r="T555" s="1"/>
      <c r="U555" s="1"/>
      <c r="V555" s="1"/>
      <c r="W555" s="1"/>
    </row>
    <row r="556">
      <c r="A556" s="1"/>
      <c r="B556" s="1"/>
      <c r="C556" s="1"/>
      <c r="D556" s="1"/>
      <c r="E556" s="1"/>
      <c r="F556" s="1"/>
      <c r="G556" s="1"/>
      <c r="H556" s="1"/>
      <c r="I556" s="1"/>
      <c r="J556" s="1"/>
      <c r="K556" s="1"/>
      <c r="L556" s="1"/>
      <c r="M556" s="1"/>
      <c r="N556" s="1"/>
      <c r="O556" s="1"/>
      <c r="P556" s="1"/>
      <c r="Q556" s="1"/>
      <c r="R556" s="1"/>
      <c r="S556" s="1"/>
      <c r="T556" s="1"/>
      <c r="U556" s="1"/>
      <c r="V556" s="1"/>
      <c r="W556" s="1"/>
    </row>
    <row r="557">
      <c r="A557" s="1"/>
      <c r="B557" s="1"/>
      <c r="C557" s="1"/>
      <c r="D557" s="1"/>
      <c r="E557" s="1"/>
      <c r="F557" s="1"/>
      <c r="G557" s="1"/>
      <c r="H557" s="1"/>
      <c r="I557" s="1"/>
      <c r="J557" s="1"/>
      <c r="K557" s="1"/>
      <c r="L557" s="1"/>
      <c r="M557" s="1"/>
      <c r="N557" s="1"/>
      <c r="O557" s="1"/>
      <c r="P557" s="1"/>
      <c r="Q557" s="1"/>
      <c r="R557" s="1"/>
      <c r="S557" s="1"/>
      <c r="T557" s="1"/>
      <c r="U557" s="1"/>
      <c r="V557" s="1"/>
      <c r="W557" s="1"/>
    </row>
    <row r="558">
      <c r="A558" s="1"/>
      <c r="B558" s="1"/>
      <c r="C558" s="1"/>
      <c r="D558" s="1"/>
      <c r="E558" s="1"/>
      <c r="F558" s="1"/>
      <c r="G558" s="1"/>
      <c r="H558" s="1"/>
      <c r="I558" s="1"/>
      <c r="J558" s="1"/>
      <c r="K558" s="1"/>
      <c r="L558" s="1"/>
      <c r="M558" s="1"/>
      <c r="N558" s="1"/>
      <c r="O558" s="1"/>
      <c r="P558" s="1"/>
      <c r="Q558" s="1"/>
      <c r="R558" s="1"/>
      <c r="S558" s="1"/>
      <c r="T558" s="1"/>
      <c r="U558" s="1"/>
      <c r="V558" s="1"/>
      <c r="W558" s="1"/>
    </row>
    <row r="559">
      <c r="A559" s="1"/>
      <c r="B559" s="1"/>
      <c r="C559" s="1"/>
      <c r="D559" s="1"/>
      <c r="E559" s="1"/>
      <c r="F559" s="1"/>
      <c r="G559" s="1"/>
      <c r="H559" s="1"/>
      <c r="I559" s="1"/>
      <c r="J559" s="1"/>
      <c r="K559" s="1"/>
      <c r="L559" s="1"/>
      <c r="M559" s="1"/>
      <c r="N559" s="1"/>
      <c r="O559" s="1"/>
      <c r="P559" s="1"/>
      <c r="Q559" s="1"/>
      <c r="R559" s="1"/>
      <c r="S559" s="1"/>
      <c r="T559" s="1"/>
      <c r="U559" s="1"/>
      <c r="V559" s="1"/>
      <c r="W559" s="1"/>
    </row>
    <row r="560">
      <c r="A560" s="1"/>
      <c r="B560" s="1"/>
      <c r="C560" s="1"/>
      <c r="D560" s="1"/>
      <c r="E560" s="1"/>
      <c r="F560" s="1"/>
      <c r="G560" s="1"/>
      <c r="H560" s="1"/>
      <c r="I560" s="1"/>
      <c r="J560" s="1"/>
      <c r="K560" s="1"/>
      <c r="L560" s="1"/>
      <c r="M560" s="1"/>
      <c r="N560" s="1"/>
      <c r="O560" s="1"/>
      <c r="P560" s="1"/>
      <c r="Q560" s="1"/>
      <c r="R560" s="1"/>
      <c r="S560" s="1"/>
      <c r="T560" s="1"/>
      <c r="U560" s="1"/>
      <c r="V560" s="1"/>
      <c r="W560" s="1"/>
    </row>
    <row r="561">
      <c r="A561" s="1"/>
      <c r="B561" s="1"/>
      <c r="C561" s="1"/>
      <c r="D561" s="1"/>
      <c r="E561" s="1"/>
      <c r="F561" s="1"/>
      <c r="G561" s="1"/>
      <c r="H561" s="1"/>
      <c r="I561" s="1"/>
      <c r="J561" s="1"/>
      <c r="K561" s="1"/>
      <c r="L561" s="1"/>
      <c r="M561" s="1"/>
      <c r="N561" s="1"/>
      <c r="O561" s="1"/>
      <c r="P561" s="1"/>
      <c r="Q561" s="1"/>
      <c r="R561" s="1"/>
      <c r="S561" s="1"/>
      <c r="T561" s="1"/>
      <c r="U561" s="1"/>
      <c r="V561" s="1"/>
      <c r="W561" s="1"/>
    </row>
    <row r="562">
      <c r="A562" s="1"/>
      <c r="B562" s="1"/>
      <c r="C562" s="1"/>
      <c r="D562" s="1"/>
      <c r="E562" s="1"/>
      <c r="F562" s="1"/>
      <c r="G562" s="1"/>
      <c r="H562" s="1"/>
      <c r="I562" s="1"/>
      <c r="J562" s="1"/>
      <c r="K562" s="1"/>
      <c r="L562" s="1"/>
      <c r="M562" s="1"/>
      <c r="N562" s="1"/>
      <c r="O562" s="1"/>
      <c r="P562" s="1"/>
      <c r="Q562" s="1"/>
      <c r="R562" s="1"/>
      <c r="S562" s="1"/>
      <c r="T562" s="1"/>
      <c r="U562" s="1"/>
      <c r="V562" s="1"/>
      <c r="W562" s="1"/>
    </row>
    <row r="563">
      <c r="A563" s="1"/>
      <c r="B563" s="1"/>
      <c r="C563" s="1"/>
      <c r="D563" s="1"/>
      <c r="E563" s="1"/>
      <c r="F563" s="1"/>
      <c r="G563" s="1"/>
      <c r="H563" s="1"/>
      <c r="I563" s="1"/>
      <c r="J563" s="1"/>
      <c r="K563" s="1"/>
      <c r="L563" s="1"/>
      <c r="M563" s="1"/>
      <c r="N563" s="1"/>
      <c r="O563" s="1"/>
      <c r="P563" s="1"/>
      <c r="Q563" s="1"/>
      <c r="R563" s="1"/>
      <c r="S563" s="1"/>
      <c r="T563" s="1"/>
      <c r="U563" s="1"/>
      <c r="V563" s="1"/>
      <c r="W563" s="1"/>
    </row>
    <row r="564">
      <c r="A564" s="1"/>
      <c r="B564" s="1"/>
      <c r="C564" s="1"/>
      <c r="D564" s="1"/>
      <c r="E564" s="1"/>
      <c r="F564" s="1"/>
      <c r="G564" s="1"/>
      <c r="H564" s="1"/>
      <c r="I564" s="1"/>
      <c r="J564" s="1"/>
      <c r="K564" s="1"/>
      <c r="L564" s="1"/>
      <c r="M564" s="1"/>
      <c r="N564" s="1"/>
      <c r="O564" s="1"/>
      <c r="P564" s="1"/>
      <c r="Q564" s="1"/>
      <c r="R564" s="1"/>
      <c r="S564" s="1"/>
      <c r="T564" s="1"/>
      <c r="U564" s="1"/>
      <c r="V564" s="1"/>
      <c r="W564" s="1"/>
    </row>
    <row r="565">
      <c r="A565" s="1"/>
      <c r="B565" s="1"/>
      <c r="C565" s="1"/>
      <c r="D565" s="1"/>
      <c r="E565" s="1"/>
      <c r="F565" s="1"/>
      <c r="G565" s="1"/>
      <c r="H565" s="1"/>
      <c r="I565" s="1"/>
      <c r="J565" s="1"/>
      <c r="K565" s="1"/>
      <c r="L565" s="1"/>
      <c r="M565" s="1"/>
      <c r="N565" s="1"/>
      <c r="O565" s="1"/>
      <c r="P565" s="1"/>
      <c r="Q565" s="1"/>
      <c r="R565" s="1"/>
      <c r="S565" s="1"/>
      <c r="T565" s="1"/>
      <c r="U565" s="1"/>
      <c r="V565" s="1"/>
      <c r="W565" s="1"/>
    </row>
    <row r="566">
      <c r="A566" s="1"/>
      <c r="B566" s="1"/>
      <c r="C566" s="1"/>
      <c r="D566" s="1"/>
      <c r="E566" s="1"/>
      <c r="F566" s="1"/>
      <c r="G566" s="1"/>
      <c r="H566" s="1"/>
      <c r="I566" s="1"/>
      <c r="J566" s="1"/>
      <c r="K566" s="1"/>
      <c r="L566" s="1"/>
      <c r="M566" s="1"/>
      <c r="N566" s="1"/>
      <c r="O566" s="1"/>
      <c r="P566" s="1"/>
      <c r="Q566" s="1"/>
      <c r="R566" s="1"/>
      <c r="S566" s="1"/>
      <c r="T566" s="1"/>
      <c r="U566" s="1"/>
      <c r="V566" s="1"/>
      <c r="W566" s="1"/>
    </row>
    <row r="567">
      <c r="A567" s="1"/>
      <c r="B567" s="1"/>
      <c r="C567" s="1"/>
      <c r="D567" s="1"/>
      <c r="E567" s="1"/>
      <c r="F567" s="1"/>
      <c r="G567" s="1"/>
      <c r="H567" s="1"/>
      <c r="I567" s="1"/>
      <c r="J567" s="1"/>
      <c r="K567" s="1"/>
      <c r="L567" s="1"/>
      <c r="M567" s="1"/>
      <c r="N567" s="1"/>
      <c r="O567" s="1"/>
      <c r="P567" s="1"/>
      <c r="Q567" s="1"/>
      <c r="R567" s="1"/>
      <c r="S567" s="1"/>
      <c r="T567" s="1"/>
      <c r="U567" s="1"/>
      <c r="V567" s="1"/>
      <c r="W567" s="1"/>
    </row>
    <row r="568">
      <c r="A568" s="1"/>
      <c r="B568" s="1"/>
      <c r="C568" s="1"/>
      <c r="D568" s="1"/>
      <c r="E568" s="1"/>
      <c r="F568" s="1"/>
      <c r="G568" s="1"/>
      <c r="H568" s="1"/>
      <c r="I568" s="1"/>
      <c r="J568" s="1"/>
      <c r="K568" s="1"/>
      <c r="L568" s="1"/>
      <c r="M568" s="1"/>
      <c r="N568" s="1"/>
      <c r="O568" s="1"/>
      <c r="P568" s="1"/>
      <c r="Q568" s="1"/>
      <c r="R568" s="1"/>
      <c r="S568" s="1"/>
      <c r="T568" s="1"/>
      <c r="U568" s="1"/>
      <c r="V568" s="1"/>
      <c r="W568" s="1"/>
    </row>
    <row r="569">
      <c r="A569" s="1"/>
      <c r="B569" s="1"/>
      <c r="C569" s="1"/>
      <c r="D569" s="1"/>
      <c r="E569" s="1"/>
      <c r="F569" s="1"/>
      <c r="G569" s="1"/>
      <c r="H569" s="1"/>
      <c r="I569" s="1"/>
      <c r="J569" s="1"/>
      <c r="K569" s="1"/>
      <c r="L569" s="1"/>
      <c r="M569" s="1"/>
      <c r="N569" s="1"/>
      <c r="O569" s="1"/>
      <c r="P569" s="1"/>
      <c r="Q569" s="1"/>
      <c r="R569" s="1"/>
      <c r="S569" s="1"/>
      <c r="T569" s="1"/>
      <c r="U569" s="1"/>
      <c r="V569" s="1"/>
      <c r="W569" s="1"/>
    </row>
    <row r="570">
      <c r="A570" s="1"/>
      <c r="B570" s="1"/>
      <c r="C570" s="1"/>
      <c r="D570" s="1"/>
      <c r="E570" s="1"/>
      <c r="F570" s="1"/>
      <c r="G570" s="1"/>
      <c r="H570" s="1"/>
      <c r="I570" s="1"/>
      <c r="J570" s="1"/>
      <c r="K570" s="1"/>
      <c r="L570" s="1"/>
      <c r="M570" s="1"/>
      <c r="N570" s="1"/>
      <c r="O570" s="1"/>
      <c r="P570" s="1"/>
      <c r="Q570" s="1"/>
      <c r="R570" s="1"/>
      <c r="S570" s="1"/>
      <c r="T570" s="1"/>
      <c r="U570" s="1"/>
      <c r="V570" s="1"/>
      <c r="W570" s="1"/>
    </row>
    <row r="571">
      <c r="A571" s="1"/>
      <c r="B571" s="1"/>
      <c r="C571" s="1"/>
      <c r="D571" s="1"/>
      <c r="E571" s="1"/>
      <c r="F571" s="1"/>
      <c r="G571" s="1"/>
      <c r="H571" s="1"/>
      <c r="I571" s="1"/>
      <c r="J571" s="1"/>
      <c r="K571" s="1"/>
      <c r="L571" s="1"/>
      <c r="M571" s="1"/>
      <c r="N571" s="1"/>
      <c r="O571" s="1"/>
      <c r="P571" s="1"/>
      <c r="Q571" s="1"/>
      <c r="R571" s="1"/>
      <c r="S571" s="1"/>
      <c r="T571" s="1"/>
      <c r="U571" s="1"/>
      <c r="V571" s="1"/>
      <c r="W571" s="1"/>
    </row>
    <row r="572">
      <c r="A572" s="1"/>
      <c r="B572" s="1"/>
      <c r="C572" s="1"/>
      <c r="D572" s="1"/>
      <c r="E572" s="1"/>
      <c r="F572" s="1"/>
      <c r="G572" s="1"/>
      <c r="H572" s="1"/>
      <c r="I572" s="1"/>
      <c r="J572" s="1"/>
      <c r="K572" s="1"/>
      <c r="L572" s="1"/>
      <c r="M572" s="1"/>
      <c r="N572" s="1"/>
      <c r="O572" s="1"/>
      <c r="P572" s="1"/>
      <c r="Q572" s="1"/>
      <c r="R572" s="1"/>
      <c r="S572" s="1"/>
      <c r="T572" s="1"/>
      <c r="U572" s="1"/>
      <c r="V572" s="1"/>
      <c r="W572" s="1"/>
    </row>
    <row r="573">
      <c r="A573" s="1"/>
      <c r="B573" s="1"/>
      <c r="C573" s="1"/>
      <c r="D573" s="1"/>
      <c r="E573" s="1"/>
      <c r="F573" s="1"/>
      <c r="G573" s="1"/>
      <c r="H573" s="1"/>
      <c r="I573" s="1"/>
      <c r="J573" s="1"/>
      <c r="K573" s="1"/>
      <c r="L573" s="1"/>
      <c r="M573" s="1"/>
      <c r="N573" s="1"/>
      <c r="O573" s="1"/>
      <c r="P573" s="1"/>
      <c r="Q573" s="1"/>
      <c r="R573" s="1"/>
      <c r="S573" s="1"/>
      <c r="T573" s="1"/>
      <c r="U573" s="1"/>
      <c r="V573" s="1"/>
      <c r="W573" s="1"/>
    </row>
    <row r="574">
      <c r="A574" s="1"/>
      <c r="B574" s="1"/>
      <c r="C574" s="1"/>
      <c r="D574" s="1"/>
      <c r="E574" s="1"/>
      <c r="F574" s="1"/>
      <c r="G574" s="1"/>
      <c r="H574" s="1"/>
      <c r="I574" s="1"/>
      <c r="J574" s="1"/>
      <c r="K574" s="1"/>
      <c r="L574" s="1"/>
      <c r="M574" s="1"/>
      <c r="N574" s="1"/>
      <c r="O574" s="1"/>
      <c r="P574" s="1"/>
      <c r="Q574" s="1"/>
      <c r="R574" s="1"/>
      <c r="S574" s="1"/>
      <c r="T574" s="1"/>
      <c r="U574" s="1"/>
      <c r="V574" s="1"/>
      <c r="W574" s="1"/>
    </row>
    <row r="575">
      <c r="A575" s="1"/>
      <c r="B575" s="1"/>
      <c r="C575" s="1"/>
      <c r="D575" s="1"/>
      <c r="E575" s="1"/>
      <c r="F575" s="1"/>
      <c r="G575" s="1"/>
      <c r="H575" s="1"/>
      <c r="I575" s="1"/>
      <c r="J575" s="1"/>
      <c r="K575" s="1"/>
      <c r="L575" s="1"/>
      <c r="M575" s="1"/>
      <c r="N575" s="1"/>
      <c r="O575" s="1"/>
      <c r="P575" s="1"/>
      <c r="Q575" s="1"/>
      <c r="R575" s="1"/>
      <c r="S575" s="1"/>
      <c r="T575" s="1"/>
      <c r="U575" s="1"/>
      <c r="V575" s="1"/>
      <c r="W575" s="1"/>
    </row>
    <row r="576">
      <c r="A576" s="1"/>
      <c r="B576" s="1"/>
      <c r="C576" s="1"/>
      <c r="D576" s="1"/>
      <c r="E576" s="1"/>
      <c r="F576" s="1"/>
      <c r="G576" s="1"/>
      <c r="H576" s="1"/>
      <c r="I576" s="1"/>
      <c r="J576" s="1"/>
      <c r="K576" s="1"/>
      <c r="L576" s="1"/>
      <c r="M576" s="1"/>
      <c r="N576" s="1"/>
      <c r="O576" s="1"/>
      <c r="P576" s="1"/>
      <c r="Q576" s="1"/>
      <c r="R576" s="1"/>
      <c r="S576" s="1"/>
      <c r="T576" s="1"/>
      <c r="U576" s="1"/>
      <c r="V576" s="1"/>
      <c r="W576" s="1"/>
    </row>
    <row r="577">
      <c r="A577" s="1"/>
      <c r="B577" s="1"/>
      <c r="C577" s="1"/>
      <c r="D577" s="1"/>
      <c r="E577" s="1"/>
      <c r="F577" s="1"/>
      <c r="G577" s="1"/>
      <c r="H577" s="1"/>
      <c r="I577" s="1"/>
      <c r="J577" s="1"/>
      <c r="K577" s="1"/>
      <c r="L577" s="1"/>
      <c r="M577" s="1"/>
      <c r="N577" s="1"/>
      <c r="O577" s="1"/>
      <c r="P577" s="1"/>
      <c r="Q577" s="1"/>
      <c r="R577" s="1"/>
      <c r="S577" s="1"/>
      <c r="T577" s="1"/>
      <c r="U577" s="1"/>
      <c r="V577" s="1"/>
      <c r="W577" s="1"/>
    </row>
    <row r="578">
      <c r="A578" s="1"/>
      <c r="B578" s="1"/>
      <c r="C578" s="1"/>
      <c r="D578" s="1"/>
      <c r="E578" s="1"/>
      <c r="F578" s="1"/>
      <c r="G578" s="1"/>
      <c r="H578" s="1"/>
      <c r="I578" s="1"/>
      <c r="J578" s="1"/>
      <c r="K578" s="1"/>
      <c r="L578" s="1"/>
      <c r="M578" s="1"/>
      <c r="N578" s="1"/>
      <c r="O578" s="1"/>
      <c r="P578" s="1"/>
      <c r="Q578" s="1"/>
      <c r="R578" s="1"/>
      <c r="S578" s="1"/>
      <c r="T578" s="1"/>
      <c r="U578" s="1"/>
      <c r="V578" s="1"/>
      <c r="W578" s="1"/>
    </row>
    <row r="579">
      <c r="A579" s="1"/>
      <c r="B579" s="1"/>
      <c r="C579" s="1"/>
      <c r="D579" s="1"/>
      <c r="E579" s="1"/>
      <c r="F579" s="1"/>
      <c r="G579" s="1"/>
      <c r="H579" s="1"/>
      <c r="I579" s="1"/>
      <c r="J579" s="1"/>
      <c r="K579" s="1"/>
      <c r="L579" s="1"/>
      <c r="M579" s="1"/>
      <c r="N579" s="1"/>
      <c r="O579" s="1"/>
      <c r="P579" s="1"/>
      <c r="Q579" s="1"/>
      <c r="R579" s="1"/>
      <c r="S579" s="1"/>
      <c r="T579" s="1"/>
      <c r="U579" s="1"/>
      <c r="V579" s="1"/>
      <c r="W579" s="1"/>
    </row>
    <row r="580">
      <c r="A580" s="1"/>
      <c r="B580" s="1"/>
      <c r="C580" s="1"/>
      <c r="D580" s="1"/>
      <c r="E580" s="1"/>
      <c r="F580" s="1"/>
      <c r="G580" s="1"/>
      <c r="H580" s="1"/>
      <c r="I580" s="1"/>
      <c r="J580" s="1"/>
      <c r="K580" s="1"/>
      <c r="L580" s="1"/>
      <c r="M580" s="1"/>
      <c r="N580" s="1"/>
      <c r="O580" s="1"/>
      <c r="P580" s="1"/>
      <c r="Q580" s="1"/>
      <c r="R580" s="1"/>
      <c r="S580" s="1"/>
      <c r="T580" s="1"/>
      <c r="U580" s="1"/>
      <c r="V580" s="1"/>
      <c r="W580" s="1"/>
    </row>
    <row r="581">
      <c r="A581" s="1"/>
      <c r="B581" s="1"/>
      <c r="C581" s="1"/>
      <c r="D581" s="1"/>
      <c r="E581" s="1"/>
      <c r="F581" s="1"/>
      <c r="G581" s="1"/>
      <c r="H581" s="1"/>
      <c r="I581" s="1"/>
      <c r="J581" s="1"/>
      <c r="K581" s="1"/>
      <c r="L581" s="1"/>
      <c r="M581" s="1"/>
      <c r="N581" s="1"/>
      <c r="O581" s="1"/>
      <c r="P581" s="1"/>
      <c r="Q581" s="1"/>
      <c r="R581" s="1"/>
      <c r="S581" s="1"/>
      <c r="T581" s="1"/>
      <c r="U581" s="1"/>
      <c r="V581" s="1"/>
      <c r="W581" s="1"/>
    </row>
    <row r="582">
      <c r="A582" s="1"/>
      <c r="B582" s="1"/>
      <c r="C582" s="1"/>
      <c r="D582" s="1"/>
      <c r="E582" s="1"/>
      <c r="F582" s="1"/>
      <c r="G582" s="1"/>
      <c r="H582" s="1"/>
      <c r="I582" s="1"/>
      <c r="J582" s="1"/>
      <c r="K582" s="1"/>
      <c r="L582" s="1"/>
      <c r="M582" s="1"/>
      <c r="N582" s="1"/>
      <c r="O582" s="1"/>
      <c r="P582" s="1"/>
      <c r="Q582" s="1"/>
      <c r="R582" s="1"/>
      <c r="S582" s="1"/>
      <c r="T582" s="1"/>
      <c r="U582" s="1"/>
      <c r="V582" s="1"/>
      <c r="W582" s="1"/>
    </row>
    <row r="583">
      <c r="A583" s="1"/>
      <c r="B583" s="1"/>
      <c r="C583" s="1"/>
      <c r="D583" s="1"/>
      <c r="E583" s="1"/>
      <c r="F583" s="1"/>
      <c r="G583" s="1"/>
      <c r="H583" s="1"/>
      <c r="I583" s="1"/>
      <c r="J583" s="1"/>
      <c r="K583" s="1"/>
      <c r="L583" s="1"/>
      <c r="M583" s="1"/>
      <c r="N583" s="1"/>
      <c r="O583" s="1"/>
      <c r="P583" s="1"/>
      <c r="Q583" s="1"/>
      <c r="R583" s="1"/>
      <c r="S583" s="1"/>
      <c r="T583" s="1"/>
      <c r="U583" s="1"/>
      <c r="V583" s="1"/>
      <c r="W583" s="1"/>
    </row>
    <row r="584">
      <c r="A584" s="1"/>
      <c r="B584" s="1"/>
      <c r="C584" s="1"/>
      <c r="D584" s="1"/>
      <c r="E584" s="1"/>
      <c r="F584" s="1"/>
      <c r="G584" s="1"/>
      <c r="H584" s="1"/>
      <c r="I584" s="1"/>
      <c r="J584" s="1"/>
      <c r="K584" s="1"/>
      <c r="L584" s="1"/>
      <c r="M584" s="1"/>
      <c r="N584" s="1"/>
      <c r="O584" s="1"/>
      <c r="P584" s="1"/>
      <c r="Q584" s="1"/>
      <c r="R584" s="1"/>
      <c r="S584" s="1"/>
      <c r="T584" s="1"/>
      <c r="U584" s="1"/>
      <c r="V584" s="1"/>
      <c r="W584" s="1"/>
    </row>
    <row r="585">
      <c r="A585" s="1"/>
      <c r="B585" s="1"/>
      <c r="C585" s="1"/>
      <c r="D585" s="1"/>
      <c r="E585" s="1"/>
      <c r="F585" s="1"/>
      <c r="G585" s="1"/>
      <c r="H585" s="1"/>
      <c r="I585" s="1"/>
      <c r="J585" s="1"/>
      <c r="K585" s="1"/>
      <c r="L585" s="1"/>
      <c r="M585" s="1"/>
      <c r="N585" s="1"/>
      <c r="O585" s="1"/>
      <c r="P585" s="1"/>
      <c r="Q585" s="1"/>
      <c r="R585" s="1"/>
      <c r="S585" s="1"/>
      <c r="T585" s="1"/>
      <c r="U585" s="1"/>
      <c r="V585" s="1"/>
      <c r="W585" s="1"/>
    </row>
    <row r="586">
      <c r="A586" s="1"/>
      <c r="B586" s="1"/>
      <c r="C586" s="1"/>
      <c r="D586" s="1"/>
      <c r="E586" s="1"/>
      <c r="F586" s="1"/>
      <c r="G586" s="1"/>
      <c r="H586" s="1"/>
      <c r="I586" s="1"/>
      <c r="J586" s="1"/>
      <c r="K586" s="1"/>
      <c r="L586" s="1"/>
      <c r="M586" s="1"/>
      <c r="N586" s="1"/>
      <c r="O586" s="1"/>
      <c r="P586" s="1"/>
      <c r="Q586" s="1"/>
      <c r="R586" s="1"/>
      <c r="S586" s="1"/>
      <c r="T586" s="1"/>
      <c r="U586" s="1"/>
      <c r="V586" s="1"/>
      <c r="W586" s="1"/>
    </row>
    <row r="587">
      <c r="A587" s="1"/>
      <c r="B587" s="1"/>
      <c r="C587" s="1"/>
      <c r="D587" s="1"/>
      <c r="E587" s="1"/>
      <c r="F587" s="1"/>
      <c r="G587" s="1"/>
      <c r="H587" s="1"/>
      <c r="I587" s="1"/>
      <c r="J587" s="1"/>
      <c r="K587" s="1"/>
      <c r="L587" s="1"/>
      <c r="M587" s="1"/>
      <c r="N587" s="1"/>
      <c r="O587" s="1"/>
      <c r="P587" s="1"/>
      <c r="Q587" s="1"/>
      <c r="R587" s="1"/>
      <c r="S587" s="1"/>
      <c r="T587" s="1"/>
      <c r="U587" s="1"/>
      <c r="V587" s="1"/>
      <c r="W587" s="1"/>
    </row>
    <row r="588">
      <c r="A588" s="1"/>
      <c r="B588" s="1"/>
      <c r="C588" s="1"/>
      <c r="D588" s="1"/>
      <c r="E588" s="1"/>
      <c r="F588" s="1"/>
      <c r="G588" s="1"/>
      <c r="H588" s="1"/>
      <c r="I588" s="1"/>
      <c r="J588" s="1"/>
      <c r="K588" s="1"/>
      <c r="L588" s="1"/>
      <c r="M588" s="1"/>
      <c r="N588" s="1"/>
      <c r="O588" s="1"/>
      <c r="P588" s="1"/>
      <c r="Q588" s="1"/>
      <c r="R588" s="1"/>
      <c r="S588" s="1"/>
      <c r="T588" s="1"/>
      <c r="U588" s="1"/>
      <c r="V588" s="1"/>
      <c r="W588" s="1"/>
    </row>
    <row r="589">
      <c r="A589" s="1"/>
      <c r="B589" s="1"/>
      <c r="C589" s="1"/>
      <c r="D589" s="1"/>
      <c r="E589" s="1"/>
      <c r="F589" s="1"/>
      <c r="G589" s="1"/>
      <c r="H589" s="1"/>
      <c r="I589" s="1"/>
      <c r="J589" s="1"/>
      <c r="K589" s="1"/>
      <c r="L589" s="1"/>
      <c r="M589" s="1"/>
      <c r="N589" s="1"/>
      <c r="O589" s="1"/>
      <c r="P589" s="1"/>
      <c r="Q589" s="1"/>
      <c r="R589" s="1"/>
      <c r="S589" s="1"/>
      <c r="T589" s="1"/>
      <c r="U589" s="1"/>
      <c r="V589" s="1"/>
      <c r="W589" s="1"/>
    </row>
    <row r="590">
      <c r="A590" s="1"/>
      <c r="B590" s="1"/>
      <c r="C590" s="1"/>
      <c r="D590" s="1"/>
      <c r="E590" s="1"/>
      <c r="F590" s="1"/>
      <c r="G590" s="1"/>
      <c r="H590" s="1"/>
      <c r="I590" s="1"/>
      <c r="J590" s="1"/>
      <c r="K590" s="1"/>
      <c r="L590" s="1"/>
      <c r="M590" s="1"/>
      <c r="N590" s="1"/>
      <c r="O590" s="1"/>
      <c r="P590" s="1"/>
      <c r="Q590" s="1"/>
      <c r="R590" s="1"/>
      <c r="S590" s="1"/>
      <c r="T590" s="1"/>
      <c r="U590" s="1"/>
      <c r="V590" s="1"/>
      <c r="W590" s="1"/>
    </row>
    <row r="591">
      <c r="A591" s="1"/>
      <c r="B591" s="1"/>
      <c r="C591" s="1"/>
      <c r="D591" s="1"/>
      <c r="E591" s="1"/>
      <c r="F591" s="1"/>
      <c r="G591" s="1"/>
      <c r="H591" s="1"/>
      <c r="I591" s="1"/>
      <c r="J591" s="1"/>
      <c r="K591" s="1"/>
      <c r="L591" s="1"/>
      <c r="M591" s="1"/>
      <c r="N591" s="1"/>
      <c r="O591" s="1"/>
      <c r="P591" s="1"/>
      <c r="Q591" s="1"/>
      <c r="R591" s="1"/>
      <c r="S591" s="1"/>
      <c r="T591" s="1"/>
      <c r="U591" s="1"/>
      <c r="V591" s="1"/>
      <c r="W591" s="1"/>
    </row>
    <row r="592">
      <c r="A592" s="1"/>
      <c r="B592" s="1"/>
      <c r="C592" s="1"/>
      <c r="D592" s="1"/>
      <c r="E592" s="1"/>
      <c r="F592" s="1"/>
      <c r="G592" s="1"/>
      <c r="H592" s="1"/>
      <c r="I592" s="1"/>
      <c r="J592" s="1"/>
      <c r="K592" s="1"/>
      <c r="L592" s="1"/>
      <c r="M592" s="1"/>
      <c r="N592" s="1"/>
      <c r="O592" s="1"/>
      <c r="P592" s="1"/>
      <c r="Q592" s="1"/>
      <c r="R592" s="1"/>
      <c r="S592" s="1"/>
      <c r="T592" s="1"/>
      <c r="U592" s="1"/>
      <c r="V592" s="1"/>
      <c r="W592" s="1"/>
    </row>
    <row r="593">
      <c r="A593" s="1"/>
      <c r="B593" s="1"/>
      <c r="C593" s="1"/>
      <c r="D593" s="1"/>
      <c r="E593" s="1"/>
      <c r="F593" s="1"/>
      <c r="G593" s="1"/>
      <c r="H593" s="1"/>
      <c r="I593" s="1"/>
      <c r="J593" s="1"/>
      <c r="K593" s="1"/>
      <c r="L593" s="1"/>
      <c r="M593" s="1"/>
      <c r="N593" s="1"/>
      <c r="O593" s="1"/>
      <c r="P593" s="1"/>
      <c r="Q593" s="1"/>
      <c r="R593" s="1"/>
      <c r="S593" s="1"/>
      <c r="T593" s="1"/>
      <c r="U593" s="1"/>
      <c r="V593" s="1"/>
      <c r="W593" s="1"/>
    </row>
    <row r="594">
      <c r="A594" s="1"/>
      <c r="B594" s="1"/>
      <c r="C594" s="1"/>
      <c r="D594" s="1"/>
      <c r="E594" s="1"/>
      <c r="F594" s="1"/>
      <c r="G594" s="1"/>
      <c r="H594" s="1"/>
      <c r="I594" s="1"/>
      <c r="J594" s="1"/>
      <c r="K594" s="1"/>
      <c r="L594" s="1"/>
      <c r="M594" s="1"/>
      <c r="N594" s="1"/>
      <c r="O594" s="1"/>
      <c r="P594" s="1"/>
      <c r="Q594" s="1"/>
      <c r="R594" s="1"/>
      <c r="S594" s="1"/>
      <c r="T594" s="1"/>
      <c r="U594" s="1"/>
      <c r="V594" s="1"/>
      <c r="W594" s="1"/>
    </row>
    <row r="595">
      <c r="A595" s="1"/>
      <c r="B595" s="1"/>
      <c r="C595" s="1"/>
      <c r="D595" s="1"/>
      <c r="E595" s="1"/>
      <c r="F595" s="1"/>
      <c r="G595" s="1"/>
      <c r="H595" s="1"/>
      <c r="I595" s="1"/>
      <c r="J595" s="1"/>
      <c r="K595" s="1"/>
      <c r="L595" s="1"/>
      <c r="M595" s="1"/>
      <c r="N595" s="1"/>
      <c r="O595" s="1"/>
      <c r="P595" s="1"/>
      <c r="Q595" s="1"/>
      <c r="R595" s="1"/>
      <c r="S595" s="1"/>
      <c r="T595" s="1"/>
      <c r="U595" s="1"/>
      <c r="V595" s="1"/>
      <c r="W595" s="1"/>
    </row>
    <row r="596">
      <c r="A596" s="1"/>
      <c r="B596" s="1"/>
      <c r="C596" s="1"/>
      <c r="D596" s="1"/>
      <c r="E596" s="1"/>
      <c r="F596" s="1"/>
      <c r="G596" s="1"/>
      <c r="H596" s="1"/>
      <c r="I596" s="1"/>
      <c r="J596" s="1"/>
      <c r="K596" s="1"/>
      <c r="L596" s="1"/>
      <c r="M596" s="1"/>
      <c r="N596" s="1"/>
      <c r="O596" s="1"/>
      <c r="P596" s="1"/>
      <c r="Q596" s="1"/>
      <c r="R596" s="1"/>
      <c r="S596" s="1"/>
      <c r="T596" s="1"/>
      <c r="U596" s="1"/>
      <c r="V596" s="1"/>
      <c r="W596" s="1"/>
    </row>
    <row r="597">
      <c r="A597" s="1"/>
      <c r="B597" s="1"/>
      <c r="C597" s="1"/>
      <c r="D597" s="1"/>
      <c r="E597" s="1"/>
      <c r="F597" s="1"/>
      <c r="G597" s="1"/>
      <c r="H597" s="1"/>
      <c r="I597" s="1"/>
      <c r="J597" s="1"/>
      <c r="K597" s="1"/>
      <c r="L597" s="1"/>
      <c r="M597" s="1"/>
      <c r="N597" s="1"/>
      <c r="O597" s="1"/>
      <c r="P597" s="1"/>
      <c r="Q597" s="1"/>
      <c r="R597" s="1"/>
      <c r="S597" s="1"/>
      <c r="T597" s="1"/>
      <c r="U597" s="1"/>
      <c r="V597" s="1"/>
      <c r="W597" s="1"/>
    </row>
    <row r="598">
      <c r="A598" s="1"/>
      <c r="B598" s="1"/>
      <c r="C598" s="1"/>
      <c r="D598" s="1"/>
      <c r="E598" s="1"/>
      <c r="F598" s="1"/>
      <c r="G598" s="1"/>
      <c r="H598" s="1"/>
      <c r="I598" s="1"/>
      <c r="J598" s="1"/>
      <c r="K598" s="1"/>
      <c r="L598" s="1"/>
      <c r="M598" s="1"/>
      <c r="N598" s="1"/>
      <c r="O598" s="1"/>
      <c r="P598" s="1"/>
      <c r="Q598" s="1"/>
      <c r="R598" s="1"/>
      <c r="S598" s="1"/>
      <c r="T598" s="1"/>
      <c r="U598" s="1"/>
      <c r="V598" s="1"/>
      <c r="W598" s="1"/>
    </row>
    <row r="599">
      <c r="A599" s="1"/>
      <c r="B599" s="1"/>
      <c r="C599" s="1"/>
      <c r="D599" s="1"/>
      <c r="E599" s="1"/>
      <c r="F599" s="1"/>
      <c r="G599" s="1"/>
      <c r="H599" s="1"/>
      <c r="I599" s="1"/>
      <c r="J599" s="1"/>
      <c r="K599" s="1"/>
      <c r="L599" s="1"/>
      <c r="M599" s="1"/>
      <c r="N599" s="1"/>
      <c r="O599" s="1"/>
      <c r="P599" s="1"/>
      <c r="Q599" s="1"/>
      <c r="R599" s="1"/>
      <c r="S599" s="1"/>
      <c r="T599" s="1"/>
      <c r="U599" s="1"/>
      <c r="V599" s="1"/>
      <c r="W599" s="1"/>
    </row>
    <row r="600">
      <c r="A600" s="1"/>
      <c r="B600" s="1"/>
      <c r="C600" s="1"/>
      <c r="D600" s="1"/>
      <c r="E600" s="1"/>
      <c r="F600" s="1"/>
      <c r="G600" s="1"/>
      <c r="H600" s="1"/>
      <c r="I600" s="1"/>
      <c r="J600" s="1"/>
      <c r="K600" s="1"/>
      <c r="L600" s="1"/>
      <c r="M600" s="1"/>
      <c r="N600" s="1"/>
      <c r="O600" s="1"/>
      <c r="P600" s="1"/>
      <c r="Q600" s="1"/>
      <c r="R600" s="1"/>
      <c r="S600" s="1"/>
      <c r="T600" s="1"/>
      <c r="U600" s="1"/>
      <c r="V600" s="1"/>
      <c r="W600" s="1"/>
    </row>
    <row r="601">
      <c r="A601" s="1"/>
      <c r="B601" s="1"/>
      <c r="C601" s="1"/>
      <c r="D601" s="1"/>
      <c r="E601" s="1"/>
      <c r="F601" s="1"/>
      <c r="G601" s="1"/>
      <c r="H601" s="1"/>
      <c r="I601" s="1"/>
      <c r="J601" s="1"/>
      <c r="K601" s="1"/>
      <c r="L601" s="1"/>
      <c r="M601" s="1"/>
      <c r="N601" s="1"/>
      <c r="O601" s="1"/>
      <c r="P601" s="1"/>
      <c r="Q601" s="1"/>
      <c r="R601" s="1"/>
      <c r="S601" s="1"/>
      <c r="T601" s="1"/>
      <c r="U601" s="1"/>
      <c r="V601" s="1"/>
      <c r="W601" s="1"/>
    </row>
    <row r="602">
      <c r="A602" s="1"/>
      <c r="B602" s="1"/>
      <c r="C602" s="1"/>
      <c r="D602" s="1"/>
      <c r="E602" s="1"/>
      <c r="F602" s="1"/>
      <c r="G602" s="1"/>
      <c r="H602" s="1"/>
      <c r="I602" s="1"/>
      <c r="J602" s="1"/>
      <c r="K602" s="1"/>
      <c r="L602" s="1"/>
      <c r="M602" s="1"/>
      <c r="N602" s="1"/>
      <c r="O602" s="1"/>
      <c r="P602" s="1"/>
      <c r="Q602" s="1"/>
      <c r="R602" s="1"/>
      <c r="S602" s="1"/>
      <c r="T602" s="1"/>
      <c r="U602" s="1"/>
      <c r="V602" s="1"/>
      <c r="W602" s="1"/>
    </row>
    <row r="603">
      <c r="A603" s="1"/>
      <c r="B603" s="1"/>
      <c r="C603" s="1"/>
      <c r="D603" s="1"/>
      <c r="E603" s="1"/>
      <c r="F603" s="1"/>
      <c r="G603" s="1"/>
      <c r="H603" s="1"/>
      <c r="I603" s="1"/>
      <c r="J603" s="1"/>
      <c r="K603" s="1"/>
      <c r="L603" s="1"/>
      <c r="M603" s="1"/>
      <c r="N603" s="1"/>
      <c r="O603" s="1"/>
      <c r="P603" s="1"/>
      <c r="Q603" s="1"/>
      <c r="R603" s="1"/>
      <c r="S603" s="1"/>
      <c r="T603" s="1"/>
      <c r="U603" s="1"/>
      <c r="V603" s="1"/>
      <c r="W603" s="1"/>
    </row>
    <row r="604">
      <c r="A604" s="1"/>
      <c r="B604" s="1"/>
      <c r="C604" s="1"/>
      <c r="D604" s="1"/>
      <c r="E604" s="1"/>
      <c r="F604" s="1"/>
      <c r="G604" s="1"/>
      <c r="H604" s="1"/>
      <c r="I604" s="1"/>
      <c r="J604" s="1"/>
      <c r="K604" s="1"/>
      <c r="L604" s="1"/>
      <c r="M604" s="1"/>
      <c r="N604" s="1"/>
      <c r="O604" s="1"/>
      <c r="P604" s="1"/>
      <c r="Q604" s="1"/>
      <c r="R604" s="1"/>
      <c r="S604" s="1"/>
      <c r="T604" s="1"/>
      <c r="U604" s="1"/>
      <c r="V604" s="1"/>
      <c r="W604" s="1"/>
    </row>
    <row r="605">
      <c r="A605" s="1"/>
      <c r="B605" s="1"/>
      <c r="C605" s="1"/>
      <c r="D605" s="1"/>
      <c r="E605" s="1"/>
      <c r="F605" s="1"/>
      <c r="G605" s="1"/>
      <c r="H605" s="1"/>
      <c r="I605" s="1"/>
      <c r="J605" s="1"/>
      <c r="K605" s="1"/>
      <c r="L605" s="1"/>
      <c r="M605" s="1"/>
      <c r="N605" s="1"/>
      <c r="O605" s="1"/>
      <c r="P605" s="1"/>
      <c r="Q605" s="1"/>
      <c r="R605" s="1"/>
      <c r="S605" s="1"/>
      <c r="T605" s="1"/>
      <c r="U605" s="1"/>
      <c r="V605" s="1"/>
      <c r="W605" s="1"/>
    </row>
    <row r="606">
      <c r="A606" s="1"/>
      <c r="B606" s="1"/>
      <c r="C606" s="1"/>
      <c r="D606" s="1"/>
      <c r="E606" s="1"/>
      <c r="F606" s="1"/>
      <c r="G606" s="1"/>
      <c r="H606" s="1"/>
      <c r="I606" s="1"/>
      <c r="J606" s="1"/>
      <c r="K606" s="1"/>
      <c r="L606" s="1"/>
      <c r="M606" s="1"/>
      <c r="N606" s="1"/>
      <c r="O606" s="1"/>
      <c r="P606" s="1"/>
      <c r="Q606" s="1"/>
      <c r="R606" s="1"/>
      <c r="S606" s="1"/>
      <c r="T606" s="1"/>
      <c r="U606" s="1"/>
      <c r="V606" s="1"/>
      <c r="W606" s="1"/>
    </row>
    <row r="607">
      <c r="A607" s="1"/>
      <c r="B607" s="1"/>
      <c r="C607" s="1"/>
      <c r="D607" s="1"/>
      <c r="E607" s="1"/>
      <c r="F607" s="1"/>
      <c r="G607" s="1"/>
      <c r="H607" s="1"/>
      <c r="I607" s="1"/>
      <c r="J607" s="1"/>
      <c r="K607" s="1"/>
      <c r="L607" s="1"/>
      <c r="M607" s="1"/>
      <c r="N607" s="1"/>
      <c r="O607" s="1"/>
      <c r="P607" s="1"/>
      <c r="Q607" s="1"/>
      <c r="R607" s="1"/>
      <c r="S607" s="1"/>
      <c r="T607" s="1"/>
      <c r="U607" s="1"/>
      <c r="V607" s="1"/>
      <c r="W607" s="1"/>
    </row>
    <row r="608">
      <c r="A608" s="1"/>
      <c r="B608" s="1"/>
      <c r="C608" s="1"/>
      <c r="D608" s="1"/>
      <c r="E608" s="1"/>
      <c r="F608" s="1"/>
      <c r="G608" s="1"/>
      <c r="H608" s="1"/>
      <c r="I608" s="1"/>
      <c r="J608" s="1"/>
      <c r="K608" s="1"/>
      <c r="L608" s="1"/>
      <c r="M608" s="1"/>
      <c r="N608" s="1"/>
      <c r="O608" s="1"/>
      <c r="P608" s="1"/>
      <c r="Q608" s="1"/>
      <c r="R608" s="1"/>
      <c r="S608" s="1"/>
      <c r="T608" s="1"/>
      <c r="U608" s="1"/>
      <c r="V608" s="1"/>
      <c r="W608" s="1"/>
    </row>
    <row r="609">
      <c r="A609" s="1"/>
      <c r="B609" s="1"/>
      <c r="C609" s="1"/>
      <c r="D609" s="1"/>
      <c r="E609" s="1"/>
      <c r="F609" s="1"/>
      <c r="G609" s="1"/>
      <c r="H609" s="1"/>
      <c r="I609" s="1"/>
      <c r="J609" s="1"/>
      <c r="K609" s="1"/>
      <c r="L609" s="1"/>
      <c r="M609" s="1"/>
      <c r="N609" s="1"/>
      <c r="O609" s="1"/>
      <c r="P609" s="1"/>
      <c r="Q609" s="1"/>
      <c r="R609" s="1"/>
      <c r="S609" s="1"/>
      <c r="T609" s="1"/>
      <c r="U609" s="1"/>
      <c r="V609" s="1"/>
      <c r="W609" s="1"/>
    </row>
    <row r="610">
      <c r="A610" s="1"/>
      <c r="B610" s="1"/>
      <c r="C610" s="1"/>
      <c r="D610" s="1"/>
      <c r="E610" s="1"/>
      <c r="F610" s="1"/>
      <c r="G610" s="1"/>
      <c r="H610" s="1"/>
      <c r="I610" s="1"/>
      <c r="J610" s="1"/>
      <c r="K610" s="1"/>
      <c r="L610" s="1"/>
      <c r="M610" s="1"/>
      <c r="N610" s="1"/>
      <c r="O610" s="1"/>
      <c r="P610" s="1"/>
      <c r="Q610" s="1"/>
      <c r="R610" s="1"/>
      <c r="S610" s="1"/>
      <c r="T610" s="1"/>
      <c r="U610" s="1"/>
      <c r="V610" s="1"/>
      <c r="W610" s="1"/>
    </row>
    <row r="611">
      <c r="A611" s="1"/>
      <c r="B611" s="1"/>
      <c r="C611" s="1"/>
      <c r="D611" s="1"/>
      <c r="E611" s="1"/>
      <c r="F611" s="1"/>
      <c r="G611" s="1"/>
      <c r="H611" s="1"/>
      <c r="I611" s="1"/>
      <c r="J611" s="1"/>
      <c r="K611" s="1"/>
      <c r="L611" s="1"/>
      <c r="M611" s="1"/>
      <c r="N611" s="1"/>
      <c r="O611" s="1"/>
      <c r="P611" s="1"/>
      <c r="Q611" s="1"/>
      <c r="R611" s="1"/>
      <c r="S611" s="1"/>
      <c r="T611" s="1"/>
      <c r="U611" s="1"/>
      <c r="V611" s="1"/>
      <c r="W611" s="1"/>
    </row>
    <row r="612">
      <c r="A612" s="1"/>
      <c r="B612" s="1"/>
      <c r="C612" s="1"/>
      <c r="D612" s="1"/>
      <c r="E612" s="1"/>
      <c r="F612" s="1"/>
      <c r="G612" s="1"/>
      <c r="H612" s="1"/>
      <c r="I612" s="1"/>
      <c r="J612" s="1"/>
      <c r="K612" s="1"/>
      <c r="L612" s="1"/>
      <c r="M612" s="1"/>
      <c r="N612" s="1"/>
      <c r="O612" s="1"/>
      <c r="P612" s="1"/>
      <c r="Q612" s="1"/>
      <c r="R612" s="1"/>
      <c r="S612" s="1"/>
      <c r="T612" s="1"/>
      <c r="U612" s="1"/>
      <c r="V612" s="1"/>
      <c r="W612" s="1"/>
    </row>
    <row r="613">
      <c r="A613" s="1"/>
      <c r="B613" s="1"/>
      <c r="C613" s="1"/>
      <c r="D613" s="1"/>
      <c r="E613" s="1"/>
      <c r="F613" s="1"/>
      <c r="G613" s="1"/>
      <c r="H613" s="1"/>
      <c r="I613" s="1"/>
      <c r="J613" s="1"/>
      <c r="K613" s="1"/>
      <c r="L613" s="1"/>
      <c r="M613" s="1"/>
      <c r="N613" s="1"/>
      <c r="O613" s="1"/>
      <c r="P613" s="1"/>
      <c r="Q613" s="1"/>
      <c r="R613" s="1"/>
      <c r="S613" s="1"/>
      <c r="T613" s="1"/>
      <c r="U613" s="1"/>
      <c r="V613" s="1"/>
      <c r="W613" s="1"/>
    </row>
    <row r="614">
      <c r="A614" s="1"/>
      <c r="B614" s="1"/>
      <c r="C614" s="1"/>
      <c r="D614" s="1"/>
      <c r="E614" s="1"/>
      <c r="F614" s="1"/>
      <c r="G614" s="1"/>
      <c r="H614" s="1"/>
      <c r="I614" s="1"/>
      <c r="J614" s="1"/>
      <c r="K614" s="1"/>
      <c r="L614" s="1"/>
      <c r="M614" s="1"/>
      <c r="N614" s="1"/>
      <c r="O614" s="1"/>
      <c r="P614" s="1"/>
      <c r="Q614" s="1"/>
      <c r="R614" s="1"/>
      <c r="S614" s="1"/>
      <c r="T614" s="1"/>
      <c r="U614" s="1"/>
      <c r="V614" s="1"/>
      <c r="W614" s="1"/>
    </row>
    <row r="615">
      <c r="A615" s="1"/>
      <c r="B615" s="1"/>
      <c r="C615" s="1"/>
      <c r="D615" s="1"/>
      <c r="E615" s="1"/>
      <c r="F615" s="1"/>
      <c r="G615" s="1"/>
      <c r="H615" s="1"/>
      <c r="I615" s="1"/>
      <c r="J615" s="1"/>
      <c r="K615" s="1"/>
      <c r="L615" s="1"/>
      <c r="M615" s="1"/>
      <c r="N615" s="1"/>
      <c r="O615" s="1"/>
      <c r="P615" s="1"/>
      <c r="Q615" s="1"/>
      <c r="R615" s="1"/>
      <c r="S615" s="1"/>
      <c r="T615" s="1"/>
      <c r="U615" s="1"/>
      <c r="V615" s="1"/>
      <c r="W615" s="1"/>
    </row>
    <row r="616">
      <c r="A616" s="1"/>
      <c r="B616" s="1"/>
      <c r="C616" s="1"/>
      <c r="D616" s="1"/>
      <c r="E616" s="1"/>
      <c r="F616" s="1"/>
      <c r="G616" s="1"/>
      <c r="H616" s="1"/>
      <c r="I616" s="1"/>
      <c r="J616" s="1"/>
      <c r="K616" s="1"/>
      <c r="L616" s="1"/>
      <c r="M616" s="1"/>
      <c r="N616" s="1"/>
      <c r="O616" s="1"/>
      <c r="P616" s="1"/>
      <c r="Q616" s="1"/>
      <c r="R616" s="1"/>
      <c r="S616" s="1"/>
      <c r="T616" s="1"/>
      <c r="U616" s="1"/>
      <c r="V616" s="1"/>
      <c r="W616" s="1"/>
    </row>
    <row r="617">
      <c r="A617" s="1"/>
      <c r="B617" s="1"/>
      <c r="C617" s="1"/>
      <c r="D617" s="1"/>
      <c r="E617" s="1"/>
      <c r="F617" s="1"/>
      <c r="G617" s="1"/>
      <c r="H617" s="1"/>
      <c r="I617" s="1"/>
      <c r="J617" s="1"/>
      <c r="K617" s="1"/>
      <c r="L617" s="1"/>
      <c r="M617" s="1"/>
      <c r="N617" s="1"/>
      <c r="O617" s="1"/>
      <c r="P617" s="1"/>
      <c r="Q617" s="1"/>
      <c r="R617" s="1"/>
      <c r="S617" s="1"/>
      <c r="T617" s="1"/>
      <c r="U617" s="1"/>
      <c r="V617" s="1"/>
      <c r="W617" s="1"/>
    </row>
    <row r="618">
      <c r="A618" s="1"/>
      <c r="B618" s="1"/>
      <c r="C618" s="1"/>
      <c r="D618" s="1"/>
      <c r="E618" s="1"/>
      <c r="F618" s="1"/>
      <c r="G618" s="1"/>
      <c r="H618" s="1"/>
      <c r="I618" s="1"/>
      <c r="J618" s="1"/>
      <c r="K618" s="1"/>
      <c r="L618" s="1"/>
      <c r="M618" s="1"/>
      <c r="N618" s="1"/>
      <c r="O618" s="1"/>
      <c r="P618" s="1"/>
      <c r="Q618" s="1"/>
      <c r="R618" s="1"/>
      <c r="S618" s="1"/>
      <c r="T618" s="1"/>
      <c r="U618" s="1"/>
      <c r="V618" s="1"/>
      <c r="W618" s="1"/>
    </row>
    <row r="619">
      <c r="A619" s="1"/>
      <c r="B619" s="1"/>
      <c r="C619" s="1"/>
      <c r="D619" s="1"/>
      <c r="E619" s="1"/>
      <c r="F619" s="1"/>
      <c r="G619" s="1"/>
      <c r="H619" s="1"/>
      <c r="I619" s="1"/>
      <c r="J619" s="1"/>
      <c r="K619" s="1"/>
      <c r="L619" s="1"/>
      <c r="M619" s="1"/>
      <c r="N619" s="1"/>
      <c r="O619" s="1"/>
      <c r="P619" s="1"/>
      <c r="Q619" s="1"/>
      <c r="R619" s="1"/>
      <c r="S619" s="1"/>
      <c r="T619" s="1"/>
      <c r="U619" s="1"/>
      <c r="V619" s="1"/>
      <c r="W619" s="1"/>
    </row>
    <row r="620">
      <c r="A620" s="1"/>
      <c r="B620" s="1"/>
      <c r="C620" s="1"/>
      <c r="D620" s="1"/>
      <c r="E620" s="1"/>
      <c r="F620" s="1"/>
      <c r="G620" s="1"/>
      <c r="H620" s="1"/>
      <c r="I620" s="1"/>
      <c r="J620" s="1"/>
      <c r="K620" s="1"/>
      <c r="L620" s="1"/>
      <c r="M620" s="1"/>
      <c r="N620" s="1"/>
      <c r="O620" s="1"/>
      <c r="P620" s="1"/>
      <c r="Q620" s="1"/>
      <c r="R620" s="1"/>
      <c r="S620" s="1"/>
      <c r="T620" s="1"/>
      <c r="U620" s="1"/>
      <c r="V620" s="1"/>
      <c r="W620" s="1"/>
    </row>
    <row r="621">
      <c r="A621" s="1"/>
      <c r="B621" s="1"/>
      <c r="C621" s="1"/>
      <c r="D621" s="1"/>
      <c r="E621" s="1"/>
      <c r="F621" s="1"/>
      <c r="G621" s="1"/>
      <c r="H621" s="1"/>
      <c r="I621" s="1"/>
      <c r="J621" s="1"/>
      <c r="K621" s="1"/>
      <c r="L621" s="1"/>
      <c r="M621" s="1"/>
      <c r="N621" s="1"/>
      <c r="O621" s="1"/>
      <c r="P621" s="1"/>
      <c r="Q621" s="1"/>
      <c r="R621" s="1"/>
      <c r="S621" s="1"/>
      <c r="T621" s="1"/>
      <c r="U621" s="1"/>
      <c r="V621" s="1"/>
      <c r="W621" s="1"/>
    </row>
    <row r="622">
      <c r="A622" s="1"/>
      <c r="B622" s="1"/>
      <c r="C622" s="1"/>
      <c r="D622" s="1"/>
      <c r="E622" s="1"/>
      <c r="F622" s="1"/>
      <c r="G622" s="1"/>
      <c r="H622" s="1"/>
      <c r="I622" s="1"/>
      <c r="J622" s="1"/>
      <c r="K622" s="1"/>
      <c r="L622" s="1"/>
      <c r="M622" s="1"/>
      <c r="N622" s="1"/>
      <c r="O622" s="1"/>
      <c r="P622" s="1"/>
      <c r="Q622" s="1"/>
      <c r="R622" s="1"/>
      <c r="S622" s="1"/>
      <c r="T622" s="1"/>
      <c r="U622" s="1"/>
      <c r="V622" s="1"/>
      <c r="W622" s="1"/>
    </row>
    <row r="623">
      <c r="A623" s="1"/>
      <c r="B623" s="1"/>
      <c r="C623" s="1"/>
      <c r="D623" s="1"/>
      <c r="E623" s="1"/>
      <c r="F623" s="1"/>
      <c r="G623" s="1"/>
      <c r="H623" s="1"/>
      <c r="I623" s="1"/>
      <c r="J623" s="1"/>
      <c r="K623" s="1"/>
      <c r="L623" s="1"/>
      <c r="M623" s="1"/>
      <c r="N623" s="1"/>
      <c r="O623" s="1"/>
      <c r="P623" s="1"/>
      <c r="Q623" s="1"/>
      <c r="R623" s="1"/>
      <c r="S623" s="1"/>
      <c r="T623" s="1"/>
      <c r="U623" s="1"/>
      <c r="V623" s="1"/>
      <c r="W623" s="1"/>
    </row>
    <row r="624">
      <c r="A624" s="1"/>
      <c r="B624" s="1"/>
      <c r="C624" s="1"/>
      <c r="D624" s="1"/>
      <c r="E624" s="1"/>
      <c r="F624" s="1"/>
      <c r="G624" s="1"/>
      <c r="H624" s="1"/>
      <c r="I624" s="1"/>
      <c r="J624" s="1"/>
      <c r="K624" s="1"/>
      <c r="L624" s="1"/>
      <c r="M624" s="1"/>
      <c r="N624" s="1"/>
      <c r="O624" s="1"/>
      <c r="P624" s="1"/>
      <c r="Q624" s="1"/>
      <c r="R624" s="1"/>
      <c r="S624" s="1"/>
      <c r="T624" s="1"/>
      <c r="U624" s="1"/>
      <c r="V624" s="1"/>
      <c r="W624" s="1"/>
    </row>
    <row r="625">
      <c r="A625" s="1"/>
      <c r="B625" s="1"/>
      <c r="C625" s="1"/>
      <c r="D625" s="1"/>
      <c r="E625" s="1"/>
      <c r="F625" s="1"/>
      <c r="G625" s="1"/>
      <c r="H625" s="1"/>
      <c r="I625" s="1"/>
      <c r="J625" s="1"/>
      <c r="K625" s="1"/>
      <c r="L625" s="1"/>
      <c r="M625" s="1"/>
      <c r="N625" s="1"/>
      <c r="O625" s="1"/>
      <c r="P625" s="1"/>
      <c r="Q625" s="1"/>
      <c r="R625" s="1"/>
      <c r="S625" s="1"/>
      <c r="T625" s="1"/>
      <c r="U625" s="1"/>
      <c r="V625" s="1"/>
      <c r="W625" s="1"/>
    </row>
    <row r="626">
      <c r="A626" s="1"/>
      <c r="B626" s="1"/>
      <c r="C626" s="1"/>
      <c r="D626" s="1"/>
      <c r="E626" s="1"/>
      <c r="F626" s="1"/>
      <c r="G626" s="1"/>
      <c r="H626" s="1"/>
      <c r="I626" s="1"/>
      <c r="J626" s="1"/>
      <c r="K626" s="1"/>
      <c r="L626" s="1"/>
      <c r="M626" s="1"/>
      <c r="N626" s="1"/>
      <c r="O626" s="1"/>
      <c r="P626" s="1"/>
      <c r="Q626" s="1"/>
      <c r="R626" s="1"/>
      <c r="S626" s="1"/>
      <c r="T626" s="1"/>
      <c r="U626" s="1"/>
      <c r="V626" s="1"/>
      <c r="W626" s="1"/>
    </row>
    <row r="627">
      <c r="A627" s="1"/>
      <c r="B627" s="1"/>
      <c r="C627" s="1"/>
      <c r="D627" s="1"/>
      <c r="E627" s="1"/>
      <c r="F627" s="1"/>
      <c r="G627" s="1"/>
      <c r="H627" s="1"/>
      <c r="I627" s="1"/>
      <c r="J627" s="1"/>
      <c r="K627" s="1"/>
      <c r="L627" s="1"/>
      <c r="M627" s="1"/>
      <c r="N627" s="1"/>
      <c r="O627" s="1"/>
      <c r="P627" s="1"/>
      <c r="Q627" s="1"/>
      <c r="R627" s="1"/>
      <c r="S627" s="1"/>
      <c r="T627" s="1"/>
      <c r="U627" s="1"/>
      <c r="V627" s="1"/>
      <c r="W627" s="1"/>
    </row>
    <row r="628">
      <c r="A628" s="1"/>
      <c r="B628" s="1"/>
      <c r="C628" s="1"/>
      <c r="D628" s="1"/>
      <c r="E628" s="1"/>
      <c r="F628" s="1"/>
      <c r="G628" s="1"/>
      <c r="H628" s="1"/>
      <c r="I628" s="1"/>
      <c r="J628" s="1"/>
      <c r="K628" s="1"/>
      <c r="L628" s="1"/>
      <c r="M628" s="1"/>
      <c r="N628" s="1"/>
      <c r="O628" s="1"/>
      <c r="P628" s="1"/>
      <c r="Q628" s="1"/>
      <c r="R628" s="1"/>
      <c r="S628" s="1"/>
      <c r="T628" s="1"/>
      <c r="U628" s="1"/>
      <c r="V628" s="1"/>
      <c r="W628" s="1"/>
    </row>
    <row r="629">
      <c r="A629" s="1"/>
      <c r="B629" s="1"/>
      <c r="C629" s="1"/>
      <c r="D629" s="1"/>
      <c r="E629" s="1"/>
      <c r="F629" s="1"/>
      <c r="G629" s="1"/>
      <c r="H629" s="1"/>
      <c r="I629" s="1"/>
      <c r="J629" s="1"/>
      <c r="K629" s="1"/>
      <c r="L629" s="1"/>
      <c r="M629" s="1"/>
      <c r="N629" s="1"/>
      <c r="O629" s="1"/>
      <c r="P629" s="1"/>
      <c r="Q629" s="1"/>
      <c r="R629" s="1"/>
      <c r="S629" s="1"/>
      <c r="T629" s="1"/>
      <c r="U629" s="1"/>
      <c r="V629" s="1"/>
      <c r="W629" s="1"/>
    </row>
    <row r="630">
      <c r="A630" s="1"/>
      <c r="B630" s="1"/>
      <c r="C630" s="1"/>
      <c r="D630" s="1"/>
      <c r="E630" s="1"/>
      <c r="F630" s="1"/>
      <c r="G630" s="1"/>
      <c r="H630" s="1"/>
      <c r="I630" s="1"/>
      <c r="J630" s="1"/>
      <c r="K630" s="1"/>
      <c r="L630" s="1"/>
      <c r="M630" s="1"/>
      <c r="N630" s="1"/>
      <c r="O630" s="1"/>
      <c r="P630" s="1"/>
      <c r="Q630" s="1"/>
      <c r="R630" s="1"/>
      <c r="S630" s="1"/>
      <c r="T630" s="1"/>
      <c r="U630" s="1"/>
      <c r="V630" s="1"/>
      <c r="W630" s="1"/>
    </row>
    <row r="631">
      <c r="A631" s="1"/>
      <c r="B631" s="1"/>
      <c r="C631" s="1"/>
      <c r="D631" s="1"/>
      <c r="E631" s="1"/>
      <c r="F631" s="1"/>
      <c r="G631" s="1"/>
      <c r="H631" s="1"/>
      <c r="I631" s="1"/>
      <c r="J631" s="1"/>
      <c r="K631" s="1"/>
      <c r="L631" s="1"/>
      <c r="M631" s="1"/>
      <c r="N631" s="1"/>
      <c r="O631" s="1"/>
      <c r="P631" s="1"/>
      <c r="Q631" s="1"/>
      <c r="R631" s="1"/>
      <c r="S631" s="1"/>
      <c r="T631" s="1"/>
      <c r="U631" s="1"/>
      <c r="V631" s="1"/>
      <c r="W631" s="1"/>
    </row>
    <row r="632">
      <c r="A632" s="1"/>
      <c r="B632" s="1"/>
      <c r="C632" s="1"/>
      <c r="D632" s="1"/>
      <c r="E632" s="1"/>
      <c r="F632" s="1"/>
      <c r="G632" s="1"/>
      <c r="H632" s="1"/>
      <c r="I632" s="1"/>
      <c r="J632" s="1"/>
      <c r="K632" s="1"/>
      <c r="L632" s="1"/>
      <c r="M632" s="1"/>
      <c r="N632" s="1"/>
      <c r="O632" s="1"/>
      <c r="P632" s="1"/>
      <c r="Q632" s="1"/>
      <c r="R632" s="1"/>
      <c r="S632" s="1"/>
      <c r="T632" s="1"/>
      <c r="U632" s="1"/>
      <c r="V632" s="1"/>
      <c r="W632" s="1"/>
    </row>
    <row r="633">
      <c r="A633" s="1"/>
      <c r="B633" s="1"/>
      <c r="C633" s="1"/>
      <c r="D633" s="1"/>
      <c r="E633" s="1"/>
      <c r="F633" s="1"/>
      <c r="G633" s="1"/>
      <c r="H633" s="1"/>
      <c r="I633" s="1"/>
      <c r="J633" s="1"/>
      <c r="K633" s="1"/>
      <c r="L633" s="1"/>
      <c r="M633" s="1"/>
      <c r="N633" s="1"/>
      <c r="O633" s="1"/>
      <c r="P633" s="1"/>
      <c r="Q633" s="1"/>
      <c r="R633" s="1"/>
      <c r="S633" s="1"/>
      <c r="T633" s="1"/>
      <c r="U633" s="1"/>
      <c r="V633" s="1"/>
      <c r="W633" s="1"/>
    </row>
    <row r="634">
      <c r="A634" s="1"/>
      <c r="B634" s="1"/>
      <c r="C634" s="1"/>
      <c r="D634" s="1"/>
      <c r="E634" s="1"/>
      <c r="F634" s="1"/>
      <c r="G634" s="1"/>
      <c r="H634" s="1"/>
      <c r="I634" s="1"/>
      <c r="J634" s="1"/>
      <c r="K634" s="1"/>
      <c r="L634" s="1"/>
      <c r="M634" s="1"/>
      <c r="N634" s="1"/>
      <c r="O634" s="1"/>
      <c r="P634" s="1"/>
      <c r="Q634" s="1"/>
      <c r="R634" s="1"/>
      <c r="S634" s="1"/>
      <c r="T634" s="1"/>
      <c r="U634" s="1"/>
      <c r="V634" s="1"/>
      <c r="W634" s="1"/>
    </row>
    <row r="635">
      <c r="A635" s="1"/>
      <c r="B635" s="1"/>
      <c r="C635" s="1"/>
      <c r="D635" s="1"/>
      <c r="E635" s="1"/>
      <c r="F635" s="1"/>
      <c r="G635" s="1"/>
      <c r="H635" s="1"/>
      <c r="I635" s="1"/>
      <c r="J635" s="1"/>
      <c r="K635" s="1"/>
      <c r="L635" s="1"/>
      <c r="M635" s="1"/>
      <c r="N635" s="1"/>
      <c r="O635" s="1"/>
      <c r="P635" s="1"/>
      <c r="Q635" s="1"/>
      <c r="R635" s="1"/>
      <c r="S635" s="1"/>
      <c r="T635" s="1"/>
      <c r="U635" s="1"/>
      <c r="V635" s="1"/>
      <c r="W635" s="1"/>
    </row>
    <row r="636">
      <c r="A636" s="1"/>
      <c r="B636" s="1"/>
      <c r="C636" s="1"/>
      <c r="D636" s="1"/>
      <c r="E636" s="1"/>
      <c r="F636" s="1"/>
      <c r="G636" s="1"/>
      <c r="H636" s="1"/>
      <c r="I636" s="1"/>
      <c r="J636" s="1"/>
      <c r="K636" s="1"/>
      <c r="L636" s="1"/>
      <c r="M636" s="1"/>
      <c r="N636" s="1"/>
      <c r="O636" s="1"/>
      <c r="P636" s="1"/>
      <c r="Q636" s="1"/>
      <c r="R636" s="1"/>
      <c r="S636" s="1"/>
      <c r="T636" s="1"/>
      <c r="U636" s="1"/>
      <c r="V636" s="1"/>
      <c r="W636" s="1"/>
    </row>
    <row r="637">
      <c r="A637" s="1"/>
      <c r="B637" s="1"/>
      <c r="C637" s="1"/>
      <c r="D637" s="1"/>
      <c r="E637" s="1"/>
      <c r="F637" s="1"/>
      <c r="G637" s="1"/>
      <c r="H637" s="1"/>
      <c r="I637" s="1"/>
      <c r="J637" s="1"/>
      <c r="K637" s="1"/>
      <c r="L637" s="1"/>
      <c r="M637" s="1"/>
      <c r="N637" s="1"/>
      <c r="O637" s="1"/>
      <c r="P637" s="1"/>
      <c r="Q637" s="1"/>
      <c r="R637" s="1"/>
      <c r="S637" s="1"/>
      <c r="T637" s="1"/>
      <c r="U637" s="1"/>
      <c r="V637" s="1"/>
      <c r="W637" s="1"/>
    </row>
    <row r="638">
      <c r="A638" s="1"/>
      <c r="B638" s="1"/>
      <c r="C638" s="1"/>
      <c r="D638" s="1"/>
      <c r="E638" s="1"/>
      <c r="F638" s="1"/>
      <c r="G638" s="1"/>
      <c r="H638" s="1"/>
      <c r="I638" s="1"/>
      <c r="J638" s="1"/>
      <c r="K638" s="1"/>
      <c r="L638" s="1"/>
      <c r="M638" s="1"/>
      <c r="N638" s="1"/>
      <c r="O638" s="1"/>
      <c r="P638" s="1"/>
      <c r="Q638" s="1"/>
      <c r="R638" s="1"/>
      <c r="S638" s="1"/>
      <c r="T638" s="1"/>
      <c r="U638" s="1"/>
      <c r="V638" s="1"/>
      <c r="W638" s="1"/>
    </row>
    <row r="639">
      <c r="A639" s="1"/>
      <c r="B639" s="1"/>
      <c r="C639" s="1"/>
      <c r="D639" s="1"/>
      <c r="E639" s="1"/>
      <c r="F639" s="1"/>
      <c r="G639" s="1"/>
      <c r="H639" s="1"/>
      <c r="I639" s="1"/>
      <c r="J639" s="1"/>
      <c r="K639" s="1"/>
      <c r="L639" s="1"/>
      <c r="M639" s="1"/>
      <c r="N639" s="1"/>
      <c r="O639" s="1"/>
      <c r="P639" s="1"/>
      <c r="Q639" s="1"/>
      <c r="R639" s="1"/>
      <c r="S639" s="1"/>
      <c r="T639" s="1"/>
      <c r="U639" s="1"/>
      <c r="V639" s="1"/>
      <c r="W639" s="1"/>
    </row>
    <row r="640">
      <c r="A640" s="1"/>
      <c r="B640" s="1"/>
      <c r="C640" s="1"/>
      <c r="D640" s="1"/>
      <c r="E640" s="1"/>
      <c r="F640" s="1"/>
      <c r="G640" s="1"/>
      <c r="H640" s="1"/>
      <c r="I640" s="1"/>
      <c r="J640" s="1"/>
      <c r="K640" s="1"/>
      <c r="L640" s="1"/>
      <c r="M640" s="1"/>
      <c r="N640" s="1"/>
      <c r="O640" s="1"/>
      <c r="P640" s="1"/>
      <c r="Q640" s="1"/>
      <c r="R640" s="1"/>
      <c r="S640" s="1"/>
      <c r="T640" s="1"/>
      <c r="U640" s="1"/>
      <c r="V640" s="1"/>
      <c r="W640" s="1"/>
    </row>
    <row r="641">
      <c r="A641" s="1"/>
      <c r="B641" s="1"/>
      <c r="C641" s="1"/>
      <c r="D641" s="1"/>
      <c r="E641" s="1"/>
      <c r="F641" s="1"/>
      <c r="G641" s="1"/>
      <c r="H641" s="1"/>
      <c r="I641" s="1"/>
      <c r="J641" s="1"/>
      <c r="K641" s="1"/>
      <c r="L641" s="1"/>
      <c r="M641" s="1"/>
      <c r="N641" s="1"/>
      <c r="O641" s="1"/>
      <c r="P641" s="1"/>
      <c r="Q641" s="1"/>
      <c r="R641" s="1"/>
      <c r="S641" s="1"/>
      <c r="T641" s="1"/>
      <c r="U641" s="1"/>
      <c r="V641" s="1"/>
      <c r="W641" s="1"/>
    </row>
    <row r="642">
      <c r="A642" s="1"/>
      <c r="B642" s="1"/>
      <c r="C642" s="1"/>
      <c r="D642" s="1"/>
      <c r="E642" s="1"/>
      <c r="F642" s="1"/>
      <c r="G642" s="1"/>
      <c r="H642" s="1"/>
      <c r="I642" s="1"/>
      <c r="J642" s="1"/>
      <c r="K642" s="1"/>
      <c r="L642" s="1"/>
      <c r="M642" s="1"/>
      <c r="N642" s="1"/>
      <c r="O642" s="1"/>
      <c r="P642" s="1"/>
      <c r="Q642" s="1"/>
      <c r="R642" s="1"/>
      <c r="S642" s="1"/>
      <c r="T642" s="1"/>
      <c r="U642" s="1"/>
      <c r="V642" s="1"/>
      <c r="W642" s="1"/>
    </row>
    <row r="643">
      <c r="A643" s="1"/>
      <c r="B643" s="1"/>
      <c r="C643" s="1"/>
      <c r="D643" s="1"/>
      <c r="E643" s="1"/>
      <c r="F643" s="1"/>
      <c r="G643" s="1"/>
      <c r="H643" s="1"/>
      <c r="I643" s="1"/>
      <c r="J643" s="1"/>
      <c r="K643" s="1"/>
      <c r="L643" s="1"/>
      <c r="M643" s="1"/>
      <c r="N643" s="1"/>
      <c r="O643" s="1"/>
      <c r="P643" s="1"/>
      <c r="Q643" s="1"/>
      <c r="R643" s="1"/>
      <c r="S643" s="1"/>
      <c r="T643" s="1"/>
      <c r="U643" s="1"/>
      <c r="V643" s="1"/>
      <c r="W643" s="1"/>
    </row>
    <row r="644">
      <c r="A644" s="1"/>
      <c r="B644" s="1"/>
      <c r="C644" s="1"/>
      <c r="D644" s="1"/>
      <c r="E644" s="1"/>
      <c r="F644" s="1"/>
      <c r="G644" s="1"/>
      <c r="H644" s="1"/>
      <c r="I644" s="1"/>
      <c r="J644" s="1"/>
      <c r="K644" s="1"/>
      <c r="L644" s="1"/>
      <c r="M644" s="1"/>
      <c r="N644" s="1"/>
      <c r="O644" s="1"/>
      <c r="P644" s="1"/>
      <c r="Q644" s="1"/>
      <c r="R644" s="1"/>
      <c r="S644" s="1"/>
      <c r="T644" s="1"/>
      <c r="U644" s="1"/>
      <c r="V644" s="1"/>
      <c r="W644" s="1"/>
    </row>
    <row r="645">
      <c r="A645" s="1"/>
      <c r="B645" s="1"/>
      <c r="C645" s="1"/>
      <c r="D645" s="1"/>
      <c r="E645" s="1"/>
      <c r="F645" s="1"/>
      <c r="G645" s="1"/>
      <c r="H645" s="1"/>
      <c r="I645" s="1"/>
      <c r="J645" s="1"/>
      <c r="K645" s="1"/>
      <c r="L645" s="1"/>
      <c r="M645" s="1"/>
      <c r="N645" s="1"/>
      <c r="O645" s="1"/>
      <c r="P645" s="1"/>
      <c r="Q645" s="1"/>
      <c r="R645" s="1"/>
      <c r="S645" s="1"/>
      <c r="T645" s="1"/>
      <c r="U645" s="1"/>
      <c r="V645" s="1"/>
      <c r="W645" s="1"/>
    </row>
    <row r="646">
      <c r="A646" s="1"/>
      <c r="B646" s="1"/>
      <c r="C646" s="1"/>
      <c r="D646" s="1"/>
      <c r="E646" s="1"/>
      <c r="F646" s="1"/>
      <c r="G646" s="1"/>
      <c r="H646" s="1"/>
      <c r="I646" s="1"/>
      <c r="J646" s="1"/>
      <c r="K646" s="1"/>
      <c r="L646" s="1"/>
      <c r="M646" s="1"/>
      <c r="N646" s="1"/>
      <c r="O646" s="1"/>
      <c r="P646" s="1"/>
      <c r="Q646" s="1"/>
      <c r="R646" s="1"/>
      <c r="S646" s="1"/>
      <c r="T646" s="1"/>
      <c r="U646" s="1"/>
      <c r="V646" s="1"/>
      <c r="W646" s="1"/>
    </row>
    <row r="647">
      <c r="A647" s="1"/>
      <c r="B647" s="1"/>
      <c r="C647" s="1"/>
      <c r="D647" s="1"/>
      <c r="E647" s="1"/>
      <c r="F647" s="1"/>
      <c r="G647" s="1"/>
      <c r="H647" s="1"/>
      <c r="I647" s="1"/>
      <c r="J647" s="1"/>
      <c r="K647" s="1"/>
      <c r="L647" s="1"/>
      <c r="M647" s="1"/>
      <c r="N647" s="1"/>
      <c r="O647" s="1"/>
      <c r="P647" s="1"/>
      <c r="Q647" s="1"/>
      <c r="R647" s="1"/>
      <c r="S647" s="1"/>
      <c r="T647" s="1"/>
      <c r="U647" s="1"/>
      <c r="V647" s="1"/>
      <c r="W647" s="1"/>
    </row>
    <row r="648">
      <c r="A648" s="1"/>
      <c r="B648" s="1"/>
      <c r="C648" s="1"/>
      <c r="D648" s="1"/>
      <c r="E648" s="1"/>
      <c r="F648" s="1"/>
      <c r="G648" s="1"/>
      <c r="H648" s="1"/>
      <c r="I648" s="1"/>
      <c r="J648" s="1"/>
      <c r="K648" s="1"/>
      <c r="L648" s="1"/>
      <c r="M648" s="1"/>
      <c r="N648" s="1"/>
      <c r="O648" s="1"/>
      <c r="P648" s="1"/>
      <c r="Q648" s="1"/>
      <c r="R648" s="1"/>
      <c r="S648" s="1"/>
      <c r="T648" s="1"/>
      <c r="U648" s="1"/>
      <c r="V648" s="1"/>
      <c r="W648" s="1"/>
    </row>
    <row r="649">
      <c r="A649" s="1"/>
      <c r="B649" s="1"/>
      <c r="C649" s="1"/>
      <c r="D649" s="1"/>
      <c r="E649" s="1"/>
      <c r="F649" s="1"/>
      <c r="G649" s="1"/>
      <c r="H649" s="1"/>
      <c r="I649" s="1"/>
      <c r="J649" s="1"/>
      <c r="K649" s="1"/>
      <c r="L649" s="1"/>
      <c r="M649" s="1"/>
      <c r="N649" s="1"/>
      <c r="O649" s="1"/>
      <c r="P649" s="1"/>
      <c r="Q649" s="1"/>
      <c r="R649" s="1"/>
      <c r="S649" s="1"/>
      <c r="T649" s="1"/>
      <c r="U649" s="1"/>
      <c r="V649" s="1"/>
      <c r="W649" s="1"/>
    </row>
    <row r="650">
      <c r="A650" s="1"/>
      <c r="B650" s="1"/>
      <c r="C650" s="1"/>
      <c r="D650" s="1"/>
      <c r="E650" s="1"/>
      <c r="F650" s="1"/>
      <c r="G650" s="1"/>
      <c r="H650" s="1"/>
      <c r="I650" s="1"/>
      <c r="J650" s="1"/>
      <c r="K650" s="1"/>
      <c r="L650" s="1"/>
      <c r="M650" s="1"/>
      <c r="N650" s="1"/>
      <c r="O650" s="1"/>
      <c r="P650" s="1"/>
      <c r="Q650" s="1"/>
      <c r="R650" s="1"/>
      <c r="S650" s="1"/>
      <c r="T650" s="1"/>
      <c r="U650" s="1"/>
      <c r="V650" s="1"/>
      <c r="W650" s="1"/>
    </row>
    <row r="651">
      <c r="A651" s="1"/>
      <c r="B651" s="1"/>
      <c r="C651" s="1"/>
      <c r="D651" s="1"/>
      <c r="E651" s="1"/>
      <c r="F651" s="1"/>
      <c r="G651" s="1"/>
      <c r="H651" s="1"/>
      <c r="I651" s="1"/>
      <c r="J651" s="1"/>
      <c r="K651" s="1"/>
      <c r="L651" s="1"/>
      <c r="M651" s="1"/>
      <c r="N651" s="1"/>
      <c r="O651" s="1"/>
      <c r="P651" s="1"/>
      <c r="Q651" s="1"/>
      <c r="R651" s="1"/>
      <c r="S651" s="1"/>
      <c r="T651" s="1"/>
      <c r="U651" s="1"/>
      <c r="V651" s="1"/>
      <c r="W651" s="1"/>
    </row>
    <row r="652">
      <c r="A652" s="1"/>
      <c r="B652" s="1"/>
      <c r="C652" s="1"/>
      <c r="D652" s="1"/>
      <c r="E652" s="1"/>
      <c r="F652" s="1"/>
      <c r="G652" s="1"/>
      <c r="H652" s="1"/>
      <c r="I652" s="1"/>
      <c r="J652" s="1"/>
      <c r="K652" s="1"/>
      <c r="L652" s="1"/>
      <c r="M652" s="1"/>
      <c r="N652" s="1"/>
      <c r="O652" s="1"/>
      <c r="P652" s="1"/>
      <c r="Q652" s="1"/>
      <c r="R652" s="1"/>
      <c r="S652" s="1"/>
      <c r="T652" s="1"/>
      <c r="U652" s="1"/>
      <c r="V652" s="1"/>
      <c r="W652" s="1"/>
    </row>
    <row r="653">
      <c r="A653" s="1"/>
      <c r="B653" s="1"/>
      <c r="C653" s="1"/>
      <c r="D653" s="1"/>
      <c r="E653" s="1"/>
      <c r="F653" s="1"/>
      <c r="G653" s="1"/>
      <c r="H653" s="1"/>
      <c r="I653" s="1"/>
      <c r="J653" s="1"/>
      <c r="K653" s="1"/>
      <c r="L653" s="1"/>
      <c r="M653" s="1"/>
      <c r="N653" s="1"/>
      <c r="O653" s="1"/>
      <c r="P653" s="1"/>
      <c r="Q653" s="1"/>
      <c r="R653" s="1"/>
      <c r="S653" s="1"/>
      <c r="T653" s="1"/>
      <c r="U653" s="1"/>
      <c r="V653" s="1"/>
      <c r="W653" s="1"/>
    </row>
    <row r="654">
      <c r="A654" s="1"/>
      <c r="B654" s="1"/>
      <c r="C654" s="1"/>
      <c r="D654" s="1"/>
      <c r="E654" s="1"/>
      <c r="F654" s="1"/>
      <c r="G654" s="1"/>
      <c r="H654" s="1"/>
      <c r="I654" s="1"/>
      <c r="J654" s="1"/>
      <c r="K654" s="1"/>
      <c r="L654" s="1"/>
      <c r="M654" s="1"/>
      <c r="N654" s="1"/>
      <c r="O654" s="1"/>
      <c r="P654" s="1"/>
      <c r="Q654" s="1"/>
      <c r="R654" s="1"/>
      <c r="S654" s="1"/>
      <c r="T654" s="1"/>
      <c r="U654" s="1"/>
      <c r="V654" s="1"/>
      <c r="W654" s="1"/>
    </row>
    <row r="655">
      <c r="A655" s="1"/>
      <c r="B655" s="1"/>
      <c r="C655" s="1"/>
      <c r="D655" s="1"/>
      <c r="E655" s="1"/>
      <c r="F655" s="1"/>
      <c r="G655" s="1"/>
      <c r="H655" s="1"/>
      <c r="I655" s="1"/>
      <c r="J655" s="1"/>
      <c r="K655" s="1"/>
      <c r="L655" s="1"/>
      <c r="M655" s="1"/>
      <c r="N655" s="1"/>
      <c r="O655" s="1"/>
      <c r="P655" s="1"/>
      <c r="Q655" s="1"/>
      <c r="R655" s="1"/>
      <c r="S655" s="1"/>
      <c r="T655" s="1"/>
      <c r="U655" s="1"/>
      <c r="V655" s="1"/>
      <c r="W655" s="1"/>
    </row>
    <row r="656">
      <c r="A656" s="1"/>
      <c r="B656" s="1"/>
      <c r="C656" s="1"/>
      <c r="D656" s="1"/>
      <c r="E656" s="1"/>
      <c r="F656" s="1"/>
      <c r="G656" s="1"/>
      <c r="H656" s="1"/>
      <c r="I656" s="1"/>
      <c r="J656" s="1"/>
      <c r="K656" s="1"/>
      <c r="L656" s="1"/>
      <c r="M656" s="1"/>
      <c r="N656" s="1"/>
      <c r="O656" s="1"/>
      <c r="P656" s="1"/>
      <c r="Q656" s="1"/>
      <c r="R656" s="1"/>
      <c r="S656" s="1"/>
      <c r="T656" s="1"/>
      <c r="U656" s="1"/>
      <c r="V656" s="1"/>
      <c r="W656" s="1"/>
    </row>
    <row r="657">
      <c r="A657" s="1"/>
      <c r="B657" s="1"/>
      <c r="C657" s="1"/>
      <c r="D657" s="1"/>
      <c r="E657" s="1"/>
      <c r="F657" s="1"/>
      <c r="G657" s="1"/>
      <c r="H657" s="1"/>
      <c r="I657" s="1"/>
      <c r="J657" s="1"/>
      <c r="K657" s="1"/>
      <c r="L657" s="1"/>
      <c r="M657" s="1"/>
      <c r="N657" s="1"/>
      <c r="O657" s="1"/>
      <c r="P657" s="1"/>
      <c r="Q657" s="1"/>
      <c r="R657" s="1"/>
      <c r="S657" s="1"/>
      <c r="T657" s="1"/>
      <c r="U657" s="1"/>
      <c r="V657" s="1"/>
      <c r="W657" s="1"/>
    </row>
    <row r="658">
      <c r="A658" s="1"/>
      <c r="B658" s="1"/>
      <c r="C658" s="1"/>
      <c r="D658" s="1"/>
      <c r="E658" s="1"/>
      <c r="F658" s="1"/>
      <c r="G658" s="1"/>
      <c r="H658" s="1"/>
      <c r="I658" s="1"/>
      <c r="J658" s="1"/>
      <c r="K658" s="1"/>
      <c r="L658" s="1"/>
      <c r="M658" s="1"/>
      <c r="N658" s="1"/>
      <c r="O658" s="1"/>
      <c r="P658" s="1"/>
      <c r="Q658" s="1"/>
      <c r="R658" s="1"/>
      <c r="S658" s="1"/>
      <c r="T658" s="1"/>
      <c r="U658" s="1"/>
      <c r="V658" s="1"/>
      <c r="W658" s="1"/>
    </row>
    <row r="659">
      <c r="A659" s="1"/>
      <c r="B659" s="1"/>
      <c r="C659" s="1"/>
      <c r="D659" s="1"/>
      <c r="E659" s="1"/>
      <c r="F659" s="1"/>
      <c r="G659" s="1"/>
      <c r="H659" s="1"/>
      <c r="I659" s="1"/>
      <c r="J659" s="1"/>
      <c r="K659" s="1"/>
      <c r="L659" s="1"/>
      <c r="M659" s="1"/>
      <c r="N659" s="1"/>
      <c r="O659" s="1"/>
      <c r="P659" s="1"/>
      <c r="Q659" s="1"/>
      <c r="R659" s="1"/>
      <c r="S659" s="1"/>
      <c r="T659" s="1"/>
      <c r="U659" s="1"/>
      <c r="V659" s="1"/>
      <c r="W659" s="1"/>
    </row>
    <row r="660">
      <c r="A660" s="1"/>
      <c r="B660" s="1"/>
      <c r="C660" s="1"/>
      <c r="D660" s="1"/>
      <c r="E660" s="1"/>
      <c r="F660" s="1"/>
      <c r="G660" s="1"/>
      <c r="H660" s="1"/>
      <c r="I660" s="1"/>
      <c r="J660" s="1"/>
      <c r="K660" s="1"/>
      <c r="L660" s="1"/>
      <c r="M660" s="1"/>
      <c r="N660" s="1"/>
      <c r="O660" s="1"/>
      <c r="P660" s="1"/>
      <c r="Q660" s="1"/>
      <c r="R660" s="1"/>
      <c r="S660" s="1"/>
      <c r="T660" s="1"/>
      <c r="U660" s="1"/>
      <c r="V660" s="1"/>
      <c r="W660" s="1"/>
    </row>
    <row r="661">
      <c r="A661" s="1"/>
      <c r="B661" s="1"/>
      <c r="C661" s="1"/>
      <c r="D661" s="1"/>
      <c r="E661" s="1"/>
      <c r="F661" s="1"/>
      <c r="G661" s="1"/>
      <c r="H661" s="1"/>
      <c r="I661" s="1"/>
      <c r="J661" s="1"/>
      <c r="K661" s="1"/>
      <c r="L661" s="1"/>
      <c r="M661" s="1"/>
      <c r="N661" s="1"/>
      <c r="O661" s="1"/>
      <c r="P661" s="1"/>
      <c r="Q661" s="1"/>
      <c r="R661" s="1"/>
      <c r="S661" s="1"/>
      <c r="T661" s="1"/>
      <c r="U661" s="1"/>
      <c r="V661" s="1"/>
      <c r="W661" s="1"/>
    </row>
    <row r="662">
      <c r="A662" s="1"/>
      <c r="B662" s="1"/>
      <c r="C662" s="1"/>
      <c r="D662" s="1"/>
      <c r="E662" s="1"/>
      <c r="F662" s="1"/>
      <c r="G662" s="1"/>
      <c r="H662" s="1"/>
      <c r="I662" s="1"/>
      <c r="J662" s="1"/>
      <c r="K662" s="1"/>
      <c r="L662" s="1"/>
      <c r="M662" s="1"/>
      <c r="N662" s="1"/>
      <c r="O662" s="1"/>
      <c r="P662" s="1"/>
      <c r="Q662" s="1"/>
      <c r="R662" s="1"/>
      <c r="S662" s="1"/>
      <c r="T662" s="1"/>
      <c r="U662" s="1"/>
      <c r="V662" s="1"/>
      <c r="W662" s="1"/>
    </row>
    <row r="663">
      <c r="A663" s="1"/>
      <c r="B663" s="1"/>
      <c r="C663" s="1"/>
      <c r="D663" s="1"/>
      <c r="E663" s="1"/>
      <c r="F663" s="1"/>
      <c r="G663" s="1"/>
      <c r="H663" s="1"/>
      <c r="I663" s="1"/>
      <c r="J663" s="1"/>
      <c r="K663" s="1"/>
      <c r="L663" s="1"/>
      <c r="M663" s="1"/>
      <c r="N663" s="1"/>
      <c r="O663" s="1"/>
      <c r="P663" s="1"/>
      <c r="Q663" s="1"/>
      <c r="R663" s="1"/>
      <c r="S663" s="1"/>
      <c r="T663" s="1"/>
      <c r="U663" s="1"/>
      <c r="V663" s="1"/>
      <c r="W663" s="1"/>
    </row>
    <row r="664">
      <c r="A664" s="1"/>
      <c r="B664" s="1"/>
      <c r="C664" s="1"/>
      <c r="D664" s="1"/>
      <c r="E664" s="1"/>
      <c r="F664" s="1"/>
      <c r="G664" s="1"/>
      <c r="H664" s="1"/>
      <c r="I664" s="1"/>
      <c r="J664" s="1"/>
      <c r="K664" s="1"/>
      <c r="L664" s="1"/>
      <c r="M664" s="1"/>
      <c r="N664" s="1"/>
      <c r="O664" s="1"/>
      <c r="P664" s="1"/>
      <c r="Q664" s="1"/>
      <c r="R664" s="1"/>
      <c r="S664" s="1"/>
      <c r="T664" s="1"/>
      <c r="U664" s="1"/>
      <c r="V664" s="1"/>
      <c r="W664" s="1"/>
    </row>
    <row r="665">
      <c r="A665" s="1"/>
      <c r="B665" s="1"/>
      <c r="C665" s="1"/>
      <c r="D665" s="1"/>
      <c r="E665" s="1"/>
      <c r="F665" s="1"/>
      <c r="G665" s="1"/>
      <c r="H665" s="1"/>
      <c r="I665" s="1"/>
      <c r="J665" s="1"/>
      <c r="K665" s="1"/>
      <c r="L665" s="1"/>
      <c r="M665" s="1"/>
      <c r="N665" s="1"/>
      <c r="O665" s="1"/>
      <c r="P665" s="1"/>
      <c r="Q665" s="1"/>
      <c r="R665" s="1"/>
      <c r="S665" s="1"/>
      <c r="T665" s="1"/>
      <c r="U665" s="1"/>
      <c r="V665" s="1"/>
      <c r="W665" s="1"/>
    </row>
    <row r="666">
      <c r="A666" s="1"/>
      <c r="B666" s="1"/>
      <c r="C666" s="1"/>
      <c r="D666" s="1"/>
      <c r="E666" s="1"/>
      <c r="F666" s="1"/>
      <c r="G666" s="1"/>
      <c r="H666" s="1"/>
      <c r="I666" s="1"/>
      <c r="J666" s="1"/>
      <c r="K666" s="1"/>
      <c r="L666" s="1"/>
      <c r="M666" s="1"/>
      <c r="N666" s="1"/>
      <c r="O666" s="1"/>
      <c r="P666" s="1"/>
      <c r="Q666" s="1"/>
      <c r="R666" s="1"/>
      <c r="S666" s="1"/>
      <c r="T666" s="1"/>
      <c r="U666" s="1"/>
      <c r="V666" s="1"/>
      <c r="W666" s="1"/>
    </row>
    <row r="667">
      <c r="A667" s="1"/>
      <c r="B667" s="1"/>
      <c r="C667" s="1"/>
      <c r="D667" s="1"/>
      <c r="E667" s="1"/>
      <c r="F667" s="1"/>
      <c r="G667" s="1"/>
      <c r="H667" s="1"/>
      <c r="I667" s="1"/>
      <c r="J667" s="1"/>
      <c r="K667" s="1"/>
      <c r="L667" s="1"/>
      <c r="M667" s="1"/>
      <c r="N667" s="1"/>
      <c r="O667" s="1"/>
      <c r="P667" s="1"/>
      <c r="Q667" s="1"/>
      <c r="R667" s="1"/>
      <c r="S667" s="1"/>
      <c r="T667" s="1"/>
      <c r="U667" s="1"/>
      <c r="V667" s="1"/>
      <c r="W667" s="1"/>
    </row>
    <row r="668">
      <c r="A668" s="1"/>
      <c r="B668" s="1"/>
      <c r="C668" s="1"/>
      <c r="D668" s="1"/>
      <c r="E668" s="1"/>
      <c r="F668" s="1"/>
      <c r="G668" s="1"/>
      <c r="H668" s="1"/>
      <c r="I668" s="1"/>
      <c r="J668" s="1"/>
      <c r="K668" s="1"/>
      <c r="L668" s="1"/>
      <c r="M668" s="1"/>
      <c r="N668" s="1"/>
      <c r="O668" s="1"/>
      <c r="P668" s="1"/>
      <c r="Q668" s="1"/>
      <c r="R668" s="1"/>
      <c r="S668" s="1"/>
      <c r="T668" s="1"/>
      <c r="U668" s="1"/>
      <c r="V668" s="1"/>
      <c r="W668" s="1"/>
    </row>
    <row r="669">
      <c r="A669" s="1"/>
      <c r="B669" s="1"/>
      <c r="C669" s="1"/>
      <c r="D669" s="1"/>
      <c r="E669" s="1"/>
      <c r="F669" s="1"/>
      <c r="G669" s="1"/>
      <c r="H669" s="1"/>
      <c r="I669" s="1"/>
      <c r="J669" s="1"/>
      <c r="K669" s="1"/>
      <c r="L669" s="1"/>
      <c r="M669" s="1"/>
      <c r="N669" s="1"/>
      <c r="O669" s="1"/>
      <c r="P669" s="1"/>
      <c r="Q669" s="1"/>
      <c r="R669" s="1"/>
      <c r="S669" s="1"/>
      <c r="T669" s="1"/>
      <c r="U669" s="1"/>
      <c r="V669" s="1"/>
      <c r="W669" s="1"/>
    </row>
    <row r="670">
      <c r="A670" s="1"/>
      <c r="B670" s="1"/>
      <c r="C670" s="1"/>
      <c r="D670" s="1"/>
      <c r="E670" s="1"/>
      <c r="F670" s="1"/>
      <c r="G670" s="1"/>
      <c r="H670" s="1"/>
      <c r="I670" s="1"/>
      <c r="J670" s="1"/>
      <c r="K670" s="1"/>
      <c r="L670" s="1"/>
      <c r="M670" s="1"/>
      <c r="N670" s="1"/>
      <c r="O670" s="1"/>
      <c r="P670" s="1"/>
      <c r="Q670" s="1"/>
      <c r="R670" s="1"/>
      <c r="S670" s="1"/>
      <c r="T670" s="1"/>
      <c r="U670" s="1"/>
      <c r="V670" s="1"/>
      <c r="W670" s="1"/>
    </row>
    <row r="671">
      <c r="A671" s="1"/>
      <c r="B671" s="1"/>
      <c r="C671" s="1"/>
      <c r="D671" s="1"/>
      <c r="E671" s="1"/>
      <c r="F671" s="1"/>
      <c r="G671" s="1"/>
      <c r="H671" s="1"/>
      <c r="I671" s="1"/>
      <c r="J671" s="1"/>
      <c r="K671" s="1"/>
      <c r="L671" s="1"/>
      <c r="M671" s="1"/>
      <c r="N671" s="1"/>
      <c r="O671" s="1"/>
      <c r="P671" s="1"/>
      <c r="Q671" s="1"/>
      <c r="R671" s="1"/>
      <c r="S671" s="1"/>
      <c r="T671" s="1"/>
      <c r="U671" s="1"/>
      <c r="V671" s="1"/>
      <c r="W671" s="1"/>
    </row>
    <row r="672">
      <c r="A672" s="1"/>
      <c r="B672" s="1"/>
      <c r="C672" s="1"/>
      <c r="D672" s="1"/>
      <c r="E672" s="1"/>
      <c r="F672" s="1"/>
      <c r="G672" s="1"/>
      <c r="H672" s="1"/>
      <c r="I672" s="1"/>
      <c r="J672" s="1"/>
      <c r="K672" s="1"/>
      <c r="L672" s="1"/>
      <c r="M672" s="1"/>
      <c r="N672" s="1"/>
      <c r="O672" s="1"/>
      <c r="P672" s="1"/>
      <c r="Q672" s="1"/>
      <c r="R672" s="1"/>
      <c r="S672" s="1"/>
      <c r="T672" s="1"/>
      <c r="U672" s="1"/>
      <c r="V672" s="1"/>
      <c r="W672" s="1"/>
    </row>
    <row r="673">
      <c r="A673" s="1"/>
      <c r="B673" s="1"/>
      <c r="C673" s="1"/>
      <c r="D673" s="1"/>
      <c r="E673" s="1"/>
      <c r="F673" s="1"/>
      <c r="G673" s="1"/>
      <c r="H673" s="1"/>
      <c r="I673" s="1"/>
      <c r="J673" s="1"/>
      <c r="K673" s="1"/>
      <c r="L673" s="1"/>
      <c r="M673" s="1"/>
      <c r="N673" s="1"/>
      <c r="O673" s="1"/>
      <c r="P673" s="1"/>
      <c r="Q673" s="1"/>
      <c r="R673" s="1"/>
      <c r="S673" s="1"/>
      <c r="T673" s="1"/>
      <c r="U673" s="1"/>
      <c r="V673" s="1"/>
      <c r="W673" s="1"/>
    </row>
    <row r="674">
      <c r="A674" s="1"/>
      <c r="B674" s="1"/>
      <c r="C674" s="1"/>
      <c r="D674" s="1"/>
      <c r="E674" s="1"/>
      <c r="F674" s="1"/>
      <c r="G674" s="1"/>
      <c r="H674" s="1"/>
      <c r="I674" s="1"/>
      <c r="J674" s="1"/>
      <c r="K674" s="1"/>
      <c r="L674" s="1"/>
      <c r="M674" s="1"/>
      <c r="N674" s="1"/>
      <c r="O674" s="1"/>
      <c r="P674" s="1"/>
      <c r="Q674" s="1"/>
      <c r="R674" s="1"/>
      <c r="S674" s="1"/>
      <c r="T674" s="1"/>
      <c r="U674" s="1"/>
      <c r="V674" s="1"/>
      <c r="W674" s="1"/>
    </row>
    <row r="675">
      <c r="A675" s="1"/>
      <c r="B675" s="1"/>
      <c r="C675" s="1"/>
      <c r="D675" s="1"/>
      <c r="E675" s="1"/>
      <c r="F675" s="1"/>
      <c r="G675" s="1"/>
      <c r="H675" s="1"/>
      <c r="I675" s="1"/>
      <c r="J675" s="1"/>
      <c r="K675" s="1"/>
      <c r="L675" s="1"/>
      <c r="M675" s="1"/>
      <c r="N675" s="1"/>
      <c r="O675" s="1"/>
      <c r="P675" s="1"/>
      <c r="Q675" s="1"/>
      <c r="R675" s="1"/>
      <c r="S675" s="1"/>
      <c r="T675" s="1"/>
      <c r="U675" s="1"/>
      <c r="V675" s="1"/>
      <c r="W675" s="1"/>
    </row>
    <row r="676">
      <c r="A676" s="1"/>
      <c r="B676" s="1"/>
      <c r="C676" s="1"/>
      <c r="D676" s="1"/>
      <c r="E676" s="1"/>
      <c r="F676" s="1"/>
      <c r="G676" s="1"/>
      <c r="H676" s="1"/>
      <c r="I676" s="1"/>
      <c r="J676" s="1"/>
      <c r="K676" s="1"/>
      <c r="L676" s="1"/>
      <c r="M676" s="1"/>
      <c r="N676" s="1"/>
      <c r="O676" s="1"/>
      <c r="P676" s="1"/>
      <c r="Q676" s="1"/>
      <c r="R676" s="1"/>
      <c r="S676" s="1"/>
      <c r="T676" s="1"/>
      <c r="U676" s="1"/>
      <c r="V676" s="1"/>
      <c r="W676" s="1"/>
    </row>
    <row r="677">
      <c r="A677" s="1"/>
      <c r="B677" s="1"/>
      <c r="C677" s="1"/>
      <c r="D677" s="1"/>
      <c r="E677" s="1"/>
      <c r="F677" s="1"/>
      <c r="G677" s="1"/>
      <c r="H677" s="1"/>
      <c r="I677" s="1"/>
      <c r="J677" s="1"/>
      <c r="K677" s="1"/>
      <c r="L677" s="1"/>
      <c r="M677" s="1"/>
      <c r="N677" s="1"/>
      <c r="O677" s="1"/>
      <c r="P677" s="1"/>
      <c r="Q677" s="1"/>
      <c r="R677" s="1"/>
      <c r="S677" s="1"/>
      <c r="T677" s="1"/>
      <c r="U677" s="1"/>
      <c r="V677" s="1"/>
      <c r="W677" s="1"/>
    </row>
    <row r="678">
      <c r="A678" s="1"/>
      <c r="B678" s="1"/>
      <c r="C678" s="1"/>
      <c r="D678" s="1"/>
      <c r="E678" s="1"/>
      <c r="F678" s="1"/>
      <c r="G678" s="1"/>
      <c r="H678" s="1"/>
      <c r="I678" s="1"/>
      <c r="J678" s="1"/>
      <c r="K678" s="1"/>
      <c r="L678" s="1"/>
      <c r="M678" s="1"/>
      <c r="N678" s="1"/>
      <c r="O678" s="1"/>
      <c r="P678" s="1"/>
      <c r="Q678" s="1"/>
      <c r="R678" s="1"/>
      <c r="S678" s="1"/>
      <c r="T678" s="1"/>
      <c r="U678" s="1"/>
      <c r="V678" s="1"/>
      <c r="W678" s="1"/>
    </row>
    <row r="679">
      <c r="A679" s="1"/>
      <c r="B679" s="1"/>
      <c r="C679" s="1"/>
      <c r="D679" s="1"/>
      <c r="E679" s="1"/>
      <c r="F679" s="1"/>
      <c r="G679" s="1"/>
      <c r="H679" s="1"/>
      <c r="I679" s="1"/>
      <c r="J679" s="1"/>
      <c r="K679" s="1"/>
      <c r="L679" s="1"/>
      <c r="M679" s="1"/>
      <c r="N679" s="1"/>
      <c r="O679" s="1"/>
      <c r="P679" s="1"/>
      <c r="Q679" s="1"/>
      <c r="R679" s="1"/>
      <c r="S679" s="1"/>
      <c r="T679" s="1"/>
      <c r="U679" s="1"/>
      <c r="V679" s="1"/>
      <c r="W679" s="1"/>
    </row>
    <row r="680">
      <c r="A680" s="1"/>
      <c r="B680" s="1"/>
      <c r="C680" s="1"/>
      <c r="D680" s="1"/>
      <c r="E680" s="1"/>
      <c r="F680" s="1"/>
      <c r="G680" s="1"/>
      <c r="H680" s="1"/>
      <c r="I680" s="1"/>
      <c r="J680" s="1"/>
      <c r="K680" s="1"/>
      <c r="L680" s="1"/>
      <c r="M680" s="1"/>
      <c r="N680" s="1"/>
      <c r="O680" s="1"/>
      <c r="P680" s="1"/>
      <c r="Q680" s="1"/>
      <c r="R680" s="1"/>
      <c r="S680" s="1"/>
      <c r="T680" s="1"/>
      <c r="U680" s="1"/>
      <c r="V680" s="1"/>
      <c r="W680" s="1"/>
    </row>
    <row r="681">
      <c r="A681" s="1"/>
      <c r="B681" s="1"/>
      <c r="C681" s="1"/>
      <c r="D681" s="1"/>
      <c r="E681" s="1"/>
      <c r="F681" s="1"/>
      <c r="G681" s="1"/>
      <c r="H681" s="1"/>
      <c r="I681" s="1"/>
      <c r="J681" s="1"/>
      <c r="K681" s="1"/>
      <c r="L681" s="1"/>
      <c r="M681" s="1"/>
      <c r="N681" s="1"/>
      <c r="O681" s="1"/>
      <c r="P681" s="1"/>
      <c r="Q681" s="1"/>
      <c r="R681" s="1"/>
      <c r="S681" s="1"/>
      <c r="T681" s="1"/>
      <c r="U681" s="1"/>
      <c r="V681" s="1"/>
      <c r="W681" s="1"/>
    </row>
    <row r="682">
      <c r="A682" s="1"/>
      <c r="B682" s="1"/>
      <c r="C682" s="1"/>
      <c r="D682" s="1"/>
      <c r="E682" s="1"/>
      <c r="F682" s="1"/>
      <c r="G682" s="1"/>
      <c r="H682" s="1"/>
      <c r="I682" s="1"/>
      <c r="J682" s="1"/>
      <c r="K682" s="1"/>
      <c r="L682" s="1"/>
      <c r="M682" s="1"/>
      <c r="N682" s="1"/>
      <c r="O682" s="1"/>
      <c r="P682" s="1"/>
      <c r="Q682" s="1"/>
      <c r="R682" s="1"/>
      <c r="S682" s="1"/>
      <c r="T682" s="1"/>
      <c r="U682" s="1"/>
      <c r="V682" s="1"/>
      <c r="W682" s="1"/>
    </row>
    <row r="683">
      <c r="A683" s="1"/>
      <c r="B683" s="1"/>
      <c r="C683" s="1"/>
      <c r="D683" s="1"/>
      <c r="E683" s="1"/>
      <c r="F683" s="1"/>
      <c r="G683" s="1"/>
      <c r="H683" s="1"/>
      <c r="I683" s="1"/>
      <c r="J683" s="1"/>
      <c r="K683" s="1"/>
      <c r="L683" s="1"/>
      <c r="M683" s="1"/>
      <c r="N683" s="1"/>
      <c r="O683" s="1"/>
      <c r="P683" s="1"/>
      <c r="Q683" s="1"/>
      <c r="R683" s="1"/>
      <c r="S683" s="1"/>
      <c r="T683" s="1"/>
      <c r="U683" s="1"/>
      <c r="V683" s="1"/>
      <c r="W683" s="1"/>
    </row>
    <row r="684">
      <c r="A684" s="1"/>
      <c r="B684" s="1"/>
      <c r="C684" s="1"/>
      <c r="D684" s="1"/>
      <c r="E684" s="1"/>
      <c r="F684" s="1"/>
      <c r="G684" s="1"/>
      <c r="H684" s="1"/>
      <c r="I684" s="1"/>
      <c r="J684" s="1"/>
      <c r="K684" s="1"/>
      <c r="L684" s="1"/>
      <c r="M684" s="1"/>
      <c r="N684" s="1"/>
      <c r="O684" s="1"/>
      <c r="P684" s="1"/>
      <c r="Q684" s="1"/>
      <c r="R684" s="1"/>
      <c r="S684" s="1"/>
      <c r="T684" s="1"/>
      <c r="U684" s="1"/>
      <c r="V684" s="1"/>
      <c r="W684" s="1"/>
    </row>
    <row r="685">
      <c r="A685" s="1"/>
      <c r="B685" s="1"/>
      <c r="C685" s="1"/>
      <c r="D685" s="1"/>
      <c r="E685" s="1"/>
      <c r="F685" s="1"/>
      <c r="G685" s="1"/>
      <c r="H685" s="1"/>
      <c r="I685" s="1"/>
      <c r="J685" s="1"/>
      <c r="K685" s="1"/>
      <c r="L685" s="1"/>
      <c r="M685" s="1"/>
      <c r="N685" s="1"/>
      <c r="O685" s="1"/>
      <c r="P685" s="1"/>
      <c r="Q685" s="1"/>
      <c r="R685" s="1"/>
      <c r="S685" s="1"/>
      <c r="T685" s="1"/>
      <c r="U685" s="1"/>
      <c r="V685" s="1"/>
      <c r="W685" s="1"/>
    </row>
    <row r="686">
      <c r="A686" s="1"/>
      <c r="B686" s="1"/>
      <c r="C686" s="1"/>
      <c r="D686" s="1"/>
      <c r="E686" s="1"/>
      <c r="F686" s="1"/>
      <c r="G686" s="1"/>
      <c r="H686" s="1"/>
      <c r="I686" s="1"/>
      <c r="J686" s="1"/>
      <c r="K686" s="1"/>
      <c r="L686" s="1"/>
      <c r="M686" s="1"/>
      <c r="N686" s="1"/>
      <c r="O686" s="1"/>
      <c r="P686" s="1"/>
      <c r="Q686" s="1"/>
      <c r="R686" s="1"/>
      <c r="S686" s="1"/>
      <c r="T686" s="1"/>
      <c r="U686" s="1"/>
      <c r="V686" s="1"/>
      <c r="W686" s="1"/>
    </row>
    <row r="687">
      <c r="A687" s="1"/>
      <c r="B687" s="1"/>
      <c r="C687" s="1"/>
      <c r="D687" s="1"/>
      <c r="E687" s="1"/>
      <c r="F687" s="1"/>
      <c r="G687" s="1"/>
      <c r="H687" s="1"/>
      <c r="I687" s="1"/>
      <c r="J687" s="1"/>
      <c r="K687" s="1"/>
      <c r="L687" s="1"/>
      <c r="M687" s="1"/>
      <c r="N687" s="1"/>
      <c r="O687" s="1"/>
      <c r="P687" s="1"/>
      <c r="Q687" s="1"/>
      <c r="R687" s="1"/>
      <c r="S687" s="1"/>
      <c r="T687" s="1"/>
      <c r="U687" s="1"/>
      <c r="V687" s="1"/>
      <c r="W687" s="1"/>
    </row>
    <row r="688">
      <c r="A688" s="1"/>
      <c r="B688" s="1"/>
      <c r="C688" s="1"/>
      <c r="D688" s="1"/>
      <c r="E688" s="1"/>
      <c r="F688" s="1"/>
      <c r="G688" s="1"/>
      <c r="H688" s="1"/>
      <c r="I688" s="1"/>
      <c r="J688" s="1"/>
      <c r="K688" s="1"/>
      <c r="L688" s="1"/>
      <c r="M688" s="1"/>
      <c r="N688" s="1"/>
      <c r="O688" s="1"/>
      <c r="P688" s="1"/>
      <c r="Q688" s="1"/>
      <c r="R688" s="1"/>
      <c r="S688" s="1"/>
      <c r="T688" s="1"/>
      <c r="U688" s="1"/>
      <c r="V688" s="1"/>
      <c r="W688" s="1"/>
    </row>
    <row r="689">
      <c r="A689" s="1"/>
      <c r="B689" s="1"/>
      <c r="C689" s="1"/>
      <c r="D689" s="1"/>
      <c r="E689" s="1"/>
      <c r="F689" s="1"/>
      <c r="G689" s="1"/>
      <c r="H689" s="1"/>
      <c r="I689" s="1"/>
      <c r="J689" s="1"/>
      <c r="K689" s="1"/>
      <c r="L689" s="1"/>
      <c r="M689" s="1"/>
      <c r="N689" s="1"/>
      <c r="O689" s="1"/>
      <c r="P689" s="1"/>
      <c r="Q689" s="1"/>
      <c r="R689" s="1"/>
      <c r="S689" s="1"/>
      <c r="T689" s="1"/>
      <c r="U689" s="1"/>
      <c r="V689" s="1"/>
      <c r="W689" s="1"/>
    </row>
    <row r="690">
      <c r="A690" s="1"/>
      <c r="B690" s="1"/>
      <c r="C690" s="1"/>
      <c r="D690" s="1"/>
      <c r="E690" s="1"/>
      <c r="F690" s="1"/>
      <c r="G690" s="1"/>
      <c r="H690" s="1"/>
      <c r="I690" s="1"/>
      <c r="J690" s="1"/>
      <c r="K690" s="1"/>
      <c r="L690" s="1"/>
      <c r="M690" s="1"/>
      <c r="N690" s="1"/>
      <c r="O690" s="1"/>
      <c r="P690" s="1"/>
      <c r="Q690" s="1"/>
      <c r="R690" s="1"/>
      <c r="S690" s="1"/>
      <c r="T690" s="1"/>
      <c r="U690" s="1"/>
      <c r="V690" s="1"/>
      <c r="W690" s="1"/>
    </row>
    <row r="691">
      <c r="A691" s="1"/>
      <c r="B691" s="1"/>
      <c r="C691" s="1"/>
      <c r="D691" s="1"/>
      <c r="E691" s="1"/>
      <c r="F691" s="1"/>
      <c r="G691" s="1"/>
      <c r="H691" s="1"/>
      <c r="I691" s="1"/>
      <c r="J691" s="1"/>
      <c r="K691" s="1"/>
      <c r="L691" s="1"/>
      <c r="M691" s="1"/>
      <c r="N691" s="1"/>
      <c r="O691" s="1"/>
      <c r="P691" s="1"/>
      <c r="Q691" s="1"/>
      <c r="R691" s="1"/>
      <c r="S691" s="1"/>
      <c r="T691" s="1"/>
      <c r="U691" s="1"/>
      <c r="V691" s="1"/>
      <c r="W691" s="1"/>
    </row>
    <row r="692">
      <c r="A692" s="1"/>
      <c r="B692" s="1"/>
      <c r="C692" s="1"/>
      <c r="D692" s="1"/>
      <c r="E692" s="1"/>
      <c r="F692" s="1"/>
      <c r="G692" s="1"/>
      <c r="H692" s="1"/>
      <c r="I692" s="1"/>
      <c r="J692" s="1"/>
      <c r="K692" s="1"/>
      <c r="L692" s="1"/>
      <c r="M692" s="1"/>
      <c r="N692" s="1"/>
      <c r="O692" s="1"/>
      <c r="P692" s="1"/>
      <c r="Q692" s="1"/>
      <c r="R692" s="1"/>
      <c r="S692" s="1"/>
      <c r="T692" s="1"/>
      <c r="U692" s="1"/>
      <c r="V692" s="1"/>
      <c r="W692" s="1"/>
    </row>
    <row r="693">
      <c r="A693" s="1"/>
      <c r="B693" s="1"/>
      <c r="C693" s="1"/>
      <c r="D693" s="1"/>
      <c r="E693" s="1"/>
      <c r="F693" s="1"/>
      <c r="G693" s="1"/>
      <c r="H693" s="1"/>
      <c r="I693" s="1"/>
      <c r="J693" s="1"/>
      <c r="K693" s="1"/>
      <c r="L693" s="1"/>
      <c r="M693" s="1"/>
      <c r="N693" s="1"/>
      <c r="O693" s="1"/>
      <c r="P693" s="1"/>
      <c r="Q693" s="1"/>
      <c r="R693" s="1"/>
      <c r="S693" s="1"/>
      <c r="T693" s="1"/>
      <c r="U693" s="1"/>
      <c r="V693" s="1"/>
      <c r="W693" s="1"/>
    </row>
    <row r="694">
      <c r="A694" s="1"/>
      <c r="B694" s="1"/>
      <c r="C694" s="1"/>
      <c r="D694" s="1"/>
      <c r="E694" s="1"/>
      <c r="F694" s="1"/>
      <c r="G694" s="1"/>
      <c r="H694" s="1"/>
      <c r="I694" s="1"/>
      <c r="J694" s="1"/>
      <c r="K694" s="1"/>
      <c r="L694" s="1"/>
      <c r="M694" s="1"/>
      <c r="N694" s="1"/>
      <c r="O694" s="1"/>
      <c r="P694" s="1"/>
      <c r="Q694" s="1"/>
      <c r="R694" s="1"/>
      <c r="S694" s="1"/>
      <c r="T694" s="1"/>
      <c r="U694" s="1"/>
      <c r="V694" s="1"/>
      <c r="W694" s="1"/>
    </row>
    <row r="695">
      <c r="A695" s="1"/>
      <c r="B695" s="1"/>
      <c r="C695" s="1"/>
      <c r="D695" s="1"/>
      <c r="E695" s="1"/>
      <c r="F695" s="1"/>
      <c r="G695" s="1"/>
      <c r="H695" s="1"/>
      <c r="I695" s="1"/>
      <c r="J695" s="1"/>
      <c r="K695" s="1"/>
      <c r="L695" s="1"/>
      <c r="M695" s="1"/>
      <c r="N695" s="1"/>
      <c r="O695" s="1"/>
      <c r="P695" s="1"/>
      <c r="Q695" s="1"/>
      <c r="R695" s="1"/>
      <c r="S695" s="1"/>
      <c r="T695" s="1"/>
      <c r="U695" s="1"/>
      <c r="V695" s="1"/>
      <c r="W695" s="1"/>
    </row>
    <row r="696">
      <c r="A696" s="1"/>
      <c r="B696" s="1"/>
      <c r="C696" s="1"/>
      <c r="D696" s="1"/>
      <c r="E696" s="1"/>
      <c r="F696" s="1"/>
      <c r="G696" s="1"/>
      <c r="H696" s="1"/>
      <c r="I696" s="1"/>
      <c r="J696" s="1"/>
      <c r="K696" s="1"/>
      <c r="L696" s="1"/>
      <c r="M696" s="1"/>
      <c r="N696" s="1"/>
      <c r="O696" s="1"/>
      <c r="P696" s="1"/>
      <c r="Q696" s="1"/>
      <c r="R696" s="1"/>
      <c r="S696" s="1"/>
      <c r="T696" s="1"/>
      <c r="U696" s="1"/>
      <c r="V696" s="1"/>
      <c r="W696" s="1"/>
    </row>
    <row r="697">
      <c r="A697" s="1"/>
      <c r="B697" s="1"/>
      <c r="C697" s="1"/>
      <c r="D697" s="1"/>
      <c r="E697" s="1"/>
      <c r="F697" s="1"/>
      <c r="G697" s="1"/>
      <c r="H697" s="1"/>
      <c r="I697" s="1"/>
      <c r="J697" s="1"/>
      <c r="K697" s="1"/>
      <c r="L697" s="1"/>
      <c r="M697" s="1"/>
      <c r="N697" s="1"/>
      <c r="O697" s="1"/>
      <c r="P697" s="1"/>
      <c r="Q697" s="1"/>
      <c r="R697" s="1"/>
      <c r="S697" s="1"/>
      <c r="T697" s="1"/>
      <c r="U697" s="1"/>
      <c r="V697" s="1"/>
      <c r="W697" s="1"/>
    </row>
    <row r="698">
      <c r="A698" s="1"/>
      <c r="B698" s="1"/>
      <c r="C698" s="1"/>
      <c r="D698" s="1"/>
      <c r="E698" s="1"/>
      <c r="F698" s="1"/>
      <c r="G698" s="1"/>
      <c r="H698" s="1"/>
      <c r="I698" s="1"/>
      <c r="J698" s="1"/>
      <c r="K698" s="1"/>
      <c r="L698" s="1"/>
      <c r="M698" s="1"/>
      <c r="N698" s="1"/>
      <c r="O698" s="1"/>
      <c r="P698" s="1"/>
      <c r="Q698" s="1"/>
      <c r="R698" s="1"/>
      <c r="S698" s="1"/>
      <c r="T698" s="1"/>
      <c r="U698" s="1"/>
      <c r="V698" s="1"/>
      <c r="W698" s="1"/>
    </row>
    <row r="699">
      <c r="A699" s="1"/>
      <c r="B699" s="1"/>
      <c r="C699" s="1"/>
      <c r="D699" s="1"/>
      <c r="E699" s="1"/>
      <c r="F699" s="1"/>
      <c r="G699" s="1"/>
      <c r="H699" s="1"/>
      <c r="I699" s="1"/>
      <c r="J699" s="1"/>
      <c r="K699" s="1"/>
      <c r="L699" s="1"/>
      <c r="M699" s="1"/>
      <c r="N699" s="1"/>
      <c r="O699" s="1"/>
      <c r="P699" s="1"/>
      <c r="Q699" s="1"/>
      <c r="R699" s="1"/>
      <c r="S699" s="1"/>
      <c r="T699" s="1"/>
      <c r="U699" s="1"/>
      <c r="V699" s="1"/>
      <c r="W699" s="1"/>
    </row>
    <row r="700">
      <c r="A700" s="1"/>
      <c r="B700" s="1"/>
      <c r="C700" s="1"/>
      <c r="D700" s="1"/>
      <c r="E700" s="1"/>
      <c r="F700" s="1"/>
      <c r="G700" s="1"/>
      <c r="H700" s="1"/>
      <c r="I700" s="1"/>
      <c r="J700" s="1"/>
      <c r="K700" s="1"/>
      <c r="L700" s="1"/>
      <c r="M700" s="1"/>
      <c r="N700" s="1"/>
      <c r="O700" s="1"/>
      <c r="P700" s="1"/>
      <c r="Q700" s="1"/>
      <c r="R700" s="1"/>
      <c r="S700" s="1"/>
      <c r="T700" s="1"/>
      <c r="U700" s="1"/>
      <c r="V700" s="1"/>
      <c r="W700" s="1"/>
    </row>
    <row r="701">
      <c r="A701" s="1"/>
      <c r="B701" s="1"/>
      <c r="C701" s="1"/>
      <c r="D701" s="1"/>
      <c r="E701" s="1"/>
      <c r="F701" s="1"/>
      <c r="G701" s="1"/>
      <c r="H701" s="1"/>
      <c r="I701" s="1"/>
      <c r="J701" s="1"/>
      <c r="K701" s="1"/>
      <c r="L701" s="1"/>
      <c r="M701" s="1"/>
      <c r="N701" s="1"/>
      <c r="O701" s="1"/>
      <c r="P701" s="1"/>
      <c r="Q701" s="1"/>
      <c r="R701" s="1"/>
      <c r="S701" s="1"/>
      <c r="T701" s="1"/>
      <c r="U701" s="1"/>
      <c r="V701" s="1"/>
      <c r="W701" s="1"/>
    </row>
    <row r="702">
      <c r="A702" s="1"/>
      <c r="B702" s="1"/>
      <c r="C702" s="1"/>
      <c r="D702" s="1"/>
      <c r="E702" s="1"/>
      <c r="F702" s="1"/>
      <c r="G702" s="1"/>
      <c r="H702" s="1"/>
      <c r="I702" s="1"/>
      <c r="J702" s="1"/>
      <c r="K702" s="1"/>
      <c r="L702" s="1"/>
      <c r="M702" s="1"/>
      <c r="N702" s="1"/>
      <c r="O702" s="1"/>
      <c r="P702" s="1"/>
      <c r="Q702" s="1"/>
      <c r="R702" s="1"/>
      <c r="S702" s="1"/>
      <c r="T702" s="1"/>
      <c r="U702" s="1"/>
      <c r="V702" s="1"/>
      <c r="W702" s="1"/>
    </row>
    <row r="703">
      <c r="A703" s="1"/>
      <c r="B703" s="1"/>
      <c r="C703" s="1"/>
      <c r="D703" s="1"/>
      <c r="E703" s="1"/>
      <c r="F703" s="1"/>
      <c r="G703" s="1"/>
      <c r="H703" s="1"/>
      <c r="I703" s="1"/>
      <c r="J703" s="1"/>
      <c r="K703" s="1"/>
      <c r="L703" s="1"/>
      <c r="M703" s="1"/>
      <c r="N703" s="1"/>
      <c r="O703" s="1"/>
      <c r="P703" s="1"/>
      <c r="Q703" s="1"/>
      <c r="R703" s="1"/>
      <c r="S703" s="1"/>
      <c r="T703" s="1"/>
      <c r="U703" s="1"/>
      <c r="V703" s="1"/>
      <c r="W703" s="1"/>
    </row>
    <row r="704">
      <c r="A704" s="1"/>
      <c r="B704" s="1"/>
      <c r="C704" s="1"/>
      <c r="D704" s="1"/>
      <c r="E704" s="1"/>
      <c r="F704" s="1"/>
      <c r="G704" s="1"/>
      <c r="H704" s="1"/>
      <c r="I704" s="1"/>
      <c r="J704" s="1"/>
      <c r="K704" s="1"/>
      <c r="L704" s="1"/>
      <c r="M704" s="1"/>
      <c r="N704" s="1"/>
      <c r="O704" s="1"/>
      <c r="P704" s="1"/>
      <c r="Q704" s="1"/>
      <c r="R704" s="1"/>
      <c r="S704" s="1"/>
      <c r="T704" s="1"/>
      <c r="U704" s="1"/>
      <c r="V704" s="1"/>
      <c r="W704" s="1"/>
    </row>
    <row r="705">
      <c r="A705" s="1"/>
      <c r="B705" s="1"/>
      <c r="C705" s="1"/>
      <c r="D705" s="1"/>
      <c r="E705" s="1"/>
      <c r="F705" s="1"/>
      <c r="G705" s="1"/>
      <c r="H705" s="1"/>
      <c r="I705" s="1"/>
      <c r="J705" s="1"/>
      <c r="K705" s="1"/>
      <c r="L705" s="1"/>
      <c r="M705" s="1"/>
      <c r="N705" s="1"/>
      <c r="O705" s="1"/>
      <c r="P705" s="1"/>
      <c r="Q705" s="1"/>
      <c r="R705" s="1"/>
      <c r="S705" s="1"/>
      <c r="T705" s="1"/>
      <c r="U705" s="1"/>
      <c r="V705" s="1"/>
      <c r="W705" s="1"/>
    </row>
    <row r="706">
      <c r="A706" s="1"/>
      <c r="B706" s="1"/>
      <c r="C706" s="1"/>
      <c r="D706" s="1"/>
      <c r="E706" s="1"/>
      <c r="F706" s="1"/>
      <c r="G706" s="1"/>
      <c r="H706" s="1"/>
      <c r="I706" s="1"/>
      <c r="J706" s="1"/>
      <c r="K706" s="1"/>
      <c r="L706" s="1"/>
      <c r="M706" s="1"/>
      <c r="N706" s="1"/>
      <c r="O706" s="1"/>
      <c r="P706" s="1"/>
      <c r="Q706" s="1"/>
      <c r="R706" s="1"/>
      <c r="S706" s="1"/>
      <c r="T706" s="1"/>
      <c r="U706" s="1"/>
      <c r="V706" s="1"/>
      <c r="W706" s="1"/>
    </row>
    <row r="707">
      <c r="A707" s="1"/>
      <c r="B707" s="1"/>
      <c r="C707" s="1"/>
      <c r="D707" s="1"/>
      <c r="E707" s="1"/>
      <c r="F707" s="1"/>
      <c r="G707" s="1"/>
      <c r="H707" s="1"/>
      <c r="I707" s="1"/>
      <c r="J707" s="1"/>
      <c r="K707" s="1"/>
      <c r="L707" s="1"/>
      <c r="M707" s="1"/>
      <c r="N707" s="1"/>
      <c r="O707" s="1"/>
      <c r="P707" s="1"/>
      <c r="Q707" s="1"/>
      <c r="R707" s="1"/>
      <c r="S707" s="1"/>
      <c r="T707" s="1"/>
      <c r="U707" s="1"/>
      <c r="V707" s="1"/>
      <c r="W707" s="1"/>
    </row>
    <row r="708">
      <c r="A708" s="1"/>
      <c r="B708" s="1"/>
      <c r="C708" s="1"/>
      <c r="D708" s="1"/>
      <c r="E708" s="1"/>
      <c r="F708" s="1"/>
      <c r="G708" s="1"/>
      <c r="H708" s="1"/>
      <c r="I708" s="1"/>
      <c r="J708" s="1"/>
      <c r="K708" s="1"/>
      <c r="L708" s="1"/>
      <c r="M708" s="1"/>
      <c r="N708" s="1"/>
      <c r="O708" s="1"/>
      <c r="P708" s="1"/>
      <c r="Q708" s="1"/>
      <c r="R708" s="1"/>
      <c r="S708" s="1"/>
      <c r="T708" s="1"/>
      <c r="U708" s="1"/>
      <c r="V708" s="1"/>
      <c r="W708" s="1"/>
    </row>
    <row r="709">
      <c r="A709" s="1"/>
      <c r="B709" s="1"/>
      <c r="C709" s="1"/>
      <c r="D709" s="1"/>
      <c r="E709" s="1"/>
      <c r="F709" s="1"/>
      <c r="G709" s="1"/>
      <c r="H709" s="1"/>
      <c r="I709" s="1"/>
      <c r="J709" s="1"/>
      <c r="K709" s="1"/>
      <c r="L709" s="1"/>
      <c r="M709" s="1"/>
      <c r="N709" s="1"/>
      <c r="O709" s="1"/>
      <c r="P709" s="1"/>
      <c r="Q709" s="1"/>
      <c r="R709" s="1"/>
      <c r="S709" s="1"/>
      <c r="T709" s="1"/>
      <c r="U709" s="1"/>
      <c r="V709" s="1"/>
      <c r="W709" s="1"/>
    </row>
    <row r="710">
      <c r="A710" s="1"/>
      <c r="B710" s="1"/>
      <c r="C710" s="1"/>
      <c r="D710" s="1"/>
      <c r="E710" s="1"/>
      <c r="F710" s="1"/>
      <c r="G710" s="1"/>
      <c r="H710" s="1"/>
      <c r="I710" s="1"/>
      <c r="J710" s="1"/>
      <c r="K710" s="1"/>
      <c r="L710" s="1"/>
      <c r="M710" s="1"/>
      <c r="N710" s="1"/>
      <c r="O710" s="1"/>
      <c r="P710" s="1"/>
      <c r="Q710" s="1"/>
      <c r="R710" s="1"/>
      <c r="S710" s="1"/>
      <c r="T710" s="1"/>
      <c r="U710" s="1"/>
      <c r="V710" s="1"/>
      <c r="W710" s="1"/>
    </row>
    <row r="711">
      <c r="A711" s="1"/>
      <c r="B711" s="1"/>
      <c r="C711" s="1"/>
      <c r="D711" s="1"/>
      <c r="E711" s="1"/>
      <c r="F711" s="1"/>
      <c r="G711" s="1"/>
      <c r="H711" s="1"/>
      <c r="I711" s="1"/>
      <c r="J711" s="1"/>
      <c r="K711" s="1"/>
      <c r="L711" s="1"/>
      <c r="M711" s="1"/>
      <c r="N711" s="1"/>
      <c r="O711" s="1"/>
      <c r="P711" s="1"/>
      <c r="Q711" s="1"/>
      <c r="R711" s="1"/>
      <c r="S711" s="1"/>
      <c r="T711" s="1"/>
      <c r="U711" s="1"/>
      <c r="V711" s="1"/>
      <c r="W711" s="1"/>
    </row>
    <row r="712">
      <c r="A712" s="1"/>
      <c r="B712" s="1"/>
      <c r="C712" s="1"/>
      <c r="D712" s="1"/>
      <c r="E712" s="1"/>
      <c r="F712" s="1"/>
      <c r="G712" s="1"/>
      <c r="H712" s="1"/>
      <c r="I712" s="1"/>
      <c r="J712" s="1"/>
      <c r="K712" s="1"/>
      <c r="L712" s="1"/>
      <c r="M712" s="1"/>
      <c r="N712" s="1"/>
      <c r="O712" s="1"/>
      <c r="P712" s="1"/>
      <c r="Q712" s="1"/>
      <c r="R712" s="1"/>
      <c r="S712" s="1"/>
      <c r="T712" s="1"/>
      <c r="U712" s="1"/>
      <c r="V712" s="1"/>
      <c r="W712" s="1"/>
    </row>
    <row r="713">
      <c r="A713" s="1"/>
      <c r="B713" s="1"/>
      <c r="C713" s="1"/>
      <c r="D713" s="1"/>
      <c r="E713" s="1"/>
      <c r="F713" s="1"/>
      <c r="G713" s="1"/>
      <c r="H713" s="1"/>
      <c r="I713" s="1"/>
      <c r="J713" s="1"/>
      <c r="K713" s="1"/>
      <c r="L713" s="1"/>
      <c r="M713" s="1"/>
      <c r="N713" s="1"/>
      <c r="O713" s="1"/>
      <c r="P713" s="1"/>
      <c r="Q713" s="1"/>
      <c r="R713" s="1"/>
      <c r="S713" s="1"/>
      <c r="T713" s="1"/>
      <c r="U713" s="1"/>
      <c r="V713" s="1"/>
      <c r="W713" s="1"/>
    </row>
    <row r="714">
      <c r="A714" s="1"/>
      <c r="B714" s="1"/>
      <c r="C714" s="1"/>
      <c r="D714" s="1"/>
      <c r="E714" s="1"/>
      <c r="F714" s="1"/>
      <c r="G714" s="1"/>
      <c r="H714" s="1"/>
      <c r="I714" s="1"/>
      <c r="J714" s="1"/>
      <c r="K714" s="1"/>
      <c r="L714" s="1"/>
      <c r="M714" s="1"/>
      <c r="N714" s="1"/>
      <c r="O714" s="1"/>
      <c r="P714" s="1"/>
      <c r="Q714" s="1"/>
      <c r="R714" s="1"/>
      <c r="S714" s="1"/>
      <c r="T714" s="1"/>
      <c r="U714" s="1"/>
      <c r="V714" s="1"/>
      <c r="W714" s="1"/>
    </row>
    <row r="715">
      <c r="A715" s="1"/>
      <c r="B715" s="1"/>
      <c r="C715" s="1"/>
      <c r="D715" s="1"/>
      <c r="E715" s="1"/>
      <c r="F715" s="1"/>
      <c r="G715" s="1"/>
      <c r="H715" s="1"/>
      <c r="I715" s="1"/>
      <c r="J715" s="1"/>
      <c r="K715" s="1"/>
      <c r="L715" s="1"/>
      <c r="M715" s="1"/>
      <c r="N715" s="1"/>
      <c r="O715" s="1"/>
      <c r="P715" s="1"/>
      <c r="Q715" s="1"/>
      <c r="R715" s="1"/>
      <c r="S715" s="1"/>
      <c r="T715" s="1"/>
      <c r="U715" s="1"/>
      <c r="V715" s="1"/>
      <c r="W715" s="1"/>
    </row>
    <row r="716">
      <c r="A716" s="1"/>
      <c r="B716" s="1"/>
      <c r="C716" s="1"/>
      <c r="D716" s="1"/>
      <c r="E716" s="1"/>
      <c r="F716" s="1"/>
      <c r="G716" s="1"/>
      <c r="H716" s="1"/>
      <c r="I716" s="1"/>
      <c r="J716" s="1"/>
      <c r="K716" s="1"/>
      <c r="L716" s="1"/>
      <c r="M716" s="1"/>
      <c r="N716" s="1"/>
      <c r="O716" s="1"/>
      <c r="P716" s="1"/>
      <c r="Q716" s="1"/>
      <c r="R716" s="1"/>
      <c r="S716" s="1"/>
      <c r="T716" s="1"/>
      <c r="U716" s="1"/>
      <c r="V716" s="1"/>
      <c r="W716" s="1"/>
    </row>
    <row r="717">
      <c r="A717" s="1"/>
      <c r="B717" s="1"/>
      <c r="C717" s="1"/>
      <c r="D717" s="1"/>
      <c r="E717" s="1"/>
      <c r="F717" s="1"/>
      <c r="G717" s="1"/>
      <c r="H717" s="1"/>
      <c r="I717" s="1"/>
      <c r="J717" s="1"/>
      <c r="K717" s="1"/>
      <c r="L717" s="1"/>
      <c r="M717" s="1"/>
      <c r="N717" s="1"/>
      <c r="O717" s="1"/>
      <c r="P717" s="1"/>
      <c r="Q717" s="1"/>
      <c r="R717" s="1"/>
      <c r="S717" s="1"/>
      <c r="T717" s="1"/>
      <c r="U717" s="1"/>
      <c r="V717" s="1"/>
      <c r="W717" s="1"/>
    </row>
    <row r="718">
      <c r="A718" s="1"/>
      <c r="B718" s="1"/>
      <c r="C718" s="1"/>
      <c r="D718" s="1"/>
      <c r="E718" s="1"/>
      <c r="F718" s="1"/>
      <c r="G718" s="1"/>
      <c r="H718" s="1"/>
      <c r="I718" s="1"/>
      <c r="J718" s="1"/>
      <c r="K718" s="1"/>
      <c r="L718" s="1"/>
      <c r="M718" s="1"/>
      <c r="N718" s="1"/>
      <c r="O718" s="1"/>
      <c r="P718" s="1"/>
      <c r="Q718" s="1"/>
      <c r="R718" s="1"/>
      <c r="S718" s="1"/>
      <c r="T718" s="1"/>
      <c r="U718" s="1"/>
      <c r="V718" s="1"/>
      <c r="W718" s="1"/>
    </row>
    <row r="719">
      <c r="A719" s="1"/>
      <c r="B719" s="1"/>
      <c r="C719" s="1"/>
      <c r="D719" s="1"/>
      <c r="E719" s="1"/>
      <c r="F719" s="1"/>
      <c r="G719" s="1"/>
      <c r="H719" s="1"/>
      <c r="I719" s="1"/>
      <c r="J719" s="1"/>
      <c r="K719" s="1"/>
      <c r="L719" s="1"/>
      <c r="M719" s="1"/>
      <c r="N719" s="1"/>
      <c r="O719" s="1"/>
      <c r="P719" s="1"/>
      <c r="Q719" s="1"/>
      <c r="R719" s="1"/>
      <c r="S719" s="1"/>
      <c r="T719" s="1"/>
      <c r="U719" s="1"/>
      <c r="V719" s="1"/>
      <c r="W719" s="1"/>
    </row>
    <row r="720">
      <c r="A720" s="1"/>
      <c r="B720" s="1"/>
      <c r="C720" s="1"/>
      <c r="D720" s="1"/>
      <c r="E720" s="1"/>
      <c r="F720" s="1"/>
      <c r="G720" s="1"/>
      <c r="H720" s="1"/>
      <c r="I720" s="1"/>
      <c r="J720" s="1"/>
      <c r="K720" s="1"/>
      <c r="L720" s="1"/>
      <c r="M720" s="1"/>
      <c r="N720" s="1"/>
      <c r="O720" s="1"/>
      <c r="P720" s="1"/>
      <c r="Q720" s="1"/>
      <c r="R720" s="1"/>
      <c r="S720" s="1"/>
      <c r="T720" s="1"/>
      <c r="U720" s="1"/>
      <c r="V720" s="1"/>
      <c r="W720" s="1"/>
    </row>
    <row r="721">
      <c r="A721" s="1"/>
      <c r="B721" s="1"/>
      <c r="C721" s="1"/>
      <c r="D721" s="1"/>
      <c r="E721" s="1"/>
      <c r="F721" s="1"/>
      <c r="G721" s="1"/>
      <c r="H721" s="1"/>
      <c r="I721" s="1"/>
      <c r="J721" s="1"/>
      <c r="K721" s="1"/>
      <c r="L721" s="1"/>
      <c r="M721" s="1"/>
      <c r="N721" s="1"/>
      <c r="O721" s="1"/>
      <c r="P721" s="1"/>
      <c r="Q721" s="1"/>
      <c r="R721" s="1"/>
      <c r="S721" s="1"/>
      <c r="T721" s="1"/>
      <c r="U721" s="1"/>
      <c r="V721" s="1"/>
      <c r="W721" s="1"/>
    </row>
    <row r="722">
      <c r="A722" s="1"/>
      <c r="B722" s="1"/>
      <c r="C722" s="1"/>
      <c r="D722" s="1"/>
      <c r="E722" s="1"/>
      <c r="F722" s="1"/>
      <c r="G722" s="1"/>
      <c r="H722" s="1"/>
      <c r="I722" s="1"/>
      <c r="J722" s="1"/>
      <c r="K722" s="1"/>
      <c r="L722" s="1"/>
      <c r="M722" s="1"/>
      <c r="N722" s="1"/>
      <c r="O722" s="1"/>
      <c r="P722" s="1"/>
      <c r="Q722" s="1"/>
      <c r="R722" s="1"/>
      <c r="S722" s="1"/>
      <c r="T722" s="1"/>
      <c r="U722" s="1"/>
      <c r="V722" s="1"/>
      <c r="W722" s="1"/>
    </row>
    <row r="723">
      <c r="A723" s="1"/>
      <c r="B723" s="1"/>
      <c r="C723" s="1"/>
      <c r="D723" s="1"/>
      <c r="E723" s="1"/>
      <c r="F723" s="1"/>
      <c r="G723" s="1"/>
      <c r="H723" s="1"/>
      <c r="I723" s="1"/>
      <c r="J723" s="1"/>
      <c r="K723" s="1"/>
      <c r="L723" s="1"/>
      <c r="M723" s="1"/>
      <c r="N723" s="1"/>
      <c r="O723" s="1"/>
      <c r="P723" s="1"/>
      <c r="Q723" s="1"/>
      <c r="R723" s="1"/>
      <c r="S723" s="1"/>
      <c r="T723" s="1"/>
      <c r="U723" s="1"/>
      <c r="V723" s="1"/>
      <c r="W723" s="1"/>
    </row>
    <row r="724">
      <c r="A724" s="1"/>
      <c r="B724" s="1"/>
      <c r="C724" s="1"/>
      <c r="D724" s="1"/>
      <c r="E724" s="1"/>
      <c r="F724" s="1"/>
      <c r="G724" s="1"/>
      <c r="H724" s="1"/>
      <c r="I724" s="1"/>
      <c r="J724" s="1"/>
      <c r="K724" s="1"/>
      <c r="L724" s="1"/>
      <c r="M724" s="1"/>
      <c r="N724" s="1"/>
      <c r="O724" s="1"/>
      <c r="P724" s="1"/>
      <c r="Q724" s="1"/>
      <c r="R724" s="1"/>
      <c r="S724" s="1"/>
      <c r="T724" s="1"/>
      <c r="U724" s="1"/>
      <c r="V724" s="1"/>
      <c r="W724" s="1"/>
    </row>
    <row r="725">
      <c r="A725" s="1"/>
      <c r="B725" s="1"/>
      <c r="C725" s="1"/>
      <c r="D725" s="1"/>
      <c r="E725" s="1"/>
      <c r="F725" s="1"/>
      <c r="G725" s="1"/>
      <c r="H725" s="1"/>
      <c r="I725" s="1"/>
      <c r="J725" s="1"/>
      <c r="K725" s="1"/>
      <c r="L725" s="1"/>
      <c r="M725" s="1"/>
      <c r="N725" s="1"/>
      <c r="O725" s="1"/>
      <c r="P725" s="1"/>
      <c r="Q725" s="1"/>
      <c r="R725" s="1"/>
      <c r="S725" s="1"/>
      <c r="T725" s="1"/>
      <c r="U725" s="1"/>
      <c r="V725" s="1"/>
      <c r="W725" s="1"/>
    </row>
    <row r="726">
      <c r="A726" s="1"/>
      <c r="B726" s="1"/>
      <c r="C726" s="1"/>
      <c r="D726" s="1"/>
      <c r="E726" s="1"/>
      <c r="F726" s="1"/>
      <c r="G726" s="1"/>
      <c r="H726" s="1"/>
      <c r="I726" s="1"/>
      <c r="J726" s="1"/>
      <c r="K726" s="1"/>
      <c r="L726" s="1"/>
      <c r="M726" s="1"/>
      <c r="N726" s="1"/>
      <c r="O726" s="1"/>
      <c r="P726" s="1"/>
      <c r="Q726" s="1"/>
      <c r="R726" s="1"/>
      <c r="S726" s="1"/>
      <c r="T726" s="1"/>
      <c r="U726" s="1"/>
      <c r="V726" s="1"/>
      <c r="W726" s="1"/>
    </row>
    <row r="727">
      <c r="A727" s="1"/>
      <c r="B727" s="1"/>
      <c r="C727" s="1"/>
      <c r="D727" s="1"/>
      <c r="E727" s="1"/>
      <c r="F727" s="1"/>
      <c r="G727" s="1"/>
      <c r="H727" s="1"/>
      <c r="I727" s="1"/>
      <c r="J727" s="1"/>
      <c r="K727" s="1"/>
      <c r="L727" s="1"/>
      <c r="M727" s="1"/>
      <c r="N727" s="1"/>
      <c r="O727" s="1"/>
      <c r="P727" s="1"/>
      <c r="Q727" s="1"/>
      <c r="R727" s="1"/>
      <c r="S727" s="1"/>
      <c r="T727" s="1"/>
      <c r="U727" s="1"/>
      <c r="V727" s="1"/>
      <c r="W727" s="1"/>
    </row>
    <row r="728">
      <c r="A728" s="1"/>
      <c r="B728" s="1"/>
      <c r="C728" s="1"/>
      <c r="D728" s="1"/>
      <c r="E728" s="1"/>
      <c r="F728" s="1"/>
      <c r="G728" s="1"/>
      <c r="H728" s="1"/>
      <c r="I728" s="1"/>
      <c r="J728" s="1"/>
      <c r="K728" s="1"/>
      <c r="L728" s="1"/>
      <c r="M728" s="1"/>
      <c r="N728" s="1"/>
      <c r="O728" s="1"/>
      <c r="P728" s="1"/>
      <c r="Q728" s="1"/>
      <c r="R728" s="1"/>
      <c r="S728" s="1"/>
      <c r="T728" s="1"/>
      <c r="U728" s="1"/>
      <c r="V728" s="1"/>
      <c r="W728" s="1"/>
    </row>
    <row r="729">
      <c r="A729" s="1"/>
      <c r="B729" s="1"/>
      <c r="C729" s="1"/>
      <c r="D729" s="1"/>
      <c r="E729" s="1"/>
      <c r="F729" s="1"/>
      <c r="G729" s="1"/>
      <c r="H729" s="1"/>
      <c r="I729" s="1"/>
      <c r="J729" s="1"/>
      <c r="K729" s="1"/>
      <c r="L729" s="1"/>
      <c r="M729" s="1"/>
      <c r="N729" s="1"/>
      <c r="O729" s="1"/>
      <c r="P729" s="1"/>
      <c r="Q729" s="1"/>
      <c r="R729" s="1"/>
      <c r="S729" s="1"/>
      <c r="T729" s="1"/>
      <c r="U729" s="1"/>
      <c r="V729" s="1"/>
      <c r="W729" s="1"/>
    </row>
    <row r="730">
      <c r="A730" s="1"/>
      <c r="B730" s="1"/>
      <c r="C730" s="1"/>
      <c r="D730" s="1"/>
      <c r="E730" s="1"/>
      <c r="F730" s="1"/>
      <c r="G730" s="1"/>
      <c r="H730" s="1"/>
      <c r="I730" s="1"/>
      <c r="J730" s="1"/>
      <c r="K730" s="1"/>
      <c r="L730" s="1"/>
      <c r="M730" s="1"/>
      <c r="N730" s="1"/>
      <c r="O730" s="1"/>
      <c r="P730" s="1"/>
      <c r="Q730" s="1"/>
      <c r="R730" s="1"/>
      <c r="S730" s="1"/>
      <c r="T730" s="1"/>
      <c r="U730" s="1"/>
      <c r="V730" s="1"/>
      <c r="W730" s="1"/>
    </row>
    <row r="731">
      <c r="A731" s="1"/>
      <c r="B731" s="1"/>
      <c r="C731" s="1"/>
      <c r="D731" s="1"/>
      <c r="E731" s="1"/>
      <c r="F731" s="1"/>
      <c r="G731" s="1"/>
      <c r="H731" s="1"/>
      <c r="I731" s="1"/>
      <c r="J731" s="1"/>
      <c r="K731" s="1"/>
      <c r="L731" s="1"/>
      <c r="M731" s="1"/>
      <c r="N731" s="1"/>
      <c r="O731" s="1"/>
      <c r="P731" s="1"/>
      <c r="Q731" s="1"/>
      <c r="R731" s="1"/>
      <c r="S731" s="1"/>
      <c r="T731" s="1"/>
      <c r="U731" s="1"/>
      <c r="V731" s="1"/>
      <c r="W731" s="1"/>
    </row>
    <row r="732">
      <c r="A732" s="1"/>
      <c r="B732" s="1"/>
      <c r="C732" s="1"/>
      <c r="D732" s="1"/>
      <c r="E732" s="1"/>
      <c r="F732" s="1"/>
      <c r="G732" s="1"/>
      <c r="H732" s="1"/>
      <c r="I732" s="1"/>
      <c r="J732" s="1"/>
      <c r="K732" s="1"/>
      <c r="L732" s="1"/>
      <c r="M732" s="1"/>
      <c r="N732" s="1"/>
      <c r="O732" s="1"/>
      <c r="P732" s="1"/>
      <c r="Q732" s="1"/>
      <c r="R732" s="1"/>
      <c r="S732" s="1"/>
      <c r="T732" s="1"/>
      <c r="U732" s="1"/>
      <c r="V732" s="1"/>
      <c r="W732" s="1"/>
    </row>
    <row r="733">
      <c r="A733" s="1"/>
      <c r="B733" s="1"/>
      <c r="C733" s="1"/>
      <c r="D733" s="1"/>
      <c r="E733" s="1"/>
      <c r="F733" s="1"/>
      <c r="G733" s="1"/>
      <c r="H733" s="1"/>
      <c r="I733" s="1"/>
      <c r="J733" s="1"/>
      <c r="K733" s="1"/>
      <c r="L733" s="1"/>
      <c r="M733" s="1"/>
      <c r="N733" s="1"/>
      <c r="O733" s="1"/>
      <c r="P733" s="1"/>
      <c r="Q733" s="1"/>
      <c r="R733" s="1"/>
      <c r="S733" s="1"/>
      <c r="T733" s="1"/>
      <c r="U733" s="1"/>
      <c r="V733" s="1"/>
      <c r="W733" s="1"/>
    </row>
    <row r="734">
      <c r="A734" s="1"/>
      <c r="B734" s="1"/>
      <c r="C734" s="1"/>
      <c r="D734" s="1"/>
      <c r="E734" s="1"/>
      <c r="F734" s="1"/>
      <c r="G734" s="1"/>
      <c r="H734" s="1"/>
      <c r="I734" s="1"/>
      <c r="J734" s="1"/>
      <c r="K734" s="1"/>
      <c r="L734" s="1"/>
      <c r="M734" s="1"/>
      <c r="N734" s="1"/>
      <c r="O734" s="1"/>
      <c r="P734" s="1"/>
      <c r="Q734" s="1"/>
      <c r="R734" s="1"/>
      <c r="S734" s="1"/>
      <c r="T734" s="1"/>
      <c r="U734" s="1"/>
      <c r="V734" s="1"/>
      <c r="W734" s="1"/>
    </row>
    <row r="735">
      <c r="A735" s="1"/>
      <c r="B735" s="1"/>
      <c r="C735" s="1"/>
      <c r="D735" s="1"/>
      <c r="E735" s="1"/>
      <c r="F735" s="1"/>
      <c r="G735" s="1"/>
      <c r="H735" s="1"/>
      <c r="I735" s="1"/>
      <c r="J735" s="1"/>
      <c r="K735" s="1"/>
      <c r="L735" s="1"/>
      <c r="M735" s="1"/>
      <c r="N735" s="1"/>
      <c r="O735" s="1"/>
      <c r="P735" s="1"/>
      <c r="Q735" s="1"/>
      <c r="R735" s="1"/>
      <c r="S735" s="1"/>
      <c r="T735" s="1"/>
      <c r="U735" s="1"/>
      <c r="V735" s="1"/>
      <c r="W735" s="1"/>
    </row>
    <row r="736">
      <c r="A736" s="1"/>
      <c r="B736" s="1"/>
      <c r="C736" s="1"/>
      <c r="D736" s="1"/>
      <c r="E736" s="1"/>
      <c r="F736" s="1"/>
      <c r="G736" s="1"/>
      <c r="H736" s="1"/>
      <c r="I736" s="1"/>
      <c r="J736" s="1"/>
      <c r="K736" s="1"/>
      <c r="L736" s="1"/>
      <c r="M736" s="1"/>
      <c r="N736" s="1"/>
      <c r="O736" s="1"/>
      <c r="P736" s="1"/>
      <c r="Q736" s="1"/>
      <c r="R736" s="1"/>
      <c r="S736" s="1"/>
      <c r="T736" s="1"/>
      <c r="U736" s="1"/>
      <c r="V736" s="1"/>
      <c r="W736" s="1"/>
    </row>
    <row r="737">
      <c r="A737" s="1"/>
      <c r="B737" s="1"/>
      <c r="C737" s="1"/>
      <c r="D737" s="1"/>
      <c r="E737" s="1"/>
      <c r="F737" s="1"/>
      <c r="G737" s="1"/>
      <c r="H737" s="1"/>
      <c r="I737" s="1"/>
      <c r="J737" s="1"/>
      <c r="K737" s="1"/>
      <c r="L737" s="1"/>
      <c r="M737" s="1"/>
      <c r="N737" s="1"/>
      <c r="O737" s="1"/>
      <c r="P737" s="1"/>
      <c r="Q737" s="1"/>
      <c r="R737" s="1"/>
      <c r="S737" s="1"/>
      <c r="T737" s="1"/>
      <c r="U737" s="1"/>
      <c r="V737" s="1"/>
      <c r="W737" s="1"/>
    </row>
    <row r="738">
      <c r="A738" s="1"/>
      <c r="B738" s="1"/>
      <c r="C738" s="1"/>
      <c r="D738" s="1"/>
      <c r="E738" s="1"/>
      <c r="F738" s="1"/>
      <c r="G738" s="1"/>
      <c r="H738" s="1"/>
      <c r="I738" s="1"/>
      <c r="J738" s="1"/>
      <c r="K738" s="1"/>
      <c r="L738" s="1"/>
      <c r="M738" s="1"/>
      <c r="N738" s="1"/>
      <c r="O738" s="1"/>
      <c r="P738" s="1"/>
      <c r="Q738" s="1"/>
      <c r="R738" s="1"/>
      <c r="S738" s="1"/>
      <c r="T738" s="1"/>
      <c r="U738" s="1"/>
      <c r="V738" s="1"/>
      <c r="W738" s="1"/>
    </row>
    <row r="739">
      <c r="A739" s="1"/>
      <c r="B739" s="1"/>
      <c r="C739" s="1"/>
      <c r="D739" s="1"/>
      <c r="E739" s="1"/>
      <c r="F739" s="1"/>
      <c r="G739" s="1"/>
      <c r="H739" s="1"/>
      <c r="I739" s="1"/>
      <c r="J739" s="1"/>
      <c r="K739" s="1"/>
      <c r="L739" s="1"/>
      <c r="M739" s="1"/>
      <c r="N739" s="1"/>
      <c r="O739" s="1"/>
      <c r="P739" s="1"/>
      <c r="Q739" s="1"/>
      <c r="R739" s="1"/>
      <c r="S739" s="1"/>
      <c r="T739" s="1"/>
      <c r="U739" s="1"/>
      <c r="V739" s="1"/>
      <c r="W739" s="1"/>
    </row>
    <row r="740">
      <c r="A740" s="1"/>
      <c r="B740" s="1"/>
      <c r="C740" s="1"/>
      <c r="D740" s="1"/>
      <c r="E740" s="1"/>
      <c r="F740" s="1"/>
      <c r="G740" s="1"/>
      <c r="H740" s="1"/>
      <c r="I740" s="1"/>
      <c r="J740" s="1"/>
      <c r="K740" s="1"/>
      <c r="L740" s="1"/>
      <c r="M740" s="1"/>
      <c r="N740" s="1"/>
      <c r="O740" s="1"/>
      <c r="P740" s="1"/>
      <c r="Q740" s="1"/>
      <c r="R740" s="1"/>
      <c r="S740" s="1"/>
      <c r="T740" s="1"/>
      <c r="U740" s="1"/>
      <c r="V740" s="1"/>
      <c r="W740" s="1"/>
    </row>
    <row r="741">
      <c r="A741" s="1"/>
      <c r="B741" s="1"/>
      <c r="C741" s="1"/>
      <c r="D741" s="1"/>
      <c r="E741" s="1"/>
      <c r="F741" s="1"/>
      <c r="G741" s="1"/>
      <c r="H741" s="1"/>
      <c r="I741" s="1"/>
      <c r="J741" s="1"/>
      <c r="K741" s="1"/>
      <c r="L741" s="1"/>
      <c r="M741" s="1"/>
      <c r="N741" s="1"/>
      <c r="O741" s="1"/>
      <c r="P741" s="1"/>
      <c r="Q741" s="1"/>
      <c r="R741" s="1"/>
      <c r="S741" s="1"/>
      <c r="T741" s="1"/>
      <c r="U741" s="1"/>
      <c r="V741" s="1"/>
      <c r="W741" s="1"/>
    </row>
    <row r="742">
      <c r="A742" s="1"/>
      <c r="B742" s="1"/>
      <c r="C742" s="1"/>
      <c r="D742" s="1"/>
      <c r="E742" s="1"/>
      <c r="F742" s="1"/>
      <c r="G742" s="1"/>
      <c r="H742" s="1"/>
      <c r="I742" s="1"/>
      <c r="J742" s="1"/>
      <c r="K742" s="1"/>
      <c r="L742" s="1"/>
      <c r="M742" s="1"/>
      <c r="N742" s="1"/>
      <c r="O742" s="1"/>
      <c r="P742" s="1"/>
      <c r="Q742" s="1"/>
      <c r="R742" s="1"/>
      <c r="S742" s="1"/>
      <c r="T742" s="1"/>
      <c r="U742" s="1"/>
      <c r="V742" s="1"/>
      <c r="W742" s="1"/>
    </row>
    <row r="743">
      <c r="A743" s="1"/>
      <c r="B743" s="1"/>
      <c r="C743" s="1"/>
      <c r="D743" s="1"/>
      <c r="E743" s="1"/>
      <c r="F743" s="1"/>
      <c r="G743" s="1"/>
      <c r="H743" s="1"/>
      <c r="I743" s="1"/>
      <c r="J743" s="1"/>
      <c r="K743" s="1"/>
      <c r="L743" s="1"/>
      <c r="M743" s="1"/>
      <c r="N743" s="1"/>
      <c r="O743" s="1"/>
      <c r="P743" s="1"/>
      <c r="Q743" s="1"/>
      <c r="R743" s="1"/>
      <c r="S743" s="1"/>
      <c r="T743" s="1"/>
      <c r="U743" s="1"/>
      <c r="V743" s="1"/>
      <c r="W743" s="1"/>
    </row>
    <row r="744">
      <c r="A744" s="1"/>
      <c r="B744" s="1"/>
      <c r="C744" s="1"/>
      <c r="D744" s="1"/>
      <c r="E744" s="1"/>
      <c r="F744" s="1"/>
      <c r="G744" s="1"/>
      <c r="H744" s="1"/>
      <c r="I744" s="1"/>
      <c r="J744" s="1"/>
      <c r="K744" s="1"/>
      <c r="L744" s="1"/>
      <c r="M744" s="1"/>
      <c r="N744" s="1"/>
      <c r="O744" s="1"/>
      <c r="P744" s="1"/>
      <c r="Q744" s="1"/>
      <c r="R744" s="1"/>
      <c r="S744" s="1"/>
      <c r="T744" s="1"/>
      <c r="U744" s="1"/>
      <c r="V744" s="1"/>
      <c r="W744" s="1"/>
    </row>
    <row r="745">
      <c r="A745" s="1"/>
      <c r="B745" s="1"/>
      <c r="C745" s="1"/>
      <c r="D745" s="1"/>
      <c r="E745" s="1"/>
      <c r="F745" s="1"/>
      <c r="G745" s="1"/>
      <c r="H745" s="1"/>
      <c r="I745" s="1"/>
      <c r="J745" s="1"/>
      <c r="K745" s="1"/>
      <c r="L745" s="1"/>
      <c r="M745" s="1"/>
      <c r="N745" s="1"/>
      <c r="O745" s="1"/>
      <c r="P745" s="1"/>
      <c r="Q745" s="1"/>
      <c r="R745" s="1"/>
      <c r="S745" s="1"/>
      <c r="T745" s="1"/>
      <c r="U745" s="1"/>
      <c r="V745" s="1"/>
      <c r="W745" s="1"/>
    </row>
    <row r="746">
      <c r="A746" s="1"/>
      <c r="B746" s="1"/>
      <c r="C746" s="1"/>
      <c r="D746" s="1"/>
      <c r="E746" s="1"/>
      <c r="F746" s="1"/>
      <c r="G746" s="1"/>
      <c r="H746" s="1"/>
      <c r="I746" s="1"/>
      <c r="J746" s="1"/>
      <c r="K746" s="1"/>
      <c r="L746" s="1"/>
      <c r="M746" s="1"/>
      <c r="N746" s="1"/>
      <c r="O746" s="1"/>
      <c r="P746" s="1"/>
      <c r="Q746" s="1"/>
      <c r="R746" s="1"/>
      <c r="S746" s="1"/>
      <c r="T746" s="1"/>
      <c r="U746" s="1"/>
      <c r="V746" s="1"/>
      <c r="W746" s="1"/>
    </row>
    <row r="747">
      <c r="A747" s="1"/>
      <c r="B747" s="1"/>
      <c r="C747" s="1"/>
      <c r="D747" s="1"/>
      <c r="E747" s="1"/>
      <c r="F747" s="1"/>
      <c r="G747" s="1"/>
      <c r="H747" s="1"/>
      <c r="I747" s="1"/>
      <c r="J747" s="1"/>
      <c r="K747" s="1"/>
      <c r="L747" s="1"/>
      <c r="M747" s="1"/>
      <c r="N747" s="1"/>
      <c r="O747" s="1"/>
      <c r="P747" s="1"/>
      <c r="Q747" s="1"/>
      <c r="R747" s="1"/>
      <c r="S747" s="1"/>
      <c r="T747" s="1"/>
      <c r="U747" s="1"/>
      <c r="V747" s="1"/>
      <c r="W747" s="1"/>
    </row>
    <row r="748">
      <c r="A748" s="1"/>
      <c r="B748" s="1"/>
      <c r="C748" s="1"/>
      <c r="D748" s="1"/>
      <c r="E748" s="1"/>
      <c r="F748" s="1"/>
      <c r="G748" s="1"/>
      <c r="H748" s="1"/>
      <c r="I748" s="1"/>
      <c r="J748" s="1"/>
      <c r="K748" s="1"/>
      <c r="L748" s="1"/>
      <c r="M748" s="1"/>
      <c r="N748" s="1"/>
      <c r="O748" s="1"/>
      <c r="P748" s="1"/>
      <c r="Q748" s="1"/>
      <c r="R748" s="1"/>
      <c r="S748" s="1"/>
      <c r="T748" s="1"/>
      <c r="U748" s="1"/>
      <c r="V748" s="1"/>
      <c r="W748" s="1"/>
    </row>
    <row r="749">
      <c r="A749" s="1"/>
      <c r="B749" s="1"/>
      <c r="C749" s="1"/>
      <c r="D749" s="1"/>
      <c r="E749" s="1"/>
      <c r="F749" s="1"/>
      <c r="G749" s="1"/>
      <c r="H749" s="1"/>
      <c r="I749" s="1"/>
      <c r="J749" s="1"/>
      <c r="K749" s="1"/>
      <c r="L749" s="1"/>
      <c r="M749" s="1"/>
      <c r="N749" s="1"/>
      <c r="O749" s="1"/>
      <c r="P749" s="1"/>
      <c r="Q749" s="1"/>
      <c r="R749" s="1"/>
      <c r="S749" s="1"/>
      <c r="T749" s="1"/>
      <c r="U749" s="1"/>
      <c r="V749" s="1"/>
      <c r="W749" s="1"/>
    </row>
    <row r="750">
      <c r="A750" s="1"/>
      <c r="B750" s="1"/>
      <c r="C750" s="1"/>
      <c r="D750" s="1"/>
      <c r="E750" s="1"/>
      <c r="F750" s="1"/>
      <c r="G750" s="1"/>
      <c r="H750" s="1"/>
      <c r="I750" s="1"/>
      <c r="J750" s="1"/>
      <c r="K750" s="1"/>
      <c r="L750" s="1"/>
      <c r="M750" s="1"/>
      <c r="N750" s="1"/>
      <c r="O750" s="1"/>
      <c r="P750" s="1"/>
      <c r="Q750" s="1"/>
      <c r="R750" s="1"/>
      <c r="S750" s="1"/>
      <c r="T750" s="1"/>
      <c r="U750" s="1"/>
      <c r="V750" s="1"/>
      <c r="W750" s="1"/>
    </row>
    <row r="751">
      <c r="A751" s="1"/>
      <c r="B751" s="1"/>
      <c r="C751" s="1"/>
      <c r="D751" s="1"/>
      <c r="E751" s="1"/>
      <c r="F751" s="1"/>
      <c r="G751" s="1"/>
      <c r="H751" s="1"/>
      <c r="I751" s="1"/>
      <c r="J751" s="1"/>
      <c r="K751" s="1"/>
      <c r="L751" s="1"/>
      <c r="M751" s="1"/>
      <c r="N751" s="1"/>
      <c r="O751" s="1"/>
      <c r="P751" s="1"/>
      <c r="Q751" s="1"/>
      <c r="R751" s="1"/>
      <c r="S751" s="1"/>
      <c r="T751" s="1"/>
      <c r="U751" s="1"/>
      <c r="V751" s="1"/>
      <c r="W751" s="1"/>
    </row>
    <row r="752">
      <c r="A752" s="1"/>
      <c r="B752" s="1"/>
      <c r="C752" s="1"/>
      <c r="D752" s="1"/>
      <c r="E752" s="1"/>
      <c r="F752" s="1"/>
      <c r="G752" s="1"/>
      <c r="H752" s="1"/>
      <c r="I752" s="1"/>
      <c r="J752" s="1"/>
      <c r="K752" s="1"/>
      <c r="L752" s="1"/>
      <c r="M752" s="1"/>
      <c r="N752" s="1"/>
      <c r="O752" s="1"/>
      <c r="P752" s="1"/>
      <c r="Q752" s="1"/>
      <c r="R752" s="1"/>
      <c r="S752" s="1"/>
      <c r="T752" s="1"/>
      <c r="U752" s="1"/>
      <c r="V752" s="1"/>
      <c r="W752" s="1"/>
    </row>
    <row r="753">
      <c r="A753" s="1"/>
      <c r="B753" s="1"/>
      <c r="C753" s="1"/>
      <c r="D753" s="1"/>
      <c r="E753" s="1"/>
      <c r="F753" s="1"/>
      <c r="G753" s="1"/>
      <c r="H753" s="1"/>
      <c r="I753" s="1"/>
      <c r="J753" s="1"/>
      <c r="K753" s="1"/>
      <c r="L753" s="1"/>
      <c r="M753" s="1"/>
      <c r="N753" s="1"/>
      <c r="O753" s="1"/>
      <c r="P753" s="1"/>
      <c r="Q753" s="1"/>
      <c r="R753" s="1"/>
      <c r="S753" s="1"/>
      <c r="T753" s="1"/>
      <c r="U753" s="1"/>
      <c r="V753" s="1"/>
      <c r="W753" s="1"/>
    </row>
    <row r="754">
      <c r="A754" s="1"/>
      <c r="B754" s="1"/>
      <c r="C754" s="1"/>
      <c r="D754" s="1"/>
      <c r="E754" s="1"/>
      <c r="F754" s="1"/>
      <c r="G754" s="1"/>
      <c r="H754" s="1"/>
      <c r="I754" s="1"/>
      <c r="J754" s="1"/>
      <c r="K754" s="1"/>
      <c r="L754" s="1"/>
      <c r="M754" s="1"/>
      <c r="N754" s="1"/>
      <c r="O754" s="1"/>
      <c r="P754" s="1"/>
      <c r="Q754" s="1"/>
      <c r="R754" s="1"/>
      <c r="S754" s="1"/>
      <c r="T754" s="1"/>
      <c r="U754" s="1"/>
      <c r="V754" s="1"/>
      <c r="W754" s="1"/>
    </row>
    <row r="755">
      <c r="A755" s="1"/>
      <c r="B755" s="1"/>
      <c r="C755" s="1"/>
      <c r="D755" s="1"/>
      <c r="E755" s="1"/>
      <c r="F755" s="1"/>
      <c r="G755" s="1"/>
      <c r="H755" s="1"/>
      <c r="I755" s="1"/>
      <c r="J755" s="1"/>
      <c r="K755" s="1"/>
      <c r="L755" s="1"/>
      <c r="M755" s="1"/>
      <c r="N755" s="1"/>
      <c r="O755" s="1"/>
      <c r="P755" s="1"/>
      <c r="Q755" s="1"/>
      <c r="R755" s="1"/>
      <c r="S755" s="1"/>
      <c r="T755" s="1"/>
      <c r="U755" s="1"/>
      <c r="V755" s="1"/>
      <c r="W755" s="1"/>
    </row>
    <row r="756">
      <c r="A756" s="1"/>
      <c r="B756" s="1"/>
      <c r="C756" s="1"/>
      <c r="D756" s="1"/>
      <c r="E756" s="1"/>
      <c r="F756" s="1"/>
      <c r="G756" s="1"/>
      <c r="H756" s="1"/>
      <c r="I756" s="1"/>
      <c r="J756" s="1"/>
      <c r="K756" s="1"/>
      <c r="L756" s="1"/>
      <c r="M756" s="1"/>
      <c r="N756" s="1"/>
      <c r="O756" s="1"/>
      <c r="P756" s="1"/>
      <c r="Q756" s="1"/>
      <c r="R756" s="1"/>
      <c r="S756" s="1"/>
      <c r="T756" s="1"/>
      <c r="U756" s="1"/>
      <c r="V756" s="1"/>
      <c r="W756" s="1"/>
    </row>
    <row r="757">
      <c r="A757" s="1"/>
      <c r="B757" s="1"/>
      <c r="C757" s="1"/>
      <c r="D757" s="1"/>
      <c r="E757" s="1"/>
      <c r="F757" s="1"/>
      <c r="G757" s="1"/>
      <c r="H757" s="1"/>
      <c r="I757" s="1"/>
      <c r="J757" s="1"/>
      <c r="K757" s="1"/>
      <c r="L757" s="1"/>
      <c r="M757" s="1"/>
      <c r="N757" s="1"/>
      <c r="O757" s="1"/>
      <c r="P757" s="1"/>
      <c r="Q757" s="1"/>
      <c r="R757" s="1"/>
      <c r="S757" s="1"/>
      <c r="T757" s="1"/>
      <c r="U757" s="1"/>
      <c r="V757" s="1"/>
      <c r="W757" s="1"/>
    </row>
    <row r="758">
      <c r="A758" s="1"/>
      <c r="B758" s="1"/>
      <c r="C758" s="1"/>
      <c r="D758" s="1"/>
      <c r="E758" s="1"/>
      <c r="F758" s="1"/>
      <c r="G758" s="1"/>
      <c r="H758" s="1"/>
      <c r="I758" s="1"/>
      <c r="J758" s="1"/>
      <c r="K758" s="1"/>
      <c r="L758" s="1"/>
      <c r="M758" s="1"/>
      <c r="N758" s="1"/>
      <c r="O758" s="1"/>
      <c r="P758" s="1"/>
      <c r="Q758" s="1"/>
      <c r="R758" s="1"/>
      <c r="S758" s="1"/>
      <c r="T758" s="1"/>
      <c r="U758" s="1"/>
      <c r="V758" s="1"/>
      <c r="W758" s="1"/>
    </row>
    <row r="759">
      <c r="A759" s="1"/>
      <c r="B759" s="1"/>
      <c r="C759" s="1"/>
      <c r="D759" s="1"/>
      <c r="E759" s="1"/>
      <c r="F759" s="1"/>
      <c r="G759" s="1"/>
      <c r="H759" s="1"/>
      <c r="I759" s="1"/>
      <c r="J759" s="1"/>
      <c r="K759" s="1"/>
      <c r="L759" s="1"/>
      <c r="M759" s="1"/>
      <c r="N759" s="1"/>
      <c r="O759" s="1"/>
      <c r="P759" s="1"/>
      <c r="Q759" s="1"/>
      <c r="R759" s="1"/>
      <c r="S759" s="1"/>
      <c r="T759" s="1"/>
      <c r="U759" s="1"/>
      <c r="V759" s="1"/>
      <c r="W759" s="1"/>
    </row>
    <row r="760">
      <c r="A760" s="1"/>
      <c r="B760" s="1"/>
      <c r="C760" s="1"/>
      <c r="D760" s="1"/>
      <c r="E760" s="1"/>
      <c r="F760" s="1"/>
      <c r="G760" s="1"/>
      <c r="H760" s="1"/>
      <c r="I760" s="1"/>
      <c r="J760" s="1"/>
      <c r="K760" s="1"/>
      <c r="L760" s="1"/>
      <c r="M760" s="1"/>
      <c r="N760" s="1"/>
      <c r="O760" s="1"/>
      <c r="P760" s="1"/>
      <c r="Q760" s="1"/>
      <c r="R760" s="1"/>
      <c r="S760" s="1"/>
      <c r="T760" s="1"/>
      <c r="U760" s="1"/>
      <c r="V760" s="1"/>
      <c r="W760" s="1"/>
    </row>
    <row r="761">
      <c r="A761" s="1"/>
      <c r="B761" s="1"/>
      <c r="C761" s="1"/>
      <c r="D761" s="1"/>
      <c r="E761" s="1"/>
      <c r="F761" s="1"/>
      <c r="G761" s="1"/>
      <c r="H761" s="1"/>
      <c r="I761" s="1"/>
      <c r="J761" s="1"/>
      <c r="K761" s="1"/>
      <c r="L761" s="1"/>
      <c r="M761" s="1"/>
      <c r="N761" s="1"/>
      <c r="O761" s="1"/>
      <c r="P761" s="1"/>
      <c r="Q761" s="1"/>
      <c r="R761" s="1"/>
      <c r="S761" s="1"/>
      <c r="T761" s="1"/>
      <c r="U761" s="1"/>
      <c r="V761" s="1"/>
      <c r="W761" s="1"/>
    </row>
    <row r="762">
      <c r="A762" s="1"/>
      <c r="B762" s="1"/>
      <c r="C762" s="1"/>
      <c r="D762" s="1"/>
      <c r="E762" s="1"/>
      <c r="F762" s="1"/>
      <c r="G762" s="1"/>
      <c r="H762" s="1"/>
      <c r="I762" s="1"/>
      <c r="J762" s="1"/>
      <c r="K762" s="1"/>
      <c r="L762" s="1"/>
      <c r="M762" s="1"/>
      <c r="N762" s="1"/>
      <c r="O762" s="1"/>
      <c r="P762" s="1"/>
      <c r="Q762" s="1"/>
      <c r="R762" s="1"/>
      <c r="S762" s="1"/>
      <c r="T762" s="1"/>
      <c r="U762" s="1"/>
      <c r="V762" s="1"/>
      <c r="W762" s="1"/>
    </row>
    <row r="763">
      <c r="A763" s="1"/>
      <c r="B763" s="1"/>
      <c r="C763" s="1"/>
      <c r="D763" s="1"/>
      <c r="E763" s="1"/>
      <c r="F763" s="1"/>
      <c r="G763" s="1"/>
      <c r="H763" s="1"/>
      <c r="I763" s="1"/>
      <c r="J763" s="1"/>
      <c r="K763" s="1"/>
      <c r="L763" s="1"/>
      <c r="M763" s="1"/>
      <c r="N763" s="1"/>
      <c r="O763" s="1"/>
      <c r="P763" s="1"/>
      <c r="Q763" s="1"/>
      <c r="R763" s="1"/>
      <c r="S763" s="1"/>
      <c r="T763" s="1"/>
      <c r="U763" s="1"/>
      <c r="V763" s="1"/>
      <c r="W763" s="1"/>
    </row>
    <row r="764">
      <c r="A764" s="1"/>
      <c r="B764" s="1"/>
      <c r="C764" s="1"/>
      <c r="D764" s="1"/>
      <c r="E764" s="1"/>
      <c r="F764" s="1"/>
      <c r="G764" s="1"/>
      <c r="H764" s="1"/>
      <c r="I764" s="1"/>
      <c r="J764" s="1"/>
      <c r="K764" s="1"/>
      <c r="L764" s="1"/>
      <c r="M764" s="1"/>
      <c r="N764" s="1"/>
      <c r="O764" s="1"/>
      <c r="P764" s="1"/>
      <c r="Q764" s="1"/>
      <c r="R764" s="1"/>
      <c r="S764" s="1"/>
      <c r="T764" s="1"/>
      <c r="U764" s="1"/>
      <c r="V764" s="1"/>
      <c r="W764" s="1"/>
    </row>
    <row r="765">
      <c r="A765" s="1"/>
      <c r="B765" s="1"/>
      <c r="C765" s="1"/>
      <c r="D765" s="1"/>
      <c r="E765" s="1"/>
      <c r="F765" s="1"/>
      <c r="G765" s="1"/>
      <c r="H765" s="1"/>
      <c r="I765" s="1"/>
      <c r="J765" s="1"/>
      <c r="K765" s="1"/>
      <c r="L765" s="1"/>
      <c r="M765" s="1"/>
      <c r="N765" s="1"/>
      <c r="O765" s="1"/>
      <c r="P765" s="1"/>
      <c r="Q765" s="1"/>
      <c r="R765" s="1"/>
      <c r="S765" s="1"/>
      <c r="T765" s="1"/>
      <c r="U765" s="1"/>
      <c r="V765" s="1"/>
      <c r="W765" s="1"/>
    </row>
    <row r="766">
      <c r="A766" s="1"/>
      <c r="B766" s="1"/>
      <c r="C766" s="1"/>
      <c r="D766" s="1"/>
      <c r="E766" s="1"/>
      <c r="F766" s="1"/>
      <c r="G766" s="1"/>
      <c r="H766" s="1"/>
      <c r="I766" s="1"/>
      <c r="J766" s="1"/>
      <c r="K766" s="1"/>
      <c r="L766" s="1"/>
      <c r="M766" s="1"/>
      <c r="N766" s="1"/>
      <c r="O766" s="1"/>
      <c r="P766" s="1"/>
      <c r="Q766" s="1"/>
      <c r="R766" s="1"/>
      <c r="S766" s="1"/>
      <c r="T766" s="1"/>
      <c r="U766" s="1"/>
      <c r="V766" s="1"/>
      <c r="W766" s="1"/>
    </row>
    <row r="767">
      <c r="A767" s="1"/>
      <c r="B767" s="1"/>
      <c r="C767" s="1"/>
      <c r="D767" s="1"/>
      <c r="E767" s="1"/>
      <c r="F767" s="1"/>
      <c r="G767" s="1"/>
      <c r="H767" s="1"/>
      <c r="I767" s="1"/>
      <c r="J767" s="1"/>
      <c r="K767" s="1"/>
      <c r="L767" s="1"/>
      <c r="M767" s="1"/>
      <c r="N767" s="1"/>
      <c r="O767" s="1"/>
      <c r="P767" s="1"/>
      <c r="Q767" s="1"/>
      <c r="R767" s="1"/>
      <c r="S767" s="1"/>
      <c r="T767" s="1"/>
      <c r="U767" s="1"/>
      <c r="V767" s="1"/>
      <c r="W767" s="1"/>
    </row>
    <row r="768">
      <c r="A768" s="1"/>
      <c r="B768" s="1"/>
      <c r="C768" s="1"/>
      <c r="D768" s="1"/>
      <c r="E768" s="1"/>
      <c r="F768" s="1"/>
      <c r="G768" s="1"/>
      <c r="H768" s="1"/>
      <c r="I768" s="1"/>
      <c r="J768" s="1"/>
      <c r="K768" s="1"/>
      <c r="L768" s="1"/>
      <c r="M768" s="1"/>
      <c r="N768" s="1"/>
      <c r="O768" s="1"/>
      <c r="P768" s="1"/>
      <c r="Q768" s="1"/>
      <c r="R768" s="1"/>
      <c r="S768" s="1"/>
      <c r="T768" s="1"/>
      <c r="U768" s="1"/>
      <c r="V768" s="1"/>
      <c r="W768" s="1"/>
    </row>
    <row r="769">
      <c r="A769" s="1"/>
      <c r="B769" s="1"/>
      <c r="C769" s="1"/>
      <c r="D769" s="1"/>
      <c r="E769" s="1"/>
      <c r="F769" s="1"/>
      <c r="G769" s="1"/>
      <c r="H769" s="1"/>
      <c r="I769" s="1"/>
      <c r="J769" s="1"/>
      <c r="K769" s="1"/>
      <c r="L769" s="1"/>
      <c r="M769" s="1"/>
      <c r="N769" s="1"/>
      <c r="O769" s="1"/>
      <c r="P769" s="1"/>
      <c r="Q769" s="1"/>
      <c r="R769" s="1"/>
      <c r="S769" s="1"/>
      <c r="T769" s="1"/>
      <c r="U769" s="1"/>
      <c r="V769" s="1"/>
      <c r="W769" s="1"/>
    </row>
    <row r="770">
      <c r="A770" s="1"/>
      <c r="B770" s="1"/>
      <c r="C770" s="1"/>
      <c r="D770" s="1"/>
      <c r="E770" s="1"/>
      <c r="F770" s="1"/>
      <c r="G770" s="1"/>
      <c r="H770" s="1"/>
      <c r="I770" s="1"/>
      <c r="J770" s="1"/>
      <c r="K770" s="1"/>
      <c r="L770" s="1"/>
      <c r="M770" s="1"/>
      <c r="N770" s="1"/>
      <c r="O770" s="1"/>
      <c r="P770" s="1"/>
      <c r="Q770" s="1"/>
      <c r="R770" s="1"/>
      <c r="S770" s="1"/>
      <c r="T770" s="1"/>
      <c r="U770" s="1"/>
      <c r="V770" s="1"/>
      <c r="W770" s="1"/>
    </row>
    <row r="771">
      <c r="A771" s="1"/>
      <c r="B771" s="1"/>
      <c r="C771" s="1"/>
      <c r="D771" s="1"/>
      <c r="E771" s="1"/>
      <c r="F771" s="1"/>
      <c r="G771" s="1"/>
      <c r="H771" s="1"/>
      <c r="I771" s="1"/>
      <c r="J771" s="1"/>
      <c r="K771" s="1"/>
      <c r="L771" s="1"/>
      <c r="M771" s="1"/>
      <c r="N771" s="1"/>
      <c r="O771" s="1"/>
      <c r="P771" s="1"/>
      <c r="Q771" s="1"/>
      <c r="R771" s="1"/>
      <c r="S771" s="1"/>
      <c r="T771" s="1"/>
      <c r="U771" s="1"/>
      <c r="V771" s="1"/>
      <c r="W771" s="1"/>
    </row>
    <row r="772">
      <c r="A772" s="1"/>
      <c r="B772" s="1"/>
      <c r="C772" s="1"/>
      <c r="D772" s="1"/>
      <c r="E772" s="1"/>
      <c r="F772" s="1"/>
      <c r="G772" s="1"/>
      <c r="H772" s="1"/>
      <c r="I772" s="1"/>
      <c r="J772" s="1"/>
      <c r="K772" s="1"/>
      <c r="L772" s="1"/>
      <c r="M772" s="1"/>
      <c r="N772" s="1"/>
      <c r="O772" s="1"/>
      <c r="P772" s="1"/>
      <c r="Q772" s="1"/>
      <c r="R772" s="1"/>
      <c r="S772" s="1"/>
      <c r="T772" s="1"/>
      <c r="U772" s="1"/>
      <c r="V772" s="1"/>
      <c r="W772" s="1"/>
    </row>
    <row r="773">
      <c r="A773" s="1"/>
      <c r="B773" s="1"/>
      <c r="C773" s="1"/>
      <c r="D773" s="1"/>
      <c r="E773" s="1"/>
      <c r="F773" s="1"/>
      <c r="G773" s="1"/>
      <c r="H773" s="1"/>
      <c r="I773" s="1"/>
      <c r="J773" s="1"/>
      <c r="K773" s="1"/>
      <c r="L773" s="1"/>
      <c r="M773" s="1"/>
      <c r="N773" s="1"/>
      <c r="O773" s="1"/>
      <c r="P773" s="1"/>
      <c r="Q773" s="1"/>
      <c r="R773" s="1"/>
      <c r="S773" s="1"/>
      <c r="T773" s="1"/>
      <c r="U773" s="1"/>
      <c r="V773" s="1"/>
      <c r="W773" s="1"/>
    </row>
    <row r="774">
      <c r="A774" s="1"/>
      <c r="B774" s="1"/>
      <c r="C774" s="1"/>
      <c r="D774" s="1"/>
      <c r="E774" s="1"/>
      <c r="F774" s="1"/>
      <c r="G774" s="1"/>
      <c r="H774" s="1"/>
      <c r="I774" s="1"/>
      <c r="J774" s="1"/>
      <c r="K774" s="1"/>
      <c r="L774" s="1"/>
      <c r="M774" s="1"/>
      <c r="N774" s="1"/>
      <c r="O774" s="1"/>
      <c r="P774" s="1"/>
      <c r="Q774" s="1"/>
      <c r="R774" s="1"/>
      <c r="S774" s="1"/>
      <c r="T774" s="1"/>
      <c r="U774" s="1"/>
      <c r="V774" s="1"/>
      <c r="W774" s="1"/>
    </row>
    <row r="775">
      <c r="A775" s="1"/>
      <c r="B775" s="1"/>
      <c r="C775" s="1"/>
      <c r="D775" s="1"/>
      <c r="E775" s="1"/>
      <c r="F775" s="1"/>
      <c r="G775" s="1"/>
      <c r="H775" s="1"/>
      <c r="I775" s="1"/>
      <c r="J775" s="1"/>
      <c r="K775" s="1"/>
      <c r="L775" s="1"/>
      <c r="M775" s="1"/>
      <c r="N775" s="1"/>
      <c r="O775" s="1"/>
      <c r="P775" s="1"/>
      <c r="Q775" s="1"/>
      <c r="R775" s="1"/>
      <c r="S775" s="1"/>
      <c r="T775" s="1"/>
      <c r="U775" s="1"/>
      <c r="V775" s="1"/>
      <c r="W775" s="1"/>
    </row>
    <row r="776">
      <c r="A776" s="1"/>
      <c r="B776" s="1"/>
      <c r="C776" s="1"/>
      <c r="D776" s="1"/>
      <c r="E776" s="1"/>
      <c r="F776" s="1"/>
      <c r="G776" s="1"/>
      <c r="H776" s="1"/>
      <c r="I776" s="1"/>
      <c r="J776" s="1"/>
      <c r="K776" s="1"/>
      <c r="L776" s="1"/>
      <c r="M776" s="1"/>
      <c r="N776" s="1"/>
      <c r="O776" s="1"/>
      <c r="P776" s="1"/>
      <c r="Q776" s="1"/>
      <c r="R776" s="1"/>
      <c r="S776" s="1"/>
      <c r="T776" s="1"/>
      <c r="U776" s="1"/>
      <c r="V776" s="1"/>
      <c r="W776" s="1"/>
    </row>
    <row r="777">
      <c r="A777" s="1"/>
      <c r="B777" s="1"/>
      <c r="C777" s="1"/>
      <c r="D777" s="1"/>
      <c r="E777" s="1"/>
      <c r="F777" s="1"/>
      <c r="G777" s="1"/>
      <c r="H777" s="1"/>
      <c r="I777" s="1"/>
      <c r="J777" s="1"/>
      <c r="K777" s="1"/>
      <c r="L777" s="1"/>
      <c r="M777" s="1"/>
      <c r="N777" s="1"/>
      <c r="O777" s="1"/>
      <c r="P777" s="1"/>
      <c r="Q777" s="1"/>
      <c r="R777" s="1"/>
      <c r="S777" s="1"/>
      <c r="T777" s="1"/>
      <c r="U777" s="1"/>
      <c r="V777" s="1"/>
      <c r="W777" s="1"/>
    </row>
    <row r="778">
      <c r="A778" s="1"/>
      <c r="B778" s="1"/>
      <c r="C778" s="1"/>
      <c r="D778" s="1"/>
      <c r="E778" s="1"/>
      <c r="F778" s="1"/>
      <c r="G778" s="1"/>
      <c r="H778" s="1"/>
      <c r="I778" s="1"/>
      <c r="J778" s="1"/>
      <c r="K778" s="1"/>
      <c r="L778" s="1"/>
      <c r="M778" s="1"/>
      <c r="N778" s="1"/>
      <c r="O778" s="1"/>
      <c r="P778" s="1"/>
      <c r="Q778" s="1"/>
      <c r="R778" s="1"/>
      <c r="S778" s="1"/>
      <c r="T778" s="1"/>
      <c r="U778" s="1"/>
      <c r="V778" s="1"/>
      <c r="W778" s="1"/>
    </row>
    <row r="779">
      <c r="A779" s="1"/>
      <c r="B779" s="1"/>
      <c r="C779" s="1"/>
      <c r="D779" s="1"/>
      <c r="E779" s="1"/>
      <c r="F779" s="1"/>
      <c r="G779" s="1"/>
      <c r="H779" s="1"/>
      <c r="I779" s="1"/>
      <c r="J779" s="1"/>
      <c r="K779" s="1"/>
      <c r="L779" s="1"/>
      <c r="M779" s="1"/>
      <c r="N779" s="1"/>
      <c r="O779" s="1"/>
      <c r="P779" s="1"/>
      <c r="Q779" s="1"/>
      <c r="R779" s="1"/>
      <c r="S779" s="1"/>
      <c r="T779" s="1"/>
      <c r="U779" s="1"/>
      <c r="V779" s="1"/>
      <c r="W779" s="1"/>
    </row>
    <row r="780">
      <c r="A780" s="1"/>
      <c r="B780" s="1"/>
      <c r="C780" s="1"/>
      <c r="D780" s="1"/>
      <c r="E780" s="1"/>
      <c r="F780" s="1"/>
      <c r="G780" s="1"/>
      <c r="H780" s="1"/>
      <c r="I780" s="1"/>
      <c r="J780" s="1"/>
      <c r="K780" s="1"/>
      <c r="L780" s="1"/>
      <c r="M780" s="1"/>
      <c r="N780" s="1"/>
      <c r="O780" s="1"/>
      <c r="P780" s="1"/>
      <c r="Q780" s="1"/>
      <c r="R780" s="1"/>
      <c r="S780" s="1"/>
      <c r="T780" s="1"/>
      <c r="U780" s="1"/>
      <c r="V780" s="1"/>
      <c r="W780" s="1"/>
    </row>
    <row r="781">
      <c r="A781" s="1"/>
      <c r="B781" s="1"/>
      <c r="C781" s="1"/>
      <c r="D781" s="1"/>
      <c r="E781" s="1"/>
      <c r="F781" s="1"/>
      <c r="G781" s="1"/>
      <c r="H781" s="1"/>
      <c r="I781" s="1"/>
      <c r="J781" s="1"/>
      <c r="K781" s="1"/>
      <c r="L781" s="1"/>
      <c r="M781" s="1"/>
      <c r="N781" s="1"/>
      <c r="O781" s="1"/>
      <c r="P781" s="1"/>
      <c r="Q781" s="1"/>
      <c r="R781" s="1"/>
      <c r="S781" s="1"/>
      <c r="T781" s="1"/>
      <c r="U781" s="1"/>
      <c r="V781" s="1"/>
      <c r="W781" s="1"/>
    </row>
    <row r="782">
      <c r="A782" s="1"/>
      <c r="B782" s="1"/>
      <c r="C782" s="1"/>
      <c r="D782" s="1"/>
      <c r="E782" s="1"/>
      <c r="F782" s="1"/>
      <c r="G782" s="1"/>
      <c r="H782" s="1"/>
      <c r="I782" s="1"/>
      <c r="J782" s="1"/>
      <c r="K782" s="1"/>
      <c r="L782" s="1"/>
      <c r="M782" s="1"/>
      <c r="N782" s="1"/>
      <c r="O782" s="1"/>
      <c r="P782" s="1"/>
      <c r="Q782" s="1"/>
      <c r="R782" s="1"/>
      <c r="S782" s="1"/>
      <c r="T782" s="1"/>
      <c r="U782" s="1"/>
      <c r="V782" s="1"/>
      <c r="W782" s="1"/>
    </row>
    <row r="783">
      <c r="A783" s="1"/>
      <c r="B783" s="1"/>
      <c r="C783" s="1"/>
      <c r="D783" s="1"/>
      <c r="E783" s="1"/>
      <c r="F783" s="1"/>
      <c r="G783" s="1"/>
      <c r="H783" s="1"/>
      <c r="I783" s="1"/>
      <c r="J783" s="1"/>
      <c r="K783" s="1"/>
      <c r="L783" s="1"/>
      <c r="M783" s="1"/>
      <c r="N783" s="1"/>
      <c r="O783" s="1"/>
      <c r="P783" s="1"/>
      <c r="Q783" s="1"/>
      <c r="R783" s="1"/>
      <c r="S783" s="1"/>
      <c r="T783" s="1"/>
      <c r="U783" s="1"/>
      <c r="V783" s="1"/>
      <c r="W783" s="1"/>
    </row>
    <row r="784">
      <c r="A784" s="1"/>
      <c r="B784" s="1"/>
      <c r="C784" s="1"/>
      <c r="D784" s="1"/>
      <c r="E784" s="1"/>
      <c r="F784" s="1"/>
      <c r="G784" s="1"/>
      <c r="H784" s="1"/>
      <c r="I784" s="1"/>
      <c r="J784" s="1"/>
      <c r="K784" s="1"/>
      <c r="L784" s="1"/>
      <c r="M784" s="1"/>
      <c r="N784" s="1"/>
      <c r="O784" s="1"/>
      <c r="P784" s="1"/>
      <c r="Q784" s="1"/>
      <c r="R784" s="1"/>
      <c r="S784" s="1"/>
      <c r="T784" s="1"/>
      <c r="U784" s="1"/>
      <c r="V784" s="1"/>
      <c r="W784" s="1"/>
    </row>
    <row r="785">
      <c r="A785" s="1"/>
      <c r="B785" s="1"/>
      <c r="C785" s="1"/>
      <c r="D785" s="1"/>
      <c r="E785" s="1"/>
      <c r="F785" s="1"/>
      <c r="G785" s="1"/>
      <c r="H785" s="1"/>
      <c r="I785" s="1"/>
      <c r="J785" s="1"/>
      <c r="K785" s="1"/>
      <c r="L785" s="1"/>
      <c r="M785" s="1"/>
      <c r="N785" s="1"/>
      <c r="O785" s="1"/>
      <c r="P785" s="1"/>
      <c r="Q785" s="1"/>
      <c r="R785" s="1"/>
      <c r="S785" s="1"/>
      <c r="T785" s="1"/>
      <c r="U785" s="1"/>
      <c r="V785" s="1"/>
      <c r="W785" s="1"/>
    </row>
    <row r="786">
      <c r="A786" s="1"/>
      <c r="B786" s="1"/>
      <c r="C786" s="1"/>
      <c r="D786" s="1"/>
      <c r="E786" s="1"/>
      <c r="F786" s="1"/>
      <c r="G786" s="1"/>
      <c r="H786" s="1"/>
      <c r="I786" s="1"/>
      <c r="J786" s="1"/>
      <c r="K786" s="1"/>
      <c r="L786" s="1"/>
      <c r="M786" s="1"/>
      <c r="N786" s="1"/>
      <c r="O786" s="1"/>
      <c r="P786" s="1"/>
      <c r="Q786" s="1"/>
      <c r="R786" s="1"/>
      <c r="S786" s="1"/>
      <c r="T786" s="1"/>
      <c r="U786" s="1"/>
      <c r="V786" s="1"/>
      <c r="W786" s="1"/>
    </row>
    <row r="787">
      <c r="A787" s="1"/>
      <c r="B787" s="1"/>
      <c r="C787" s="1"/>
      <c r="D787" s="1"/>
      <c r="E787" s="1"/>
      <c r="F787" s="1"/>
      <c r="G787" s="1"/>
      <c r="H787" s="1"/>
      <c r="I787" s="1"/>
      <c r="J787" s="1"/>
      <c r="K787" s="1"/>
      <c r="L787" s="1"/>
      <c r="M787" s="1"/>
      <c r="N787" s="1"/>
      <c r="O787" s="1"/>
      <c r="P787" s="1"/>
      <c r="Q787" s="1"/>
      <c r="R787" s="1"/>
      <c r="S787" s="1"/>
      <c r="T787" s="1"/>
      <c r="U787" s="1"/>
      <c r="V787" s="1"/>
      <c r="W787" s="1"/>
    </row>
    <row r="788">
      <c r="A788" s="1"/>
      <c r="B788" s="1"/>
      <c r="C788" s="1"/>
      <c r="D788" s="1"/>
      <c r="E788" s="1"/>
      <c r="F788" s="1"/>
      <c r="G788" s="1"/>
      <c r="H788" s="1"/>
      <c r="I788" s="1"/>
      <c r="J788" s="1"/>
      <c r="K788" s="1"/>
      <c r="L788" s="1"/>
      <c r="M788" s="1"/>
      <c r="N788" s="1"/>
      <c r="O788" s="1"/>
      <c r="P788" s="1"/>
      <c r="Q788" s="1"/>
      <c r="R788" s="1"/>
      <c r="S788" s="1"/>
      <c r="T788" s="1"/>
      <c r="U788" s="1"/>
      <c r="V788" s="1"/>
      <c r="W788" s="1"/>
    </row>
    <row r="789">
      <c r="A789" s="1"/>
      <c r="B789" s="1"/>
      <c r="C789" s="1"/>
      <c r="D789" s="1"/>
      <c r="E789" s="1"/>
      <c r="F789" s="1"/>
      <c r="G789" s="1"/>
      <c r="H789" s="1"/>
      <c r="I789" s="1"/>
      <c r="J789" s="1"/>
      <c r="K789" s="1"/>
      <c r="L789" s="1"/>
      <c r="M789" s="1"/>
      <c r="N789" s="1"/>
      <c r="O789" s="1"/>
      <c r="P789" s="1"/>
      <c r="Q789" s="1"/>
      <c r="R789" s="1"/>
      <c r="S789" s="1"/>
      <c r="T789" s="1"/>
      <c r="U789" s="1"/>
      <c r="V789" s="1"/>
      <c r="W789" s="1"/>
    </row>
    <row r="790">
      <c r="A790" s="1"/>
      <c r="B790" s="1"/>
      <c r="C790" s="1"/>
      <c r="D790" s="1"/>
      <c r="E790" s="1"/>
      <c r="F790" s="1"/>
      <c r="G790" s="1"/>
      <c r="H790" s="1"/>
      <c r="I790" s="1"/>
      <c r="J790" s="1"/>
      <c r="K790" s="1"/>
      <c r="L790" s="1"/>
      <c r="M790" s="1"/>
      <c r="N790" s="1"/>
      <c r="O790" s="1"/>
      <c r="P790" s="1"/>
      <c r="Q790" s="1"/>
      <c r="R790" s="1"/>
      <c r="S790" s="1"/>
      <c r="T790" s="1"/>
      <c r="U790" s="1"/>
      <c r="V790" s="1"/>
      <c r="W790" s="1"/>
    </row>
    <row r="791">
      <c r="A791" s="1"/>
      <c r="B791" s="1"/>
      <c r="C791" s="1"/>
      <c r="D791" s="1"/>
      <c r="E791" s="1"/>
      <c r="F791" s="1"/>
      <c r="G791" s="1"/>
      <c r="H791" s="1"/>
      <c r="I791" s="1"/>
      <c r="J791" s="1"/>
      <c r="K791" s="1"/>
      <c r="L791" s="1"/>
      <c r="M791" s="1"/>
      <c r="N791" s="1"/>
      <c r="O791" s="1"/>
      <c r="P791" s="1"/>
      <c r="Q791" s="1"/>
      <c r="R791" s="1"/>
      <c r="S791" s="1"/>
      <c r="T791" s="1"/>
      <c r="U791" s="1"/>
      <c r="V791" s="1"/>
      <c r="W791" s="1"/>
    </row>
    <row r="792">
      <c r="A792" s="1"/>
      <c r="B792" s="1"/>
      <c r="C792" s="1"/>
      <c r="D792" s="1"/>
      <c r="E792" s="1"/>
      <c r="F792" s="1"/>
      <c r="G792" s="1"/>
      <c r="H792" s="1"/>
      <c r="I792" s="1"/>
      <c r="J792" s="1"/>
      <c r="K792" s="1"/>
      <c r="L792" s="1"/>
      <c r="M792" s="1"/>
      <c r="N792" s="1"/>
      <c r="O792" s="1"/>
      <c r="P792" s="1"/>
      <c r="Q792" s="1"/>
      <c r="R792" s="1"/>
      <c r="S792" s="1"/>
      <c r="T792" s="1"/>
      <c r="U792" s="1"/>
      <c r="V792" s="1"/>
      <c r="W792" s="1"/>
    </row>
    <row r="793">
      <c r="A793" s="1"/>
      <c r="B793" s="1"/>
      <c r="C793" s="1"/>
      <c r="D793" s="1"/>
      <c r="E793" s="1"/>
      <c r="F793" s="1"/>
      <c r="G793" s="1"/>
      <c r="H793" s="1"/>
      <c r="I793" s="1"/>
      <c r="J793" s="1"/>
      <c r="K793" s="1"/>
      <c r="L793" s="1"/>
      <c r="M793" s="1"/>
      <c r="N793" s="1"/>
      <c r="O793" s="1"/>
      <c r="P793" s="1"/>
      <c r="Q793" s="1"/>
      <c r="R793" s="1"/>
      <c r="S793" s="1"/>
      <c r="T793" s="1"/>
      <c r="U793" s="1"/>
      <c r="V793" s="1"/>
      <c r="W793" s="1"/>
    </row>
    <row r="794">
      <c r="A794" s="1"/>
      <c r="B794" s="1"/>
      <c r="C794" s="1"/>
      <c r="D794" s="1"/>
      <c r="E794" s="1"/>
      <c r="F794" s="1"/>
      <c r="G794" s="1"/>
      <c r="H794" s="1"/>
      <c r="I794" s="1"/>
      <c r="J794" s="1"/>
      <c r="K794" s="1"/>
      <c r="L794" s="1"/>
      <c r="M794" s="1"/>
      <c r="N794" s="1"/>
      <c r="O794" s="1"/>
      <c r="P794" s="1"/>
      <c r="Q794" s="1"/>
      <c r="R794" s="1"/>
      <c r="S794" s="1"/>
      <c r="T794" s="1"/>
      <c r="U794" s="1"/>
      <c r="V794" s="1"/>
      <c r="W794" s="1"/>
    </row>
    <row r="795">
      <c r="A795" s="1"/>
      <c r="B795" s="1"/>
      <c r="C795" s="1"/>
      <c r="D795" s="1"/>
      <c r="E795" s="1"/>
      <c r="F795" s="1"/>
      <c r="G795" s="1"/>
      <c r="H795" s="1"/>
      <c r="I795" s="1"/>
      <c r="J795" s="1"/>
      <c r="K795" s="1"/>
      <c r="L795" s="1"/>
      <c r="M795" s="1"/>
      <c r="N795" s="1"/>
      <c r="O795" s="1"/>
      <c r="P795" s="1"/>
      <c r="Q795" s="1"/>
      <c r="R795" s="1"/>
      <c r="S795" s="1"/>
      <c r="T795" s="1"/>
      <c r="U795" s="1"/>
      <c r="V795" s="1"/>
      <c r="W795" s="1"/>
    </row>
    <row r="796">
      <c r="A796" s="1"/>
      <c r="B796" s="1"/>
      <c r="C796" s="1"/>
      <c r="D796" s="1"/>
      <c r="E796" s="1"/>
      <c r="F796" s="1"/>
      <c r="G796" s="1"/>
      <c r="H796" s="1"/>
      <c r="I796" s="1"/>
      <c r="J796" s="1"/>
      <c r="K796" s="1"/>
      <c r="L796" s="1"/>
      <c r="M796" s="1"/>
      <c r="N796" s="1"/>
      <c r="O796" s="1"/>
      <c r="P796" s="1"/>
      <c r="Q796" s="1"/>
      <c r="R796" s="1"/>
      <c r="S796" s="1"/>
      <c r="T796" s="1"/>
      <c r="U796" s="1"/>
      <c r="V796" s="1"/>
      <c r="W796" s="1"/>
    </row>
    <row r="797">
      <c r="A797" s="1"/>
      <c r="B797" s="1"/>
      <c r="C797" s="1"/>
      <c r="D797" s="1"/>
      <c r="E797" s="1"/>
      <c r="F797" s="1"/>
      <c r="G797" s="1"/>
      <c r="H797" s="1"/>
      <c r="I797" s="1"/>
      <c r="J797" s="1"/>
      <c r="K797" s="1"/>
      <c r="L797" s="1"/>
      <c r="M797" s="1"/>
      <c r="N797" s="1"/>
      <c r="O797" s="1"/>
      <c r="P797" s="1"/>
      <c r="Q797" s="1"/>
      <c r="R797" s="1"/>
      <c r="S797" s="1"/>
      <c r="T797" s="1"/>
      <c r="U797" s="1"/>
      <c r="V797" s="1"/>
      <c r="W797" s="1"/>
    </row>
    <row r="798">
      <c r="A798" s="1"/>
      <c r="B798" s="1"/>
      <c r="C798" s="1"/>
      <c r="D798" s="1"/>
      <c r="E798" s="1"/>
      <c r="F798" s="1"/>
      <c r="G798" s="1"/>
      <c r="H798" s="1"/>
      <c r="I798" s="1"/>
      <c r="J798" s="1"/>
      <c r="K798" s="1"/>
      <c r="L798" s="1"/>
      <c r="M798" s="1"/>
      <c r="N798" s="1"/>
      <c r="O798" s="1"/>
      <c r="P798" s="1"/>
      <c r="Q798" s="1"/>
      <c r="R798" s="1"/>
      <c r="S798" s="1"/>
      <c r="T798" s="1"/>
      <c r="U798" s="1"/>
      <c r="V798" s="1"/>
      <c r="W798" s="1"/>
    </row>
    <row r="799">
      <c r="A799" s="1"/>
      <c r="B799" s="1"/>
      <c r="C799" s="1"/>
      <c r="D799" s="1"/>
      <c r="E799" s="1"/>
      <c r="F799" s="1"/>
      <c r="G799" s="1"/>
      <c r="H799" s="1"/>
      <c r="I799" s="1"/>
      <c r="J799" s="1"/>
      <c r="K799" s="1"/>
      <c r="L799" s="1"/>
      <c r="M799" s="1"/>
      <c r="N799" s="1"/>
      <c r="O799" s="1"/>
      <c r="P799" s="1"/>
      <c r="Q799" s="1"/>
      <c r="R799" s="1"/>
      <c r="S799" s="1"/>
      <c r="T799" s="1"/>
      <c r="U799" s="1"/>
      <c r="V799" s="1"/>
      <c r="W799" s="1"/>
    </row>
    <row r="800">
      <c r="A800" s="1"/>
      <c r="B800" s="1"/>
      <c r="C800" s="1"/>
      <c r="D800" s="1"/>
      <c r="E800" s="1"/>
      <c r="F800" s="1"/>
      <c r="G800" s="1"/>
      <c r="H800" s="1"/>
      <c r="I800" s="1"/>
      <c r="J800" s="1"/>
      <c r="K800" s="1"/>
      <c r="L800" s="1"/>
      <c r="M800" s="1"/>
      <c r="N800" s="1"/>
      <c r="O800" s="1"/>
      <c r="P800" s="1"/>
      <c r="Q800" s="1"/>
      <c r="R800" s="1"/>
      <c r="S800" s="1"/>
      <c r="T800" s="1"/>
      <c r="U800" s="1"/>
      <c r="V800" s="1"/>
      <c r="W800" s="1"/>
    </row>
    <row r="801">
      <c r="A801" s="1"/>
      <c r="B801" s="1"/>
      <c r="C801" s="1"/>
      <c r="D801" s="1"/>
      <c r="E801" s="1"/>
      <c r="F801" s="1"/>
      <c r="G801" s="1"/>
      <c r="H801" s="1"/>
      <c r="I801" s="1"/>
      <c r="J801" s="1"/>
      <c r="K801" s="1"/>
      <c r="L801" s="1"/>
      <c r="M801" s="1"/>
      <c r="N801" s="1"/>
      <c r="O801" s="1"/>
      <c r="P801" s="1"/>
      <c r="Q801" s="1"/>
      <c r="R801" s="1"/>
      <c r="S801" s="1"/>
      <c r="T801" s="1"/>
      <c r="U801" s="1"/>
      <c r="V801" s="1"/>
      <c r="W801" s="1"/>
    </row>
    <row r="802">
      <c r="A802" s="1"/>
      <c r="B802" s="1"/>
      <c r="C802" s="1"/>
      <c r="D802" s="1"/>
      <c r="E802" s="1"/>
      <c r="F802" s="1"/>
      <c r="G802" s="1"/>
      <c r="H802" s="1"/>
      <c r="I802" s="1"/>
      <c r="J802" s="1"/>
      <c r="K802" s="1"/>
      <c r="L802" s="1"/>
      <c r="M802" s="1"/>
      <c r="N802" s="1"/>
      <c r="O802" s="1"/>
      <c r="P802" s="1"/>
      <c r="Q802" s="1"/>
      <c r="R802" s="1"/>
      <c r="S802" s="1"/>
      <c r="T802" s="1"/>
      <c r="U802" s="1"/>
      <c r="V802" s="1"/>
      <c r="W802" s="1"/>
    </row>
    <row r="803">
      <c r="A803" s="1"/>
      <c r="B803" s="1"/>
      <c r="C803" s="1"/>
      <c r="D803" s="1"/>
      <c r="E803" s="1"/>
      <c r="F803" s="1"/>
      <c r="G803" s="1"/>
      <c r="H803" s="1"/>
      <c r="I803" s="1"/>
      <c r="J803" s="1"/>
      <c r="K803" s="1"/>
      <c r="L803" s="1"/>
      <c r="M803" s="1"/>
      <c r="N803" s="1"/>
      <c r="O803" s="1"/>
      <c r="P803" s="1"/>
      <c r="Q803" s="1"/>
      <c r="R803" s="1"/>
      <c r="S803" s="1"/>
      <c r="T803" s="1"/>
      <c r="U803" s="1"/>
      <c r="V803" s="1"/>
      <c r="W803" s="1"/>
    </row>
    <row r="804">
      <c r="A804" s="1"/>
      <c r="B804" s="1"/>
      <c r="C804" s="1"/>
      <c r="D804" s="1"/>
      <c r="E804" s="1"/>
      <c r="F804" s="1"/>
      <c r="G804" s="1"/>
      <c r="H804" s="1"/>
      <c r="I804" s="1"/>
      <c r="J804" s="1"/>
      <c r="K804" s="1"/>
      <c r="L804" s="1"/>
      <c r="M804" s="1"/>
      <c r="N804" s="1"/>
      <c r="O804" s="1"/>
      <c r="P804" s="1"/>
      <c r="Q804" s="1"/>
      <c r="R804" s="1"/>
      <c r="S804" s="1"/>
      <c r="T804" s="1"/>
      <c r="U804" s="1"/>
      <c r="V804" s="1"/>
      <c r="W804" s="1"/>
    </row>
    <row r="805">
      <c r="A805" s="1"/>
      <c r="B805" s="1"/>
      <c r="C805" s="1"/>
      <c r="D805" s="1"/>
      <c r="E805" s="1"/>
      <c r="F805" s="1"/>
      <c r="G805" s="1"/>
      <c r="H805" s="1"/>
      <c r="I805" s="1"/>
      <c r="J805" s="1"/>
      <c r="K805" s="1"/>
      <c r="L805" s="1"/>
      <c r="M805" s="1"/>
      <c r="N805" s="1"/>
      <c r="O805" s="1"/>
      <c r="P805" s="1"/>
      <c r="Q805" s="1"/>
      <c r="R805" s="1"/>
      <c r="S805" s="1"/>
      <c r="T805" s="1"/>
      <c r="U805" s="1"/>
      <c r="V805" s="1"/>
      <c r="W805" s="1"/>
    </row>
    <row r="806">
      <c r="A806" s="1"/>
      <c r="B806" s="1"/>
      <c r="C806" s="1"/>
      <c r="D806" s="1"/>
      <c r="E806" s="1"/>
      <c r="F806" s="1"/>
      <c r="G806" s="1"/>
      <c r="H806" s="1"/>
      <c r="I806" s="1"/>
      <c r="J806" s="1"/>
      <c r="K806" s="1"/>
      <c r="L806" s="1"/>
      <c r="M806" s="1"/>
      <c r="N806" s="1"/>
      <c r="O806" s="1"/>
      <c r="P806" s="1"/>
      <c r="Q806" s="1"/>
      <c r="R806" s="1"/>
      <c r="S806" s="1"/>
      <c r="T806" s="1"/>
      <c r="U806" s="1"/>
      <c r="V806" s="1"/>
      <c r="W806" s="1"/>
    </row>
    <row r="807">
      <c r="A807" s="1"/>
      <c r="B807" s="1"/>
      <c r="C807" s="1"/>
      <c r="D807" s="1"/>
      <c r="E807" s="1"/>
      <c r="F807" s="1"/>
      <c r="G807" s="1"/>
      <c r="H807" s="1"/>
      <c r="I807" s="1"/>
      <c r="J807" s="1"/>
      <c r="K807" s="1"/>
      <c r="L807" s="1"/>
      <c r="M807" s="1"/>
      <c r="N807" s="1"/>
      <c r="O807" s="1"/>
      <c r="P807" s="1"/>
      <c r="Q807" s="1"/>
      <c r="R807" s="1"/>
      <c r="S807" s="1"/>
      <c r="T807" s="1"/>
      <c r="U807" s="1"/>
      <c r="V807" s="1"/>
      <c r="W807" s="1"/>
    </row>
    <row r="808">
      <c r="A808" s="1"/>
      <c r="B808" s="1"/>
      <c r="C808" s="1"/>
      <c r="D808" s="1"/>
      <c r="E808" s="1"/>
      <c r="F808" s="1"/>
      <c r="G808" s="1"/>
      <c r="H808" s="1"/>
      <c r="I808" s="1"/>
      <c r="J808" s="1"/>
      <c r="K808" s="1"/>
      <c r="L808" s="1"/>
      <c r="M808" s="1"/>
      <c r="N808" s="1"/>
      <c r="O808" s="1"/>
      <c r="P808" s="1"/>
      <c r="Q808" s="1"/>
      <c r="R808" s="1"/>
      <c r="S808" s="1"/>
      <c r="T808" s="1"/>
      <c r="U808" s="1"/>
      <c r="V808" s="1"/>
      <c r="W808" s="1"/>
    </row>
    <row r="809">
      <c r="A809" s="1"/>
      <c r="B809" s="1"/>
      <c r="C809" s="1"/>
      <c r="D809" s="1"/>
      <c r="E809" s="1"/>
      <c r="F809" s="1"/>
      <c r="G809" s="1"/>
      <c r="H809" s="1"/>
      <c r="I809" s="1"/>
      <c r="J809" s="1"/>
      <c r="K809" s="1"/>
      <c r="L809" s="1"/>
      <c r="M809" s="1"/>
      <c r="N809" s="1"/>
      <c r="O809" s="1"/>
      <c r="P809" s="1"/>
      <c r="Q809" s="1"/>
      <c r="R809" s="1"/>
      <c r="S809" s="1"/>
      <c r="T809" s="1"/>
      <c r="U809" s="1"/>
      <c r="V809" s="1"/>
      <c r="W809" s="1"/>
    </row>
    <row r="810">
      <c r="A810" s="1"/>
      <c r="B810" s="1"/>
      <c r="C810" s="1"/>
      <c r="D810" s="1"/>
      <c r="E810" s="1"/>
      <c r="F810" s="1"/>
      <c r="G810" s="1"/>
      <c r="H810" s="1"/>
      <c r="I810" s="1"/>
      <c r="J810" s="1"/>
      <c r="K810" s="1"/>
      <c r="L810" s="1"/>
      <c r="M810" s="1"/>
      <c r="N810" s="1"/>
      <c r="O810" s="1"/>
      <c r="P810" s="1"/>
      <c r="Q810" s="1"/>
      <c r="R810" s="1"/>
      <c r="S810" s="1"/>
      <c r="T810" s="1"/>
      <c r="U810" s="1"/>
      <c r="V810" s="1"/>
      <c r="W810" s="1"/>
    </row>
    <row r="811">
      <c r="A811" s="1"/>
      <c r="B811" s="1"/>
      <c r="C811" s="1"/>
      <c r="D811" s="1"/>
      <c r="E811" s="1"/>
      <c r="F811" s="1"/>
      <c r="G811" s="1"/>
      <c r="H811" s="1"/>
      <c r="I811" s="1"/>
      <c r="J811" s="1"/>
      <c r="K811" s="1"/>
      <c r="L811" s="1"/>
      <c r="M811" s="1"/>
      <c r="N811" s="1"/>
      <c r="O811" s="1"/>
      <c r="P811" s="1"/>
      <c r="Q811" s="1"/>
      <c r="R811" s="1"/>
      <c r="S811" s="1"/>
      <c r="T811" s="1"/>
      <c r="U811" s="1"/>
      <c r="V811" s="1"/>
      <c r="W811" s="1"/>
    </row>
    <row r="812">
      <c r="A812" s="1"/>
      <c r="B812" s="1"/>
      <c r="C812" s="1"/>
      <c r="D812" s="1"/>
      <c r="E812" s="1"/>
      <c r="F812" s="1"/>
      <c r="G812" s="1"/>
      <c r="H812" s="1"/>
      <c r="I812" s="1"/>
      <c r="J812" s="1"/>
      <c r="K812" s="1"/>
      <c r="L812" s="1"/>
      <c r="M812" s="1"/>
      <c r="N812" s="1"/>
      <c r="O812" s="1"/>
      <c r="P812" s="1"/>
      <c r="Q812" s="1"/>
      <c r="R812" s="1"/>
      <c r="S812" s="1"/>
      <c r="T812" s="1"/>
      <c r="U812" s="1"/>
      <c r="V812" s="1"/>
      <c r="W812" s="1"/>
    </row>
    <row r="813">
      <c r="A813" s="1"/>
      <c r="B813" s="1"/>
      <c r="C813" s="1"/>
      <c r="D813" s="1"/>
      <c r="E813" s="1"/>
      <c r="F813" s="1"/>
      <c r="G813" s="1"/>
      <c r="H813" s="1"/>
      <c r="I813" s="1"/>
      <c r="J813" s="1"/>
      <c r="K813" s="1"/>
      <c r="L813" s="1"/>
      <c r="M813" s="1"/>
      <c r="N813" s="1"/>
      <c r="O813" s="1"/>
      <c r="P813" s="1"/>
      <c r="Q813" s="1"/>
      <c r="R813" s="1"/>
      <c r="S813" s="1"/>
      <c r="T813" s="1"/>
      <c r="U813" s="1"/>
      <c r="V813" s="1"/>
      <c r="W813" s="1"/>
    </row>
    <row r="814">
      <c r="A814" s="1"/>
      <c r="B814" s="1"/>
      <c r="C814" s="1"/>
      <c r="D814" s="1"/>
      <c r="E814" s="1"/>
      <c r="F814" s="1"/>
      <c r="G814" s="1"/>
      <c r="H814" s="1"/>
      <c r="I814" s="1"/>
      <c r="J814" s="1"/>
      <c r="K814" s="1"/>
      <c r="L814" s="1"/>
      <c r="M814" s="1"/>
      <c r="N814" s="1"/>
      <c r="O814" s="1"/>
      <c r="P814" s="1"/>
      <c r="Q814" s="1"/>
      <c r="R814" s="1"/>
      <c r="S814" s="1"/>
      <c r="T814" s="1"/>
      <c r="U814" s="1"/>
      <c r="V814" s="1"/>
      <c r="W814" s="1"/>
    </row>
    <row r="815">
      <c r="A815" s="1"/>
      <c r="B815" s="1"/>
      <c r="C815" s="1"/>
      <c r="D815" s="1"/>
      <c r="E815" s="1"/>
      <c r="F815" s="1"/>
      <c r="G815" s="1"/>
      <c r="H815" s="1"/>
      <c r="I815" s="1"/>
      <c r="J815" s="1"/>
      <c r="K815" s="1"/>
      <c r="L815" s="1"/>
      <c r="M815" s="1"/>
      <c r="N815" s="1"/>
      <c r="O815" s="1"/>
      <c r="P815" s="1"/>
      <c r="Q815" s="1"/>
      <c r="R815" s="1"/>
      <c r="S815" s="1"/>
      <c r="T815" s="1"/>
      <c r="U815" s="1"/>
      <c r="V815" s="1"/>
      <c r="W815" s="1"/>
    </row>
    <row r="816">
      <c r="A816" s="1"/>
      <c r="B816" s="1"/>
      <c r="C816" s="1"/>
      <c r="D816" s="1"/>
      <c r="E816" s="1"/>
      <c r="F816" s="1"/>
      <c r="G816" s="1"/>
      <c r="H816" s="1"/>
      <c r="I816" s="1"/>
      <c r="J816" s="1"/>
      <c r="K816" s="1"/>
      <c r="L816" s="1"/>
      <c r="M816" s="1"/>
      <c r="N816" s="1"/>
      <c r="O816" s="1"/>
      <c r="P816" s="1"/>
      <c r="Q816" s="1"/>
      <c r="R816" s="1"/>
      <c r="S816" s="1"/>
      <c r="T816" s="1"/>
      <c r="U816" s="1"/>
      <c r="V816" s="1"/>
      <c r="W816" s="1"/>
    </row>
    <row r="817">
      <c r="A817" s="1"/>
      <c r="B817" s="1"/>
      <c r="C817" s="1"/>
      <c r="D817" s="1"/>
      <c r="E817" s="1"/>
      <c r="F817" s="1"/>
      <c r="G817" s="1"/>
      <c r="H817" s="1"/>
      <c r="I817" s="1"/>
      <c r="J817" s="1"/>
      <c r="K817" s="1"/>
      <c r="L817" s="1"/>
      <c r="M817" s="1"/>
      <c r="N817" s="1"/>
      <c r="O817" s="1"/>
      <c r="P817" s="1"/>
      <c r="Q817" s="1"/>
      <c r="R817" s="1"/>
      <c r="S817" s="1"/>
      <c r="T817" s="1"/>
      <c r="U817" s="1"/>
      <c r="V817" s="1"/>
      <c r="W817" s="1"/>
    </row>
    <row r="818">
      <c r="A818" s="1"/>
      <c r="B818" s="1"/>
      <c r="C818" s="1"/>
      <c r="D818" s="1"/>
      <c r="E818" s="1"/>
      <c r="F818" s="1"/>
      <c r="G818" s="1"/>
      <c r="H818" s="1"/>
      <c r="I818" s="1"/>
      <c r="J818" s="1"/>
      <c r="K818" s="1"/>
      <c r="L818" s="1"/>
      <c r="M818" s="1"/>
      <c r="N818" s="1"/>
      <c r="O818" s="1"/>
      <c r="P818" s="1"/>
      <c r="Q818" s="1"/>
      <c r="R818" s="1"/>
      <c r="S818" s="1"/>
      <c r="T818" s="1"/>
      <c r="U818" s="1"/>
      <c r="V818" s="1"/>
      <c r="W818" s="1"/>
    </row>
    <row r="819">
      <c r="A819" s="1"/>
      <c r="B819" s="1"/>
      <c r="C819" s="1"/>
      <c r="D819" s="1"/>
      <c r="E819" s="1"/>
      <c r="F819" s="1"/>
      <c r="G819" s="1"/>
      <c r="H819" s="1"/>
      <c r="I819" s="1"/>
      <c r="J819" s="1"/>
      <c r="K819" s="1"/>
      <c r="L819" s="1"/>
      <c r="M819" s="1"/>
      <c r="N819" s="1"/>
      <c r="O819" s="1"/>
      <c r="P819" s="1"/>
      <c r="Q819" s="1"/>
      <c r="R819" s="1"/>
      <c r="S819" s="1"/>
      <c r="T819" s="1"/>
      <c r="U819" s="1"/>
      <c r="V819" s="1"/>
      <c r="W819" s="1"/>
    </row>
    <row r="820">
      <c r="A820" s="1"/>
      <c r="B820" s="1"/>
      <c r="C820" s="1"/>
      <c r="D820" s="1"/>
      <c r="E820" s="1"/>
      <c r="F820" s="1"/>
      <c r="G820" s="1"/>
      <c r="H820" s="1"/>
      <c r="I820" s="1"/>
      <c r="J820" s="1"/>
      <c r="K820" s="1"/>
      <c r="L820" s="1"/>
      <c r="M820" s="1"/>
      <c r="N820" s="1"/>
      <c r="O820" s="1"/>
      <c r="P820" s="1"/>
      <c r="Q820" s="1"/>
      <c r="R820" s="1"/>
      <c r="S820" s="1"/>
      <c r="T820" s="1"/>
      <c r="U820" s="1"/>
      <c r="V820" s="1"/>
      <c r="W820" s="1"/>
    </row>
    <row r="821">
      <c r="A821" s="1"/>
      <c r="B821" s="1"/>
      <c r="C821" s="1"/>
      <c r="D821" s="1"/>
      <c r="E821" s="1"/>
      <c r="F821" s="1"/>
      <c r="G821" s="1"/>
      <c r="H821" s="1"/>
      <c r="I821" s="1"/>
      <c r="J821" s="1"/>
      <c r="K821" s="1"/>
      <c r="L821" s="1"/>
      <c r="M821" s="1"/>
      <c r="N821" s="1"/>
      <c r="O821" s="1"/>
      <c r="P821" s="1"/>
      <c r="Q821" s="1"/>
      <c r="R821" s="1"/>
      <c r="S821" s="1"/>
      <c r="T821" s="1"/>
      <c r="U821" s="1"/>
      <c r="V821" s="1"/>
      <c r="W821" s="1"/>
    </row>
    <row r="822">
      <c r="A822" s="1"/>
      <c r="B822" s="1"/>
      <c r="C822" s="1"/>
      <c r="D822" s="1"/>
      <c r="E822" s="1"/>
      <c r="F822" s="1"/>
      <c r="G822" s="1"/>
      <c r="H822" s="1"/>
      <c r="I822" s="1"/>
      <c r="J822" s="1"/>
      <c r="K822" s="1"/>
      <c r="L822" s="1"/>
      <c r="M822" s="1"/>
      <c r="N822" s="1"/>
      <c r="O822" s="1"/>
      <c r="P822" s="1"/>
      <c r="Q822" s="1"/>
      <c r="R822" s="1"/>
      <c r="S822" s="1"/>
      <c r="T822" s="1"/>
      <c r="U822" s="1"/>
      <c r="V822" s="1"/>
      <c r="W822" s="1"/>
    </row>
    <row r="823">
      <c r="A823" s="1"/>
      <c r="B823" s="1"/>
      <c r="C823" s="1"/>
      <c r="D823" s="1"/>
      <c r="E823" s="1"/>
      <c r="F823" s="1"/>
      <c r="G823" s="1"/>
      <c r="H823" s="1"/>
      <c r="I823" s="1"/>
      <c r="J823" s="1"/>
      <c r="K823" s="1"/>
      <c r="L823" s="1"/>
      <c r="M823" s="1"/>
      <c r="N823" s="1"/>
      <c r="O823" s="1"/>
      <c r="P823" s="1"/>
      <c r="Q823" s="1"/>
      <c r="R823" s="1"/>
      <c r="S823" s="1"/>
      <c r="T823" s="1"/>
      <c r="U823" s="1"/>
      <c r="V823" s="1"/>
      <c r="W823" s="1"/>
    </row>
    <row r="824">
      <c r="A824" s="1"/>
      <c r="B824" s="1"/>
      <c r="C824" s="1"/>
      <c r="D824" s="1"/>
      <c r="E824" s="1"/>
      <c r="F824" s="1"/>
      <c r="G824" s="1"/>
      <c r="H824" s="1"/>
      <c r="I824" s="1"/>
      <c r="J824" s="1"/>
      <c r="K824" s="1"/>
      <c r="L824" s="1"/>
      <c r="M824" s="1"/>
      <c r="N824" s="1"/>
      <c r="O824" s="1"/>
      <c r="P824" s="1"/>
      <c r="Q824" s="1"/>
      <c r="R824" s="1"/>
      <c r="S824" s="1"/>
      <c r="T824" s="1"/>
      <c r="U824" s="1"/>
      <c r="V824" s="1"/>
      <c r="W824" s="1"/>
    </row>
    <row r="825">
      <c r="A825" s="1"/>
      <c r="B825" s="1"/>
      <c r="C825" s="1"/>
      <c r="D825" s="1"/>
      <c r="E825" s="1"/>
      <c r="F825" s="1"/>
      <c r="G825" s="1"/>
      <c r="H825" s="1"/>
      <c r="I825" s="1"/>
      <c r="J825" s="1"/>
      <c r="K825" s="1"/>
      <c r="L825" s="1"/>
      <c r="M825" s="1"/>
      <c r="N825" s="1"/>
      <c r="O825" s="1"/>
      <c r="P825" s="1"/>
      <c r="Q825" s="1"/>
      <c r="R825" s="1"/>
      <c r="S825" s="1"/>
      <c r="T825" s="1"/>
      <c r="U825" s="1"/>
      <c r="V825" s="1"/>
      <c r="W825" s="1"/>
    </row>
    <row r="826">
      <c r="A826" s="1"/>
      <c r="B826" s="1"/>
      <c r="C826" s="1"/>
      <c r="D826" s="1"/>
      <c r="E826" s="1"/>
      <c r="F826" s="1"/>
      <c r="G826" s="1"/>
      <c r="H826" s="1"/>
      <c r="I826" s="1"/>
      <c r="J826" s="1"/>
      <c r="K826" s="1"/>
      <c r="L826" s="1"/>
      <c r="M826" s="1"/>
      <c r="N826" s="1"/>
      <c r="O826" s="1"/>
      <c r="P826" s="1"/>
      <c r="Q826" s="1"/>
      <c r="R826" s="1"/>
      <c r="S826" s="1"/>
      <c r="T826" s="1"/>
      <c r="U826" s="1"/>
      <c r="V826" s="1"/>
      <c r="W826" s="1"/>
    </row>
    <row r="827">
      <c r="A827" s="1"/>
      <c r="B827" s="1"/>
      <c r="C827" s="1"/>
      <c r="D827" s="1"/>
      <c r="E827" s="1"/>
      <c r="F827" s="1"/>
      <c r="G827" s="1"/>
      <c r="H827" s="1"/>
      <c r="I827" s="1"/>
      <c r="J827" s="1"/>
      <c r="K827" s="1"/>
      <c r="L827" s="1"/>
      <c r="M827" s="1"/>
      <c r="N827" s="1"/>
      <c r="O827" s="1"/>
      <c r="P827" s="1"/>
      <c r="Q827" s="1"/>
      <c r="R827" s="1"/>
      <c r="S827" s="1"/>
      <c r="T827" s="1"/>
      <c r="U827" s="1"/>
      <c r="V827" s="1"/>
      <c r="W827" s="1"/>
    </row>
    <row r="828">
      <c r="A828" s="1"/>
      <c r="B828" s="1"/>
      <c r="C828" s="1"/>
      <c r="D828" s="1"/>
      <c r="E828" s="1"/>
      <c r="F828" s="1"/>
      <c r="G828" s="1"/>
      <c r="H828" s="1"/>
      <c r="I828" s="1"/>
      <c r="J828" s="1"/>
      <c r="K828" s="1"/>
      <c r="L828" s="1"/>
      <c r="M828" s="1"/>
      <c r="N828" s="1"/>
      <c r="O828" s="1"/>
      <c r="P828" s="1"/>
      <c r="Q828" s="1"/>
      <c r="R828" s="1"/>
      <c r="S828" s="1"/>
      <c r="T828" s="1"/>
      <c r="U828" s="1"/>
      <c r="V828" s="1"/>
      <c r="W828" s="1"/>
    </row>
    <row r="829">
      <c r="A829" s="1"/>
      <c r="B829" s="1"/>
      <c r="C829" s="1"/>
      <c r="D829" s="1"/>
      <c r="E829" s="1"/>
      <c r="F829" s="1"/>
      <c r="G829" s="1"/>
      <c r="H829" s="1"/>
      <c r="I829" s="1"/>
      <c r="J829" s="1"/>
      <c r="K829" s="1"/>
      <c r="L829" s="1"/>
      <c r="M829" s="1"/>
      <c r="N829" s="1"/>
      <c r="O829" s="1"/>
      <c r="P829" s="1"/>
      <c r="Q829" s="1"/>
      <c r="R829" s="1"/>
      <c r="S829" s="1"/>
      <c r="T829" s="1"/>
      <c r="U829" s="1"/>
      <c r="V829" s="1"/>
      <c r="W829" s="1"/>
    </row>
    <row r="830">
      <c r="A830" s="1"/>
      <c r="B830" s="1"/>
      <c r="C830" s="1"/>
      <c r="D830" s="1"/>
      <c r="E830" s="1"/>
      <c r="F830" s="1"/>
      <c r="G830" s="1"/>
      <c r="H830" s="1"/>
      <c r="I830" s="1"/>
      <c r="J830" s="1"/>
      <c r="K830" s="1"/>
      <c r="L830" s="1"/>
      <c r="M830" s="1"/>
      <c r="N830" s="1"/>
      <c r="O830" s="1"/>
      <c r="P830" s="1"/>
      <c r="Q830" s="1"/>
      <c r="R830" s="1"/>
      <c r="S830" s="1"/>
      <c r="T830" s="1"/>
      <c r="U830" s="1"/>
      <c r="V830" s="1"/>
      <c r="W830" s="1"/>
    </row>
    <row r="831">
      <c r="A831" s="1"/>
      <c r="B831" s="1"/>
      <c r="C831" s="1"/>
      <c r="D831" s="1"/>
      <c r="E831" s="1"/>
      <c r="F831" s="1"/>
      <c r="G831" s="1"/>
      <c r="H831" s="1"/>
      <c r="I831" s="1"/>
      <c r="J831" s="1"/>
      <c r="K831" s="1"/>
      <c r="L831" s="1"/>
      <c r="M831" s="1"/>
      <c r="N831" s="1"/>
      <c r="O831" s="1"/>
      <c r="P831" s="1"/>
      <c r="Q831" s="1"/>
      <c r="R831" s="1"/>
      <c r="S831" s="1"/>
      <c r="T831" s="1"/>
      <c r="U831" s="1"/>
      <c r="V831" s="1"/>
      <c r="W831" s="1"/>
    </row>
    <row r="832">
      <c r="A832" s="1"/>
      <c r="B832" s="1"/>
      <c r="C832" s="1"/>
      <c r="D832" s="1"/>
      <c r="E832" s="1"/>
      <c r="F832" s="1"/>
      <c r="G832" s="1"/>
      <c r="H832" s="1"/>
      <c r="I832" s="1"/>
      <c r="J832" s="1"/>
      <c r="K832" s="1"/>
      <c r="L832" s="1"/>
      <c r="M832" s="1"/>
      <c r="N832" s="1"/>
      <c r="O832" s="1"/>
      <c r="P832" s="1"/>
      <c r="Q832" s="1"/>
      <c r="R832" s="1"/>
      <c r="S832" s="1"/>
      <c r="T832" s="1"/>
      <c r="U832" s="1"/>
      <c r="V832" s="1"/>
      <c r="W832" s="1"/>
    </row>
    <row r="833">
      <c r="A833" s="1"/>
      <c r="B833" s="1"/>
      <c r="C833" s="1"/>
      <c r="D833" s="1"/>
      <c r="E833" s="1"/>
      <c r="F833" s="1"/>
      <c r="G833" s="1"/>
      <c r="H833" s="1"/>
      <c r="I833" s="1"/>
      <c r="J833" s="1"/>
      <c r="K833" s="1"/>
      <c r="L833" s="1"/>
      <c r="M833" s="1"/>
      <c r="N833" s="1"/>
      <c r="O833" s="1"/>
      <c r="P833" s="1"/>
      <c r="Q833" s="1"/>
      <c r="R833" s="1"/>
      <c r="S833" s="1"/>
      <c r="T833" s="1"/>
      <c r="U833" s="1"/>
      <c r="V833" s="1"/>
      <c r="W833" s="1"/>
    </row>
    <row r="834">
      <c r="A834" s="1"/>
      <c r="B834" s="1"/>
      <c r="C834" s="1"/>
      <c r="D834" s="1"/>
      <c r="E834" s="1"/>
      <c r="F834" s="1"/>
      <c r="G834" s="1"/>
      <c r="H834" s="1"/>
      <c r="I834" s="1"/>
      <c r="J834" s="1"/>
      <c r="K834" s="1"/>
      <c r="L834" s="1"/>
      <c r="M834" s="1"/>
      <c r="N834" s="1"/>
      <c r="O834" s="1"/>
      <c r="P834" s="1"/>
      <c r="Q834" s="1"/>
      <c r="R834" s="1"/>
      <c r="S834" s="1"/>
      <c r="T834" s="1"/>
      <c r="U834" s="1"/>
      <c r="V834" s="1"/>
      <c r="W834" s="1"/>
    </row>
    <row r="835">
      <c r="A835" s="1"/>
      <c r="B835" s="1"/>
      <c r="C835" s="1"/>
      <c r="D835" s="1"/>
      <c r="E835" s="1"/>
      <c r="F835" s="1"/>
      <c r="G835" s="1"/>
      <c r="H835" s="1"/>
      <c r="I835" s="1"/>
      <c r="J835" s="1"/>
      <c r="K835" s="1"/>
      <c r="L835" s="1"/>
      <c r="M835" s="1"/>
      <c r="N835" s="1"/>
      <c r="O835" s="1"/>
      <c r="P835" s="1"/>
      <c r="Q835" s="1"/>
      <c r="R835" s="1"/>
      <c r="S835" s="1"/>
      <c r="T835" s="1"/>
      <c r="U835" s="1"/>
      <c r="V835" s="1"/>
      <c r="W835" s="1"/>
    </row>
    <row r="836">
      <c r="A836" s="1"/>
      <c r="B836" s="1"/>
      <c r="C836" s="1"/>
      <c r="D836" s="1"/>
      <c r="E836" s="1"/>
      <c r="F836" s="1"/>
      <c r="G836" s="1"/>
      <c r="H836" s="1"/>
      <c r="I836" s="1"/>
      <c r="J836" s="1"/>
      <c r="K836" s="1"/>
      <c r="L836" s="1"/>
      <c r="M836" s="1"/>
      <c r="N836" s="1"/>
      <c r="O836" s="1"/>
      <c r="P836" s="1"/>
      <c r="Q836" s="1"/>
      <c r="R836" s="1"/>
      <c r="S836" s="1"/>
      <c r="T836" s="1"/>
      <c r="U836" s="1"/>
      <c r="V836" s="1"/>
      <c r="W836" s="1"/>
    </row>
    <row r="837">
      <c r="A837" s="1"/>
      <c r="B837" s="1"/>
      <c r="C837" s="1"/>
      <c r="D837" s="1"/>
      <c r="E837" s="1"/>
      <c r="F837" s="1"/>
      <c r="G837" s="1"/>
      <c r="H837" s="1"/>
      <c r="I837" s="1"/>
      <c r="J837" s="1"/>
      <c r="K837" s="1"/>
      <c r="L837" s="1"/>
      <c r="M837" s="1"/>
      <c r="N837" s="1"/>
      <c r="O837" s="1"/>
      <c r="P837" s="1"/>
      <c r="Q837" s="1"/>
      <c r="R837" s="1"/>
      <c r="S837" s="1"/>
      <c r="T837" s="1"/>
      <c r="U837" s="1"/>
      <c r="V837" s="1"/>
      <c r="W837" s="1"/>
    </row>
    <row r="838">
      <c r="A838" s="1"/>
      <c r="B838" s="1"/>
      <c r="C838" s="1"/>
      <c r="D838" s="1"/>
      <c r="E838" s="1"/>
      <c r="F838" s="1"/>
      <c r="G838" s="1"/>
      <c r="H838" s="1"/>
      <c r="I838" s="1"/>
      <c r="J838" s="1"/>
      <c r="K838" s="1"/>
      <c r="L838" s="1"/>
      <c r="M838" s="1"/>
      <c r="N838" s="1"/>
      <c r="O838" s="1"/>
      <c r="P838" s="1"/>
      <c r="Q838" s="1"/>
      <c r="R838" s="1"/>
      <c r="S838" s="1"/>
      <c r="T838" s="1"/>
      <c r="U838" s="1"/>
      <c r="V838" s="1"/>
      <c r="W838" s="1"/>
    </row>
    <row r="839">
      <c r="A839" s="1"/>
      <c r="B839" s="1"/>
      <c r="C839" s="1"/>
      <c r="D839" s="1"/>
      <c r="E839" s="1"/>
      <c r="F839" s="1"/>
      <c r="G839" s="1"/>
      <c r="H839" s="1"/>
      <c r="I839" s="1"/>
      <c r="J839" s="1"/>
      <c r="K839" s="1"/>
      <c r="L839" s="1"/>
      <c r="M839" s="1"/>
      <c r="N839" s="1"/>
      <c r="O839" s="1"/>
      <c r="P839" s="1"/>
      <c r="Q839" s="1"/>
      <c r="R839" s="1"/>
      <c r="S839" s="1"/>
      <c r="T839" s="1"/>
      <c r="U839" s="1"/>
      <c r="V839" s="1"/>
      <c r="W839" s="1"/>
    </row>
    <row r="840">
      <c r="A840" s="1"/>
      <c r="B840" s="1"/>
      <c r="C840" s="1"/>
      <c r="D840" s="1"/>
      <c r="E840" s="1"/>
      <c r="F840" s="1"/>
      <c r="G840" s="1"/>
      <c r="H840" s="1"/>
      <c r="I840" s="1"/>
      <c r="J840" s="1"/>
      <c r="K840" s="1"/>
      <c r="L840" s="1"/>
      <c r="M840" s="1"/>
      <c r="N840" s="1"/>
      <c r="O840" s="1"/>
      <c r="P840" s="1"/>
      <c r="Q840" s="1"/>
      <c r="R840" s="1"/>
      <c r="S840" s="1"/>
      <c r="T840" s="1"/>
      <c r="U840" s="1"/>
      <c r="V840" s="1"/>
      <c r="W840" s="1"/>
    </row>
    <row r="841">
      <c r="A841" s="1"/>
      <c r="B841" s="1"/>
      <c r="C841" s="1"/>
      <c r="D841" s="1"/>
      <c r="E841" s="1"/>
      <c r="F841" s="1"/>
      <c r="G841" s="1"/>
      <c r="H841" s="1"/>
      <c r="I841" s="1"/>
      <c r="J841" s="1"/>
      <c r="K841" s="1"/>
      <c r="L841" s="1"/>
      <c r="M841" s="1"/>
      <c r="N841" s="1"/>
      <c r="O841" s="1"/>
      <c r="P841" s="1"/>
      <c r="Q841" s="1"/>
      <c r="R841" s="1"/>
      <c r="S841" s="1"/>
      <c r="T841" s="1"/>
      <c r="U841" s="1"/>
      <c r="V841" s="1"/>
      <c r="W841" s="1"/>
    </row>
    <row r="842">
      <c r="A842" s="1"/>
      <c r="B842" s="1"/>
      <c r="C842" s="1"/>
      <c r="D842" s="1"/>
      <c r="E842" s="1"/>
      <c r="F842" s="1"/>
      <c r="G842" s="1"/>
      <c r="H842" s="1"/>
      <c r="I842" s="1"/>
      <c r="J842" s="1"/>
      <c r="K842" s="1"/>
      <c r="L842" s="1"/>
      <c r="M842" s="1"/>
      <c r="N842" s="1"/>
      <c r="O842" s="1"/>
      <c r="P842" s="1"/>
      <c r="Q842" s="1"/>
      <c r="R842" s="1"/>
      <c r="S842" s="1"/>
      <c r="T842" s="1"/>
      <c r="U842" s="1"/>
      <c r="V842" s="1"/>
      <c r="W842" s="1"/>
    </row>
    <row r="843">
      <c r="A843" s="1"/>
      <c r="B843" s="1"/>
      <c r="C843" s="1"/>
      <c r="D843" s="1"/>
      <c r="E843" s="1"/>
      <c r="F843" s="1"/>
      <c r="G843" s="1"/>
      <c r="H843" s="1"/>
      <c r="I843" s="1"/>
      <c r="J843" s="1"/>
      <c r="K843" s="1"/>
      <c r="L843" s="1"/>
      <c r="M843" s="1"/>
      <c r="N843" s="1"/>
      <c r="O843" s="1"/>
      <c r="P843" s="1"/>
      <c r="Q843" s="1"/>
      <c r="R843" s="1"/>
      <c r="S843" s="1"/>
      <c r="T843" s="1"/>
      <c r="U843" s="1"/>
      <c r="V843" s="1"/>
      <c r="W843" s="1"/>
    </row>
    <row r="844">
      <c r="A844" s="1"/>
      <c r="B844" s="1"/>
      <c r="C844" s="1"/>
      <c r="D844" s="1"/>
      <c r="E844" s="1"/>
      <c r="F844" s="1"/>
      <c r="G844" s="1"/>
      <c r="H844" s="1"/>
      <c r="I844" s="1"/>
      <c r="J844" s="1"/>
      <c r="K844" s="1"/>
      <c r="L844" s="1"/>
      <c r="M844" s="1"/>
      <c r="N844" s="1"/>
      <c r="O844" s="1"/>
      <c r="P844" s="1"/>
      <c r="Q844" s="1"/>
      <c r="R844" s="1"/>
      <c r="S844" s="1"/>
      <c r="T844" s="1"/>
      <c r="U844" s="1"/>
      <c r="V844" s="1"/>
      <c r="W844" s="1"/>
    </row>
    <row r="845">
      <c r="A845" s="1"/>
      <c r="B845" s="1"/>
      <c r="C845" s="1"/>
      <c r="D845" s="1"/>
      <c r="E845" s="1"/>
      <c r="F845" s="1"/>
      <c r="G845" s="1"/>
      <c r="H845" s="1"/>
      <c r="I845" s="1"/>
      <c r="J845" s="1"/>
      <c r="K845" s="1"/>
      <c r="L845" s="1"/>
      <c r="M845" s="1"/>
      <c r="N845" s="1"/>
      <c r="O845" s="1"/>
      <c r="P845" s="1"/>
      <c r="Q845" s="1"/>
      <c r="R845" s="1"/>
      <c r="S845" s="1"/>
      <c r="T845" s="1"/>
      <c r="U845" s="1"/>
      <c r="V845" s="1"/>
      <c r="W845" s="1"/>
    </row>
    <row r="846">
      <c r="A846" s="1"/>
      <c r="B846" s="1"/>
      <c r="C846" s="1"/>
      <c r="D846" s="1"/>
      <c r="E846" s="1"/>
      <c r="F846" s="1"/>
      <c r="G846" s="1"/>
      <c r="H846" s="1"/>
      <c r="I846" s="1"/>
      <c r="J846" s="1"/>
      <c r="K846" s="1"/>
      <c r="L846" s="1"/>
      <c r="M846" s="1"/>
      <c r="N846" s="1"/>
      <c r="O846" s="1"/>
      <c r="P846" s="1"/>
      <c r="Q846" s="1"/>
      <c r="R846" s="1"/>
      <c r="S846" s="1"/>
      <c r="T846" s="1"/>
      <c r="U846" s="1"/>
      <c r="V846" s="1"/>
      <c r="W846" s="1"/>
    </row>
    <row r="847">
      <c r="A847" s="1"/>
      <c r="B847" s="1"/>
      <c r="C847" s="1"/>
      <c r="D847" s="1"/>
      <c r="E847" s="1"/>
      <c r="F847" s="1"/>
      <c r="G847" s="1"/>
      <c r="H847" s="1"/>
      <c r="I847" s="1"/>
      <c r="J847" s="1"/>
      <c r="K847" s="1"/>
      <c r="L847" s="1"/>
      <c r="M847" s="1"/>
      <c r="N847" s="1"/>
      <c r="O847" s="1"/>
      <c r="P847" s="1"/>
      <c r="Q847" s="1"/>
      <c r="R847" s="1"/>
      <c r="S847" s="1"/>
      <c r="T847" s="1"/>
      <c r="U847" s="1"/>
      <c r="V847" s="1"/>
      <c r="W847" s="1"/>
    </row>
    <row r="848">
      <c r="A848" s="1"/>
      <c r="B848" s="1"/>
      <c r="C848" s="1"/>
      <c r="D848" s="1"/>
      <c r="E848" s="1"/>
      <c r="F848" s="1"/>
      <c r="G848" s="1"/>
      <c r="H848" s="1"/>
      <c r="I848" s="1"/>
      <c r="J848" s="1"/>
      <c r="K848" s="1"/>
      <c r="L848" s="1"/>
      <c r="M848" s="1"/>
      <c r="N848" s="1"/>
      <c r="O848" s="1"/>
      <c r="P848" s="1"/>
      <c r="Q848" s="1"/>
      <c r="R848" s="1"/>
      <c r="S848" s="1"/>
      <c r="T848" s="1"/>
      <c r="U848" s="1"/>
      <c r="V848" s="1"/>
      <c r="W848" s="1"/>
    </row>
    <row r="849">
      <c r="A849" s="1"/>
      <c r="B849" s="1"/>
      <c r="C849" s="1"/>
      <c r="D849" s="1"/>
      <c r="E849" s="1"/>
      <c r="F849" s="1"/>
      <c r="G849" s="1"/>
      <c r="H849" s="1"/>
      <c r="I849" s="1"/>
      <c r="J849" s="1"/>
      <c r="K849" s="1"/>
      <c r="L849" s="1"/>
      <c r="M849" s="1"/>
      <c r="N849" s="1"/>
      <c r="O849" s="1"/>
      <c r="P849" s="1"/>
      <c r="Q849" s="1"/>
      <c r="R849" s="1"/>
      <c r="S849" s="1"/>
      <c r="T849" s="1"/>
      <c r="U849" s="1"/>
      <c r="V849" s="1"/>
      <c r="W849" s="1"/>
    </row>
    <row r="850">
      <c r="A850" s="1"/>
      <c r="B850" s="1"/>
      <c r="C850" s="1"/>
      <c r="D850" s="1"/>
      <c r="E850" s="1"/>
      <c r="F850" s="1"/>
      <c r="G850" s="1"/>
      <c r="H850" s="1"/>
      <c r="I850" s="1"/>
      <c r="J850" s="1"/>
      <c r="K850" s="1"/>
      <c r="L850" s="1"/>
      <c r="M850" s="1"/>
      <c r="N850" s="1"/>
      <c r="O850" s="1"/>
      <c r="P850" s="1"/>
      <c r="Q850" s="1"/>
      <c r="R850" s="1"/>
      <c r="S850" s="1"/>
      <c r="T850" s="1"/>
      <c r="U850" s="1"/>
      <c r="V850" s="1"/>
      <c r="W850" s="1"/>
    </row>
    <row r="851">
      <c r="A851" s="1"/>
      <c r="B851" s="1"/>
      <c r="C851" s="1"/>
      <c r="D851" s="1"/>
      <c r="E851" s="1"/>
      <c r="F851" s="1"/>
      <c r="G851" s="1"/>
      <c r="H851" s="1"/>
      <c r="I851" s="1"/>
      <c r="J851" s="1"/>
      <c r="K851" s="1"/>
      <c r="L851" s="1"/>
      <c r="M851" s="1"/>
      <c r="N851" s="1"/>
      <c r="O851" s="1"/>
      <c r="P851" s="1"/>
      <c r="Q851" s="1"/>
      <c r="R851" s="1"/>
      <c r="S851" s="1"/>
      <c r="T851" s="1"/>
      <c r="U851" s="1"/>
      <c r="V851" s="1"/>
      <c r="W851" s="1"/>
    </row>
    <row r="852">
      <c r="A852" s="1"/>
      <c r="B852" s="1"/>
      <c r="C852" s="1"/>
      <c r="D852" s="1"/>
      <c r="E852" s="1"/>
      <c r="F852" s="1"/>
      <c r="G852" s="1"/>
      <c r="H852" s="1"/>
      <c r="I852" s="1"/>
      <c r="J852" s="1"/>
      <c r="K852" s="1"/>
      <c r="L852" s="1"/>
      <c r="M852" s="1"/>
      <c r="N852" s="1"/>
      <c r="O852" s="1"/>
      <c r="P852" s="1"/>
      <c r="Q852" s="1"/>
      <c r="R852" s="1"/>
      <c r="S852" s="1"/>
      <c r="T852" s="1"/>
      <c r="U852" s="1"/>
      <c r="V852" s="1"/>
      <c r="W852" s="1"/>
    </row>
    <row r="853">
      <c r="A853" s="1"/>
      <c r="B853" s="1"/>
      <c r="C853" s="1"/>
      <c r="D853" s="1"/>
      <c r="E853" s="1"/>
      <c r="F853" s="1"/>
      <c r="G853" s="1"/>
      <c r="H853" s="1"/>
      <c r="I853" s="1"/>
      <c r="J853" s="1"/>
      <c r="K853" s="1"/>
      <c r="L853" s="1"/>
      <c r="M853" s="1"/>
      <c r="N853" s="1"/>
      <c r="O853" s="1"/>
      <c r="P853" s="1"/>
      <c r="Q853" s="1"/>
      <c r="R853" s="1"/>
      <c r="S853" s="1"/>
      <c r="T853" s="1"/>
      <c r="U853" s="1"/>
      <c r="V853" s="1"/>
      <c r="W853" s="1"/>
    </row>
    <row r="854">
      <c r="A854" s="1"/>
      <c r="B854" s="1"/>
      <c r="C854" s="1"/>
      <c r="D854" s="1"/>
      <c r="E854" s="1"/>
      <c r="F854" s="1"/>
      <c r="G854" s="1"/>
      <c r="H854" s="1"/>
      <c r="I854" s="1"/>
      <c r="J854" s="1"/>
      <c r="K854" s="1"/>
      <c r="L854" s="1"/>
      <c r="M854" s="1"/>
      <c r="N854" s="1"/>
      <c r="O854" s="1"/>
      <c r="P854" s="1"/>
      <c r="Q854" s="1"/>
      <c r="R854" s="1"/>
      <c r="S854" s="1"/>
      <c r="T854" s="1"/>
      <c r="U854" s="1"/>
      <c r="V854" s="1"/>
      <c r="W854" s="1"/>
    </row>
    <row r="855">
      <c r="A855" s="1"/>
      <c r="B855" s="1"/>
      <c r="C855" s="1"/>
      <c r="D855" s="1"/>
      <c r="E855" s="1"/>
      <c r="F855" s="1"/>
      <c r="G855" s="1"/>
      <c r="H855" s="1"/>
      <c r="I855" s="1"/>
      <c r="J855" s="1"/>
      <c r="K855" s="1"/>
      <c r="L855" s="1"/>
      <c r="M855" s="1"/>
      <c r="N855" s="1"/>
      <c r="O855" s="1"/>
      <c r="P855" s="1"/>
      <c r="Q855" s="1"/>
      <c r="R855" s="1"/>
      <c r="S855" s="1"/>
      <c r="T855" s="1"/>
      <c r="U855" s="1"/>
      <c r="V855" s="1"/>
      <c r="W855" s="1"/>
    </row>
    <row r="856">
      <c r="A856" s="1"/>
      <c r="B856" s="1"/>
      <c r="C856" s="1"/>
      <c r="D856" s="1"/>
      <c r="E856" s="1"/>
      <c r="F856" s="1"/>
      <c r="G856" s="1"/>
      <c r="H856" s="1"/>
      <c r="I856" s="1"/>
      <c r="J856" s="1"/>
      <c r="K856" s="1"/>
      <c r="L856" s="1"/>
      <c r="M856" s="1"/>
      <c r="N856" s="1"/>
      <c r="O856" s="1"/>
      <c r="P856" s="1"/>
      <c r="Q856" s="1"/>
      <c r="R856" s="1"/>
      <c r="S856" s="1"/>
      <c r="T856" s="1"/>
      <c r="U856" s="1"/>
      <c r="V856" s="1"/>
      <c r="W856" s="1"/>
    </row>
    <row r="857">
      <c r="A857" s="1"/>
      <c r="B857" s="1"/>
      <c r="C857" s="1"/>
      <c r="D857" s="1"/>
      <c r="E857" s="1"/>
      <c r="F857" s="1"/>
      <c r="G857" s="1"/>
      <c r="H857" s="1"/>
      <c r="I857" s="1"/>
      <c r="J857" s="1"/>
      <c r="K857" s="1"/>
      <c r="L857" s="1"/>
      <c r="M857" s="1"/>
      <c r="N857" s="1"/>
      <c r="O857" s="1"/>
      <c r="P857" s="1"/>
      <c r="Q857" s="1"/>
      <c r="R857" s="1"/>
      <c r="S857" s="1"/>
      <c r="T857" s="1"/>
      <c r="U857" s="1"/>
      <c r="V857" s="1"/>
      <c r="W857" s="1"/>
    </row>
    <row r="858">
      <c r="A858" s="1"/>
      <c r="B858" s="1"/>
      <c r="C858" s="1"/>
      <c r="D858" s="1"/>
      <c r="E858" s="1"/>
      <c r="F858" s="1"/>
      <c r="G858" s="1"/>
      <c r="H858" s="1"/>
      <c r="I858" s="1"/>
      <c r="J858" s="1"/>
      <c r="K858" s="1"/>
      <c r="L858" s="1"/>
      <c r="M858" s="1"/>
      <c r="N858" s="1"/>
      <c r="O858" s="1"/>
      <c r="P858" s="1"/>
      <c r="Q858" s="1"/>
      <c r="R858" s="1"/>
      <c r="S858" s="1"/>
      <c r="T858" s="1"/>
      <c r="U858" s="1"/>
      <c r="V858" s="1"/>
      <c r="W858" s="1"/>
    </row>
    <row r="859">
      <c r="A859" s="1"/>
      <c r="B859" s="1"/>
      <c r="C859" s="1"/>
      <c r="D859" s="1"/>
      <c r="E859" s="1"/>
      <c r="F859" s="1"/>
      <c r="G859" s="1"/>
      <c r="H859" s="1"/>
      <c r="I859" s="1"/>
      <c r="J859" s="1"/>
      <c r="K859" s="1"/>
      <c r="L859" s="1"/>
      <c r="M859" s="1"/>
      <c r="N859" s="1"/>
      <c r="O859" s="1"/>
      <c r="P859" s="1"/>
      <c r="Q859" s="1"/>
      <c r="R859" s="1"/>
      <c r="S859" s="1"/>
      <c r="T859" s="1"/>
      <c r="U859" s="1"/>
      <c r="V859" s="1"/>
      <c r="W859" s="1"/>
    </row>
    <row r="860">
      <c r="A860" s="1"/>
      <c r="B860" s="1"/>
      <c r="C860" s="1"/>
      <c r="D860" s="1"/>
      <c r="E860" s="1"/>
      <c r="F860" s="1"/>
      <c r="G860" s="1"/>
      <c r="H860" s="1"/>
      <c r="I860" s="1"/>
      <c r="J860" s="1"/>
      <c r="K860" s="1"/>
      <c r="L860" s="1"/>
      <c r="M860" s="1"/>
      <c r="N860" s="1"/>
      <c r="O860" s="1"/>
      <c r="P860" s="1"/>
      <c r="Q860" s="1"/>
      <c r="R860" s="1"/>
      <c r="S860" s="1"/>
      <c r="T860" s="1"/>
      <c r="U860" s="1"/>
      <c r="V860" s="1"/>
      <c r="W860" s="1"/>
    </row>
    <row r="861">
      <c r="A861" s="1"/>
      <c r="B861" s="1"/>
      <c r="C861" s="1"/>
      <c r="D861" s="1"/>
      <c r="E861" s="1"/>
      <c r="F861" s="1"/>
      <c r="G861" s="1"/>
      <c r="H861" s="1"/>
      <c r="I861" s="1"/>
      <c r="J861" s="1"/>
      <c r="K861" s="1"/>
      <c r="L861" s="1"/>
      <c r="M861" s="1"/>
      <c r="N861" s="1"/>
      <c r="O861" s="1"/>
      <c r="P861" s="1"/>
      <c r="Q861" s="1"/>
      <c r="R861" s="1"/>
      <c r="S861" s="1"/>
      <c r="T861" s="1"/>
      <c r="U861" s="1"/>
      <c r="V861" s="1"/>
      <c r="W861" s="1"/>
    </row>
    <row r="862">
      <c r="A862" s="1"/>
      <c r="B862" s="1"/>
      <c r="C862" s="1"/>
      <c r="D862" s="1"/>
      <c r="E862" s="1"/>
      <c r="F862" s="1"/>
      <c r="G862" s="1"/>
      <c r="H862" s="1"/>
      <c r="I862" s="1"/>
      <c r="J862" s="1"/>
      <c r="K862" s="1"/>
      <c r="L862" s="1"/>
      <c r="M862" s="1"/>
      <c r="N862" s="1"/>
      <c r="O862" s="1"/>
      <c r="P862" s="1"/>
      <c r="Q862" s="1"/>
      <c r="R862" s="1"/>
      <c r="S862" s="1"/>
      <c r="T862" s="1"/>
      <c r="U862" s="1"/>
      <c r="V862" s="1"/>
      <c r="W862" s="1"/>
    </row>
    <row r="863">
      <c r="A863" s="1"/>
      <c r="B863" s="1"/>
      <c r="C863" s="1"/>
      <c r="D863" s="1"/>
      <c r="E863" s="1"/>
      <c r="F863" s="1"/>
      <c r="G863" s="1"/>
      <c r="H863" s="1"/>
      <c r="I863" s="1"/>
      <c r="J863" s="1"/>
      <c r="K863" s="1"/>
      <c r="L863" s="1"/>
      <c r="M863" s="1"/>
      <c r="N863" s="1"/>
      <c r="O863" s="1"/>
      <c r="P863" s="1"/>
      <c r="Q863" s="1"/>
      <c r="R863" s="1"/>
      <c r="S863" s="1"/>
      <c r="T863" s="1"/>
      <c r="U863" s="1"/>
      <c r="V863" s="1"/>
      <c r="W863" s="1"/>
    </row>
    <row r="864">
      <c r="A864" s="1"/>
      <c r="B864" s="1"/>
      <c r="C864" s="1"/>
      <c r="D864" s="1"/>
      <c r="E864" s="1"/>
      <c r="F864" s="1"/>
      <c r="G864" s="1"/>
      <c r="H864" s="1"/>
      <c r="I864" s="1"/>
      <c r="J864" s="1"/>
      <c r="K864" s="1"/>
      <c r="L864" s="1"/>
      <c r="M864" s="1"/>
      <c r="N864" s="1"/>
      <c r="O864" s="1"/>
      <c r="P864" s="1"/>
      <c r="Q864" s="1"/>
      <c r="R864" s="1"/>
      <c r="S864" s="1"/>
      <c r="T864" s="1"/>
      <c r="U864" s="1"/>
      <c r="V864" s="1"/>
      <c r="W864" s="1"/>
    </row>
    <row r="865">
      <c r="A865" s="1"/>
      <c r="B865" s="1"/>
      <c r="C865" s="1"/>
      <c r="D865" s="1"/>
      <c r="E865" s="1"/>
      <c r="F865" s="1"/>
      <c r="G865" s="1"/>
      <c r="H865" s="1"/>
      <c r="I865" s="1"/>
      <c r="J865" s="1"/>
      <c r="K865" s="1"/>
      <c r="L865" s="1"/>
      <c r="M865" s="1"/>
      <c r="N865" s="1"/>
      <c r="O865" s="1"/>
      <c r="P865" s="1"/>
      <c r="Q865" s="1"/>
      <c r="R865" s="1"/>
      <c r="S865" s="1"/>
      <c r="T865" s="1"/>
      <c r="U865" s="1"/>
      <c r="V865" s="1"/>
      <c r="W865" s="1"/>
    </row>
    <row r="866">
      <c r="A866" s="1"/>
      <c r="B866" s="1"/>
      <c r="C866" s="1"/>
      <c r="D866" s="1"/>
      <c r="E866" s="1"/>
      <c r="F866" s="1"/>
      <c r="G866" s="1"/>
      <c r="H866" s="1"/>
      <c r="I866" s="1"/>
      <c r="J866" s="1"/>
      <c r="K866" s="1"/>
      <c r="L866" s="1"/>
      <c r="M866" s="1"/>
      <c r="N866" s="1"/>
      <c r="O866" s="1"/>
      <c r="P866" s="1"/>
      <c r="Q866" s="1"/>
      <c r="R866" s="1"/>
      <c r="S866" s="1"/>
      <c r="T866" s="1"/>
      <c r="U866" s="1"/>
      <c r="V866" s="1"/>
      <c r="W866" s="1"/>
    </row>
    <row r="867">
      <c r="A867" s="1"/>
      <c r="B867" s="1"/>
      <c r="C867" s="1"/>
      <c r="D867" s="1"/>
      <c r="E867" s="1"/>
      <c r="F867" s="1"/>
      <c r="G867" s="1"/>
      <c r="H867" s="1"/>
      <c r="I867" s="1"/>
      <c r="J867" s="1"/>
      <c r="K867" s="1"/>
      <c r="L867" s="1"/>
      <c r="M867" s="1"/>
      <c r="N867" s="1"/>
      <c r="O867" s="1"/>
      <c r="P867" s="1"/>
      <c r="Q867" s="1"/>
      <c r="R867" s="1"/>
      <c r="S867" s="1"/>
      <c r="T867" s="1"/>
      <c r="U867" s="1"/>
      <c r="V867" s="1"/>
      <c r="W867" s="1"/>
    </row>
    <row r="868">
      <c r="A868" s="1"/>
      <c r="B868" s="1"/>
      <c r="C868" s="1"/>
      <c r="D868" s="1"/>
      <c r="E868" s="1"/>
      <c r="F868" s="1"/>
      <c r="G868" s="1"/>
      <c r="H868" s="1"/>
      <c r="I868" s="1"/>
      <c r="J868" s="1"/>
      <c r="K868" s="1"/>
      <c r="L868" s="1"/>
      <c r="M868" s="1"/>
      <c r="N868" s="1"/>
      <c r="O868" s="1"/>
      <c r="P868" s="1"/>
      <c r="Q868" s="1"/>
      <c r="R868" s="1"/>
      <c r="S868" s="1"/>
      <c r="T868" s="1"/>
      <c r="U868" s="1"/>
      <c r="V868" s="1"/>
      <c r="W868" s="1"/>
    </row>
    <row r="869">
      <c r="A869" s="1"/>
      <c r="B869" s="1"/>
      <c r="C869" s="1"/>
      <c r="D869" s="1"/>
      <c r="E869" s="1"/>
      <c r="F869" s="1"/>
      <c r="G869" s="1"/>
      <c r="H869" s="1"/>
      <c r="I869" s="1"/>
      <c r="J869" s="1"/>
      <c r="K869" s="1"/>
      <c r="L869" s="1"/>
      <c r="M869" s="1"/>
      <c r="N869" s="1"/>
      <c r="O869" s="1"/>
      <c r="P869" s="1"/>
      <c r="Q869" s="1"/>
      <c r="R869" s="1"/>
      <c r="S869" s="1"/>
      <c r="T869" s="1"/>
      <c r="U869" s="1"/>
      <c r="V869" s="1"/>
      <c r="W869" s="1"/>
    </row>
    <row r="870">
      <c r="A870" s="1"/>
      <c r="B870" s="1"/>
      <c r="C870" s="1"/>
      <c r="D870" s="1"/>
      <c r="E870" s="1"/>
      <c r="F870" s="1"/>
      <c r="G870" s="1"/>
      <c r="H870" s="1"/>
      <c r="I870" s="1"/>
      <c r="J870" s="1"/>
      <c r="K870" s="1"/>
      <c r="L870" s="1"/>
      <c r="M870" s="1"/>
      <c r="N870" s="1"/>
      <c r="O870" s="1"/>
      <c r="P870" s="1"/>
      <c r="Q870" s="1"/>
      <c r="R870" s="1"/>
      <c r="S870" s="1"/>
      <c r="T870" s="1"/>
      <c r="U870" s="1"/>
      <c r="V870" s="1"/>
      <c r="W870" s="1"/>
    </row>
    <row r="871">
      <c r="A871" s="1"/>
      <c r="B871" s="1"/>
      <c r="C871" s="1"/>
      <c r="D871" s="1"/>
      <c r="E871" s="1"/>
      <c r="F871" s="1"/>
      <c r="G871" s="1"/>
      <c r="H871" s="1"/>
      <c r="I871" s="1"/>
      <c r="J871" s="1"/>
      <c r="K871" s="1"/>
      <c r="L871" s="1"/>
      <c r="M871" s="1"/>
      <c r="N871" s="1"/>
      <c r="O871" s="1"/>
      <c r="P871" s="1"/>
      <c r="Q871" s="1"/>
      <c r="R871" s="1"/>
      <c r="S871" s="1"/>
      <c r="T871" s="1"/>
      <c r="U871" s="1"/>
      <c r="V871" s="1"/>
      <c r="W871" s="1"/>
    </row>
    <row r="872">
      <c r="A872" s="1"/>
      <c r="B872" s="1"/>
      <c r="C872" s="1"/>
      <c r="D872" s="1"/>
      <c r="E872" s="1"/>
      <c r="F872" s="1"/>
      <c r="G872" s="1"/>
      <c r="H872" s="1"/>
      <c r="I872" s="1"/>
      <c r="J872" s="1"/>
      <c r="K872" s="1"/>
      <c r="L872" s="1"/>
      <c r="M872" s="1"/>
      <c r="N872" s="1"/>
      <c r="O872" s="1"/>
      <c r="P872" s="1"/>
      <c r="Q872" s="1"/>
      <c r="R872" s="1"/>
      <c r="S872" s="1"/>
      <c r="T872" s="1"/>
      <c r="U872" s="1"/>
      <c r="V872" s="1"/>
      <c r="W872" s="1"/>
    </row>
    <row r="873">
      <c r="A873" s="1"/>
      <c r="B873" s="1"/>
      <c r="C873" s="1"/>
      <c r="D873" s="1"/>
      <c r="E873" s="1"/>
      <c r="F873" s="1"/>
      <c r="G873" s="1"/>
      <c r="H873" s="1"/>
      <c r="I873" s="1"/>
      <c r="J873" s="1"/>
      <c r="K873" s="1"/>
      <c r="L873" s="1"/>
      <c r="M873" s="1"/>
      <c r="N873" s="1"/>
      <c r="O873" s="1"/>
      <c r="P873" s="1"/>
      <c r="Q873" s="1"/>
      <c r="R873" s="1"/>
      <c r="S873" s="1"/>
      <c r="T873" s="1"/>
      <c r="U873" s="1"/>
      <c r="V873" s="1"/>
      <c r="W873" s="1"/>
    </row>
    <row r="874">
      <c r="A874" s="1"/>
      <c r="B874" s="1"/>
      <c r="C874" s="1"/>
      <c r="D874" s="1"/>
      <c r="E874" s="1"/>
      <c r="F874" s="1"/>
      <c r="G874" s="1"/>
      <c r="H874" s="1"/>
      <c r="I874" s="1"/>
      <c r="J874" s="1"/>
      <c r="K874" s="1"/>
      <c r="L874" s="1"/>
      <c r="M874" s="1"/>
      <c r="N874" s="1"/>
      <c r="O874" s="1"/>
      <c r="P874" s="1"/>
      <c r="Q874" s="1"/>
      <c r="R874" s="1"/>
      <c r="S874" s="1"/>
      <c r="T874" s="1"/>
      <c r="U874" s="1"/>
      <c r="V874" s="1"/>
      <c r="W874" s="1"/>
    </row>
    <row r="875">
      <c r="A875" s="1"/>
      <c r="B875" s="1"/>
      <c r="C875" s="1"/>
      <c r="D875" s="1"/>
      <c r="E875" s="1"/>
      <c r="F875" s="1"/>
      <c r="G875" s="1"/>
      <c r="H875" s="1"/>
      <c r="I875" s="1"/>
      <c r="J875" s="1"/>
      <c r="K875" s="1"/>
      <c r="L875" s="1"/>
      <c r="M875" s="1"/>
      <c r="N875" s="1"/>
      <c r="O875" s="1"/>
      <c r="P875" s="1"/>
      <c r="Q875" s="1"/>
      <c r="R875" s="1"/>
      <c r="S875" s="1"/>
      <c r="T875" s="1"/>
      <c r="U875" s="1"/>
      <c r="V875" s="1"/>
      <c r="W875" s="1"/>
    </row>
    <row r="876">
      <c r="A876" s="1"/>
      <c r="B876" s="1"/>
      <c r="C876" s="1"/>
      <c r="D876" s="1"/>
      <c r="E876" s="1"/>
      <c r="F876" s="1"/>
      <c r="G876" s="1"/>
      <c r="H876" s="1"/>
      <c r="I876" s="1"/>
      <c r="J876" s="1"/>
      <c r="K876" s="1"/>
      <c r="L876" s="1"/>
      <c r="M876" s="1"/>
      <c r="N876" s="1"/>
      <c r="O876" s="1"/>
      <c r="P876" s="1"/>
      <c r="Q876" s="1"/>
      <c r="R876" s="1"/>
      <c r="S876" s="1"/>
      <c r="T876" s="1"/>
      <c r="U876" s="1"/>
      <c r="V876" s="1"/>
      <c r="W876" s="1"/>
    </row>
    <row r="877">
      <c r="A877" s="1"/>
      <c r="B877" s="1"/>
      <c r="C877" s="1"/>
      <c r="D877" s="1"/>
      <c r="E877" s="1"/>
      <c r="F877" s="1"/>
      <c r="G877" s="1"/>
      <c r="H877" s="1"/>
      <c r="I877" s="1"/>
      <c r="J877" s="1"/>
      <c r="K877" s="1"/>
      <c r="L877" s="1"/>
      <c r="M877" s="1"/>
      <c r="N877" s="1"/>
      <c r="O877" s="1"/>
      <c r="P877" s="1"/>
      <c r="Q877" s="1"/>
      <c r="R877" s="1"/>
      <c r="S877" s="1"/>
      <c r="T877" s="1"/>
      <c r="U877" s="1"/>
      <c r="V877" s="1"/>
      <c r="W877" s="1"/>
    </row>
    <row r="878">
      <c r="A878" s="1"/>
      <c r="B878" s="1"/>
      <c r="C878" s="1"/>
      <c r="D878" s="1"/>
      <c r="E878" s="1"/>
      <c r="F878" s="1"/>
      <c r="G878" s="1"/>
      <c r="H878" s="1"/>
      <c r="I878" s="1"/>
      <c r="J878" s="1"/>
      <c r="K878" s="1"/>
      <c r="L878" s="1"/>
      <c r="M878" s="1"/>
      <c r="N878" s="1"/>
      <c r="O878" s="1"/>
      <c r="P878" s="1"/>
      <c r="Q878" s="1"/>
      <c r="R878" s="1"/>
      <c r="S878" s="1"/>
      <c r="T878" s="1"/>
      <c r="U878" s="1"/>
      <c r="V878" s="1"/>
      <c r="W878" s="1"/>
    </row>
    <row r="879">
      <c r="A879" s="1"/>
      <c r="B879" s="1"/>
      <c r="C879" s="1"/>
      <c r="D879" s="1"/>
      <c r="E879" s="1"/>
      <c r="F879" s="1"/>
      <c r="G879" s="1"/>
      <c r="H879" s="1"/>
      <c r="I879" s="1"/>
      <c r="J879" s="1"/>
      <c r="K879" s="1"/>
      <c r="L879" s="1"/>
      <c r="M879" s="1"/>
      <c r="N879" s="1"/>
      <c r="O879" s="1"/>
      <c r="P879" s="1"/>
      <c r="Q879" s="1"/>
      <c r="R879" s="1"/>
      <c r="S879" s="1"/>
      <c r="T879" s="1"/>
      <c r="U879" s="1"/>
      <c r="V879" s="1"/>
      <c r="W879" s="1"/>
    </row>
    <row r="880">
      <c r="A880" s="1"/>
      <c r="B880" s="1"/>
      <c r="C880" s="1"/>
      <c r="D880" s="1"/>
      <c r="E880" s="1"/>
      <c r="F880" s="1"/>
      <c r="G880" s="1"/>
      <c r="H880" s="1"/>
      <c r="I880" s="1"/>
      <c r="J880" s="1"/>
      <c r="K880" s="1"/>
      <c r="L880" s="1"/>
      <c r="M880" s="1"/>
      <c r="N880" s="1"/>
      <c r="O880" s="1"/>
      <c r="P880" s="1"/>
      <c r="Q880" s="1"/>
      <c r="R880" s="1"/>
      <c r="S880" s="1"/>
      <c r="T880" s="1"/>
      <c r="U880" s="1"/>
      <c r="V880" s="1"/>
      <c r="W880" s="1"/>
    </row>
    <row r="881">
      <c r="A881" s="1"/>
      <c r="B881" s="1"/>
      <c r="C881" s="1"/>
      <c r="D881" s="1"/>
      <c r="E881" s="1"/>
      <c r="F881" s="1"/>
      <c r="G881" s="1"/>
      <c r="H881" s="1"/>
      <c r="I881" s="1"/>
      <c r="J881" s="1"/>
      <c r="K881" s="1"/>
      <c r="L881" s="1"/>
      <c r="M881" s="1"/>
      <c r="N881" s="1"/>
      <c r="O881" s="1"/>
      <c r="P881" s="1"/>
      <c r="Q881" s="1"/>
      <c r="R881" s="1"/>
      <c r="S881" s="1"/>
      <c r="T881" s="1"/>
      <c r="U881" s="1"/>
      <c r="V881" s="1"/>
      <c r="W881" s="1"/>
    </row>
    <row r="882">
      <c r="A882" s="1"/>
      <c r="B882" s="1"/>
      <c r="C882" s="1"/>
      <c r="D882" s="1"/>
      <c r="E882" s="1"/>
      <c r="F882" s="1"/>
      <c r="G882" s="1"/>
      <c r="H882" s="1"/>
      <c r="I882" s="1"/>
      <c r="J882" s="1"/>
      <c r="K882" s="1"/>
      <c r="L882" s="1"/>
      <c r="M882" s="1"/>
      <c r="N882" s="1"/>
      <c r="O882" s="1"/>
      <c r="P882" s="1"/>
      <c r="Q882" s="1"/>
      <c r="R882" s="1"/>
      <c r="S882" s="1"/>
      <c r="T882" s="1"/>
      <c r="U882" s="1"/>
      <c r="V882" s="1"/>
      <c r="W882" s="1"/>
    </row>
    <row r="883">
      <c r="A883" s="1"/>
      <c r="B883" s="1"/>
      <c r="C883" s="1"/>
      <c r="D883" s="1"/>
      <c r="E883" s="1"/>
      <c r="F883" s="1"/>
      <c r="G883" s="1"/>
      <c r="H883" s="1"/>
      <c r="I883" s="1"/>
      <c r="J883" s="1"/>
      <c r="K883" s="1"/>
      <c r="L883" s="1"/>
      <c r="M883" s="1"/>
      <c r="N883" s="1"/>
      <c r="O883" s="1"/>
      <c r="P883" s="1"/>
      <c r="Q883" s="1"/>
      <c r="R883" s="1"/>
      <c r="S883" s="1"/>
      <c r="T883" s="1"/>
      <c r="U883" s="1"/>
      <c r="V883" s="1"/>
      <c r="W883" s="1"/>
    </row>
    <row r="884">
      <c r="A884" s="1"/>
      <c r="B884" s="1"/>
      <c r="C884" s="1"/>
      <c r="D884" s="1"/>
      <c r="E884" s="1"/>
      <c r="F884" s="1"/>
      <c r="G884" s="1"/>
      <c r="H884" s="1"/>
      <c r="I884" s="1"/>
      <c r="J884" s="1"/>
      <c r="K884" s="1"/>
      <c r="L884" s="1"/>
      <c r="M884" s="1"/>
      <c r="N884" s="1"/>
      <c r="O884" s="1"/>
      <c r="P884" s="1"/>
      <c r="Q884" s="1"/>
      <c r="R884" s="1"/>
      <c r="S884" s="1"/>
      <c r="T884" s="1"/>
      <c r="U884" s="1"/>
      <c r="V884" s="1"/>
      <c r="W884" s="1"/>
    </row>
    <row r="885">
      <c r="A885" s="1"/>
      <c r="B885" s="1"/>
      <c r="C885" s="1"/>
      <c r="D885" s="1"/>
      <c r="E885" s="1"/>
      <c r="F885" s="1"/>
      <c r="G885" s="1"/>
      <c r="H885" s="1"/>
      <c r="I885" s="1"/>
      <c r="J885" s="1"/>
      <c r="K885" s="1"/>
      <c r="L885" s="1"/>
      <c r="M885" s="1"/>
      <c r="N885" s="1"/>
      <c r="O885" s="1"/>
      <c r="P885" s="1"/>
      <c r="Q885" s="1"/>
      <c r="R885" s="1"/>
      <c r="S885" s="1"/>
      <c r="T885" s="1"/>
      <c r="U885" s="1"/>
      <c r="V885" s="1"/>
      <c r="W885" s="1"/>
    </row>
    <row r="886">
      <c r="A886" s="1"/>
      <c r="B886" s="1"/>
      <c r="C886" s="1"/>
      <c r="D886" s="1"/>
      <c r="E886" s="1"/>
      <c r="F886" s="1"/>
      <c r="G886" s="1"/>
      <c r="H886" s="1"/>
      <c r="I886" s="1"/>
      <c r="J886" s="1"/>
      <c r="K886" s="1"/>
      <c r="L886" s="1"/>
      <c r="M886" s="1"/>
      <c r="N886" s="1"/>
      <c r="O886" s="1"/>
      <c r="P886" s="1"/>
      <c r="Q886" s="1"/>
      <c r="R886" s="1"/>
      <c r="S886" s="1"/>
      <c r="T886" s="1"/>
      <c r="U886" s="1"/>
      <c r="V886" s="1"/>
      <c r="W886" s="1"/>
    </row>
    <row r="887">
      <c r="A887" s="1"/>
      <c r="B887" s="1"/>
      <c r="C887" s="1"/>
      <c r="D887" s="1"/>
      <c r="E887" s="1"/>
      <c r="F887" s="1"/>
      <c r="G887" s="1"/>
      <c r="H887" s="1"/>
      <c r="I887" s="1"/>
      <c r="J887" s="1"/>
      <c r="K887" s="1"/>
      <c r="L887" s="1"/>
      <c r="M887" s="1"/>
      <c r="N887" s="1"/>
      <c r="O887" s="1"/>
      <c r="P887" s="1"/>
      <c r="Q887" s="1"/>
      <c r="R887" s="1"/>
      <c r="S887" s="1"/>
      <c r="T887" s="1"/>
      <c r="U887" s="1"/>
      <c r="V887" s="1"/>
      <c r="W887" s="1"/>
    </row>
    <row r="888">
      <c r="A888" s="1"/>
      <c r="B888" s="1"/>
      <c r="C888" s="1"/>
      <c r="D888" s="1"/>
      <c r="E888" s="1"/>
      <c r="F888" s="1"/>
      <c r="G888" s="1"/>
      <c r="H888" s="1"/>
      <c r="I888" s="1"/>
      <c r="J888" s="1"/>
      <c r="K888" s="1"/>
      <c r="L888" s="1"/>
      <c r="M888" s="1"/>
      <c r="N888" s="1"/>
      <c r="O888" s="1"/>
      <c r="P888" s="1"/>
      <c r="Q888" s="1"/>
      <c r="R888" s="1"/>
      <c r="S888" s="1"/>
      <c r="T888" s="1"/>
      <c r="U888" s="1"/>
      <c r="V888" s="1"/>
      <c r="W888" s="1"/>
    </row>
    <row r="889">
      <c r="A889" s="1"/>
      <c r="B889" s="1"/>
      <c r="C889" s="1"/>
      <c r="D889" s="1"/>
      <c r="E889" s="1"/>
      <c r="F889" s="1"/>
      <c r="G889" s="1"/>
      <c r="H889" s="1"/>
      <c r="I889" s="1"/>
      <c r="J889" s="1"/>
      <c r="K889" s="1"/>
      <c r="L889" s="1"/>
      <c r="M889" s="1"/>
      <c r="N889" s="1"/>
      <c r="O889" s="1"/>
      <c r="P889" s="1"/>
      <c r="Q889" s="1"/>
      <c r="R889" s="1"/>
      <c r="S889" s="1"/>
      <c r="T889" s="1"/>
      <c r="U889" s="1"/>
      <c r="V889" s="1"/>
      <c r="W889" s="1"/>
    </row>
    <row r="890">
      <c r="A890" s="1"/>
      <c r="B890" s="1"/>
      <c r="C890" s="1"/>
      <c r="D890" s="1"/>
      <c r="E890" s="1"/>
      <c r="F890" s="1"/>
      <c r="G890" s="1"/>
      <c r="H890" s="1"/>
      <c r="I890" s="1"/>
      <c r="J890" s="1"/>
      <c r="K890" s="1"/>
      <c r="L890" s="1"/>
      <c r="M890" s="1"/>
      <c r="N890" s="1"/>
      <c r="O890" s="1"/>
      <c r="P890" s="1"/>
      <c r="Q890" s="1"/>
      <c r="R890" s="1"/>
      <c r="S890" s="1"/>
      <c r="T890" s="1"/>
      <c r="U890" s="1"/>
      <c r="V890" s="1"/>
      <c r="W890" s="1"/>
    </row>
    <row r="891">
      <c r="A891" s="1"/>
      <c r="B891" s="1"/>
      <c r="C891" s="1"/>
      <c r="D891" s="1"/>
      <c r="E891" s="1"/>
      <c r="F891" s="1"/>
      <c r="G891" s="1"/>
      <c r="H891" s="1"/>
      <c r="I891" s="1"/>
      <c r="J891" s="1"/>
      <c r="K891" s="1"/>
      <c r="L891" s="1"/>
      <c r="M891" s="1"/>
      <c r="N891" s="1"/>
      <c r="O891" s="1"/>
      <c r="P891" s="1"/>
      <c r="Q891" s="1"/>
      <c r="R891" s="1"/>
      <c r="S891" s="1"/>
      <c r="T891" s="1"/>
      <c r="U891" s="1"/>
      <c r="V891" s="1"/>
      <c r="W891" s="1"/>
    </row>
    <row r="892">
      <c r="A892" s="1"/>
      <c r="B892" s="1"/>
      <c r="C892" s="1"/>
      <c r="D892" s="1"/>
      <c r="E892" s="1"/>
      <c r="F892" s="1"/>
      <c r="G892" s="1"/>
      <c r="H892" s="1"/>
      <c r="I892" s="1"/>
      <c r="J892" s="1"/>
      <c r="K892" s="1"/>
      <c r="L892" s="1"/>
      <c r="M892" s="1"/>
      <c r="N892" s="1"/>
      <c r="O892" s="1"/>
      <c r="P892" s="1"/>
      <c r="Q892" s="1"/>
      <c r="R892" s="1"/>
      <c r="S892" s="1"/>
      <c r="T892" s="1"/>
      <c r="U892" s="1"/>
      <c r="V892" s="1"/>
      <c r="W892" s="1"/>
    </row>
    <row r="893">
      <c r="A893" s="1"/>
      <c r="B893" s="1"/>
      <c r="C893" s="1"/>
      <c r="D893" s="1"/>
      <c r="E893" s="1"/>
      <c r="F893" s="1"/>
      <c r="G893" s="1"/>
      <c r="H893" s="1"/>
      <c r="I893" s="1"/>
      <c r="J893" s="1"/>
      <c r="K893" s="1"/>
      <c r="L893" s="1"/>
      <c r="M893" s="1"/>
      <c r="N893" s="1"/>
      <c r="O893" s="1"/>
      <c r="P893" s="1"/>
      <c r="Q893" s="1"/>
      <c r="R893" s="1"/>
      <c r="S893" s="1"/>
      <c r="T893" s="1"/>
      <c r="U893" s="1"/>
      <c r="V893" s="1"/>
      <c r="W893" s="1"/>
    </row>
    <row r="894">
      <c r="A894" s="1"/>
      <c r="B894" s="1"/>
      <c r="C894" s="1"/>
      <c r="D894" s="1"/>
      <c r="E894" s="1"/>
      <c r="F894" s="1"/>
      <c r="G894" s="1"/>
      <c r="H894" s="1"/>
      <c r="I894" s="1"/>
      <c r="J894" s="1"/>
      <c r="K894" s="1"/>
      <c r="L894" s="1"/>
      <c r="M894" s="1"/>
      <c r="N894" s="1"/>
      <c r="O894" s="1"/>
      <c r="P894" s="1"/>
      <c r="Q894" s="1"/>
      <c r="R894" s="1"/>
      <c r="S894" s="1"/>
      <c r="T894" s="1"/>
      <c r="U894" s="1"/>
      <c r="V894" s="1"/>
      <c r="W894" s="1"/>
    </row>
    <row r="895">
      <c r="A895" s="1"/>
      <c r="B895" s="1"/>
      <c r="C895" s="1"/>
      <c r="D895" s="1"/>
      <c r="E895" s="1"/>
      <c r="F895" s="1"/>
      <c r="G895" s="1"/>
      <c r="H895" s="1"/>
      <c r="I895" s="1"/>
      <c r="J895" s="1"/>
      <c r="K895" s="1"/>
      <c r="L895" s="1"/>
      <c r="M895" s="1"/>
      <c r="N895" s="1"/>
      <c r="O895" s="1"/>
      <c r="P895" s="1"/>
      <c r="Q895" s="1"/>
      <c r="R895" s="1"/>
      <c r="S895" s="1"/>
      <c r="T895" s="1"/>
      <c r="U895" s="1"/>
      <c r="V895" s="1"/>
      <c r="W895" s="1"/>
    </row>
    <row r="896">
      <c r="A896" s="1"/>
      <c r="B896" s="1"/>
      <c r="C896" s="1"/>
      <c r="D896" s="1"/>
      <c r="E896" s="1"/>
      <c r="F896" s="1"/>
      <c r="G896" s="1"/>
      <c r="H896" s="1"/>
      <c r="I896" s="1"/>
      <c r="J896" s="1"/>
      <c r="K896" s="1"/>
      <c r="L896" s="1"/>
      <c r="M896" s="1"/>
      <c r="N896" s="1"/>
      <c r="O896" s="1"/>
      <c r="P896" s="1"/>
      <c r="Q896" s="1"/>
      <c r="R896" s="1"/>
      <c r="S896" s="1"/>
      <c r="T896" s="1"/>
      <c r="U896" s="1"/>
      <c r="V896" s="1"/>
      <c r="W896" s="1"/>
    </row>
    <row r="897">
      <c r="A897" s="1"/>
      <c r="B897" s="1"/>
      <c r="C897" s="1"/>
      <c r="D897" s="1"/>
      <c r="E897" s="1"/>
      <c r="F897" s="1"/>
      <c r="G897" s="1"/>
      <c r="H897" s="1"/>
      <c r="I897" s="1"/>
      <c r="J897" s="1"/>
      <c r="K897" s="1"/>
      <c r="L897" s="1"/>
      <c r="M897" s="1"/>
      <c r="N897" s="1"/>
      <c r="O897" s="1"/>
      <c r="P897" s="1"/>
      <c r="Q897" s="1"/>
      <c r="R897" s="1"/>
      <c r="S897" s="1"/>
      <c r="T897" s="1"/>
      <c r="U897" s="1"/>
      <c r="V897" s="1"/>
      <c r="W897" s="1"/>
    </row>
    <row r="898">
      <c r="A898" s="1"/>
      <c r="B898" s="1"/>
      <c r="C898" s="1"/>
      <c r="D898" s="1"/>
      <c r="E898" s="1"/>
      <c r="F898" s="1"/>
      <c r="G898" s="1"/>
      <c r="H898" s="1"/>
      <c r="I898" s="1"/>
      <c r="J898" s="1"/>
      <c r="K898" s="1"/>
      <c r="L898" s="1"/>
      <c r="M898" s="1"/>
      <c r="N898" s="1"/>
      <c r="O898" s="1"/>
      <c r="P898" s="1"/>
      <c r="Q898" s="1"/>
      <c r="R898" s="1"/>
      <c r="S898" s="1"/>
      <c r="T898" s="1"/>
      <c r="U898" s="1"/>
      <c r="V898" s="1"/>
      <c r="W898" s="1"/>
    </row>
    <row r="899">
      <c r="A899" s="1"/>
      <c r="B899" s="1"/>
      <c r="C899" s="1"/>
      <c r="D899" s="1"/>
      <c r="E899" s="1"/>
      <c r="F899" s="1"/>
      <c r="G899" s="1"/>
      <c r="H899" s="1"/>
      <c r="I899" s="1"/>
      <c r="J899" s="1"/>
      <c r="K899" s="1"/>
      <c r="L899" s="1"/>
      <c r="M899" s="1"/>
      <c r="N899" s="1"/>
      <c r="O899" s="1"/>
      <c r="P899" s="1"/>
      <c r="Q899" s="1"/>
      <c r="R899" s="1"/>
      <c r="S899" s="1"/>
      <c r="T899" s="1"/>
      <c r="U899" s="1"/>
      <c r="V899" s="1"/>
      <c r="W899" s="1"/>
    </row>
    <row r="900">
      <c r="A900" s="1"/>
      <c r="B900" s="1"/>
      <c r="C900" s="1"/>
      <c r="D900" s="1"/>
      <c r="E900" s="1"/>
      <c r="F900" s="1"/>
      <c r="G900" s="1"/>
      <c r="H900" s="1"/>
      <c r="I900" s="1"/>
      <c r="J900" s="1"/>
      <c r="K900" s="1"/>
      <c r="L900" s="1"/>
      <c r="M900" s="1"/>
      <c r="N900" s="1"/>
      <c r="O900" s="1"/>
      <c r="P900" s="1"/>
      <c r="Q900" s="1"/>
      <c r="R900" s="1"/>
      <c r="S900" s="1"/>
      <c r="T900" s="1"/>
      <c r="U900" s="1"/>
      <c r="V900" s="1"/>
      <c r="W900" s="1"/>
    </row>
    <row r="901">
      <c r="A901" s="1"/>
      <c r="B901" s="1"/>
      <c r="C901" s="1"/>
      <c r="D901" s="1"/>
      <c r="E901" s="1"/>
      <c r="F901" s="1"/>
      <c r="G901" s="1"/>
      <c r="H901" s="1"/>
      <c r="I901" s="1"/>
      <c r="J901" s="1"/>
      <c r="K901" s="1"/>
      <c r="L901" s="1"/>
      <c r="M901" s="1"/>
      <c r="N901" s="1"/>
      <c r="O901" s="1"/>
      <c r="P901" s="1"/>
      <c r="Q901" s="1"/>
      <c r="R901" s="1"/>
      <c r="S901" s="1"/>
      <c r="T901" s="1"/>
      <c r="U901" s="1"/>
      <c r="V901" s="1"/>
      <c r="W901" s="1"/>
    </row>
    <row r="902">
      <c r="A902" s="1"/>
      <c r="B902" s="1"/>
      <c r="C902" s="1"/>
      <c r="D902" s="1"/>
      <c r="E902" s="1"/>
      <c r="F902" s="1"/>
      <c r="G902" s="1"/>
      <c r="H902" s="1"/>
      <c r="I902" s="1"/>
      <c r="J902" s="1"/>
      <c r="K902" s="1"/>
      <c r="L902" s="1"/>
      <c r="M902" s="1"/>
      <c r="N902" s="1"/>
      <c r="O902" s="1"/>
      <c r="P902" s="1"/>
      <c r="Q902" s="1"/>
      <c r="R902" s="1"/>
      <c r="S902" s="1"/>
      <c r="T902" s="1"/>
      <c r="U902" s="1"/>
      <c r="V902" s="1"/>
      <c r="W902" s="1"/>
    </row>
    <row r="903">
      <c r="A903" s="1"/>
      <c r="B903" s="1"/>
      <c r="C903" s="1"/>
      <c r="D903" s="1"/>
      <c r="E903" s="1"/>
      <c r="F903" s="1"/>
      <c r="G903" s="1"/>
      <c r="H903" s="1"/>
      <c r="I903" s="1"/>
      <c r="J903" s="1"/>
      <c r="K903" s="1"/>
      <c r="L903" s="1"/>
      <c r="M903" s="1"/>
      <c r="N903" s="1"/>
      <c r="O903" s="1"/>
      <c r="P903" s="1"/>
      <c r="Q903" s="1"/>
      <c r="R903" s="1"/>
      <c r="S903" s="1"/>
      <c r="T903" s="1"/>
      <c r="U903" s="1"/>
      <c r="V903" s="1"/>
      <c r="W903" s="1"/>
    </row>
    <row r="904">
      <c r="A904" s="1"/>
      <c r="B904" s="1"/>
      <c r="C904" s="1"/>
      <c r="D904" s="1"/>
      <c r="E904" s="1"/>
      <c r="F904" s="1"/>
      <c r="G904" s="1"/>
      <c r="H904" s="1"/>
      <c r="I904" s="1"/>
      <c r="J904" s="1"/>
      <c r="K904" s="1"/>
      <c r="L904" s="1"/>
      <c r="M904" s="1"/>
      <c r="N904" s="1"/>
      <c r="O904" s="1"/>
      <c r="P904" s="1"/>
      <c r="Q904" s="1"/>
      <c r="R904" s="1"/>
      <c r="S904" s="1"/>
      <c r="T904" s="1"/>
      <c r="U904" s="1"/>
      <c r="V904" s="1"/>
      <c r="W904" s="1"/>
    </row>
    <row r="905">
      <c r="A905" s="1"/>
      <c r="B905" s="1"/>
      <c r="C905" s="1"/>
      <c r="D905" s="1"/>
      <c r="E905" s="1"/>
      <c r="F905" s="1"/>
      <c r="G905" s="1"/>
      <c r="H905" s="1"/>
      <c r="I905" s="1"/>
      <c r="J905" s="1"/>
      <c r="K905" s="1"/>
      <c r="L905" s="1"/>
      <c r="M905" s="1"/>
      <c r="N905" s="1"/>
      <c r="O905" s="1"/>
      <c r="P905" s="1"/>
      <c r="Q905" s="1"/>
      <c r="R905" s="1"/>
      <c r="S905" s="1"/>
      <c r="T905" s="1"/>
      <c r="U905" s="1"/>
      <c r="V905" s="1"/>
      <c r="W905" s="1"/>
    </row>
    <row r="906">
      <c r="A906" s="1"/>
      <c r="B906" s="1"/>
      <c r="C906" s="1"/>
      <c r="D906" s="1"/>
      <c r="E906" s="1"/>
      <c r="F906" s="1"/>
      <c r="G906" s="1"/>
      <c r="H906" s="1"/>
      <c r="I906" s="1"/>
      <c r="J906" s="1"/>
      <c r="K906" s="1"/>
      <c r="L906" s="1"/>
      <c r="M906" s="1"/>
      <c r="N906" s="1"/>
      <c r="O906" s="1"/>
      <c r="P906" s="1"/>
      <c r="Q906" s="1"/>
      <c r="R906" s="1"/>
      <c r="S906" s="1"/>
      <c r="T906" s="1"/>
      <c r="U906" s="1"/>
      <c r="V906" s="1"/>
      <c r="W906" s="1"/>
    </row>
    <row r="907">
      <c r="A907" s="1"/>
      <c r="B907" s="1"/>
      <c r="C907" s="1"/>
      <c r="D907" s="1"/>
      <c r="E907" s="1"/>
      <c r="F907" s="1"/>
      <c r="G907" s="1"/>
      <c r="H907" s="1"/>
      <c r="I907" s="1"/>
      <c r="J907" s="1"/>
      <c r="K907" s="1"/>
      <c r="L907" s="1"/>
      <c r="M907" s="1"/>
      <c r="N907" s="1"/>
      <c r="O907" s="1"/>
      <c r="P907" s="1"/>
      <c r="Q907" s="1"/>
      <c r="R907" s="1"/>
      <c r="S907" s="1"/>
      <c r="T907" s="1"/>
      <c r="U907" s="1"/>
      <c r="V907" s="1"/>
      <c r="W907" s="1"/>
    </row>
    <row r="908">
      <c r="A908" s="1"/>
      <c r="B908" s="1"/>
      <c r="C908" s="1"/>
      <c r="D908" s="1"/>
      <c r="E908" s="1"/>
      <c r="F908" s="1"/>
      <c r="G908" s="1"/>
      <c r="H908" s="1"/>
      <c r="I908" s="1"/>
      <c r="J908" s="1"/>
      <c r="K908" s="1"/>
      <c r="L908" s="1"/>
      <c r="M908" s="1"/>
      <c r="N908" s="1"/>
      <c r="O908" s="1"/>
      <c r="P908" s="1"/>
      <c r="Q908" s="1"/>
      <c r="R908" s="1"/>
      <c r="S908" s="1"/>
      <c r="T908" s="1"/>
      <c r="U908" s="1"/>
      <c r="V908" s="1"/>
      <c r="W908" s="1"/>
    </row>
    <row r="909">
      <c r="A909" s="1"/>
      <c r="B909" s="1"/>
      <c r="C909" s="1"/>
      <c r="D909" s="1"/>
      <c r="E909" s="1"/>
      <c r="F909" s="1"/>
      <c r="G909" s="1"/>
      <c r="H909" s="1"/>
      <c r="I909" s="1"/>
      <c r="J909" s="1"/>
      <c r="K909" s="1"/>
      <c r="L909" s="1"/>
      <c r="M909" s="1"/>
      <c r="N909" s="1"/>
      <c r="O909" s="1"/>
      <c r="P909" s="1"/>
      <c r="Q909" s="1"/>
      <c r="R909" s="1"/>
      <c r="S909" s="1"/>
      <c r="T909" s="1"/>
      <c r="U909" s="1"/>
      <c r="V909" s="1"/>
      <c r="W909" s="1"/>
    </row>
    <row r="910">
      <c r="A910" s="1"/>
      <c r="B910" s="1"/>
      <c r="C910" s="1"/>
      <c r="D910" s="1"/>
      <c r="E910" s="1"/>
      <c r="F910" s="1"/>
      <c r="G910" s="1"/>
      <c r="H910" s="1"/>
      <c r="I910" s="1"/>
      <c r="J910" s="1"/>
      <c r="K910" s="1"/>
      <c r="L910" s="1"/>
      <c r="M910" s="1"/>
      <c r="N910" s="1"/>
      <c r="O910" s="1"/>
      <c r="P910" s="1"/>
      <c r="Q910" s="1"/>
      <c r="R910" s="1"/>
      <c r="S910" s="1"/>
      <c r="T910" s="1"/>
      <c r="U910" s="1"/>
      <c r="V910" s="1"/>
      <c r="W910" s="1"/>
    </row>
    <row r="911">
      <c r="A911" s="1"/>
      <c r="B911" s="1"/>
      <c r="C911" s="1"/>
      <c r="D911" s="1"/>
      <c r="E911" s="1"/>
      <c r="F911" s="1"/>
      <c r="G911" s="1"/>
      <c r="H911" s="1"/>
      <c r="I911" s="1"/>
      <c r="J911" s="1"/>
      <c r="K911" s="1"/>
      <c r="L911" s="1"/>
      <c r="M911" s="1"/>
      <c r="N911" s="1"/>
      <c r="O911" s="1"/>
      <c r="P911" s="1"/>
      <c r="Q911" s="1"/>
      <c r="R911" s="1"/>
      <c r="S911" s="1"/>
      <c r="T911" s="1"/>
      <c r="U911" s="1"/>
      <c r="V911" s="1"/>
      <c r="W911" s="1"/>
    </row>
    <row r="912">
      <c r="A912" s="1"/>
      <c r="B912" s="1"/>
      <c r="C912" s="1"/>
      <c r="D912" s="1"/>
      <c r="E912" s="1"/>
      <c r="F912" s="1"/>
      <c r="G912" s="1"/>
      <c r="H912" s="1"/>
      <c r="I912" s="1"/>
      <c r="J912" s="1"/>
      <c r="K912" s="1"/>
      <c r="L912" s="1"/>
      <c r="M912" s="1"/>
      <c r="N912" s="1"/>
      <c r="O912" s="1"/>
      <c r="P912" s="1"/>
      <c r="Q912" s="1"/>
      <c r="R912" s="1"/>
      <c r="S912" s="1"/>
      <c r="T912" s="1"/>
      <c r="U912" s="1"/>
      <c r="V912" s="1"/>
      <c r="W912" s="1"/>
    </row>
    <row r="913">
      <c r="A913" s="1"/>
      <c r="B913" s="1"/>
      <c r="C913" s="1"/>
      <c r="D913" s="1"/>
      <c r="E913" s="1"/>
      <c r="F913" s="1"/>
      <c r="G913" s="1"/>
      <c r="H913" s="1"/>
      <c r="I913" s="1"/>
      <c r="J913" s="1"/>
      <c r="K913" s="1"/>
      <c r="L913" s="1"/>
      <c r="M913" s="1"/>
      <c r="N913" s="1"/>
      <c r="O913" s="1"/>
      <c r="P913" s="1"/>
      <c r="Q913" s="1"/>
      <c r="R913" s="1"/>
      <c r="S913" s="1"/>
      <c r="T913" s="1"/>
      <c r="U913" s="1"/>
      <c r="V913" s="1"/>
      <c r="W913" s="1"/>
    </row>
    <row r="914">
      <c r="A914" s="1"/>
      <c r="B914" s="1"/>
      <c r="C914" s="1"/>
      <c r="D914" s="1"/>
      <c r="E914" s="1"/>
      <c r="F914" s="1"/>
      <c r="G914" s="1"/>
      <c r="H914" s="1"/>
      <c r="I914" s="1"/>
      <c r="J914" s="1"/>
      <c r="K914" s="1"/>
      <c r="L914" s="1"/>
      <c r="M914" s="1"/>
      <c r="N914" s="1"/>
      <c r="O914" s="1"/>
      <c r="P914" s="1"/>
      <c r="Q914" s="1"/>
      <c r="R914" s="1"/>
      <c r="S914" s="1"/>
      <c r="T914" s="1"/>
      <c r="U914" s="1"/>
      <c r="V914" s="1"/>
      <c r="W914" s="1"/>
    </row>
    <row r="915">
      <c r="A915" s="1"/>
      <c r="B915" s="1"/>
      <c r="C915" s="1"/>
      <c r="D915" s="1"/>
      <c r="E915" s="1"/>
      <c r="F915" s="1"/>
      <c r="G915" s="1"/>
      <c r="H915" s="1"/>
      <c r="I915" s="1"/>
      <c r="J915" s="1"/>
      <c r="K915" s="1"/>
      <c r="L915" s="1"/>
      <c r="M915" s="1"/>
      <c r="N915" s="1"/>
      <c r="O915" s="1"/>
      <c r="P915" s="1"/>
      <c r="Q915" s="1"/>
      <c r="R915" s="1"/>
      <c r="S915" s="1"/>
      <c r="T915" s="1"/>
      <c r="U915" s="1"/>
      <c r="V915" s="1"/>
      <c r="W915" s="1"/>
    </row>
    <row r="916">
      <c r="A916" s="1"/>
      <c r="B916" s="1"/>
      <c r="C916" s="1"/>
      <c r="D916" s="1"/>
      <c r="E916" s="1"/>
      <c r="F916" s="1"/>
      <c r="G916" s="1"/>
      <c r="H916" s="1"/>
      <c r="I916" s="1"/>
      <c r="J916" s="1"/>
      <c r="K916" s="1"/>
      <c r="L916" s="1"/>
      <c r="M916" s="1"/>
      <c r="N916" s="1"/>
      <c r="O916" s="1"/>
      <c r="P916" s="1"/>
      <c r="Q916" s="1"/>
      <c r="R916" s="1"/>
      <c r="S916" s="1"/>
      <c r="T916" s="1"/>
      <c r="U916" s="1"/>
      <c r="V916" s="1"/>
      <c r="W916" s="1"/>
    </row>
    <row r="917">
      <c r="A917" s="1"/>
      <c r="B917" s="1"/>
      <c r="C917" s="1"/>
      <c r="D917" s="1"/>
      <c r="E917" s="1"/>
      <c r="F917" s="1"/>
      <c r="G917" s="1"/>
      <c r="H917" s="1"/>
      <c r="I917" s="1"/>
      <c r="J917" s="1"/>
      <c r="K917" s="1"/>
      <c r="L917" s="1"/>
      <c r="M917" s="1"/>
      <c r="N917" s="1"/>
      <c r="O917" s="1"/>
      <c r="P917" s="1"/>
      <c r="Q917" s="1"/>
      <c r="R917" s="1"/>
      <c r="S917" s="1"/>
      <c r="T917" s="1"/>
      <c r="U917" s="1"/>
      <c r="V917" s="1"/>
      <c r="W917" s="1"/>
    </row>
    <row r="918">
      <c r="A918" s="1"/>
      <c r="B918" s="1"/>
      <c r="C918" s="1"/>
      <c r="D918" s="1"/>
      <c r="E918" s="1"/>
      <c r="F918" s="1"/>
      <c r="G918" s="1"/>
      <c r="H918" s="1"/>
      <c r="I918" s="1"/>
      <c r="J918" s="1"/>
      <c r="K918" s="1"/>
      <c r="L918" s="1"/>
      <c r="M918" s="1"/>
      <c r="N918" s="1"/>
      <c r="O918" s="1"/>
      <c r="P918" s="1"/>
      <c r="Q918" s="1"/>
      <c r="R918" s="1"/>
      <c r="S918" s="1"/>
      <c r="T918" s="1"/>
      <c r="U918" s="1"/>
      <c r="V918" s="1"/>
      <c r="W918" s="1"/>
    </row>
    <row r="919">
      <c r="A919" s="1"/>
      <c r="B919" s="1"/>
      <c r="C919" s="1"/>
      <c r="D919" s="1"/>
      <c r="E919" s="1"/>
      <c r="F919" s="1"/>
      <c r="G919" s="1"/>
      <c r="H919" s="1"/>
      <c r="I919" s="1"/>
      <c r="J919" s="1"/>
      <c r="K919" s="1"/>
      <c r="L919" s="1"/>
      <c r="M919" s="1"/>
      <c r="N919" s="1"/>
      <c r="O919" s="1"/>
      <c r="P919" s="1"/>
      <c r="Q919" s="1"/>
      <c r="R919" s="1"/>
      <c r="S919" s="1"/>
      <c r="T919" s="1"/>
      <c r="U919" s="1"/>
      <c r="V919" s="1"/>
      <c r="W919" s="1"/>
    </row>
    <row r="920">
      <c r="A920" s="1"/>
      <c r="B920" s="1"/>
      <c r="C920" s="1"/>
      <c r="D920" s="1"/>
      <c r="E920" s="1"/>
      <c r="F920" s="1"/>
      <c r="G920" s="1"/>
      <c r="H920" s="1"/>
      <c r="I920" s="1"/>
      <c r="J920" s="1"/>
      <c r="K920" s="1"/>
      <c r="L920" s="1"/>
      <c r="M920" s="1"/>
      <c r="N920" s="1"/>
      <c r="O920" s="1"/>
      <c r="P920" s="1"/>
      <c r="Q920" s="1"/>
      <c r="R920" s="1"/>
      <c r="S920" s="1"/>
      <c r="T920" s="1"/>
      <c r="U920" s="1"/>
      <c r="V920" s="1"/>
      <c r="W920" s="1"/>
    </row>
    <row r="921">
      <c r="A921" s="1"/>
      <c r="B921" s="1"/>
      <c r="C921" s="1"/>
      <c r="D921" s="1"/>
      <c r="E921" s="1"/>
      <c r="F921" s="1"/>
      <c r="G921" s="1"/>
      <c r="H921" s="1"/>
      <c r="I921" s="1"/>
      <c r="J921" s="1"/>
      <c r="K921" s="1"/>
      <c r="L921" s="1"/>
      <c r="M921" s="1"/>
      <c r="N921" s="1"/>
      <c r="O921" s="1"/>
      <c r="P921" s="1"/>
      <c r="Q921" s="1"/>
      <c r="R921" s="1"/>
      <c r="S921" s="1"/>
      <c r="T921" s="1"/>
      <c r="U921" s="1"/>
      <c r="V921" s="1"/>
      <c r="W921" s="1"/>
    </row>
    <row r="922">
      <c r="A922" s="1"/>
      <c r="B922" s="1"/>
      <c r="C922" s="1"/>
      <c r="D922" s="1"/>
      <c r="E922" s="1"/>
      <c r="F922" s="1"/>
      <c r="G922" s="1"/>
      <c r="H922" s="1"/>
      <c r="I922" s="1"/>
      <c r="J922" s="1"/>
      <c r="K922" s="1"/>
      <c r="L922" s="1"/>
      <c r="M922" s="1"/>
      <c r="N922" s="1"/>
      <c r="O922" s="1"/>
      <c r="P922" s="1"/>
      <c r="Q922" s="1"/>
      <c r="R922" s="1"/>
      <c r="S922" s="1"/>
      <c r="T922" s="1"/>
      <c r="U922" s="1"/>
      <c r="V922" s="1"/>
      <c r="W922" s="1"/>
    </row>
    <row r="923">
      <c r="A923" s="1"/>
      <c r="B923" s="1"/>
      <c r="C923" s="1"/>
      <c r="D923" s="1"/>
      <c r="E923" s="1"/>
      <c r="F923" s="1"/>
      <c r="G923" s="1"/>
      <c r="H923" s="1"/>
      <c r="I923" s="1"/>
      <c r="J923" s="1"/>
      <c r="K923" s="1"/>
      <c r="L923" s="1"/>
      <c r="M923" s="1"/>
      <c r="N923" s="1"/>
      <c r="O923" s="1"/>
      <c r="P923" s="1"/>
      <c r="Q923" s="1"/>
      <c r="R923" s="1"/>
      <c r="S923" s="1"/>
      <c r="T923" s="1"/>
      <c r="U923" s="1"/>
      <c r="V923" s="1"/>
      <c r="W923" s="1"/>
    </row>
    <row r="924">
      <c r="A924" s="1"/>
      <c r="B924" s="1"/>
      <c r="C924" s="1"/>
      <c r="D924" s="1"/>
      <c r="E924" s="1"/>
      <c r="F924" s="1"/>
      <c r="G924" s="1"/>
      <c r="H924" s="1"/>
      <c r="I924" s="1"/>
      <c r="J924" s="1"/>
      <c r="K924" s="1"/>
      <c r="L924" s="1"/>
      <c r="M924" s="1"/>
      <c r="N924" s="1"/>
      <c r="O924" s="1"/>
      <c r="P924" s="1"/>
      <c r="Q924" s="1"/>
      <c r="R924" s="1"/>
      <c r="S924" s="1"/>
      <c r="T924" s="1"/>
      <c r="U924" s="1"/>
      <c r="V924" s="1"/>
      <c r="W924" s="1"/>
    </row>
    <row r="925">
      <c r="A925" s="1"/>
      <c r="B925" s="1"/>
      <c r="C925" s="1"/>
      <c r="D925" s="1"/>
      <c r="E925" s="1"/>
      <c r="F925" s="1"/>
      <c r="G925" s="1"/>
      <c r="H925" s="1"/>
      <c r="I925" s="1"/>
      <c r="J925" s="1"/>
      <c r="K925" s="1"/>
      <c r="L925" s="1"/>
      <c r="M925" s="1"/>
      <c r="N925" s="1"/>
      <c r="O925" s="1"/>
      <c r="P925" s="1"/>
      <c r="Q925" s="1"/>
      <c r="R925" s="1"/>
      <c r="S925" s="1"/>
      <c r="T925" s="1"/>
      <c r="U925" s="1"/>
      <c r="V925" s="1"/>
      <c r="W925" s="1"/>
    </row>
    <row r="926">
      <c r="A926" s="1"/>
      <c r="B926" s="1"/>
      <c r="C926" s="1"/>
      <c r="D926" s="1"/>
      <c r="E926" s="1"/>
      <c r="F926" s="1"/>
      <c r="G926" s="1"/>
      <c r="H926" s="1"/>
      <c r="I926" s="1"/>
      <c r="J926" s="1"/>
      <c r="K926" s="1"/>
      <c r="L926" s="1"/>
      <c r="M926" s="1"/>
      <c r="N926" s="1"/>
      <c r="O926" s="1"/>
      <c r="P926" s="1"/>
      <c r="Q926" s="1"/>
      <c r="R926" s="1"/>
      <c r="S926" s="1"/>
      <c r="T926" s="1"/>
      <c r="U926" s="1"/>
      <c r="V926" s="1"/>
      <c r="W926" s="1"/>
    </row>
    <row r="927">
      <c r="A927" s="1"/>
      <c r="B927" s="1"/>
      <c r="C927" s="1"/>
      <c r="D927" s="1"/>
      <c r="E927" s="1"/>
      <c r="F927" s="1"/>
      <c r="G927" s="1"/>
      <c r="H927" s="1"/>
      <c r="I927" s="1"/>
      <c r="J927" s="1"/>
      <c r="K927" s="1"/>
      <c r="L927" s="1"/>
      <c r="M927" s="1"/>
      <c r="N927" s="1"/>
      <c r="O927" s="1"/>
      <c r="P927" s="1"/>
      <c r="Q927" s="1"/>
      <c r="R927" s="1"/>
      <c r="S927" s="1"/>
      <c r="T927" s="1"/>
      <c r="U927" s="1"/>
      <c r="V927" s="1"/>
      <c r="W927" s="1"/>
    </row>
    <row r="928">
      <c r="A928" s="1"/>
      <c r="B928" s="1"/>
      <c r="C928" s="1"/>
      <c r="D928" s="1"/>
      <c r="E928" s="1"/>
      <c r="F928" s="1"/>
      <c r="G928" s="1"/>
      <c r="H928" s="1"/>
      <c r="I928" s="1"/>
      <c r="J928" s="1"/>
      <c r="K928" s="1"/>
      <c r="L928" s="1"/>
      <c r="M928" s="1"/>
      <c r="N928" s="1"/>
      <c r="O928" s="1"/>
      <c r="P928" s="1"/>
      <c r="Q928" s="1"/>
      <c r="R928" s="1"/>
      <c r="S928" s="1"/>
      <c r="T928" s="1"/>
      <c r="U928" s="1"/>
      <c r="V928" s="1"/>
      <c r="W928" s="1"/>
    </row>
    <row r="929">
      <c r="A929" s="1"/>
      <c r="B929" s="1"/>
      <c r="C929" s="1"/>
      <c r="D929" s="1"/>
      <c r="E929" s="1"/>
      <c r="F929" s="1"/>
      <c r="G929" s="1"/>
      <c r="H929" s="1"/>
      <c r="I929" s="1"/>
      <c r="J929" s="1"/>
      <c r="K929" s="1"/>
      <c r="L929" s="1"/>
      <c r="M929" s="1"/>
      <c r="N929" s="1"/>
      <c r="O929" s="1"/>
      <c r="P929" s="1"/>
      <c r="Q929" s="1"/>
      <c r="R929" s="1"/>
      <c r="S929" s="1"/>
      <c r="T929" s="1"/>
      <c r="U929" s="1"/>
      <c r="V929" s="1"/>
      <c r="W929" s="1"/>
    </row>
    <row r="930">
      <c r="A930" s="1"/>
      <c r="B930" s="1"/>
      <c r="C930" s="1"/>
      <c r="D930" s="1"/>
      <c r="E930" s="1"/>
      <c r="F930" s="1"/>
      <c r="G930" s="1"/>
      <c r="H930" s="1"/>
      <c r="I930" s="1"/>
      <c r="J930" s="1"/>
      <c r="K930" s="1"/>
      <c r="L930" s="1"/>
      <c r="M930" s="1"/>
      <c r="N930" s="1"/>
      <c r="O930" s="1"/>
      <c r="P930" s="1"/>
      <c r="Q930" s="1"/>
      <c r="R930" s="1"/>
      <c r="S930" s="1"/>
      <c r="T930" s="1"/>
      <c r="U930" s="1"/>
      <c r="V930" s="1"/>
      <c r="W930" s="1"/>
    </row>
    <row r="931">
      <c r="A931" s="1"/>
      <c r="B931" s="1"/>
      <c r="C931" s="1"/>
      <c r="D931" s="1"/>
      <c r="E931" s="1"/>
      <c r="F931" s="1"/>
      <c r="G931" s="1"/>
      <c r="H931" s="1"/>
      <c r="I931" s="1"/>
      <c r="J931" s="1"/>
      <c r="K931" s="1"/>
      <c r="L931" s="1"/>
      <c r="M931" s="1"/>
      <c r="N931" s="1"/>
      <c r="O931" s="1"/>
      <c r="P931" s="1"/>
      <c r="Q931" s="1"/>
      <c r="R931" s="1"/>
      <c r="S931" s="1"/>
      <c r="T931" s="1"/>
      <c r="U931" s="1"/>
      <c r="V931" s="1"/>
      <c r="W931" s="1"/>
    </row>
    <row r="932">
      <c r="A932" s="1"/>
      <c r="B932" s="1"/>
      <c r="C932" s="1"/>
      <c r="D932" s="1"/>
      <c r="E932" s="1"/>
      <c r="F932" s="1"/>
      <c r="G932" s="1"/>
      <c r="H932" s="1"/>
      <c r="I932" s="1"/>
      <c r="J932" s="1"/>
      <c r="K932" s="1"/>
      <c r="L932" s="1"/>
      <c r="M932" s="1"/>
      <c r="N932" s="1"/>
      <c r="O932" s="1"/>
      <c r="P932" s="1"/>
      <c r="Q932" s="1"/>
      <c r="R932" s="1"/>
      <c r="S932" s="1"/>
      <c r="T932" s="1"/>
      <c r="U932" s="1"/>
      <c r="V932" s="1"/>
      <c r="W932" s="1"/>
    </row>
    <row r="933">
      <c r="A933" s="1"/>
      <c r="B933" s="1"/>
      <c r="C933" s="1"/>
      <c r="D933" s="1"/>
      <c r="E933" s="1"/>
      <c r="F933" s="1"/>
      <c r="G933" s="1"/>
      <c r="H933" s="1"/>
      <c r="I933" s="1"/>
      <c r="J933" s="1"/>
      <c r="K933" s="1"/>
      <c r="L933" s="1"/>
      <c r="M933" s="1"/>
      <c r="N933" s="1"/>
      <c r="O933" s="1"/>
      <c r="P933" s="1"/>
      <c r="Q933" s="1"/>
      <c r="R933" s="1"/>
      <c r="S933" s="1"/>
      <c r="T933" s="1"/>
      <c r="U933" s="1"/>
      <c r="V933" s="1"/>
      <c r="W933" s="1"/>
    </row>
    <row r="934">
      <c r="A934" s="1"/>
      <c r="B934" s="1"/>
      <c r="C934" s="1"/>
      <c r="D934" s="1"/>
      <c r="E934" s="1"/>
      <c r="F934" s="1"/>
      <c r="G934" s="1"/>
      <c r="H934" s="1"/>
      <c r="I934" s="1"/>
      <c r="J934" s="1"/>
      <c r="K934" s="1"/>
      <c r="L934" s="1"/>
      <c r="M934" s="1"/>
      <c r="N934" s="1"/>
      <c r="O934" s="1"/>
      <c r="P934" s="1"/>
      <c r="Q934" s="1"/>
      <c r="R934" s="1"/>
      <c r="S934" s="1"/>
      <c r="T934" s="1"/>
      <c r="U934" s="1"/>
      <c r="V934" s="1"/>
      <c r="W934" s="1"/>
    </row>
    <row r="935">
      <c r="A935" s="1"/>
      <c r="B935" s="1"/>
      <c r="C935" s="1"/>
      <c r="D935" s="1"/>
      <c r="E935" s="1"/>
      <c r="F935" s="1"/>
      <c r="G935" s="1"/>
      <c r="H935" s="1"/>
      <c r="I935" s="1"/>
      <c r="J935" s="1"/>
      <c r="K935" s="1"/>
      <c r="L935" s="1"/>
      <c r="M935" s="1"/>
      <c r="N935" s="1"/>
      <c r="O935" s="1"/>
      <c r="P935" s="1"/>
      <c r="Q935" s="1"/>
      <c r="R935" s="1"/>
      <c r="S935" s="1"/>
      <c r="T935" s="1"/>
      <c r="U935" s="1"/>
      <c r="V935" s="1"/>
      <c r="W935" s="1"/>
    </row>
    <row r="936">
      <c r="A936" s="1"/>
      <c r="B936" s="1"/>
      <c r="C936" s="1"/>
      <c r="D936" s="1"/>
      <c r="E936" s="1"/>
      <c r="F936" s="1"/>
      <c r="G936" s="1"/>
      <c r="H936" s="1"/>
      <c r="I936" s="1"/>
      <c r="J936" s="1"/>
      <c r="K936" s="1"/>
      <c r="L936" s="1"/>
      <c r="M936" s="1"/>
      <c r="N936" s="1"/>
      <c r="O936" s="1"/>
      <c r="P936" s="1"/>
      <c r="Q936" s="1"/>
      <c r="R936" s="1"/>
      <c r="S936" s="1"/>
      <c r="T936" s="1"/>
      <c r="U936" s="1"/>
      <c r="V936" s="1"/>
      <c r="W936" s="1"/>
    </row>
    <row r="937">
      <c r="A937" s="1"/>
      <c r="B937" s="1"/>
      <c r="C937" s="1"/>
      <c r="D937" s="1"/>
      <c r="E937" s="1"/>
      <c r="F937" s="1"/>
      <c r="G937" s="1"/>
      <c r="H937" s="1"/>
      <c r="I937" s="1"/>
      <c r="J937" s="1"/>
      <c r="K937" s="1"/>
      <c r="L937" s="1"/>
      <c r="M937" s="1"/>
      <c r="N937" s="1"/>
      <c r="O937" s="1"/>
      <c r="P937" s="1"/>
      <c r="Q937" s="1"/>
      <c r="R937" s="1"/>
      <c r="S937" s="1"/>
      <c r="T937" s="1"/>
      <c r="U937" s="1"/>
      <c r="V937" s="1"/>
      <c r="W937" s="1"/>
    </row>
    <row r="938">
      <c r="A938" s="1"/>
      <c r="B938" s="1"/>
      <c r="C938" s="1"/>
      <c r="D938" s="1"/>
      <c r="E938" s="1"/>
      <c r="F938" s="1"/>
      <c r="G938" s="1"/>
      <c r="H938" s="1"/>
      <c r="I938" s="1"/>
      <c r="J938" s="1"/>
      <c r="K938" s="1"/>
      <c r="L938" s="1"/>
      <c r="M938" s="1"/>
      <c r="N938" s="1"/>
      <c r="O938" s="1"/>
      <c r="P938" s="1"/>
      <c r="Q938" s="1"/>
      <c r="R938" s="1"/>
      <c r="S938" s="1"/>
      <c r="T938" s="1"/>
      <c r="U938" s="1"/>
      <c r="V938" s="1"/>
      <c r="W938" s="1"/>
    </row>
    <row r="939">
      <c r="A939" s="1"/>
      <c r="B939" s="1"/>
      <c r="C939" s="1"/>
      <c r="D939" s="1"/>
      <c r="E939" s="1"/>
      <c r="F939" s="1"/>
      <c r="G939" s="1"/>
      <c r="H939" s="1"/>
      <c r="I939" s="1"/>
      <c r="J939" s="1"/>
      <c r="K939" s="1"/>
      <c r="L939" s="1"/>
      <c r="M939" s="1"/>
      <c r="N939" s="1"/>
      <c r="O939" s="1"/>
      <c r="P939" s="1"/>
      <c r="Q939" s="1"/>
      <c r="R939" s="1"/>
      <c r="S939" s="1"/>
      <c r="T939" s="1"/>
      <c r="U939" s="1"/>
      <c r="V939" s="1"/>
      <c r="W939" s="1"/>
    </row>
    <row r="940">
      <c r="A940" s="1"/>
      <c r="B940" s="1"/>
      <c r="C940" s="1"/>
      <c r="D940" s="1"/>
      <c r="E940" s="1"/>
      <c r="F940" s="1"/>
      <c r="G940" s="1"/>
      <c r="H940" s="1"/>
      <c r="I940" s="1"/>
      <c r="J940" s="1"/>
      <c r="K940" s="1"/>
      <c r="L940" s="1"/>
      <c r="M940" s="1"/>
      <c r="N940" s="1"/>
      <c r="O940" s="1"/>
      <c r="P940" s="1"/>
      <c r="Q940" s="1"/>
      <c r="R940" s="1"/>
      <c r="S940" s="1"/>
      <c r="T940" s="1"/>
      <c r="U940" s="1"/>
      <c r="V940" s="1"/>
      <c r="W940" s="1"/>
    </row>
    <row r="941">
      <c r="A941" s="1"/>
      <c r="B941" s="1"/>
      <c r="C941" s="1"/>
      <c r="D941" s="1"/>
      <c r="E941" s="1"/>
      <c r="F941" s="1"/>
      <c r="G941" s="1"/>
      <c r="H941" s="1"/>
      <c r="I941" s="1"/>
      <c r="J941" s="1"/>
      <c r="K941" s="1"/>
      <c r="L941" s="1"/>
      <c r="M941" s="1"/>
      <c r="N941" s="1"/>
      <c r="O941" s="1"/>
      <c r="P941" s="1"/>
      <c r="Q941" s="1"/>
      <c r="R941" s="1"/>
      <c r="S941" s="1"/>
      <c r="T941" s="1"/>
      <c r="U941" s="1"/>
      <c r="V941" s="1"/>
      <c r="W941" s="1"/>
    </row>
    <row r="942">
      <c r="A942" s="1"/>
      <c r="B942" s="1"/>
      <c r="C942" s="1"/>
      <c r="D942" s="1"/>
      <c r="E942" s="1"/>
      <c r="F942" s="1"/>
      <c r="G942" s="1"/>
      <c r="H942" s="1"/>
      <c r="I942" s="1"/>
      <c r="J942" s="1"/>
      <c r="K942" s="1"/>
      <c r="L942" s="1"/>
      <c r="M942" s="1"/>
      <c r="N942" s="1"/>
      <c r="O942" s="1"/>
      <c r="P942" s="1"/>
      <c r="Q942" s="1"/>
      <c r="R942" s="1"/>
      <c r="S942" s="1"/>
      <c r="T942" s="1"/>
      <c r="U942" s="1"/>
      <c r="V942" s="1"/>
      <c r="W942" s="1"/>
    </row>
    <row r="943">
      <c r="A943" s="1"/>
      <c r="B943" s="1"/>
      <c r="C943" s="1"/>
      <c r="D943" s="1"/>
      <c r="E943" s="1"/>
      <c r="F943" s="1"/>
      <c r="G943" s="1"/>
      <c r="H943" s="1"/>
      <c r="I943" s="1"/>
      <c r="J943" s="1"/>
      <c r="K943" s="1"/>
      <c r="L943" s="1"/>
      <c r="M943" s="1"/>
      <c r="N943" s="1"/>
      <c r="O943" s="1"/>
      <c r="P943" s="1"/>
      <c r="Q943" s="1"/>
      <c r="R943" s="1"/>
      <c r="S943" s="1"/>
      <c r="T943" s="1"/>
      <c r="U943" s="1"/>
      <c r="V943" s="1"/>
      <c r="W943" s="1"/>
    </row>
    <row r="944">
      <c r="A944" s="1"/>
      <c r="B944" s="1"/>
      <c r="C944" s="1"/>
      <c r="D944" s="1"/>
      <c r="E944" s="1"/>
      <c r="F944" s="1"/>
      <c r="G944" s="1"/>
      <c r="H944" s="1"/>
      <c r="I944" s="1"/>
      <c r="J944" s="1"/>
      <c r="K944" s="1"/>
      <c r="L944" s="1"/>
      <c r="M944" s="1"/>
      <c r="N944" s="1"/>
      <c r="O944" s="1"/>
      <c r="P944" s="1"/>
      <c r="Q944" s="1"/>
      <c r="R944" s="1"/>
      <c r="S944" s="1"/>
      <c r="T944" s="1"/>
      <c r="U944" s="1"/>
      <c r="V944" s="1"/>
      <c r="W944" s="1"/>
    </row>
    <row r="945">
      <c r="A945" s="1"/>
      <c r="B945" s="1"/>
      <c r="C945" s="1"/>
      <c r="D945" s="1"/>
      <c r="E945" s="1"/>
      <c r="F945" s="1"/>
      <c r="G945" s="1"/>
      <c r="H945" s="1"/>
      <c r="I945" s="1"/>
      <c r="J945" s="1"/>
      <c r="K945" s="1"/>
      <c r="L945" s="1"/>
      <c r="M945" s="1"/>
      <c r="N945" s="1"/>
      <c r="O945" s="1"/>
      <c r="P945" s="1"/>
      <c r="Q945" s="1"/>
      <c r="R945" s="1"/>
      <c r="S945" s="1"/>
      <c r="T945" s="1"/>
      <c r="U945" s="1"/>
      <c r="V945" s="1"/>
      <c r="W945" s="1"/>
    </row>
    <row r="946">
      <c r="A946" s="1"/>
      <c r="B946" s="1"/>
      <c r="C946" s="1"/>
      <c r="D946" s="1"/>
      <c r="E946" s="1"/>
      <c r="F946" s="1"/>
      <c r="G946" s="1"/>
      <c r="H946" s="1"/>
      <c r="I946" s="1"/>
      <c r="J946" s="1"/>
      <c r="K946" s="1"/>
      <c r="L946" s="1"/>
      <c r="M946" s="1"/>
      <c r="N946" s="1"/>
      <c r="O946" s="1"/>
      <c r="P946" s="1"/>
      <c r="Q946" s="1"/>
      <c r="R946" s="1"/>
      <c r="S946" s="1"/>
      <c r="T946" s="1"/>
      <c r="U946" s="1"/>
      <c r="V946" s="1"/>
      <c r="W946" s="1"/>
    </row>
    <row r="947">
      <c r="A947" s="1"/>
      <c r="B947" s="1"/>
      <c r="C947" s="1"/>
      <c r="D947" s="1"/>
      <c r="E947" s="1"/>
      <c r="F947" s="1"/>
      <c r="G947" s="1"/>
      <c r="H947" s="1"/>
      <c r="I947" s="1"/>
      <c r="J947" s="1"/>
      <c r="K947" s="1"/>
      <c r="L947" s="1"/>
      <c r="M947" s="1"/>
      <c r="N947" s="1"/>
      <c r="O947" s="1"/>
      <c r="P947" s="1"/>
      <c r="Q947" s="1"/>
      <c r="R947" s="1"/>
      <c r="S947" s="1"/>
      <c r="T947" s="1"/>
      <c r="U947" s="1"/>
      <c r="V947" s="1"/>
      <c r="W947" s="1"/>
    </row>
    <row r="948">
      <c r="A948" s="1"/>
      <c r="B948" s="1"/>
      <c r="C948" s="1"/>
      <c r="D948" s="1"/>
      <c r="E948" s="1"/>
      <c r="F948" s="1"/>
      <c r="G948" s="1"/>
      <c r="H948" s="1"/>
      <c r="I948" s="1"/>
      <c r="J948" s="1"/>
      <c r="K948" s="1"/>
      <c r="L948" s="1"/>
      <c r="M948" s="1"/>
      <c r="N948" s="1"/>
      <c r="O948" s="1"/>
      <c r="P948" s="1"/>
      <c r="Q948" s="1"/>
      <c r="R948" s="1"/>
      <c r="S948" s="1"/>
      <c r="T948" s="1"/>
      <c r="U948" s="1"/>
      <c r="V948" s="1"/>
      <c r="W948" s="1"/>
    </row>
    <row r="949">
      <c r="A949" s="1"/>
      <c r="B949" s="1"/>
      <c r="C949" s="1"/>
      <c r="D949" s="1"/>
      <c r="E949" s="1"/>
      <c r="F949" s="1"/>
      <c r="G949" s="1"/>
      <c r="H949" s="1"/>
      <c r="I949" s="1"/>
      <c r="J949" s="1"/>
      <c r="K949" s="1"/>
      <c r="L949" s="1"/>
      <c r="M949" s="1"/>
      <c r="N949" s="1"/>
      <c r="O949" s="1"/>
      <c r="P949" s="1"/>
      <c r="Q949" s="1"/>
      <c r="R949" s="1"/>
      <c r="S949" s="1"/>
      <c r="T949" s="1"/>
      <c r="U949" s="1"/>
      <c r="V949" s="1"/>
      <c r="W949" s="1"/>
    </row>
    <row r="950">
      <c r="A950" s="1"/>
      <c r="B950" s="1"/>
      <c r="C950" s="1"/>
      <c r="D950" s="1"/>
      <c r="E950" s="1"/>
      <c r="F950" s="1"/>
      <c r="G950" s="1"/>
      <c r="H950" s="1"/>
      <c r="I950" s="1"/>
      <c r="J950" s="1"/>
      <c r="K950" s="1"/>
      <c r="L950" s="1"/>
      <c r="M950" s="1"/>
      <c r="N950" s="1"/>
      <c r="O950" s="1"/>
      <c r="P950" s="1"/>
      <c r="Q950" s="1"/>
      <c r="R950" s="1"/>
      <c r="S950" s="1"/>
      <c r="T950" s="1"/>
      <c r="U950" s="1"/>
      <c r="V950" s="1"/>
      <c r="W950" s="1"/>
    </row>
    <row r="951">
      <c r="A951" s="1"/>
      <c r="B951" s="1"/>
      <c r="C951" s="1"/>
      <c r="D951" s="1"/>
      <c r="E951" s="1"/>
      <c r="F951" s="1"/>
      <c r="G951" s="1"/>
      <c r="H951" s="1"/>
      <c r="I951" s="1"/>
      <c r="J951" s="1"/>
      <c r="K951" s="1"/>
      <c r="L951" s="1"/>
      <c r="M951" s="1"/>
      <c r="N951" s="1"/>
      <c r="O951" s="1"/>
      <c r="P951" s="1"/>
      <c r="Q951" s="1"/>
      <c r="R951" s="1"/>
      <c r="S951" s="1"/>
      <c r="T951" s="1"/>
      <c r="U951" s="1"/>
      <c r="V951" s="1"/>
      <c r="W951" s="1"/>
    </row>
    <row r="952">
      <c r="A952" s="1"/>
      <c r="B952" s="1"/>
      <c r="C952" s="1"/>
      <c r="D952" s="1"/>
      <c r="E952" s="1"/>
      <c r="F952" s="1"/>
      <c r="G952" s="1"/>
      <c r="H952" s="1"/>
      <c r="I952" s="1"/>
      <c r="J952" s="1"/>
      <c r="K952" s="1"/>
      <c r="L952" s="1"/>
      <c r="M952" s="1"/>
      <c r="N952" s="1"/>
      <c r="O952" s="1"/>
      <c r="P952" s="1"/>
      <c r="Q952" s="1"/>
      <c r="R952" s="1"/>
      <c r="S952" s="1"/>
      <c r="T952" s="1"/>
      <c r="U952" s="1"/>
      <c r="V952" s="1"/>
      <c r="W952" s="1"/>
    </row>
    <row r="953">
      <c r="A953" s="1"/>
      <c r="B953" s="1"/>
      <c r="C953" s="1"/>
      <c r="D953" s="1"/>
      <c r="E953" s="1"/>
      <c r="F953" s="1"/>
      <c r="G953" s="1"/>
      <c r="H953" s="1"/>
      <c r="I953" s="1"/>
      <c r="J953" s="1"/>
      <c r="K953" s="1"/>
      <c r="L953" s="1"/>
      <c r="M953" s="1"/>
      <c r="N953" s="1"/>
      <c r="O953" s="1"/>
      <c r="P953" s="1"/>
      <c r="Q953" s="1"/>
      <c r="R953" s="1"/>
      <c r="S953" s="1"/>
      <c r="T953" s="1"/>
      <c r="U953" s="1"/>
      <c r="V953" s="1"/>
      <c r="W953" s="1"/>
    </row>
    <row r="954">
      <c r="A954" s="1"/>
      <c r="B954" s="1"/>
      <c r="C954" s="1"/>
      <c r="D954" s="1"/>
      <c r="E954" s="1"/>
      <c r="F954" s="1"/>
      <c r="G954" s="1"/>
      <c r="H954" s="1"/>
      <c r="I954" s="1"/>
      <c r="J954" s="1"/>
      <c r="K954" s="1"/>
      <c r="L954" s="1"/>
      <c r="M954" s="1"/>
      <c r="N954" s="1"/>
      <c r="O954" s="1"/>
      <c r="P954" s="1"/>
      <c r="Q954" s="1"/>
      <c r="R954" s="1"/>
      <c r="S954" s="1"/>
      <c r="T954" s="1"/>
      <c r="U954" s="1"/>
      <c r="V954" s="1"/>
      <c r="W954" s="1"/>
    </row>
    <row r="955">
      <c r="A955" s="1"/>
      <c r="B955" s="1"/>
      <c r="C955" s="1"/>
      <c r="D955" s="1"/>
      <c r="E955" s="1"/>
      <c r="F955" s="1"/>
      <c r="G955" s="1"/>
      <c r="H955" s="1"/>
      <c r="I955" s="1"/>
      <c r="J955" s="1"/>
      <c r="K955" s="1"/>
      <c r="L955" s="1"/>
      <c r="M955" s="1"/>
      <c r="N955" s="1"/>
      <c r="O955" s="1"/>
      <c r="P955" s="1"/>
      <c r="Q955" s="1"/>
      <c r="R955" s="1"/>
      <c r="S955" s="1"/>
      <c r="T955" s="1"/>
      <c r="U955" s="1"/>
      <c r="V955" s="1"/>
      <c r="W955" s="1"/>
    </row>
    <row r="956">
      <c r="A956" s="1"/>
      <c r="B956" s="1"/>
      <c r="C956" s="1"/>
      <c r="D956" s="1"/>
      <c r="E956" s="1"/>
      <c r="F956" s="1"/>
      <c r="G956" s="1"/>
      <c r="H956" s="1"/>
      <c r="I956" s="1"/>
      <c r="J956" s="1"/>
      <c r="K956" s="1"/>
      <c r="L956" s="1"/>
      <c r="M956" s="1"/>
      <c r="N956" s="1"/>
      <c r="O956" s="1"/>
      <c r="P956" s="1"/>
      <c r="Q956" s="1"/>
      <c r="R956" s="1"/>
      <c r="S956" s="1"/>
      <c r="T956" s="1"/>
      <c r="U956" s="1"/>
      <c r="V956" s="1"/>
      <c r="W956" s="1"/>
    </row>
    <row r="957">
      <c r="A957" s="1"/>
      <c r="B957" s="1"/>
      <c r="C957" s="1"/>
      <c r="D957" s="1"/>
      <c r="E957" s="1"/>
      <c r="F957" s="1"/>
      <c r="G957" s="1"/>
      <c r="H957" s="1"/>
      <c r="I957" s="1"/>
      <c r="J957" s="1"/>
      <c r="K957" s="1"/>
      <c r="L957" s="1"/>
      <c r="M957" s="1"/>
      <c r="N957" s="1"/>
      <c r="O957" s="1"/>
      <c r="P957" s="1"/>
      <c r="Q957" s="1"/>
      <c r="R957" s="1"/>
      <c r="S957" s="1"/>
      <c r="T957" s="1"/>
      <c r="U957" s="1"/>
      <c r="V957" s="1"/>
      <c r="W957" s="1"/>
    </row>
    <row r="958">
      <c r="A958" s="1"/>
      <c r="B958" s="1"/>
      <c r="C958" s="1"/>
      <c r="D958" s="1"/>
      <c r="E958" s="1"/>
      <c r="F958" s="1"/>
      <c r="G958" s="1"/>
      <c r="H958" s="1"/>
      <c r="I958" s="1"/>
      <c r="J958" s="1"/>
      <c r="K958" s="1"/>
      <c r="L958" s="1"/>
      <c r="M958" s="1"/>
      <c r="N958" s="1"/>
      <c r="O958" s="1"/>
      <c r="P958" s="1"/>
      <c r="Q958" s="1"/>
      <c r="R958" s="1"/>
      <c r="S958" s="1"/>
      <c r="T958" s="1"/>
      <c r="U958" s="1"/>
      <c r="V958" s="1"/>
      <c r="W958" s="1"/>
    </row>
    <row r="959">
      <c r="A959" s="1"/>
      <c r="B959" s="1"/>
      <c r="C959" s="1"/>
      <c r="D959" s="1"/>
      <c r="E959" s="1"/>
      <c r="F959" s="1"/>
      <c r="G959" s="1"/>
      <c r="H959" s="1"/>
      <c r="I959" s="1"/>
      <c r="J959" s="1"/>
      <c r="K959" s="1"/>
      <c r="L959" s="1"/>
      <c r="M959" s="1"/>
      <c r="N959" s="1"/>
      <c r="O959" s="1"/>
      <c r="P959" s="1"/>
      <c r="Q959" s="1"/>
      <c r="R959" s="1"/>
      <c r="S959" s="1"/>
      <c r="T959" s="1"/>
      <c r="U959" s="1"/>
      <c r="V959" s="1"/>
      <c r="W959" s="1"/>
    </row>
    <row r="960">
      <c r="A960" s="1"/>
      <c r="B960" s="1"/>
      <c r="C960" s="1"/>
      <c r="D960" s="1"/>
      <c r="E960" s="1"/>
      <c r="F960" s="1"/>
      <c r="G960" s="1"/>
      <c r="H960" s="1"/>
      <c r="I960" s="1"/>
      <c r="J960" s="1"/>
      <c r="K960" s="1"/>
      <c r="L960" s="1"/>
      <c r="M960" s="1"/>
      <c r="N960" s="1"/>
      <c r="O960" s="1"/>
      <c r="P960" s="1"/>
      <c r="Q960" s="1"/>
      <c r="R960" s="1"/>
      <c r="S960" s="1"/>
      <c r="T960" s="1"/>
      <c r="U960" s="1"/>
      <c r="V960" s="1"/>
      <c r="W960" s="1"/>
    </row>
    <row r="961">
      <c r="A961" s="1"/>
      <c r="B961" s="1"/>
      <c r="C961" s="1"/>
      <c r="D961" s="1"/>
      <c r="E961" s="1"/>
      <c r="F961" s="1"/>
      <c r="G961" s="1"/>
      <c r="H961" s="1"/>
      <c r="I961" s="1"/>
      <c r="J961" s="1"/>
      <c r="K961" s="1"/>
      <c r="L961" s="1"/>
      <c r="M961" s="1"/>
      <c r="N961" s="1"/>
      <c r="O961" s="1"/>
      <c r="P961" s="1"/>
      <c r="Q961" s="1"/>
      <c r="R961" s="1"/>
      <c r="S961" s="1"/>
      <c r="T961" s="1"/>
      <c r="U961" s="1"/>
      <c r="V961" s="1"/>
      <c r="W961" s="1"/>
    </row>
    <row r="962">
      <c r="A962" s="1"/>
      <c r="B962" s="1"/>
      <c r="C962" s="1"/>
      <c r="D962" s="1"/>
      <c r="E962" s="1"/>
      <c r="F962" s="1"/>
      <c r="G962" s="1"/>
      <c r="H962" s="1"/>
      <c r="I962" s="1"/>
      <c r="J962" s="1"/>
      <c r="K962" s="1"/>
      <c r="L962" s="1"/>
      <c r="M962" s="1"/>
      <c r="N962" s="1"/>
      <c r="O962" s="1"/>
      <c r="P962" s="1"/>
      <c r="Q962" s="1"/>
      <c r="R962" s="1"/>
      <c r="S962" s="1"/>
      <c r="T962" s="1"/>
      <c r="U962" s="1"/>
      <c r="V962" s="1"/>
      <c r="W962" s="1"/>
    </row>
    <row r="963">
      <c r="A963" s="1"/>
      <c r="B963" s="1"/>
      <c r="C963" s="1"/>
      <c r="D963" s="1"/>
      <c r="E963" s="1"/>
      <c r="F963" s="1"/>
      <c r="G963" s="1"/>
      <c r="H963" s="1"/>
      <c r="I963" s="1"/>
      <c r="J963" s="1"/>
      <c r="K963" s="1"/>
      <c r="L963" s="1"/>
      <c r="M963" s="1"/>
      <c r="N963" s="1"/>
      <c r="O963" s="1"/>
      <c r="P963" s="1"/>
      <c r="Q963" s="1"/>
      <c r="R963" s="1"/>
      <c r="S963" s="1"/>
      <c r="T963" s="1"/>
      <c r="U963" s="1"/>
      <c r="V963" s="1"/>
      <c r="W963" s="1"/>
    </row>
    <row r="964">
      <c r="A964" s="1"/>
      <c r="B964" s="1"/>
      <c r="C964" s="1"/>
      <c r="D964" s="1"/>
      <c r="E964" s="1"/>
      <c r="F964" s="1"/>
      <c r="G964" s="1"/>
      <c r="H964" s="1"/>
      <c r="I964" s="1"/>
      <c r="J964" s="1"/>
      <c r="K964" s="1"/>
      <c r="L964" s="1"/>
      <c r="M964" s="1"/>
      <c r="N964" s="1"/>
      <c r="O964" s="1"/>
      <c r="P964" s="1"/>
      <c r="Q964" s="1"/>
      <c r="R964" s="1"/>
      <c r="S964" s="1"/>
      <c r="T964" s="1"/>
      <c r="U964" s="1"/>
      <c r="V964" s="1"/>
      <c r="W964" s="1"/>
    </row>
    <row r="965">
      <c r="A965" s="1"/>
      <c r="B965" s="1"/>
      <c r="C965" s="1"/>
      <c r="D965" s="1"/>
      <c r="E965" s="1"/>
      <c r="F965" s="1"/>
      <c r="G965" s="1"/>
      <c r="H965" s="1"/>
      <c r="I965" s="1"/>
      <c r="J965" s="1"/>
      <c r="K965" s="1"/>
      <c r="L965" s="1"/>
      <c r="M965" s="1"/>
      <c r="N965" s="1"/>
      <c r="O965" s="1"/>
      <c r="P965" s="1"/>
      <c r="Q965" s="1"/>
      <c r="R965" s="1"/>
      <c r="S965" s="1"/>
      <c r="T965" s="1"/>
      <c r="U965" s="1"/>
      <c r="V965" s="1"/>
      <c r="W965" s="1"/>
    </row>
    <row r="966">
      <c r="A966" s="1"/>
      <c r="B966" s="1"/>
      <c r="C966" s="1"/>
      <c r="D966" s="1"/>
      <c r="E966" s="1"/>
      <c r="F966" s="1"/>
      <c r="G966" s="1"/>
      <c r="H966" s="1"/>
      <c r="I966" s="1"/>
      <c r="J966" s="1"/>
      <c r="K966" s="1"/>
      <c r="L966" s="1"/>
      <c r="M966" s="1"/>
      <c r="N966" s="1"/>
      <c r="O966" s="1"/>
      <c r="P966" s="1"/>
      <c r="Q966" s="1"/>
      <c r="R966" s="1"/>
      <c r="S966" s="1"/>
      <c r="T966" s="1"/>
      <c r="U966" s="1"/>
      <c r="V966" s="1"/>
      <c r="W966" s="1"/>
    </row>
    <row r="967">
      <c r="A967" s="1"/>
      <c r="B967" s="1"/>
      <c r="C967" s="1"/>
      <c r="D967" s="1"/>
      <c r="E967" s="1"/>
      <c r="F967" s="1"/>
      <c r="G967" s="1"/>
      <c r="H967" s="1"/>
      <c r="I967" s="1"/>
      <c r="J967" s="1"/>
      <c r="K967" s="1"/>
      <c r="L967" s="1"/>
      <c r="M967" s="1"/>
      <c r="N967" s="1"/>
      <c r="O967" s="1"/>
      <c r="P967" s="1"/>
      <c r="Q967" s="1"/>
      <c r="R967" s="1"/>
      <c r="S967" s="1"/>
      <c r="T967" s="1"/>
      <c r="U967" s="1"/>
      <c r="V967" s="1"/>
      <c r="W967" s="1"/>
    </row>
    <row r="968">
      <c r="A968" s="1"/>
      <c r="B968" s="1"/>
      <c r="C968" s="1"/>
      <c r="D968" s="1"/>
      <c r="E968" s="1"/>
      <c r="F968" s="1"/>
      <c r="G968" s="1"/>
      <c r="H968" s="1"/>
      <c r="I968" s="1"/>
      <c r="J968" s="1"/>
      <c r="K968" s="1"/>
      <c r="L968" s="1"/>
      <c r="M968" s="1"/>
      <c r="N968" s="1"/>
      <c r="O968" s="1"/>
      <c r="P968" s="1"/>
      <c r="Q968" s="1"/>
      <c r="R968" s="1"/>
      <c r="S968" s="1"/>
      <c r="T968" s="1"/>
      <c r="U968" s="1"/>
      <c r="V968" s="1"/>
      <c r="W968" s="1"/>
    </row>
    <row r="969">
      <c r="A969" s="1"/>
      <c r="B969" s="1"/>
      <c r="C969" s="1"/>
      <c r="D969" s="1"/>
      <c r="E969" s="1"/>
      <c r="F969" s="1"/>
      <c r="G969" s="1"/>
      <c r="H969" s="1"/>
      <c r="I969" s="1"/>
      <c r="J969" s="1"/>
      <c r="K969" s="1"/>
      <c r="L969" s="1"/>
      <c r="M969" s="1"/>
      <c r="N969" s="1"/>
      <c r="O969" s="1"/>
      <c r="P969" s="1"/>
      <c r="Q969" s="1"/>
      <c r="R969" s="1"/>
      <c r="S969" s="1"/>
      <c r="T969" s="1"/>
      <c r="U969" s="1"/>
      <c r="V969" s="1"/>
      <c r="W969" s="1"/>
    </row>
    <row r="970">
      <c r="A970" s="1"/>
      <c r="B970" s="1"/>
      <c r="C970" s="1"/>
      <c r="D970" s="1"/>
      <c r="E970" s="1"/>
      <c r="F970" s="1"/>
      <c r="G970" s="1"/>
      <c r="H970" s="1"/>
      <c r="I970" s="1"/>
      <c r="J970" s="1"/>
      <c r="K970" s="1"/>
      <c r="L970" s="1"/>
      <c r="M970" s="1"/>
      <c r="N970" s="1"/>
      <c r="O970" s="1"/>
      <c r="P970" s="1"/>
      <c r="Q970" s="1"/>
      <c r="R970" s="1"/>
      <c r="S970" s="1"/>
      <c r="T970" s="1"/>
      <c r="U970" s="1"/>
      <c r="V970" s="1"/>
      <c r="W970" s="1"/>
    </row>
    <row r="971">
      <c r="A971" s="1"/>
      <c r="B971" s="1"/>
      <c r="C971" s="1"/>
      <c r="D971" s="1"/>
      <c r="E971" s="1"/>
      <c r="F971" s="1"/>
      <c r="G971" s="1"/>
      <c r="H971" s="1"/>
      <c r="I971" s="1"/>
      <c r="J971" s="1"/>
      <c r="K971" s="1"/>
      <c r="L971" s="1"/>
      <c r="M971" s="1"/>
      <c r="N971" s="1"/>
      <c r="O971" s="1"/>
      <c r="P971" s="1"/>
      <c r="Q971" s="1"/>
      <c r="R971" s="1"/>
      <c r="S971" s="1"/>
      <c r="T971" s="1"/>
      <c r="U971" s="1"/>
      <c r="V971" s="1"/>
      <c r="W971" s="1"/>
    </row>
    <row r="972">
      <c r="A972" s="1"/>
      <c r="B972" s="1"/>
      <c r="C972" s="1"/>
      <c r="D972" s="1"/>
      <c r="E972" s="1"/>
      <c r="F972" s="1"/>
      <c r="G972" s="1"/>
      <c r="H972" s="1"/>
      <c r="I972" s="1"/>
      <c r="J972" s="1"/>
      <c r="K972" s="1"/>
      <c r="L972" s="1"/>
      <c r="M972" s="1"/>
      <c r="N972" s="1"/>
      <c r="O972" s="1"/>
      <c r="P972" s="1"/>
      <c r="Q972" s="1"/>
      <c r="R972" s="1"/>
      <c r="S972" s="1"/>
      <c r="T972" s="1"/>
      <c r="U972" s="1"/>
      <c r="V972" s="1"/>
      <c r="W972" s="1"/>
    </row>
    <row r="973">
      <c r="A973" s="1"/>
      <c r="B973" s="1"/>
      <c r="C973" s="1"/>
      <c r="D973" s="1"/>
      <c r="E973" s="1"/>
      <c r="F973" s="1"/>
      <c r="G973" s="1"/>
      <c r="H973" s="1"/>
      <c r="I973" s="1"/>
      <c r="J973" s="1"/>
      <c r="K973" s="1"/>
      <c r="L973" s="1"/>
      <c r="M973" s="1"/>
      <c r="N973" s="1"/>
      <c r="O973" s="1"/>
      <c r="P973" s="1"/>
      <c r="Q973" s="1"/>
      <c r="R973" s="1"/>
      <c r="S973" s="1"/>
      <c r="T973" s="1"/>
      <c r="U973" s="1"/>
      <c r="V973" s="1"/>
      <c r="W973" s="1"/>
    </row>
    <row r="974">
      <c r="A974" s="1"/>
      <c r="B974" s="1"/>
      <c r="C974" s="1"/>
      <c r="D974" s="1"/>
      <c r="E974" s="1"/>
      <c r="F974" s="1"/>
      <c r="G974" s="1"/>
      <c r="H974" s="1"/>
      <c r="I974" s="1"/>
      <c r="J974" s="1"/>
      <c r="K974" s="1"/>
      <c r="L974" s="1"/>
      <c r="M974" s="1"/>
      <c r="N974" s="1"/>
      <c r="O974" s="1"/>
      <c r="P974" s="1"/>
      <c r="Q974" s="1"/>
      <c r="R974" s="1"/>
      <c r="S974" s="1"/>
      <c r="T974" s="1"/>
      <c r="U974" s="1"/>
      <c r="V974" s="1"/>
      <c r="W974" s="1"/>
    </row>
    <row r="975">
      <c r="A975" s="1"/>
      <c r="B975" s="1"/>
      <c r="C975" s="1"/>
      <c r="D975" s="1"/>
      <c r="E975" s="1"/>
      <c r="F975" s="1"/>
      <c r="G975" s="1"/>
      <c r="H975" s="1"/>
      <c r="I975" s="1"/>
      <c r="J975" s="1"/>
      <c r="K975" s="1"/>
      <c r="L975" s="1"/>
      <c r="M975" s="1"/>
      <c r="N975" s="1"/>
      <c r="O975" s="1"/>
      <c r="P975" s="1"/>
      <c r="Q975" s="1"/>
      <c r="R975" s="1"/>
      <c r="S975" s="1"/>
      <c r="T975" s="1"/>
      <c r="U975" s="1"/>
      <c r="V975" s="1"/>
      <c r="W975" s="1"/>
    </row>
    <row r="976">
      <c r="A976" s="1"/>
      <c r="B976" s="1"/>
      <c r="C976" s="1"/>
      <c r="D976" s="1"/>
      <c r="E976" s="1"/>
      <c r="F976" s="1"/>
      <c r="G976" s="1"/>
      <c r="H976" s="1"/>
      <c r="I976" s="1"/>
      <c r="J976" s="1"/>
      <c r="K976" s="1"/>
      <c r="L976" s="1"/>
      <c r="M976" s="1"/>
      <c r="N976" s="1"/>
      <c r="O976" s="1"/>
      <c r="P976" s="1"/>
      <c r="Q976" s="1"/>
      <c r="R976" s="1"/>
      <c r="S976" s="1"/>
      <c r="T976" s="1"/>
      <c r="U976" s="1"/>
      <c r="V976" s="1"/>
      <c r="W976" s="1"/>
    </row>
    <row r="977">
      <c r="A977" s="1"/>
      <c r="B977" s="1"/>
      <c r="C977" s="1"/>
      <c r="D977" s="1"/>
      <c r="E977" s="1"/>
      <c r="F977" s="1"/>
      <c r="G977" s="1"/>
      <c r="H977" s="1"/>
      <c r="I977" s="1"/>
      <c r="J977" s="1"/>
      <c r="K977" s="1"/>
      <c r="L977" s="1"/>
      <c r="M977" s="1"/>
      <c r="N977" s="1"/>
      <c r="O977" s="1"/>
      <c r="P977" s="1"/>
      <c r="Q977" s="1"/>
      <c r="R977" s="1"/>
      <c r="S977" s="1"/>
      <c r="T977" s="1"/>
      <c r="U977" s="1"/>
      <c r="V977" s="1"/>
      <c r="W977" s="1"/>
    </row>
    <row r="978">
      <c r="A978" s="1"/>
      <c r="B978" s="1"/>
      <c r="C978" s="1"/>
      <c r="D978" s="1"/>
      <c r="E978" s="1"/>
      <c r="F978" s="1"/>
      <c r="G978" s="1"/>
      <c r="H978" s="1"/>
      <c r="I978" s="1"/>
      <c r="J978" s="1"/>
      <c r="K978" s="1"/>
      <c r="L978" s="1"/>
      <c r="M978" s="1"/>
      <c r="N978" s="1"/>
      <c r="O978" s="1"/>
      <c r="P978" s="1"/>
      <c r="Q978" s="1"/>
      <c r="R978" s="1"/>
      <c r="S978" s="1"/>
      <c r="T978" s="1"/>
      <c r="U978" s="1"/>
      <c r="V978" s="1"/>
      <c r="W978" s="1"/>
    </row>
    <row r="979">
      <c r="A979" s="1"/>
      <c r="B979" s="1"/>
      <c r="C979" s="1"/>
      <c r="D979" s="1"/>
      <c r="E979" s="1"/>
      <c r="F979" s="1"/>
      <c r="G979" s="1"/>
      <c r="H979" s="1"/>
      <c r="I979" s="1"/>
      <c r="J979" s="1"/>
      <c r="K979" s="1"/>
      <c r="L979" s="1"/>
      <c r="M979" s="1"/>
      <c r="N979" s="1"/>
      <c r="O979" s="1"/>
      <c r="P979" s="1"/>
      <c r="Q979" s="1"/>
      <c r="R979" s="1"/>
      <c r="S979" s="1"/>
      <c r="T979" s="1"/>
      <c r="U979" s="1"/>
      <c r="V979" s="1"/>
      <c r="W979" s="1"/>
    </row>
    <row r="980">
      <c r="A980" s="1"/>
      <c r="B980" s="1"/>
      <c r="C980" s="1"/>
      <c r="D980" s="1"/>
      <c r="E980" s="1"/>
      <c r="F980" s="1"/>
      <c r="G980" s="1"/>
      <c r="H980" s="1"/>
      <c r="I980" s="1"/>
      <c r="J980" s="1"/>
      <c r="K980" s="1"/>
      <c r="L980" s="1"/>
      <c r="M980" s="1"/>
      <c r="N980" s="1"/>
      <c r="O980" s="1"/>
      <c r="P980" s="1"/>
      <c r="Q980" s="1"/>
      <c r="R980" s="1"/>
      <c r="S980" s="1"/>
      <c r="T980" s="1"/>
      <c r="U980" s="1"/>
      <c r="V980" s="1"/>
      <c r="W980" s="1"/>
    </row>
    <row r="981">
      <c r="A981" s="1"/>
      <c r="B981" s="1"/>
      <c r="C981" s="1"/>
      <c r="D981" s="1"/>
      <c r="E981" s="1"/>
      <c r="F981" s="1"/>
      <c r="G981" s="1"/>
      <c r="H981" s="1"/>
      <c r="I981" s="1"/>
      <c r="J981" s="1"/>
      <c r="K981" s="1"/>
      <c r="L981" s="1"/>
      <c r="M981" s="1"/>
      <c r="N981" s="1"/>
      <c r="O981" s="1"/>
      <c r="P981" s="1"/>
      <c r="Q981" s="1"/>
      <c r="R981" s="1"/>
      <c r="S981" s="1"/>
      <c r="T981" s="1"/>
      <c r="U981" s="1"/>
      <c r="V981" s="1"/>
      <c r="W981" s="1"/>
    </row>
    <row r="982">
      <c r="A982" s="1"/>
      <c r="B982" s="1"/>
      <c r="C982" s="1"/>
      <c r="D982" s="1"/>
      <c r="E982" s="1"/>
      <c r="F982" s="1"/>
      <c r="G982" s="1"/>
      <c r="H982" s="1"/>
      <c r="I982" s="1"/>
      <c r="J982" s="1"/>
      <c r="K982" s="1"/>
      <c r="L982" s="1"/>
      <c r="M982" s="1"/>
      <c r="N982" s="1"/>
      <c r="O982" s="1"/>
      <c r="P982" s="1"/>
      <c r="Q982" s="1"/>
      <c r="R982" s="1"/>
      <c r="S982" s="1"/>
      <c r="T982" s="1"/>
      <c r="U982" s="1"/>
      <c r="V982" s="1"/>
      <c r="W982" s="1"/>
    </row>
    <row r="983">
      <c r="A983" s="1"/>
      <c r="B983" s="1"/>
      <c r="C983" s="1"/>
      <c r="D983" s="1"/>
      <c r="E983" s="1"/>
      <c r="F983" s="1"/>
      <c r="G983" s="1"/>
      <c r="H983" s="1"/>
      <c r="I983" s="1"/>
      <c r="J983" s="1"/>
      <c r="K983" s="1"/>
      <c r="L983" s="1"/>
      <c r="M983" s="1"/>
      <c r="N983" s="1"/>
      <c r="O983" s="1"/>
      <c r="P983" s="1"/>
      <c r="Q983" s="1"/>
      <c r="R983" s="1"/>
      <c r="S983" s="1"/>
      <c r="T983" s="1"/>
      <c r="U983" s="1"/>
      <c r="V983" s="1"/>
      <c r="W983" s="1"/>
    </row>
    <row r="984">
      <c r="A984" s="1"/>
      <c r="B984" s="1"/>
      <c r="C984" s="1"/>
      <c r="D984" s="1"/>
      <c r="E984" s="1"/>
      <c r="F984" s="1"/>
      <c r="G984" s="1"/>
      <c r="H984" s="1"/>
      <c r="I984" s="1"/>
      <c r="J984" s="1"/>
      <c r="K984" s="1"/>
      <c r="L984" s="1"/>
      <c r="M984" s="1"/>
      <c r="N984" s="1"/>
      <c r="O984" s="1"/>
      <c r="P984" s="1"/>
      <c r="Q984" s="1"/>
      <c r="R984" s="1"/>
      <c r="S984" s="1"/>
      <c r="T984" s="1"/>
      <c r="U984" s="1"/>
      <c r="V984" s="1"/>
      <c r="W984" s="1"/>
    </row>
    <row r="985">
      <c r="A985" s="1"/>
      <c r="B985" s="1"/>
      <c r="C985" s="1"/>
      <c r="D985" s="1"/>
      <c r="E985" s="1"/>
      <c r="F985" s="1"/>
      <c r="G985" s="1"/>
      <c r="H985" s="1"/>
      <c r="I985" s="1"/>
      <c r="J985" s="1"/>
      <c r="K985" s="1"/>
      <c r="L985" s="1"/>
      <c r="M985" s="1"/>
      <c r="N985" s="1"/>
      <c r="O985" s="1"/>
      <c r="P985" s="1"/>
      <c r="Q985" s="1"/>
      <c r="R985" s="1"/>
      <c r="S985" s="1"/>
      <c r="T985" s="1"/>
      <c r="U985" s="1"/>
      <c r="V985" s="1"/>
      <c r="W985" s="1"/>
    </row>
    <row r="986">
      <c r="A986" s="1"/>
      <c r="B986" s="1"/>
      <c r="C986" s="1"/>
      <c r="D986" s="1"/>
      <c r="E986" s="1"/>
      <c r="F986" s="1"/>
      <c r="G986" s="1"/>
      <c r="H986" s="1"/>
      <c r="I986" s="1"/>
      <c r="J986" s="1"/>
      <c r="K986" s="1"/>
      <c r="L986" s="1"/>
      <c r="M986" s="1"/>
      <c r="N986" s="1"/>
      <c r="O986" s="1"/>
      <c r="P986" s="1"/>
      <c r="Q986" s="1"/>
      <c r="R986" s="1"/>
      <c r="S986" s="1"/>
      <c r="T986" s="1"/>
      <c r="U986" s="1"/>
      <c r="V986" s="1"/>
      <c r="W986" s="1"/>
    </row>
    <row r="987">
      <c r="A987" s="1"/>
      <c r="B987" s="1"/>
      <c r="C987" s="1"/>
      <c r="D987" s="1"/>
      <c r="E987" s="1"/>
      <c r="F987" s="1"/>
      <c r="G987" s="1"/>
      <c r="H987" s="1"/>
      <c r="I987" s="1"/>
      <c r="J987" s="1"/>
      <c r="K987" s="1"/>
      <c r="L987" s="1"/>
      <c r="M987" s="1"/>
      <c r="N987" s="1"/>
      <c r="O987" s="1"/>
      <c r="P987" s="1"/>
      <c r="Q987" s="1"/>
      <c r="R987" s="1"/>
      <c r="S987" s="1"/>
      <c r="T987" s="1"/>
      <c r="U987" s="1"/>
      <c r="V987" s="1"/>
      <c r="W987" s="1"/>
    </row>
    <row r="988">
      <c r="A988" s="1"/>
      <c r="B988" s="1"/>
      <c r="C988" s="1"/>
      <c r="D988" s="1"/>
      <c r="E988" s="1"/>
      <c r="F988" s="1"/>
      <c r="G988" s="1"/>
      <c r="H988" s="1"/>
      <c r="I988" s="1"/>
      <c r="J988" s="1"/>
      <c r="K988" s="1"/>
      <c r="L988" s="1"/>
      <c r="M988" s="1"/>
      <c r="N988" s="1"/>
      <c r="O988" s="1"/>
      <c r="P988" s="1"/>
      <c r="Q988" s="1"/>
      <c r="R988" s="1"/>
      <c r="S988" s="1"/>
      <c r="T988" s="1"/>
      <c r="U988" s="1"/>
      <c r="V988" s="1"/>
      <c r="W988" s="1"/>
    </row>
    <row r="989">
      <c r="A989" s="1"/>
      <c r="B989" s="1"/>
      <c r="C989" s="1"/>
      <c r="D989" s="1"/>
      <c r="E989" s="1"/>
      <c r="F989" s="1"/>
      <c r="G989" s="1"/>
      <c r="H989" s="1"/>
      <c r="I989" s="1"/>
      <c r="J989" s="1"/>
      <c r="K989" s="1"/>
      <c r="L989" s="1"/>
      <c r="M989" s="1"/>
      <c r="N989" s="1"/>
      <c r="O989" s="1"/>
      <c r="P989" s="1"/>
      <c r="Q989" s="1"/>
      <c r="R989" s="1"/>
      <c r="S989" s="1"/>
      <c r="T989" s="1"/>
      <c r="U989" s="1"/>
      <c r="V989" s="1"/>
      <c r="W989" s="1"/>
    </row>
    <row r="990">
      <c r="A990" s="1"/>
      <c r="B990" s="1"/>
      <c r="C990" s="1"/>
      <c r="D990" s="1"/>
      <c r="E990" s="1"/>
      <c r="F990" s="1"/>
      <c r="G990" s="1"/>
      <c r="H990" s="1"/>
      <c r="I990" s="1"/>
      <c r="J990" s="1"/>
      <c r="K990" s="1"/>
      <c r="L990" s="1"/>
      <c r="M990" s="1"/>
      <c r="N990" s="1"/>
      <c r="O990" s="1"/>
      <c r="P990" s="1"/>
      <c r="Q990" s="1"/>
      <c r="R990" s="1"/>
      <c r="S990" s="1"/>
      <c r="T990" s="1"/>
      <c r="U990" s="1"/>
      <c r="V990" s="1"/>
      <c r="W990" s="1"/>
    </row>
    <row r="991">
      <c r="A991" s="1"/>
      <c r="B991" s="1"/>
      <c r="C991" s="1"/>
      <c r="D991" s="1"/>
      <c r="E991" s="1"/>
      <c r="F991" s="1"/>
      <c r="G991" s="1"/>
      <c r="H991" s="1"/>
      <c r="I991" s="1"/>
      <c r="J991" s="1"/>
      <c r="K991" s="1"/>
      <c r="L991" s="1"/>
      <c r="M991" s="1"/>
      <c r="N991" s="1"/>
      <c r="O991" s="1"/>
      <c r="P991" s="1"/>
      <c r="Q991" s="1"/>
      <c r="R991" s="1"/>
      <c r="S991" s="1"/>
      <c r="T991" s="1"/>
      <c r="U991" s="1"/>
      <c r="V991" s="1"/>
      <c r="W991" s="1"/>
    </row>
    <row r="992">
      <c r="A992" s="1"/>
      <c r="B992" s="1"/>
      <c r="C992" s="1"/>
      <c r="D992" s="1"/>
      <c r="E992" s="1"/>
      <c r="F992" s="1"/>
      <c r="G992" s="1"/>
      <c r="H992" s="1"/>
      <c r="I992" s="1"/>
      <c r="J992" s="1"/>
      <c r="K992" s="1"/>
      <c r="L992" s="1"/>
      <c r="M992" s="1"/>
      <c r="N992" s="1"/>
      <c r="O992" s="1"/>
      <c r="P992" s="1"/>
      <c r="Q992" s="1"/>
      <c r="R992" s="1"/>
      <c r="S992" s="1"/>
      <c r="T992" s="1"/>
      <c r="U992" s="1"/>
      <c r="V992" s="1"/>
      <c r="W992" s="1"/>
    </row>
    <row r="993">
      <c r="A993" s="1"/>
      <c r="B993" s="1"/>
      <c r="C993" s="1"/>
      <c r="D993" s="1"/>
      <c r="E993" s="1"/>
      <c r="F993" s="1"/>
      <c r="G993" s="1"/>
      <c r="H993" s="1"/>
      <c r="I993" s="1"/>
      <c r="J993" s="1"/>
      <c r="K993" s="1"/>
      <c r="L993" s="1"/>
      <c r="M993" s="1"/>
      <c r="N993" s="1"/>
      <c r="O993" s="1"/>
      <c r="P993" s="1"/>
      <c r="Q993" s="1"/>
      <c r="R993" s="1"/>
      <c r="S993" s="1"/>
      <c r="T993" s="1"/>
      <c r="U993" s="1"/>
      <c r="V993" s="1"/>
      <c r="W993" s="1"/>
    </row>
    <row r="994">
      <c r="A994" s="1"/>
      <c r="B994" s="1"/>
      <c r="C994" s="1"/>
      <c r="D994" s="1"/>
      <c r="E994" s="1"/>
      <c r="F994" s="1"/>
      <c r="G994" s="1"/>
      <c r="H994" s="1"/>
      <c r="I994" s="1"/>
      <c r="J994" s="1"/>
      <c r="K994" s="1"/>
      <c r="L994" s="1"/>
      <c r="M994" s="1"/>
      <c r="N994" s="1"/>
      <c r="O994" s="1"/>
      <c r="P994" s="1"/>
      <c r="Q994" s="1"/>
      <c r="R994" s="1"/>
      <c r="S994" s="1"/>
      <c r="T994" s="1"/>
      <c r="U994" s="1"/>
      <c r="V994" s="1"/>
      <c r="W994" s="1"/>
    </row>
    <row r="995">
      <c r="A995" s="1"/>
      <c r="B995" s="1"/>
      <c r="C995" s="1"/>
      <c r="D995" s="1"/>
      <c r="E995" s="1"/>
      <c r="F995" s="1"/>
      <c r="G995" s="1"/>
      <c r="H995" s="1"/>
      <c r="I995" s="1"/>
      <c r="J995" s="1"/>
      <c r="K995" s="1"/>
      <c r="L995" s="1"/>
      <c r="M995" s="1"/>
      <c r="N995" s="1"/>
      <c r="O995" s="1"/>
      <c r="P995" s="1"/>
      <c r="Q995" s="1"/>
      <c r="R995" s="1"/>
      <c r="S995" s="1"/>
      <c r="T995" s="1"/>
      <c r="U995" s="1"/>
      <c r="V995" s="1"/>
      <c r="W995" s="1"/>
    </row>
    <row r="996">
      <c r="A996" s="1"/>
      <c r="B996" s="1"/>
      <c r="C996" s="1"/>
      <c r="D996" s="1"/>
      <c r="E996" s="1"/>
      <c r="F996" s="1"/>
      <c r="G996" s="1"/>
      <c r="H996" s="1"/>
      <c r="I996" s="1"/>
      <c r="J996" s="1"/>
      <c r="K996" s="1"/>
      <c r="L996" s="1"/>
      <c r="M996" s="1"/>
      <c r="N996" s="1"/>
      <c r="O996" s="1"/>
      <c r="P996" s="1"/>
      <c r="Q996" s="1"/>
      <c r="R996" s="1"/>
      <c r="S996" s="1"/>
      <c r="T996" s="1"/>
      <c r="U996" s="1"/>
      <c r="V996" s="1"/>
      <c r="W996" s="1"/>
    </row>
  </sheetData>
  <mergeCells count="7">
    <mergeCell ref="B1:E1"/>
    <mergeCell ref="F1:L6"/>
    <mergeCell ref="B2:E2"/>
    <mergeCell ref="B3:E3"/>
    <mergeCell ref="B4:E4"/>
    <mergeCell ref="B5:E5"/>
    <mergeCell ref="B6:E6"/>
  </mergeCells>
  <conditionalFormatting sqref="G8">
    <cfRule type="notContainsBlanks" dxfId="1" priority="1">
      <formula>LEN(TRIM(G8))&gt;0</formula>
    </cfRule>
  </conditionalFormatting>
  <dataValidations>
    <dataValidation type="list" allowBlank="1" showErrorMessage="1" sqref="H12:L113">
      <formula1>"○"</formula1>
    </dataValidation>
  </dataValidations>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0.38"/>
    <col customWidth="1" min="2" max="2" width="15.75"/>
    <col customWidth="1" min="3" max="3" width="14.63"/>
    <col customWidth="1" min="4" max="4" width="16.88"/>
    <col customWidth="1" min="5" max="5" width="14.5"/>
    <col customWidth="1" min="6" max="6" width="13.13"/>
    <col customWidth="1" min="7" max="7" width="8.0"/>
    <col customWidth="1" min="8" max="8" width="13.5"/>
    <col customWidth="1" min="9" max="9" width="9.88"/>
    <col customWidth="1" min="10" max="10" width="7.63"/>
    <col customWidth="1" min="11" max="11" width="10.5"/>
    <col customWidth="1" min="12" max="23" width="12.63"/>
    <col customWidth="1" min="24" max="29" width="6.88"/>
  </cols>
  <sheetData>
    <row r="1">
      <c r="A1" s="84" t="s">
        <v>46</v>
      </c>
      <c r="B1" s="85"/>
      <c r="C1" s="85"/>
      <c r="D1" s="85"/>
      <c r="E1" s="86"/>
      <c r="F1" s="86"/>
      <c r="G1" s="86"/>
      <c r="H1" s="87"/>
      <c r="I1" s="86"/>
      <c r="J1" s="86"/>
      <c r="K1" s="86"/>
      <c r="L1" s="86"/>
      <c r="M1" s="86"/>
      <c r="N1" s="86"/>
      <c r="O1" s="86"/>
      <c r="P1" s="86"/>
      <c r="Q1" s="86"/>
      <c r="R1" s="86"/>
      <c r="S1" s="86"/>
      <c r="T1" s="86"/>
      <c r="U1" s="86"/>
      <c r="V1" s="1"/>
      <c r="W1" s="1"/>
      <c r="X1" s="1"/>
      <c r="Y1" s="1"/>
      <c r="Z1" s="1"/>
      <c r="AA1" s="1"/>
      <c r="AB1" s="1"/>
      <c r="AC1" s="1"/>
    </row>
    <row r="2" ht="22.5" customHeight="1">
      <c r="A2" s="88" t="s">
        <v>47</v>
      </c>
      <c r="W2" s="1"/>
      <c r="X2" s="1"/>
      <c r="Y2" s="1"/>
      <c r="Z2" s="1"/>
      <c r="AA2" s="1"/>
      <c r="AB2" s="1"/>
      <c r="AC2" s="1"/>
    </row>
    <row r="3" ht="9.0" customHeight="1">
      <c r="A3" s="89"/>
      <c r="B3" s="89"/>
      <c r="C3" s="89"/>
      <c r="D3" s="89"/>
      <c r="E3" s="89"/>
      <c r="F3" s="89"/>
      <c r="G3" s="89"/>
      <c r="H3" s="89"/>
      <c r="I3" s="89"/>
      <c r="J3" s="89"/>
      <c r="K3" s="89"/>
      <c r="L3" s="89"/>
      <c r="M3" s="89"/>
      <c r="N3" s="89"/>
      <c r="O3" s="89"/>
      <c r="P3" s="89"/>
      <c r="Q3" s="89"/>
      <c r="R3" s="89"/>
      <c r="S3" s="89"/>
      <c r="T3" s="89"/>
      <c r="U3" s="89"/>
      <c r="V3" s="89"/>
      <c r="W3" s="89"/>
      <c r="X3" s="89"/>
      <c r="Y3" s="89"/>
      <c r="Z3" s="1"/>
      <c r="AA3" s="1"/>
      <c r="AB3" s="1"/>
      <c r="AC3" s="1"/>
    </row>
    <row r="4" ht="13.5" customHeight="1">
      <c r="A4" s="90"/>
      <c r="B4" s="91"/>
      <c r="C4" s="92" t="s">
        <v>1</v>
      </c>
      <c r="D4" s="28" t="str">
        <f>IF('初めに'!C4="","",'初めに'!C4)</f>
        <v/>
      </c>
      <c r="E4" s="8"/>
      <c r="F4" s="8"/>
      <c r="G4" s="6"/>
      <c r="H4" s="93"/>
      <c r="I4" s="93"/>
      <c r="J4" s="93"/>
      <c r="K4" s="93"/>
      <c r="L4" s="93"/>
      <c r="M4" s="93"/>
      <c r="N4" s="93"/>
      <c r="O4" s="87"/>
      <c r="P4" s="87"/>
      <c r="Q4" s="87"/>
      <c r="R4" s="87"/>
      <c r="S4" s="87"/>
      <c r="T4" s="89"/>
      <c r="U4" s="89"/>
      <c r="V4" s="89"/>
      <c r="W4" s="89"/>
      <c r="X4" s="1"/>
      <c r="Y4" s="1"/>
      <c r="Z4" s="1"/>
      <c r="AA4" s="1"/>
      <c r="AB4" s="1"/>
      <c r="AC4" s="1"/>
    </row>
    <row r="5" ht="13.5" customHeight="1">
      <c r="A5" s="90"/>
      <c r="B5" s="91"/>
      <c r="C5" s="92" t="s">
        <v>5</v>
      </c>
      <c r="D5" s="28" t="str">
        <f>IF('初めに'!B10="","",'初めに'!B10)</f>
        <v>#N/A</v>
      </c>
      <c r="E5" s="8"/>
      <c r="F5" s="8"/>
      <c r="G5" s="6"/>
      <c r="H5" s="93"/>
      <c r="I5" s="93"/>
      <c r="J5" s="93"/>
      <c r="K5" s="93"/>
      <c r="L5" s="93"/>
      <c r="M5" s="93"/>
      <c r="N5" s="93"/>
      <c r="O5" s="87"/>
      <c r="P5" s="87"/>
      <c r="Q5" s="87"/>
      <c r="R5" s="87"/>
      <c r="S5" s="87"/>
      <c r="T5" s="87"/>
      <c r="U5" s="94"/>
      <c r="V5" s="1"/>
      <c r="W5" s="1"/>
      <c r="X5" s="1"/>
      <c r="Y5" s="1"/>
      <c r="Z5" s="1"/>
      <c r="AA5" s="1"/>
      <c r="AB5" s="1"/>
      <c r="AC5" s="1"/>
    </row>
    <row r="6" ht="15.0" customHeight="1">
      <c r="A6" s="90"/>
      <c r="B6" s="91"/>
      <c r="C6" s="92" t="s">
        <v>2</v>
      </c>
      <c r="D6" s="28" t="str">
        <f>IF('初めに'!C5="","",'初めに'!C5)</f>
        <v/>
      </c>
      <c r="E6" s="8"/>
      <c r="F6" s="8"/>
      <c r="G6" s="6"/>
      <c r="H6" s="93"/>
      <c r="I6" s="93"/>
      <c r="J6" s="93"/>
      <c r="K6" s="93"/>
      <c r="L6" s="93"/>
      <c r="M6" s="93"/>
      <c r="N6" s="93"/>
      <c r="O6" s="93"/>
      <c r="P6" s="87"/>
      <c r="Q6" s="87"/>
      <c r="R6" s="87"/>
      <c r="S6" s="87"/>
      <c r="T6" s="87"/>
      <c r="U6" s="87"/>
      <c r="V6" s="94"/>
      <c r="W6" s="1"/>
      <c r="X6" s="1"/>
      <c r="Y6" s="1"/>
      <c r="Z6" s="1"/>
      <c r="AA6" s="1"/>
      <c r="AB6" s="1"/>
      <c r="AC6" s="1"/>
    </row>
    <row r="7" ht="15.0" customHeight="1">
      <c r="A7" s="90"/>
      <c r="B7" s="91"/>
      <c r="C7" s="92" t="s">
        <v>3</v>
      </c>
      <c r="D7" s="32" t="str">
        <f>IF('初めに'!C6="","",'初めに'!C6)</f>
        <v/>
      </c>
      <c r="E7" s="8"/>
      <c r="F7" s="8"/>
      <c r="G7" s="6"/>
      <c r="H7" s="93"/>
      <c r="I7" s="93"/>
      <c r="J7" s="93"/>
      <c r="K7" s="93"/>
      <c r="L7" s="93"/>
      <c r="M7" s="93"/>
      <c r="N7" s="93"/>
      <c r="O7" s="93"/>
      <c r="P7" s="87"/>
      <c r="Q7" s="87"/>
      <c r="R7" s="87"/>
      <c r="S7" s="87"/>
      <c r="T7" s="87"/>
      <c r="U7" s="87"/>
      <c r="V7" s="94"/>
      <c r="W7" s="1"/>
      <c r="X7" s="1"/>
      <c r="Y7" s="1"/>
      <c r="Z7" s="1"/>
      <c r="AA7" s="1"/>
      <c r="AB7" s="1"/>
      <c r="AC7" s="1"/>
    </row>
    <row r="8" ht="13.5" customHeight="1">
      <c r="A8" s="90"/>
      <c r="B8" s="95"/>
      <c r="C8" s="96" t="s">
        <v>4</v>
      </c>
      <c r="D8" s="28" t="str">
        <f>IF('初めに'!C7="","",'初めに'!C7)</f>
        <v/>
      </c>
      <c r="E8" s="8"/>
      <c r="F8" s="8"/>
      <c r="G8" s="6"/>
      <c r="H8" s="93"/>
      <c r="I8" s="93"/>
      <c r="J8" s="93"/>
      <c r="K8" s="97"/>
      <c r="L8" s="97"/>
      <c r="M8" s="97"/>
      <c r="N8" s="93"/>
      <c r="O8" s="87"/>
      <c r="P8" s="87"/>
      <c r="Q8" s="87"/>
      <c r="R8" s="87"/>
      <c r="S8" s="87"/>
      <c r="T8" s="87"/>
      <c r="U8" s="87"/>
      <c r="V8" s="1"/>
      <c r="W8" s="1"/>
      <c r="X8" s="1"/>
      <c r="Y8" s="1"/>
      <c r="Z8" s="1"/>
      <c r="AA8" s="1"/>
      <c r="AB8" s="1"/>
      <c r="AC8" s="1"/>
    </row>
    <row r="9">
      <c r="A9" s="90"/>
      <c r="B9" s="95"/>
      <c r="C9" s="96" t="s">
        <v>29</v>
      </c>
      <c r="D9" s="98" t="s">
        <v>30</v>
      </c>
      <c r="E9" s="8"/>
      <c r="F9" s="8"/>
      <c r="G9" s="6"/>
      <c r="H9" s="93"/>
      <c r="I9" s="93"/>
      <c r="J9" s="93"/>
      <c r="K9" s="93"/>
      <c r="L9" s="93"/>
      <c r="M9" s="93"/>
      <c r="N9" s="93"/>
      <c r="O9" s="87"/>
      <c r="P9" s="99"/>
      <c r="Q9" s="99"/>
      <c r="R9" s="99"/>
      <c r="S9" s="99"/>
      <c r="T9" s="87"/>
      <c r="U9" s="87"/>
      <c r="V9" s="1"/>
      <c r="W9" s="1"/>
      <c r="X9" s="1"/>
      <c r="Y9" s="1"/>
      <c r="Z9" s="1"/>
      <c r="AA9" s="1"/>
      <c r="AB9" s="1"/>
      <c r="AC9" s="1"/>
    </row>
    <row r="10" ht="13.5" customHeight="1">
      <c r="A10" s="90"/>
      <c r="B10" s="100"/>
      <c r="C10" s="100"/>
      <c r="D10" s="93"/>
      <c r="E10" s="93"/>
      <c r="F10" s="101"/>
      <c r="G10" s="91"/>
      <c r="H10" s="91"/>
      <c r="I10" s="91"/>
      <c r="J10" s="91"/>
      <c r="K10" s="91"/>
      <c r="L10" s="87"/>
      <c r="M10" s="87"/>
      <c r="N10" s="1"/>
      <c r="O10" s="1"/>
      <c r="P10" s="1"/>
      <c r="Q10" s="1"/>
      <c r="R10" s="1"/>
      <c r="S10" s="1"/>
      <c r="T10" s="1"/>
      <c r="U10" s="1"/>
      <c r="V10" s="1"/>
      <c r="W10" s="1"/>
      <c r="X10" s="1"/>
      <c r="Y10" s="1"/>
      <c r="Z10" s="1"/>
      <c r="AA10" s="1"/>
      <c r="AB10" s="1"/>
      <c r="AC10" s="1"/>
    </row>
    <row r="11" ht="9.75" customHeight="1">
      <c r="A11" s="90"/>
      <c r="B11" s="100"/>
      <c r="C11" s="100"/>
      <c r="D11" s="91"/>
      <c r="E11" s="87"/>
      <c r="F11" s="87"/>
      <c r="G11" s="87"/>
      <c r="H11" s="87"/>
      <c r="I11" s="87"/>
      <c r="J11" s="87"/>
      <c r="K11" s="87"/>
      <c r="L11" s="87"/>
      <c r="M11" s="87"/>
      <c r="N11" s="87"/>
      <c r="O11" s="87"/>
      <c r="P11" s="87"/>
      <c r="Q11" s="87"/>
      <c r="R11" s="87"/>
      <c r="S11" s="87"/>
      <c r="T11" s="87"/>
      <c r="U11" s="87"/>
      <c r="V11" s="1"/>
      <c r="W11" s="1"/>
      <c r="X11" s="1"/>
      <c r="Y11" s="1"/>
      <c r="Z11" s="1"/>
      <c r="AA11" s="1"/>
      <c r="AB11" s="1"/>
      <c r="AC11" s="1"/>
    </row>
    <row r="12">
      <c r="A12" s="102" t="s">
        <v>48</v>
      </c>
      <c r="B12" s="103"/>
      <c r="C12" s="103"/>
      <c r="D12" s="103"/>
      <c r="E12" s="103"/>
      <c r="F12" s="103"/>
      <c r="G12" s="103"/>
      <c r="H12" s="103"/>
      <c r="I12" s="103"/>
      <c r="J12" s="103"/>
      <c r="K12" s="103"/>
      <c r="L12" s="103"/>
      <c r="M12" s="103"/>
      <c r="N12" s="103"/>
      <c r="O12" s="103"/>
      <c r="P12" s="103"/>
      <c r="Q12" s="103"/>
      <c r="R12" s="103"/>
      <c r="S12" s="103"/>
      <c r="T12" s="103"/>
      <c r="U12" s="104"/>
      <c r="V12" s="1"/>
      <c r="W12" s="1"/>
      <c r="X12" s="1"/>
      <c r="Y12" s="1"/>
      <c r="Z12" s="1"/>
      <c r="AA12" s="1"/>
      <c r="AB12" s="1"/>
      <c r="AC12" s="1"/>
    </row>
    <row r="13" ht="15.75" customHeight="1">
      <c r="A13" s="105" t="s">
        <v>49</v>
      </c>
      <c r="B13" s="106"/>
      <c r="C13" s="106"/>
      <c r="D13" s="106"/>
      <c r="E13" s="106"/>
      <c r="F13" s="106"/>
      <c r="G13" s="106"/>
      <c r="H13" s="106"/>
      <c r="I13" s="106"/>
      <c r="J13" s="106"/>
      <c r="K13" s="106"/>
      <c r="L13" s="106"/>
      <c r="M13" s="106"/>
      <c r="N13" s="106"/>
      <c r="O13" s="106"/>
      <c r="P13" s="106"/>
      <c r="Q13" s="106"/>
      <c r="R13" s="106"/>
      <c r="S13" s="106"/>
      <c r="T13" s="106"/>
      <c r="U13" s="107"/>
      <c r="V13" s="1"/>
      <c r="W13" s="1"/>
      <c r="X13" s="1"/>
      <c r="Y13" s="1"/>
      <c r="Z13" s="1"/>
      <c r="AA13" s="1"/>
      <c r="AB13" s="1"/>
      <c r="AC13" s="1"/>
    </row>
    <row r="14">
      <c r="A14" s="105" t="s">
        <v>50</v>
      </c>
      <c r="B14" s="106"/>
      <c r="C14" s="106"/>
      <c r="D14" s="106"/>
      <c r="E14" s="106"/>
      <c r="F14" s="106"/>
      <c r="G14" s="106"/>
      <c r="H14" s="106"/>
      <c r="I14" s="106"/>
      <c r="J14" s="106"/>
      <c r="K14" s="106"/>
      <c r="L14" s="106"/>
      <c r="M14" s="106"/>
      <c r="N14" s="106"/>
      <c r="O14" s="106"/>
      <c r="P14" s="106"/>
      <c r="Q14" s="106"/>
      <c r="R14" s="106"/>
      <c r="S14" s="106"/>
      <c r="T14" s="106"/>
      <c r="U14" s="108"/>
      <c r="V14" s="1"/>
      <c r="W14" s="1"/>
      <c r="X14" s="1"/>
      <c r="Y14" s="1"/>
      <c r="Z14" s="1"/>
      <c r="AA14" s="1"/>
      <c r="AB14" s="1"/>
      <c r="AC14" s="1"/>
    </row>
    <row r="15" ht="15.75" customHeight="1">
      <c r="A15" s="105" t="s">
        <v>51</v>
      </c>
      <c r="B15" s="106"/>
      <c r="C15" s="106"/>
      <c r="D15" s="106"/>
      <c r="E15" s="106"/>
      <c r="F15" s="106"/>
      <c r="G15" s="106"/>
      <c r="H15" s="106"/>
      <c r="I15" s="106"/>
      <c r="J15" s="106"/>
      <c r="K15" s="106"/>
      <c r="L15" s="106"/>
      <c r="M15" s="106"/>
      <c r="N15" s="106"/>
      <c r="O15" s="106"/>
      <c r="P15" s="106"/>
      <c r="Q15" s="106"/>
      <c r="R15" s="106"/>
      <c r="S15" s="106"/>
      <c r="T15" s="106"/>
      <c r="U15" s="107"/>
      <c r="V15" s="1"/>
      <c r="W15" s="1"/>
      <c r="X15" s="1"/>
      <c r="Y15" s="1"/>
      <c r="Z15" s="1"/>
      <c r="AA15" s="1"/>
      <c r="AB15" s="1"/>
      <c r="AC15" s="1"/>
    </row>
    <row r="16" ht="15.75" customHeight="1">
      <c r="A16" s="105" t="s">
        <v>52</v>
      </c>
      <c r="B16" s="106"/>
      <c r="C16" s="106"/>
      <c r="D16" s="106"/>
      <c r="E16" s="106"/>
      <c r="F16" s="106"/>
      <c r="G16" s="106"/>
      <c r="H16" s="106"/>
      <c r="I16" s="106"/>
      <c r="J16" s="106"/>
      <c r="K16" s="106"/>
      <c r="L16" s="106"/>
      <c r="M16" s="106"/>
      <c r="N16" s="106"/>
      <c r="O16" s="106"/>
      <c r="P16" s="106"/>
      <c r="Q16" s="106"/>
      <c r="R16" s="106"/>
      <c r="S16" s="106"/>
      <c r="T16" s="106"/>
      <c r="U16" s="107"/>
      <c r="V16" s="1"/>
      <c r="W16" s="10"/>
      <c r="X16" s="1"/>
      <c r="Y16" s="1"/>
      <c r="Z16" s="1"/>
      <c r="AA16" s="1"/>
      <c r="AB16" s="1"/>
      <c r="AC16" s="1"/>
    </row>
    <row r="17">
      <c r="A17" s="105" t="s">
        <v>53</v>
      </c>
      <c r="B17" s="106"/>
      <c r="C17" s="106"/>
      <c r="D17" s="106"/>
      <c r="E17" s="106"/>
      <c r="F17" s="106"/>
      <c r="G17" s="106"/>
      <c r="H17" s="106"/>
      <c r="I17" s="106"/>
      <c r="J17" s="106"/>
      <c r="K17" s="106"/>
      <c r="L17" s="106"/>
      <c r="M17" s="106"/>
      <c r="N17" s="106"/>
      <c r="O17" s="106"/>
      <c r="P17" s="106"/>
      <c r="Q17" s="106"/>
      <c r="R17" s="106"/>
      <c r="S17" s="106"/>
      <c r="T17" s="106"/>
      <c r="U17" s="108"/>
      <c r="V17" s="1"/>
      <c r="W17" s="10"/>
      <c r="X17" s="1"/>
      <c r="Y17" s="1"/>
      <c r="Z17" s="1"/>
      <c r="AA17" s="1"/>
      <c r="AB17" s="1"/>
      <c r="AC17" s="1"/>
    </row>
    <row r="18">
      <c r="A18" s="105" t="s">
        <v>54</v>
      </c>
      <c r="B18" s="106"/>
      <c r="C18" s="106"/>
      <c r="D18" s="106"/>
      <c r="E18" s="106"/>
      <c r="F18" s="106"/>
      <c r="G18" s="106"/>
      <c r="H18" s="106"/>
      <c r="I18" s="106"/>
      <c r="J18" s="106"/>
      <c r="K18" s="106"/>
      <c r="L18" s="106"/>
      <c r="M18" s="106"/>
      <c r="N18" s="106"/>
      <c r="O18" s="106"/>
      <c r="P18" s="106"/>
      <c r="Q18" s="106"/>
      <c r="R18" s="106"/>
      <c r="S18" s="106"/>
      <c r="T18" s="106"/>
      <c r="U18" s="108"/>
      <c r="V18" s="1"/>
      <c r="W18" s="10"/>
      <c r="X18" s="1"/>
      <c r="Y18" s="1"/>
      <c r="Z18" s="1"/>
      <c r="AA18" s="1"/>
      <c r="AB18" s="1"/>
      <c r="AC18" s="1"/>
    </row>
    <row r="19" ht="15.75" customHeight="1">
      <c r="A19" s="109" t="s">
        <v>55</v>
      </c>
      <c r="B19" s="110"/>
      <c r="C19" s="110"/>
      <c r="D19" s="110"/>
      <c r="E19" s="110"/>
      <c r="F19" s="110"/>
      <c r="G19" s="110"/>
      <c r="H19" s="110"/>
      <c r="I19" s="110"/>
      <c r="J19" s="110"/>
      <c r="K19" s="110"/>
      <c r="L19" s="110"/>
      <c r="M19" s="110"/>
      <c r="N19" s="110"/>
      <c r="O19" s="110"/>
      <c r="P19" s="110"/>
      <c r="Q19" s="110"/>
      <c r="R19" s="110"/>
      <c r="S19" s="110"/>
      <c r="T19" s="110"/>
      <c r="U19" s="111"/>
      <c r="V19" s="1"/>
      <c r="W19" s="1"/>
      <c r="X19" s="10"/>
      <c r="Y19" s="1"/>
      <c r="Z19" s="1"/>
      <c r="AA19" s="1"/>
      <c r="AB19" s="1"/>
      <c r="AC19" s="1"/>
    </row>
    <row r="20" ht="21.0" customHeight="1">
      <c r="A20" s="90"/>
      <c r="B20" s="112"/>
      <c r="C20" s="112"/>
      <c r="D20" s="91"/>
      <c r="E20" s="87"/>
      <c r="F20" s="87"/>
      <c r="G20" s="87"/>
      <c r="H20" s="87"/>
      <c r="I20" s="87"/>
      <c r="J20" s="87"/>
      <c r="K20" s="87"/>
      <c r="L20" s="87"/>
      <c r="M20" s="87"/>
      <c r="N20" s="87"/>
      <c r="O20" s="87"/>
      <c r="P20" s="87"/>
      <c r="Q20" s="87"/>
      <c r="R20" s="87"/>
      <c r="S20" s="87"/>
      <c r="T20" s="87"/>
      <c r="U20" s="113"/>
      <c r="V20" s="1"/>
      <c r="W20" s="1"/>
      <c r="X20" s="10"/>
      <c r="Y20" s="1"/>
      <c r="Z20" s="1"/>
      <c r="AA20" s="1"/>
      <c r="AB20" s="1"/>
      <c r="AC20" s="1"/>
    </row>
    <row r="21" ht="21.0" customHeight="1">
      <c r="A21" s="41" t="s">
        <v>31</v>
      </c>
      <c r="B21" s="114"/>
      <c r="C21" s="114"/>
      <c r="D21" s="115"/>
      <c r="E21" s="87"/>
      <c r="F21" s="87"/>
      <c r="G21" s="87"/>
      <c r="H21" s="87"/>
      <c r="I21" s="87"/>
      <c r="J21" s="87"/>
      <c r="K21" s="87"/>
      <c r="L21" s="87"/>
      <c r="M21" s="87"/>
      <c r="N21" s="87"/>
      <c r="O21" s="87"/>
      <c r="P21" s="87"/>
      <c r="Q21" s="87"/>
      <c r="R21" s="87"/>
      <c r="S21" s="87"/>
      <c r="T21" s="87"/>
      <c r="U21" s="113" t="s">
        <v>56</v>
      </c>
      <c r="V21" s="1"/>
      <c r="W21" s="1"/>
      <c r="X21" s="10"/>
      <c r="Y21" s="1"/>
      <c r="Z21" s="1"/>
      <c r="AA21" s="1"/>
      <c r="AB21" s="1"/>
      <c r="AC21" s="1"/>
    </row>
    <row r="22" ht="26.25" customHeight="1">
      <c r="A22" s="116" t="s">
        <v>57</v>
      </c>
      <c r="B22" s="117" t="s">
        <v>35</v>
      </c>
      <c r="C22" s="117" t="s">
        <v>36</v>
      </c>
      <c r="D22" s="118" t="s">
        <v>58</v>
      </c>
      <c r="E22" s="118" t="s">
        <v>59</v>
      </c>
      <c r="F22" s="118" t="s">
        <v>41</v>
      </c>
      <c r="G22" s="118" t="s">
        <v>42</v>
      </c>
      <c r="H22" s="118" t="s">
        <v>43</v>
      </c>
      <c r="I22" s="118" t="s">
        <v>44</v>
      </c>
      <c r="J22" s="118" t="s">
        <v>45</v>
      </c>
      <c r="K22" s="117" t="s">
        <v>60</v>
      </c>
      <c r="L22" s="119" t="s">
        <v>61</v>
      </c>
      <c r="M22" s="21"/>
      <c r="N22" s="120"/>
      <c r="O22" s="121" t="s">
        <v>62</v>
      </c>
      <c r="P22" s="21"/>
      <c r="Q22" s="21"/>
      <c r="R22" s="21"/>
      <c r="S22" s="21"/>
      <c r="T22" s="21"/>
      <c r="U22" s="120"/>
      <c r="V22" s="122" t="s">
        <v>63</v>
      </c>
      <c r="W22" s="123" t="s">
        <v>64</v>
      </c>
      <c r="X22" s="1"/>
      <c r="Y22" s="1"/>
      <c r="Z22" s="1"/>
      <c r="AA22" s="1"/>
      <c r="AB22" s="1"/>
      <c r="AC22" s="1"/>
    </row>
    <row r="23" ht="19.5" customHeight="1">
      <c r="A23" s="124"/>
      <c r="B23" s="125"/>
      <c r="C23" s="125"/>
      <c r="D23" s="125"/>
      <c r="E23" s="125"/>
      <c r="F23" s="125"/>
      <c r="G23" s="125"/>
      <c r="H23" s="125"/>
      <c r="I23" s="125"/>
      <c r="J23" s="125"/>
      <c r="K23" s="125"/>
      <c r="L23" s="126" t="s">
        <v>65</v>
      </c>
      <c r="M23" s="127" t="s">
        <v>66</v>
      </c>
      <c r="N23" s="128" t="s">
        <v>67</v>
      </c>
      <c r="O23" s="129" t="s">
        <v>65</v>
      </c>
      <c r="P23" s="130"/>
      <c r="Q23" s="130"/>
      <c r="R23" s="131"/>
      <c r="S23" s="132" t="s">
        <v>68</v>
      </c>
      <c r="T23" s="131"/>
      <c r="U23" s="128" t="s">
        <v>69</v>
      </c>
      <c r="V23" s="125"/>
      <c r="W23" s="133"/>
      <c r="X23" s="1"/>
      <c r="Y23" s="1"/>
      <c r="Z23" s="1"/>
      <c r="AA23" s="1"/>
      <c r="AB23" s="1"/>
      <c r="AC23" s="1"/>
    </row>
    <row r="24" ht="19.5" customHeight="1">
      <c r="A24" s="124"/>
      <c r="B24" s="125"/>
      <c r="C24" s="125"/>
      <c r="D24" s="125"/>
      <c r="E24" s="125"/>
      <c r="F24" s="125"/>
      <c r="G24" s="125"/>
      <c r="H24" s="125"/>
      <c r="I24" s="125"/>
      <c r="J24" s="125"/>
      <c r="K24" s="134" t="s">
        <v>70</v>
      </c>
      <c r="L24" s="125"/>
      <c r="M24" s="125"/>
      <c r="N24" s="125"/>
      <c r="O24" s="135" t="s">
        <v>71</v>
      </c>
      <c r="P24" s="136" t="s">
        <v>72</v>
      </c>
      <c r="Q24" s="137"/>
      <c r="R24" s="138" t="s">
        <v>73</v>
      </c>
      <c r="S24" s="139"/>
      <c r="T24" s="124"/>
      <c r="U24" s="125"/>
      <c r="V24" s="125"/>
      <c r="W24" s="133"/>
      <c r="X24" s="1"/>
      <c r="Y24" s="1"/>
      <c r="Z24" s="1"/>
      <c r="AA24" s="1"/>
      <c r="AB24" s="1"/>
      <c r="AC24" s="1"/>
    </row>
    <row r="25" ht="19.5" customHeight="1">
      <c r="A25" s="124"/>
      <c r="B25" s="125"/>
      <c r="C25" s="125"/>
      <c r="D25" s="125"/>
      <c r="E25" s="125"/>
      <c r="F25" s="125"/>
      <c r="G25" s="125"/>
      <c r="H25" s="125"/>
      <c r="I25" s="125"/>
      <c r="J25" s="125"/>
      <c r="K25" s="125"/>
      <c r="L25" s="125"/>
      <c r="M25" s="125"/>
      <c r="N25" s="125"/>
      <c r="O25" s="125"/>
      <c r="P25" s="140" t="s">
        <v>74</v>
      </c>
      <c r="Q25" s="141" t="s">
        <v>75</v>
      </c>
      <c r="R25" s="125"/>
      <c r="S25" s="139"/>
      <c r="T25" s="124"/>
      <c r="U25" s="125"/>
      <c r="V25" s="125"/>
      <c r="W25" s="133"/>
      <c r="X25" s="1"/>
      <c r="Y25" s="1"/>
      <c r="Z25" s="1"/>
      <c r="AA25" s="1"/>
      <c r="AB25" s="1"/>
      <c r="AC25" s="1"/>
    </row>
    <row r="26" ht="19.5" customHeight="1">
      <c r="A26" s="124"/>
      <c r="B26" s="125"/>
      <c r="C26" s="125"/>
      <c r="D26" s="125"/>
      <c r="E26" s="125"/>
      <c r="F26" s="125"/>
      <c r="G26" s="125"/>
      <c r="H26" s="125"/>
      <c r="I26" s="125"/>
      <c r="J26" s="125"/>
      <c r="K26" s="142" t="s">
        <v>76</v>
      </c>
      <c r="L26" s="143" t="s">
        <v>77</v>
      </c>
      <c r="M26" s="144" t="s">
        <v>78</v>
      </c>
      <c r="N26" s="144" t="s">
        <v>79</v>
      </c>
      <c r="O26" s="145" t="s">
        <v>80</v>
      </c>
      <c r="P26" s="146" t="s">
        <v>81</v>
      </c>
      <c r="Q26" s="147" t="s">
        <v>82</v>
      </c>
      <c r="R26" s="144" t="s">
        <v>83</v>
      </c>
      <c r="S26" s="148" t="s">
        <v>71</v>
      </c>
      <c r="T26" s="149" t="s">
        <v>84</v>
      </c>
      <c r="U26" s="150" t="s">
        <v>85</v>
      </c>
      <c r="V26" s="151" t="s">
        <v>86</v>
      </c>
      <c r="W26" s="133"/>
      <c r="X26" s="1"/>
      <c r="Y26" s="1"/>
      <c r="Z26" s="1"/>
      <c r="AA26" s="1"/>
      <c r="AB26" s="1"/>
      <c r="AC26" s="1"/>
    </row>
    <row r="27" ht="18.0" customHeight="1">
      <c r="A27" s="152"/>
      <c r="B27" s="153" t="str">
        <f>IFERROR(VLOOKUP($A27, '利用者情報'!$A$12:$L$113, 2, FALSE), "")</f>
        <v/>
      </c>
      <c r="C27" s="154" t="str">
        <f>IFERROR(VLOOKUP($A27, '利用者情報'!$A$12:$L$113, 3, FALSE), "")</f>
        <v/>
      </c>
      <c r="D27" s="155" t="str">
        <f>IFERROR(VLOOKUP($A27, '利用者情報'!$A$12:$L$113, 4, FALSE), "")</f>
        <v/>
      </c>
      <c r="E27" s="155" t="str">
        <f>IFERROR(VLOOKUP($A27, '利用者情報'!$A$12:$L$113, 5, FALSE), "")</f>
        <v/>
      </c>
      <c r="F27" s="156" t="str">
        <f>IFERROR(VLOOKUP($A27, '利用者情報'!$A$12:$L$113, 8, FALSE), "")</f>
        <v/>
      </c>
      <c r="G27" s="153" t="str">
        <f>IFERROR(VLOOKUP($A27, '利用者情報'!$A$12:$L$113, 9, FALSE), "")</f>
        <v/>
      </c>
      <c r="H27" s="153" t="str">
        <f>IFERROR(VLOOKUP($A27, '利用者情報'!$A$12:$L$113, 10, FALSE), "")</f>
        <v/>
      </c>
      <c r="I27" s="153" t="str">
        <f>IFERROR(VLOOKUP($A27, '利用者情報'!$A$12:$L$113, 11, FALSE), "")</f>
        <v/>
      </c>
      <c r="J27" s="153" t="str">
        <f>IFERROR(VLOOKUP($A27, '利用者情報'!$A$12:$L$113, 12, FALSE), "")</f>
        <v/>
      </c>
      <c r="K27" s="152"/>
      <c r="L27" s="152"/>
      <c r="M27" s="157">
        <f t="shared" ref="M27:M96" si="1">IF(L27=0,0,IF(B27="",0,IF(AND(F27="○",OR($D$5="小規模多機能型居宅介護",$D$5="複合型サービス(看護小規模多機能型居宅介護）",$D$5="定期巡回・随時対応型訪問介護看護",$D$5="地域密着型老人福祉施設入所者生活介護",$D$5="介護福祉施設サービス")),0,IF(G27="○",0,IF(J27="○",0,IF(H27="○",0.5,0.25))))))</f>
        <v>0</v>
      </c>
      <c r="N27" s="158">
        <f t="shared" ref="N27:N96" si="2">ROUNDDOWN(L27*M27,0)</f>
        <v>0</v>
      </c>
      <c r="O27" s="152"/>
      <c r="P27" s="152"/>
      <c r="Q27" s="152"/>
      <c r="R27" s="158">
        <f t="shared" ref="R27:R96" si="3">Q27+O27+P27</f>
        <v>0</v>
      </c>
      <c r="S27" s="157">
        <f t="shared" ref="S27:S96" si="4">IF(R27=0,0,IF(B27="",0,IF(J27="○",0,IF(H27="○",0.5,0.25))))</f>
        <v>0</v>
      </c>
      <c r="T27" s="157">
        <f t="shared" ref="T27:T96" si="5">IF(R27=0,0,IF(B27="",0,IF(J27="○",1,IF(I27="○",1,IF(H27="○",0.5,0.25)))))</f>
        <v>0</v>
      </c>
      <c r="U27" s="158">
        <f t="shared" ref="U27:U96" si="6">IF(G27="○",ROUNDDOWN(P27*T27,0),ROUNDDOWN(O27*S27,0)+ROUNDDOWN(SUM(P27:Q27)*T27,0))</f>
        <v>0</v>
      </c>
      <c r="V27" s="158">
        <f t="shared" ref="V27:V96" si="7">N27+U27</f>
        <v>0</v>
      </c>
      <c r="W27" s="159"/>
      <c r="X27" s="10" t="str">
        <f t="shared" ref="X27:X76" si="8">IF(J27="○",ROW(),"")</f>
        <v/>
      </c>
      <c r="Y27" s="1"/>
      <c r="Z27" s="1"/>
      <c r="AA27" s="1"/>
      <c r="AB27" s="1"/>
      <c r="AC27" s="1"/>
    </row>
    <row r="28" ht="18.0" customHeight="1">
      <c r="A28" s="160"/>
      <c r="B28" s="153" t="str">
        <f>IFERROR(VLOOKUP($A28, '利用者情報'!$A$12:$L$113, 2, FALSE), "")</f>
        <v/>
      </c>
      <c r="C28" s="153" t="str">
        <f>IFERROR(VLOOKUP($A28, '利用者情報'!$A$12:$L$113, 3, FALSE), "")</f>
        <v/>
      </c>
      <c r="D28" s="161" t="str">
        <f>IFERROR(VLOOKUP($A28, '利用者情報'!$A$12:$L$113, 4, FALSE), "")</f>
        <v/>
      </c>
      <c r="E28" s="161" t="str">
        <f>IFERROR(VLOOKUP($A28, '利用者情報'!$A$12:$L$113, 5, FALSE), "")</f>
        <v/>
      </c>
      <c r="F28" s="156" t="str">
        <f>IFERROR(VLOOKUP($A28, '利用者情報'!$A$12:$L$113, 8, FALSE), "")</f>
        <v/>
      </c>
      <c r="G28" s="153" t="str">
        <f>IFERROR(VLOOKUP($A28, '利用者情報'!$A$12:$L$113, 9, FALSE), "")</f>
        <v/>
      </c>
      <c r="H28" s="153" t="str">
        <f>IFERROR(VLOOKUP($A28, '利用者情報'!$A$12:$L$113, 10, FALSE), "")</f>
        <v/>
      </c>
      <c r="I28" s="153" t="str">
        <f>IFERROR(VLOOKUP($A28, '利用者情報'!$A$12:$L$113, 11, FALSE), "")</f>
        <v/>
      </c>
      <c r="J28" s="153" t="str">
        <f>IFERROR(VLOOKUP($A28, '利用者情報'!$A$12:$L$113, 12, FALSE), "")</f>
        <v/>
      </c>
      <c r="K28" s="160"/>
      <c r="L28" s="160"/>
      <c r="M28" s="157">
        <f t="shared" si="1"/>
        <v>0</v>
      </c>
      <c r="N28" s="158">
        <f t="shared" si="2"/>
        <v>0</v>
      </c>
      <c r="O28" s="160"/>
      <c r="P28" s="160"/>
      <c r="Q28" s="160"/>
      <c r="R28" s="158">
        <f t="shared" si="3"/>
        <v>0</v>
      </c>
      <c r="S28" s="157">
        <f t="shared" si="4"/>
        <v>0</v>
      </c>
      <c r="T28" s="157">
        <f t="shared" si="5"/>
        <v>0</v>
      </c>
      <c r="U28" s="158">
        <f t="shared" si="6"/>
        <v>0</v>
      </c>
      <c r="V28" s="158">
        <f t="shared" si="7"/>
        <v>0</v>
      </c>
      <c r="W28" s="159"/>
      <c r="X28" s="10" t="str">
        <f t="shared" si="8"/>
        <v/>
      </c>
      <c r="Y28" s="1"/>
      <c r="Z28" s="1"/>
      <c r="AA28" s="1"/>
      <c r="AB28" s="1"/>
      <c r="AC28" s="1"/>
    </row>
    <row r="29" ht="18.0" customHeight="1">
      <c r="A29" s="160"/>
      <c r="B29" s="153" t="str">
        <f>IFERROR(VLOOKUP($A29, '利用者情報'!$A$12:$L$113, 2, FALSE), "")</f>
        <v/>
      </c>
      <c r="C29" s="153" t="str">
        <f>IFERROR(VLOOKUP($A29, '利用者情報'!$A$12:$L$113, 3, FALSE), "")</f>
        <v/>
      </c>
      <c r="D29" s="153" t="str">
        <f>IFERROR(VLOOKUP($A29, '利用者情報'!$A$12:$L$113, 4, FALSE), "")</f>
        <v/>
      </c>
      <c r="E29" s="153" t="str">
        <f>IFERROR(VLOOKUP($A29, '利用者情報'!$A$12:$L$113, 5, FALSE), "")</f>
        <v/>
      </c>
      <c r="F29" s="156" t="str">
        <f>IFERROR(VLOOKUP($A29, '利用者情報'!$A$12:$L$113, 8, FALSE), "")</f>
        <v/>
      </c>
      <c r="G29" s="153" t="str">
        <f>IFERROR(VLOOKUP($A29, '利用者情報'!$A$12:$L$113, 9, FALSE), "")</f>
        <v/>
      </c>
      <c r="H29" s="153" t="str">
        <f>IFERROR(VLOOKUP($A29, '利用者情報'!$A$12:$L$113, 10, FALSE), "")</f>
        <v/>
      </c>
      <c r="I29" s="153" t="str">
        <f>IFERROR(VLOOKUP($A29, '利用者情報'!$A$12:$L$113, 11, FALSE), "")</f>
        <v/>
      </c>
      <c r="J29" s="153" t="str">
        <f>IFERROR(VLOOKUP($A29, '利用者情報'!$A$12:$L$113, 12, FALSE), "")</f>
        <v/>
      </c>
      <c r="K29" s="160"/>
      <c r="L29" s="160"/>
      <c r="M29" s="157">
        <f t="shared" si="1"/>
        <v>0</v>
      </c>
      <c r="N29" s="158">
        <f t="shared" si="2"/>
        <v>0</v>
      </c>
      <c r="O29" s="160"/>
      <c r="P29" s="160"/>
      <c r="Q29" s="160"/>
      <c r="R29" s="158">
        <f t="shared" si="3"/>
        <v>0</v>
      </c>
      <c r="S29" s="157">
        <f t="shared" si="4"/>
        <v>0</v>
      </c>
      <c r="T29" s="157">
        <f t="shared" si="5"/>
        <v>0</v>
      </c>
      <c r="U29" s="158">
        <f t="shared" si="6"/>
        <v>0</v>
      </c>
      <c r="V29" s="158">
        <f t="shared" si="7"/>
        <v>0</v>
      </c>
      <c r="W29" s="159"/>
      <c r="X29" s="10" t="str">
        <f t="shared" si="8"/>
        <v/>
      </c>
      <c r="Y29" s="1"/>
      <c r="Z29" s="1"/>
      <c r="AA29" s="1"/>
      <c r="AB29" s="1"/>
      <c r="AC29" s="1"/>
    </row>
    <row r="30" ht="18.0" customHeight="1">
      <c r="A30" s="160"/>
      <c r="B30" s="153" t="str">
        <f>IFERROR(VLOOKUP($A30, '利用者情報'!$A$12:$L$113, 2, FALSE), "")</f>
        <v/>
      </c>
      <c r="C30" s="153" t="str">
        <f>IFERROR(VLOOKUP($A30, '利用者情報'!$A$12:$L$113, 3, FALSE), "")</f>
        <v/>
      </c>
      <c r="D30" s="153" t="str">
        <f>IFERROR(VLOOKUP($A30, '利用者情報'!$A$12:$L$113, 4, FALSE), "")</f>
        <v/>
      </c>
      <c r="E30" s="153" t="str">
        <f>IFERROR(VLOOKUP($A30, '利用者情報'!$A$12:$L$113, 5, FALSE), "")</f>
        <v/>
      </c>
      <c r="F30" s="156" t="str">
        <f>IFERROR(VLOOKUP($A30, '利用者情報'!$A$12:$L$113, 8, FALSE), "")</f>
        <v/>
      </c>
      <c r="G30" s="153" t="str">
        <f>IFERROR(VLOOKUP($A30, '利用者情報'!$A$12:$L$113, 9, FALSE), "")</f>
        <v/>
      </c>
      <c r="H30" s="153" t="str">
        <f>IFERROR(VLOOKUP($A30, '利用者情報'!$A$12:$L$113, 10, FALSE), "")</f>
        <v/>
      </c>
      <c r="I30" s="153" t="str">
        <f>IFERROR(VLOOKUP($A30, '利用者情報'!$A$12:$L$113, 11, FALSE), "")</f>
        <v/>
      </c>
      <c r="J30" s="153" t="str">
        <f>IFERROR(VLOOKUP($A30, '利用者情報'!$A$12:$L$113, 12, FALSE), "")</f>
        <v/>
      </c>
      <c r="K30" s="160"/>
      <c r="L30" s="160"/>
      <c r="M30" s="157">
        <f t="shared" si="1"/>
        <v>0</v>
      </c>
      <c r="N30" s="158">
        <f t="shared" si="2"/>
        <v>0</v>
      </c>
      <c r="O30" s="160"/>
      <c r="P30" s="160"/>
      <c r="Q30" s="160"/>
      <c r="R30" s="158">
        <f t="shared" si="3"/>
        <v>0</v>
      </c>
      <c r="S30" s="157">
        <f t="shared" si="4"/>
        <v>0</v>
      </c>
      <c r="T30" s="157">
        <f t="shared" si="5"/>
        <v>0</v>
      </c>
      <c r="U30" s="158">
        <f t="shared" si="6"/>
        <v>0</v>
      </c>
      <c r="V30" s="158">
        <f t="shared" si="7"/>
        <v>0</v>
      </c>
      <c r="W30" s="159"/>
      <c r="X30" s="10" t="str">
        <f t="shared" si="8"/>
        <v/>
      </c>
      <c r="Y30" s="1"/>
      <c r="Z30" s="1"/>
      <c r="AA30" s="1"/>
      <c r="AB30" s="1"/>
      <c r="AC30" s="1"/>
    </row>
    <row r="31" ht="18.0" customHeight="1">
      <c r="A31" s="160"/>
      <c r="B31" s="153" t="str">
        <f>IFERROR(VLOOKUP($A31, '利用者情報'!$A$12:$L$113, 2, FALSE), "")</f>
        <v/>
      </c>
      <c r="C31" s="153" t="str">
        <f>IFERROR(VLOOKUP($A31, '利用者情報'!$A$12:$L$113, 3, FALSE), "")</f>
        <v/>
      </c>
      <c r="D31" s="153" t="str">
        <f>IFERROR(VLOOKUP($A31, '利用者情報'!$A$12:$L$113, 4, FALSE), "")</f>
        <v/>
      </c>
      <c r="E31" s="153" t="str">
        <f>IFERROR(VLOOKUP($A31, '利用者情報'!$A$12:$L$113, 5, FALSE), "")</f>
        <v/>
      </c>
      <c r="F31" s="156" t="str">
        <f>IFERROR(VLOOKUP($A31, '利用者情報'!$A$12:$L$113, 8, FALSE), "")</f>
        <v/>
      </c>
      <c r="G31" s="153" t="str">
        <f>IFERROR(VLOOKUP($A31, '利用者情報'!$A$12:$L$113, 9, FALSE), "")</f>
        <v/>
      </c>
      <c r="H31" s="153" t="str">
        <f>IFERROR(VLOOKUP($A31, '利用者情報'!$A$12:$L$113, 10, FALSE), "")</f>
        <v/>
      </c>
      <c r="I31" s="153" t="str">
        <f>IFERROR(VLOOKUP($A31, '利用者情報'!$A$12:$L$113, 11, FALSE), "")</f>
        <v/>
      </c>
      <c r="J31" s="153" t="str">
        <f>IFERROR(VLOOKUP($A31, '利用者情報'!$A$12:$L$113, 12, FALSE), "")</f>
        <v/>
      </c>
      <c r="K31" s="160"/>
      <c r="L31" s="160"/>
      <c r="M31" s="157">
        <f t="shared" si="1"/>
        <v>0</v>
      </c>
      <c r="N31" s="158">
        <f t="shared" si="2"/>
        <v>0</v>
      </c>
      <c r="O31" s="160"/>
      <c r="P31" s="160"/>
      <c r="Q31" s="160"/>
      <c r="R31" s="158">
        <f t="shared" si="3"/>
        <v>0</v>
      </c>
      <c r="S31" s="157">
        <f t="shared" si="4"/>
        <v>0</v>
      </c>
      <c r="T31" s="157">
        <f t="shared" si="5"/>
        <v>0</v>
      </c>
      <c r="U31" s="158">
        <f t="shared" si="6"/>
        <v>0</v>
      </c>
      <c r="V31" s="158">
        <f t="shared" si="7"/>
        <v>0</v>
      </c>
      <c r="W31" s="159"/>
      <c r="X31" s="10" t="str">
        <f t="shared" si="8"/>
        <v/>
      </c>
      <c r="Y31" s="1"/>
      <c r="Z31" s="1"/>
      <c r="AA31" s="1"/>
      <c r="AB31" s="1"/>
      <c r="AC31" s="1"/>
    </row>
    <row r="32" ht="18.0" customHeight="1">
      <c r="A32" s="160"/>
      <c r="B32" s="153" t="str">
        <f>IFERROR(VLOOKUP($A32, '利用者情報'!$A$12:$L$113, 2, FALSE), "")</f>
        <v/>
      </c>
      <c r="C32" s="153" t="str">
        <f>IFERROR(VLOOKUP($A32, '利用者情報'!$A$12:$L$113, 3, FALSE), "")</f>
        <v/>
      </c>
      <c r="D32" s="153" t="str">
        <f>IFERROR(VLOOKUP($A32, '利用者情報'!$A$12:$L$113, 4, FALSE), "")</f>
        <v/>
      </c>
      <c r="E32" s="153" t="str">
        <f>IFERROR(VLOOKUP($A32, '利用者情報'!$A$12:$L$113, 5, FALSE), "")</f>
        <v/>
      </c>
      <c r="F32" s="156" t="str">
        <f>IFERROR(VLOOKUP($A32, '利用者情報'!$A$12:$L$113, 8, FALSE), "")</f>
        <v/>
      </c>
      <c r="G32" s="153" t="str">
        <f>IFERROR(VLOOKUP($A32, '利用者情報'!$A$12:$L$113, 9, FALSE), "")</f>
        <v/>
      </c>
      <c r="H32" s="153" t="str">
        <f>IFERROR(VLOOKUP($A32, '利用者情報'!$A$12:$L$113, 10, FALSE), "")</f>
        <v/>
      </c>
      <c r="I32" s="153" t="str">
        <f>IFERROR(VLOOKUP($A32, '利用者情報'!$A$12:$L$113, 11, FALSE), "")</f>
        <v/>
      </c>
      <c r="J32" s="153" t="str">
        <f>IFERROR(VLOOKUP($A32, '利用者情報'!$A$12:$L$113, 12, FALSE), "")</f>
        <v/>
      </c>
      <c r="K32" s="160"/>
      <c r="L32" s="160"/>
      <c r="M32" s="157">
        <f t="shared" si="1"/>
        <v>0</v>
      </c>
      <c r="N32" s="158">
        <f t="shared" si="2"/>
        <v>0</v>
      </c>
      <c r="O32" s="160"/>
      <c r="P32" s="160"/>
      <c r="Q32" s="160"/>
      <c r="R32" s="158">
        <f t="shared" si="3"/>
        <v>0</v>
      </c>
      <c r="S32" s="157">
        <f t="shared" si="4"/>
        <v>0</v>
      </c>
      <c r="T32" s="157">
        <f t="shared" si="5"/>
        <v>0</v>
      </c>
      <c r="U32" s="158">
        <f t="shared" si="6"/>
        <v>0</v>
      </c>
      <c r="V32" s="158">
        <f t="shared" si="7"/>
        <v>0</v>
      </c>
      <c r="W32" s="159"/>
      <c r="X32" s="10" t="str">
        <f t="shared" si="8"/>
        <v/>
      </c>
      <c r="Y32" s="1"/>
      <c r="Z32" s="1"/>
      <c r="AA32" s="1"/>
      <c r="AB32" s="1"/>
      <c r="AC32" s="1"/>
    </row>
    <row r="33" ht="18.0" customHeight="1">
      <c r="A33" s="160"/>
      <c r="B33" s="153" t="str">
        <f>IFERROR(VLOOKUP($A33, '利用者情報'!$A$12:$L$113, 2, FALSE), "")</f>
        <v/>
      </c>
      <c r="C33" s="153" t="str">
        <f>IFERROR(VLOOKUP($A33, '利用者情報'!$A$12:$L$113, 3, FALSE), "")</f>
        <v/>
      </c>
      <c r="D33" s="153" t="str">
        <f>IFERROR(VLOOKUP($A33, '利用者情報'!$A$12:$L$113, 4, FALSE), "")</f>
        <v/>
      </c>
      <c r="E33" s="153" t="str">
        <f>IFERROR(VLOOKUP($A33, '利用者情報'!$A$12:$L$113, 5, FALSE), "")</f>
        <v/>
      </c>
      <c r="F33" s="156" t="str">
        <f>IFERROR(VLOOKUP($A33, '利用者情報'!$A$12:$L$113, 8, FALSE), "")</f>
        <v/>
      </c>
      <c r="G33" s="153" t="str">
        <f>IFERROR(VLOOKUP($A33, '利用者情報'!$A$12:$L$113, 9, FALSE), "")</f>
        <v/>
      </c>
      <c r="H33" s="153" t="str">
        <f>IFERROR(VLOOKUP($A33, '利用者情報'!$A$12:$L$113, 10, FALSE), "")</f>
        <v/>
      </c>
      <c r="I33" s="153" t="str">
        <f>IFERROR(VLOOKUP($A33, '利用者情報'!$A$12:$L$113, 11, FALSE), "")</f>
        <v/>
      </c>
      <c r="J33" s="153" t="str">
        <f>IFERROR(VLOOKUP($A33, '利用者情報'!$A$12:$L$113, 12, FALSE), "")</f>
        <v/>
      </c>
      <c r="K33" s="160"/>
      <c r="L33" s="160"/>
      <c r="M33" s="157">
        <f t="shared" si="1"/>
        <v>0</v>
      </c>
      <c r="N33" s="158">
        <f t="shared" si="2"/>
        <v>0</v>
      </c>
      <c r="O33" s="160"/>
      <c r="P33" s="160"/>
      <c r="Q33" s="160"/>
      <c r="R33" s="158">
        <f t="shared" si="3"/>
        <v>0</v>
      </c>
      <c r="S33" s="157">
        <f t="shared" si="4"/>
        <v>0</v>
      </c>
      <c r="T33" s="157">
        <f t="shared" si="5"/>
        <v>0</v>
      </c>
      <c r="U33" s="158">
        <f t="shared" si="6"/>
        <v>0</v>
      </c>
      <c r="V33" s="158">
        <f t="shared" si="7"/>
        <v>0</v>
      </c>
      <c r="W33" s="159"/>
      <c r="X33" s="10" t="str">
        <f t="shared" si="8"/>
        <v/>
      </c>
      <c r="Y33" s="1"/>
      <c r="Z33" s="1"/>
      <c r="AA33" s="1"/>
      <c r="AB33" s="1"/>
      <c r="AC33" s="1"/>
    </row>
    <row r="34" ht="18.0" customHeight="1">
      <c r="A34" s="160"/>
      <c r="B34" s="153" t="str">
        <f>IFERROR(VLOOKUP($A34, '利用者情報'!$A$12:$L$113, 2, FALSE), "")</f>
        <v/>
      </c>
      <c r="C34" s="153" t="str">
        <f>IFERROR(VLOOKUP($A34, '利用者情報'!$A$12:$L$113, 3, FALSE), "")</f>
        <v/>
      </c>
      <c r="D34" s="153" t="str">
        <f>IFERROR(VLOOKUP($A34, '利用者情報'!$A$12:$L$113, 4, FALSE), "")</f>
        <v/>
      </c>
      <c r="E34" s="153" t="str">
        <f>IFERROR(VLOOKUP($A34, '利用者情報'!$A$12:$L$113, 5, FALSE), "")</f>
        <v/>
      </c>
      <c r="F34" s="156" t="str">
        <f>IFERROR(VLOOKUP($A34, '利用者情報'!$A$12:$L$113, 8, FALSE), "")</f>
        <v/>
      </c>
      <c r="G34" s="153" t="str">
        <f>IFERROR(VLOOKUP($A34, '利用者情報'!$A$12:$L$113, 9, FALSE), "")</f>
        <v/>
      </c>
      <c r="H34" s="153" t="str">
        <f>IFERROR(VLOOKUP($A34, '利用者情報'!$A$12:$L$113, 10, FALSE), "")</f>
        <v/>
      </c>
      <c r="I34" s="153" t="str">
        <f>IFERROR(VLOOKUP($A34, '利用者情報'!$A$12:$L$113, 11, FALSE), "")</f>
        <v/>
      </c>
      <c r="J34" s="153" t="str">
        <f>IFERROR(VLOOKUP($A34, '利用者情報'!$A$12:$L$113, 12, FALSE), "")</f>
        <v/>
      </c>
      <c r="K34" s="160"/>
      <c r="L34" s="160"/>
      <c r="M34" s="157">
        <f t="shared" si="1"/>
        <v>0</v>
      </c>
      <c r="N34" s="158">
        <f t="shared" si="2"/>
        <v>0</v>
      </c>
      <c r="O34" s="160"/>
      <c r="P34" s="160"/>
      <c r="Q34" s="160"/>
      <c r="R34" s="158">
        <f t="shared" si="3"/>
        <v>0</v>
      </c>
      <c r="S34" s="157">
        <f t="shared" si="4"/>
        <v>0</v>
      </c>
      <c r="T34" s="157">
        <f t="shared" si="5"/>
        <v>0</v>
      </c>
      <c r="U34" s="158">
        <f t="shared" si="6"/>
        <v>0</v>
      </c>
      <c r="V34" s="158">
        <f t="shared" si="7"/>
        <v>0</v>
      </c>
      <c r="W34" s="159"/>
      <c r="X34" s="10" t="str">
        <f t="shared" si="8"/>
        <v/>
      </c>
      <c r="Y34" s="1"/>
      <c r="Z34" s="1"/>
      <c r="AA34" s="1"/>
      <c r="AB34" s="1"/>
      <c r="AC34" s="1"/>
    </row>
    <row r="35" ht="18.0" customHeight="1">
      <c r="A35" s="160"/>
      <c r="B35" s="153" t="str">
        <f>IFERROR(VLOOKUP($A35, '利用者情報'!$A$12:$L$113, 2, FALSE), "")</f>
        <v/>
      </c>
      <c r="C35" s="153" t="str">
        <f>IFERROR(VLOOKUP($A35, '利用者情報'!$A$12:$L$113, 3, FALSE), "")</f>
        <v/>
      </c>
      <c r="D35" s="153" t="str">
        <f>IFERROR(VLOOKUP($A35, '利用者情報'!$A$12:$L$113, 4, FALSE), "")</f>
        <v/>
      </c>
      <c r="E35" s="153" t="str">
        <f>IFERROR(VLOOKUP($A35, '利用者情報'!$A$12:$L$113, 5, FALSE), "")</f>
        <v/>
      </c>
      <c r="F35" s="156" t="str">
        <f>IFERROR(VLOOKUP($A35, '利用者情報'!$A$12:$L$113, 8, FALSE), "")</f>
        <v/>
      </c>
      <c r="G35" s="153" t="str">
        <f>IFERROR(VLOOKUP($A35, '利用者情報'!$A$12:$L$113, 9, FALSE), "")</f>
        <v/>
      </c>
      <c r="H35" s="153" t="str">
        <f>IFERROR(VLOOKUP($A35, '利用者情報'!$A$12:$L$113, 10, FALSE), "")</f>
        <v/>
      </c>
      <c r="I35" s="153" t="str">
        <f>IFERROR(VLOOKUP($A35, '利用者情報'!$A$12:$L$113, 11, FALSE), "")</f>
        <v/>
      </c>
      <c r="J35" s="153" t="str">
        <f>IFERROR(VLOOKUP($A35, '利用者情報'!$A$12:$L$113, 12, FALSE), "")</f>
        <v/>
      </c>
      <c r="K35" s="160"/>
      <c r="L35" s="160"/>
      <c r="M35" s="157">
        <f t="shared" si="1"/>
        <v>0</v>
      </c>
      <c r="N35" s="158">
        <f t="shared" si="2"/>
        <v>0</v>
      </c>
      <c r="O35" s="160"/>
      <c r="P35" s="160"/>
      <c r="Q35" s="160"/>
      <c r="R35" s="158">
        <f t="shared" si="3"/>
        <v>0</v>
      </c>
      <c r="S35" s="157">
        <f t="shared" si="4"/>
        <v>0</v>
      </c>
      <c r="T35" s="157">
        <f t="shared" si="5"/>
        <v>0</v>
      </c>
      <c r="U35" s="158">
        <f t="shared" si="6"/>
        <v>0</v>
      </c>
      <c r="V35" s="158">
        <f t="shared" si="7"/>
        <v>0</v>
      </c>
      <c r="W35" s="159"/>
      <c r="X35" s="10" t="str">
        <f t="shared" si="8"/>
        <v/>
      </c>
      <c r="Y35" s="1"/>
      <c r="Z35" s="1"/>
      <c r="AA35" s="1"/>
      <c r="AB35" s="1"/>
      <c r="AC35" s="1"/>
    </row>
    <row r="36" ht="18.0" customHeight="1">
      <c r="A36" s="160"/>
      <c r="B36" s="153" t="str">
        <f>IFERROR(VLOOKUP($A36, '利用者情報'!$A$12:$L$113, 2, FALSE), "")</f>
        <v/>
      </c>
      <c r="C36" s="153" t="str">
        <f>IFERROR(VLOOKUP($A36, '利用者情報'!$A$12:$L$113, 3, FALSE), "")</f>
        <v/>
      </c>
      <c r="D36" s="153" t="str">
        <f>IFERROR(VLOOKUP($A36, '利用者情報'!$A$12:$L$113, 4, FALSE), "")</f>
        <v/>
      </c>
      <c r="E36" s="153" t="str">
        <f>IFERROR(VLOOKUP($A36, '利用者情報'!$A$12:$L$113, 5, FALSE), "")</f>
        <v/>
      </c>
      <c r="F36" s="156" t="str">
        <f>IFERROR(VLOOKUP($A36, '利用者情報'!$A$12:$L$113, 8, FALSE), "")</f>
        <v/>
      </c>
      <c r="G36" s="153" t="str">
        <f>IFERROR(VLOOKUP($A36, '利用者情報'!$A$12:$L$113, 9, FALSE), "")</f>
        <v/>
      </c>
      <c r="H36" s="153" t="str">
        <f>IFERROR(VLOOKUP($A36, '利用者情報'!$A$12:$L$113, 10, FALSE), "")</f>
        <v/>
      </c>
      <c r="I36" s="153" t="str">
        <f>IFERROR(VLOOKUP($A36, '利用者情報'!$A$12:$L$113, 11, FALSE), "")</f>
        <v/>
      </c>
      <c r="J36" s="153" t="str">
        <f>IFERROR(VLOOKUP($A36, '利用者情報'!$A$12:$L$113, 12, FALSE), "")</f>
        <v/>
      </c>
      <c r="K36" s="160"/>
      <c r="L36" s="160"/>
      <c r="M36" s="157">
        <f t="shared" si="1"/>
        <v>0</v>
      </c>
      <c r="N36" s="158">
        <f t="shared" si="2"/>
        <v>0</v>
      </c>
      <c r="O36" s="160"/>
      <c r="P36" s="160"/>
      <c r="Q36" s="160"/>
      <c r="R36" s="158">
        <f t="shared" si="3"/>
        <v>0</v>
      </c>
      <c r="S36" s="157">
        <f t="shared" si="4"/>
        <v>0</v>
      </c>
      <c r="T36" s="157">
        <f t="shared" si="5"/>
        <v>0</v>
      </c>
      <c r="U36" s="158">
        <f t="shared" si="6"/>
        <v>0</v>
      </c>
      <c r="V36" s="158">
        <f t="shared" si="7"/>
        <v>0</v>
      </c>
      <c r="W36" s="159"/>
      <c r="X36" s="10" t="str">
        <f t="shared" si="8"/>
        <v/>
      </c>
      <c r="Y36" s="1"/>
      <c r="Z36" s="1"/>
      <c r="AA36" s="1"/>
      <c r="AB36" s="1"/>
      <c r="AC36" s="1"/>
    </row>
    <row r="37" ht="18.0" customHeight="1">
      <c r="A37" s="160"/>
      <c r="B37" s="153" t="str">
        <f>IFERROR(VLOOKUP($A37, '利用者情報'!$A$12:$L$113, 2, FALSE), "")</f>
        <v/>
      </c>
      <c r="C37" s="153" t="str">
        <f>IFERROR(VLOOKUP($A37, '利用者情報'!$A$12:$L$113, 3, FALSE), "")</f>
        <v/>
      </c>
      <c r="D37" s="153" t="str">
        <f>IFERROR(VLOOKUP($A37, '利用者情報'!$A$12:$L$113, 4, FALSE), "")</f>
        <v/>
      </c>
      <c r="E37" s="153" t="str">
        <f>IFERROR(VLOOKUP($A37, '利用者情報'!$A$12:$L$113, 5, FALSE), "")</f>
        <v/>
      </c>
      <c r="F37" s="156" t="str">
        <f>IFERROR(VLOOKUP($A37, '利用者情報'!$A$12:$L$113, 8, FALSE), "")</f>
        <v/>
      </c>
      <c r="G37" s="153" t="str">
        <f>IFERROR(VLOOKUP($A37, '利用者情報'!$A$12:$L$113, 9, FALSE), "")</f>
        <v/>
      </c>
      <c r="H37" s="153" t="str">
        <f>IFERROR(VLOOKUP($A37, '利用者情報'!$A$12:$L$113, 10, FALSE), "")</f>
        <v/>
      </c>
      <c r="I37" s="153" t="str">
        <f>IFERROR(VLOOKUP($A37, '利用者情報'!$A$12:$L$113, 11, FALSE), "")</f>
        <v/>
      </c>
      <c r="J37" s="153" t="str">
        <f>IFERROR(VLOOKUP($A37, '利用者情報'!$A$12:$L$113, 12, FALSE), "")</f>
        <v/>
      </c>
      <c r="K37" s="160"/>
      <c r="L37" s="160"/>
      <c r="M37" s="157">
        <f t="shared" si="1"/>
        <v>0</v>
      </c>
      <c r="N37" s="158">
        <f t="shared" si="2"/>
        <v>0</v>
      </c>
      <c r="O37" s="160"/>
      <c r="P37" s="160"/>
      <c r="Q37" s="160"/>
      <c r="R37" s="158">
        <f t="shared" si="3"/>
        <v>0</v>
      </c>
      <c r="S37" s="157">
        <f t="shared" si="4"/>
        <v>0</v>
      </c>
      <c r="T37" s="157">
        <f t="shared" si="5"/>
        <v>0</v>
      </c>
      <c r="U37" s="158">
        <f t="shared" si="6"/>
        <v>0</v>
      </c>
      <c r="V37" s="158">
        <f t="shared" si="7"/>
        <v>0</v>
      </c>
      <c r="W37" s="159"/>
      <c r="X37" s="10" t="str">
        <f t="shared" si="8"/>
        <v/>
      </c>
      <c r="Y37" s="1"/>
      <c r="Z37" s="1"/>
      <c r="AA37" s="1"/>
      <c r="AB37" s="1"/>
      <c r="AC37" s="1"/>
    </row>
    <row r="38" ht="18.0" customHeight="1">
      <c r="A38" s="160"/>
      <c r="B38" s="153" t="str">
        <f>IFERROR(VLOOKUP($A38, '利用者情報'!$A$12:$L$113, 2, FALSE), "")</f>
        <v/>
      </c>
      <c r="C38" s="153" t="str">
        <f>IFERROR(VLOOKUP($A38, '利用者情報'!$A$12:$L$113, 3, FALSE), "")</f>
        <v/>
      </c>
      <c r="D38" s="153" t="str">
        <f>IFERROR(VLOOKUP($A38, '利用者情報'!$A$12:$L$113, 4, FALSE), "")</f>
        <v/>
      </c>
      <c r="E38" s="153" t="str">
        <f>IFERROR(VLOOKUP($A38, '利用者情報'!$A$12:$L$113, 5, FALSE), "")</f>
        <v/>
      </c>
      <c r="F38" s="156" t="str">
        <f>IFERROR(VLOOKUP($A38, '利用者情報'!$A$12:$L$113, 8, FALSE), "")</f>
        <v/>
      </c>
      <c r="G38" s="153" t="str">
        <f>IFERROR(VLOOKUP($A38, '利用者情報'!$A$12:$L$113, 9, FALSE), "")</f>
        <v/>
      </c>
      <c r="H38" s="153" t="str">
        <f>IFERROR(VLOOKUP($A38, '利用者情報'!$A$12:$L$113, 10, FALSE), "")</f>
        <v/>
      </c>
      <c r="I38" s="153" t="str">
        <f>IFERROR(VLOOKUP($A38, '利用者情報'!$A$12:$L$113, 11, FALSE), "")</f>
        <v/>
      </c>
      <c r="J38" s="153" t="str">
        <f>IFERROR(VLOOKUP($A38, '利用者情報'!$A$12:$L$113, 12, FALSE), "")</f>
        <v/>
      </c>
      <c r="K38" s="160"/>
      <c r="L38" s="160"/>
      <c r="M38" s="157">
        <f t="shared" si="1"/>
        <v>0</v>
      </c>
      <c r="N38" s="158">
        <f t="shared" si="2"/>
        <v>0</v>
      </c>
      <c r="O38" s="160"/>
      <c r="P38" s="160"/>
      <c r="Q38" s="160"/>
      <c r="R38" s="158">
        <f t="shared" si="3"/>
        <v>0</v>
      </c>
      <c r="S38" s="157">
        <f t="shared" si="4"/>
        <v>0</v>
      </c>
      <c r="T38" s="157">
        <f t="shared" si="5"/>
        <v>0</v>
      </c>
      <c r="U38" s="158">
        <f t="shared" si="6"/>
        <v>0</v>
      </c>
      <c r="V38" s="158">
        <f t="shared" si="7"/>
        <v>0</v>
      </c>
      <c r="W38" s="159"/>
      <c r="X38" s="10" t="str">
        <f t="shared" si="8"/>
        <v/>
      </c>
      <c r="Y38" s="1"/>
      <c r="Z38" s="1"/>
      <c r="AA38" s="1"/>
      <c r="AB38" s="1"/>
      <c r="AC38" s="1"/>
    </row>
    <row r="39" ht="18.0" customHeight="1">
      <c r="A39" s="160"/>
      <c r="B39" s="153" t="str">
        <f>IFERROR(VLOOKUP($A39, '利用者情報'!$A$12:$L$113, 2, FALSE), "")</f>
        <v/>
      </c>
      <c r="C39" s="153" t="str">
        <f>IFERROR(VLOOKUP($A39, '利用者情報'!$A$12:$L$113, 3, FALSE), "")</f>
        <v/>
      </c>
      <c r="D39" s="153" t="str">
        <f>IFERROR(VLOOKUP($A39, '利用者情報'!$A$12:$L$113, 4, FALSE), "")</f>
        <v/>
      </c>
      <c r="E39" s="153" t="str">
        <f>IFERROR(VLOOKUP($A39, '利用者情報'!$A$12:$L$113, 5, FALSE), "")</f>
        <v/>
      </c>
      <c r="F39" s="156" t="str">
        <f>IFERROR(VLOOKUP($A39, '利用者情報'!$A$12:$L$113, 8, FALSE), "")</f>
        <v/>
      </c>
      <c r="G39" s="153" t="str">
        <f>IFERROR(VLOOKUP($A39, '利用者情報'!$A$12:$L$113, 9, FALSE), "")</f>
        <v/>
      </c>
      <c r="H39" s="153" t="str">
        <f>IFERROR(VLOOKUP($A39, '利用者情報'!$A$12:$L$113, 10, FALSE), "")</f>
        <v/>
      </c>
      <c r="I39" s="153" t="str">
        <f>IFERROR(VLOOKUP($A39, '利用者情報'!$A$12:$L$113, 11, FALSE), "")</f>
        <v/>
      </c>
      <c r="J39" s="153" t="str">
        <f>IFERROR(VLOOKUP($A39, '利用者情報'!$A$12:$L$113, 12, FALSE), "")</f>
        <v/>
      </c>
      <c r="K39" s="160"/>
      <c r="L39" s="160"/>
      <c r="M39" s="157">
        <f t="shared" si="1"/>
        <v>0</v>
      </c>
      <c r="N39" s="158">
        <f t="shared" si="2"/>
        <v>0</v>
      </c>
      <c r="O39" s="160"/>
      <c r="P39" s="160"/>
      <c r="Q39" s="160"/>
      <c r="R39" s="158">
        <f t="shared" si="3"/>
        <v>0</v>
      </c>
      <c r="S39" s="157">
        <f t="shared" si="4"/>
        <v>0</v>
      </c>
      <c r="T39" s="157">
        <f t="shared" si="5"/>
        <v>0</v>
      </c>
      <c r="U39" s="158">
        <f t="shared" si="6"/>
        <v>0</v>
      </c>
      <c r="V39" s="158">
        <f t="shared" si="7"/>
        <v>0</v>
      </c>
      <c r="W39" s="159"/>
      <c r="X39" s="10" t="str">
        <f t="shared" si="8"/>
        <v/>
      </c>
      <c r="Y39" s="1"/>
      <c r="Z39" s="1"/>
      <c r="AA39" s="1"/>
      <c r="AB39" s="1"/>
      <c r="AC39" s="1"/>
    </row>
    <row r="40" ht="18.0" customHeight="1">
      <c r="A40" s="160"/>
      <c r="B40" s="153" t="str">
        <f>IFERROR(VLOOKUP($A40, '利用者情報'!$A$12:$L$113, 2, FALSE), "")</f>
        <v/>
      </c>
      <c r="C40" s="153" t="str">
        <f>IFERROR(VLOOKUP($A40, '利用者情報'!$A$12:$L$113, 3, FALSE), "")</f>
        <v/>
      </c>
      <c r="D40" s="153" t="str">
        <f>IFERROR(VLOOKUP($A40, '利用者情報'!$A$12:$L$113, 4, FALSE), "")</f>
        <v/>
      </c>
      <c r="E40" s="153" t="str">
        <f>IFERROR(VLOOKUP($A40, '利用者情報'!$A$12:$L$113, 5, FALSE), "")</f>
        <v/>
      </c>
      <c r="F40" s="156" t="str">
        <f>IFERROR(VLOOKUP($A40, '利用者情報'!$A$12:$L$113, 8, FALSE), "")</f>
        <v/>
      </c>
      <c r="G40" s="153" t="str">
        <f>IFERROR(VLOOKUP($A40, '利用者情報'!$A$12:$L$113, 9, FALSE), "")</f>
        <v/>
      </c>
      <c r="H40" s="153" t="str">
        <f>IFERROR(VLOOKUP($A40, '利用者情報'!$A$12:$L$113, 10, FALSE), "")</f>
        <v/>
      </c>
      <c r="I40" s="153" t="str">
        <f>IFERROR(VLOOKUP($A40, '利用者情報'!$A$12:$L$113, 11, FALSE), "")</f>
        <v/>
      </c>
      <c r="J40" s="153" t="str">
        <f>IFERROR(VLOOKUP($A40, '利用者情報'!$A$12:$L$113, 12, FALSE), "")</f>
        <v/>
      </c>
      <c r="K40" s="160"/>
      <c r="L40" s="160"/>
      <c r="M40" s="157">
        <f t="shared" si="1"/>
        <v>0</v>
      </c>
      <c r="N40" s="158">
        <f t="shared" si="2"/>
        <v>0</v>
      </c>
      <c r="O40" s="160"/>
      <c r="P40" s="160"/>
      <c r="Q40" s="160"/>
      <c r="R40" s="158">
        <f t="shared" si="3"/>
        <v>0</v>
      </c>
      <c r="S40" s="157">
        <f t="shared" si="4"/>
        <v>0</v>
      </c>
      <c r="T40" s="157">
        <f t="shared" si="5"/>
        <v>0</v>
      </c>
      <c r="U40" s="158">
        <f t="shared" si="6"/>
        <v>0</v>
      </c>
      <c r="V40" s="158">
        <f t="shared" si="7"/>
        <v>0</v>
      </c>
      <c r="W40" s="159"/>
      <c r="X40" s="10" t="str">
        <f t="shared" si="8"/>
        <v/>
      </c>
      <c r="Y40" s="1"/>
      <c r="Z40" s="1"/>
      <c r="AA40" s="1"/>
      <c r="AB40" s="1"/>
      <c r="AC40" s="1"/>
    </row>
    <row r="41" ht="18.0" customHeight="1">
      <c r="A41" s="160"/>
      <c r="B41" s="153" t="str">
        <f>IFERROR(VLOOKUP($A41, '利用者情報'!$A$12:$L$113, 2, FALSE), "")</f>
        <v/>
      </c>
      <c r="C41" s="153" t="str">
        <f>IFERROR(VLOOKUP($A41, '利用者情報'!$A$12:$L$113, 3, FALSE), "")</f>
        <v/>
      </c>
      <c r="D41" s="153" t="str">
        <f>IFERROR(VLOOKUP($A41, '利用者情報'!$A$12:$L$113, 4, FALSE), "")</f>
        <v/>
      </c>
      <c r="E41" s="153" t="str">
        <f>IFERROR(VLOOKUP($A41, '利用者情報'!$A$12:$L$113, 5, FALSE), "")</f>
        <v/>
      </c>
      <c r="F41" s="156" t="str">
        <f>IFERROR(VLOOKUP($A41, '利用者情報'!$A$12:$L$113, 8, FALSE), "")</f>
        <v/>
      </c>
      <c r="G41" s="153" t="str">
        <f>IFERROR(VLOOKUP($A41, '利用者情報'!$A$12:$L$113, 9, FALSE), "")</f>
        <v/>
      </c>
      <c r="H41" s="153" t="str">
        <f>IFERROR(VLOOKUP($A41, '利用者情報'!$A$12:$L$113, 10, FALSE), "")</f>
        <v/>
      </c>
      <c r="I41" s="153" t="str">
        <f>IFERROR(VLOOKUP($A41, '利用者情報'!$A$12:$L$113, 11, FALSE), "")</f>
        <v/>
      </c>
      <c r="J41" s="153" t="str">
        <f>IFERROR(VLOOKUP($A41, '利用者情報'!$A$12:$L$113, 12, FALSE), "")</f>
        <v/>
      </c>
      <c r="K41" s="160"/>
      <c r="L41" s="160"/>
      <c r="M41" s="157">
        <f t="shared" si="1"/>
        <v>0</v>
      </c>
      <c r="N41" s="158">
        <f t="shared" si="2"/>
        <v>0</v>
      </c>
      <c r="O41" s="160"/>
      <c r="P41" s="160"/>
      <c r="Q41" s="160"/>
      <c r="R41" s="158">
        <f t="shared" si="3"/>
        <v>0</v>
      </c>
      <c r="S41" s="157">
        <f t="shared" si="4"/>
        <v>0</v>
      </c>
      <c r="T41" s="157">
        <f t="shared" si="5"/>
        <v>0</v>
      </c>
      <c r="U41" s="158">
        <f t="shared" si="6"/>
        <v>0</v>
      </c>
      <c r="V41" s="158">
        <f t="shared" si="7"/>
        <v>0</v>
      </c>
      <c r="W41" s="159"/>
      <c r="X41" s="10" t="str">
        <f t="shared" si="8"/>
        <v/>
      </c>
      <c r="Y41" s="1"/>
      <c r="Z41" s="1"/>
      <c r="AA41" s="1"/>
      <c r="AB41" s="1"/>
      <c r="AC41" s="1"/>
    </row>
    <row r="42" ht="18.0" customHeight="1">
      <c r="A42" s="160"/>
      <c r="B42" s="153" t="str">
        <f>IFERROR(VLOOKUP($A42, '利用者情報'!$A$12:$L$113, 2, FALSE), "")</f>
        <v/>
      </c>
      <c r="C42" s="153" t="str">
        <f>IFERROR(VLOOKUP($A42, '利用者情報'!$A$12:$L$113, 3, FALSE), "")</f>
        <v/>
      </c>
      <c r="D42" s="153" t="str">
        <f>IFERROR(VLOOKUP($A42, '利用者情報'!$A$12:$L$113, 4, FALSE), "")</f>
        <v/>
      </c>
      <c r="E42" s="153" t="str">
        <f>IFERROR(VLOOKUP($A42, '利用者情報'!$A$12:$L$113, 5, FALSE), "")</f>
        <v/>
      </c>
      <c r="F42" s="156" t="str">
        <f>IFERROR(VLOOKUP($A42, '利用者情報'!$A$12:$L$113, 8, FALSE), "")</f>
        <v/>
      </c>
      <c r="G42" s="153" t="str">
        <f>IFERROR(VLOOKUP($A42, '利用者情報'!$A$12:$L$113, 9, FALSE), "")</f>
        <v/>
      </c>
      <c r="H42" s="153" t="str">
        <f>IFERROR(VLOOKUP($A42, '利用者情報'!$A$12:$L$113, 10, FALSE), "")</f>
        <v/>
      </c>
      <c r="I42" s="153" t="str">
        <f>IFERROR(VLOOKUP($A42, '利用者情報'!$A$12:$L$113, 11, FALSE), "")</f>
        <v/>
      </c>
      <c r="J42" s="153" t="str">
        <f>IFERROR(VLOOKUP($A42, '利用者情報'!$A$12:$L$113, 12, FALSE), "")</f>
        <v/>
      </c>
      <c r="K42" s="160"/>
      <c r="L42" s="160"/>
      <c r="M42" s="157">
        <f t="shared" si="1"/>
        <v>0</v>
      </c>
      <c r="N42" s="158">
        <f t="shared" si="2"/>
        <v>0</v>
      </c>
      <c r="O42" s="160"/>
      <c r="P42" s="160"/>
      <c r="Q42" s="160"/>
      <c r="R42" s="158">
        <f t="shared" si="3"/>
        <v>0</v>
      </c>
      <c r="S42" s="157">
        <f t="shared" si="4"/>
        <v>0</v>
      </c>
      <c r="T42" s="157">
        <f t="shared" si="5"/>
        <v>0</v>
      </c>
      <c r="U42" s="158">
        <f t="shared" si="6"/>
        <v>0</v>
      </c>
      <c r="V42" s="158">
        <f t="shared" si="7"/>
        <v>0</v>
      </c>
      <c r="W42" s="159"/>
      <c r="X42" s="10" t="str">
        <f t="shared" si="8"/>
        <v/>
      </c>
      <c r="Y42" s="1"/>
      <c r="Z42" s="1"/>
      <c r="AA42" s="1"/>
      <c r="AB42" s="1"/>
      <c r="AC42" s="1"/>
    </row>
    <row r="43" ht="18.0" customHeight="1">
      <c r="A43" s="160"/>
      <c r="B43" s="153" t="str">
        <f>IFERROR(VLOOKUP($A43, '利用者情報'!$A$12:$L$113, 2, FALSE), "")</f>
        <v/>
      </c>
      <c r="C43" s="153" t="str">
        <f>IFERROR(VLOOKUP($A43, '利用者情報'!$A$12:$L$113, 3, FALSE), "")</f>
        <v/>
      </c>
      <c r="D43" s="153" t="str">
        <f>IFERROR(VLOOKUP($A43, '利用者情報'!$A$12:$L$113, 4, FALSE), "")</f>
        <v/>
      </c>
      <c r="E43" s="153" t="str">
        <f>IFERROR(VLOOKUP($A43, '利用者情報'!$A$12:$L$113, 5, FALSE), "")</f>
        <v/>
      </c>
      <c r="F43" s="156" t="str">
        <f>IFERROR(VLOOKUP($A43, '利用者情報'!$A$12:$L$113, 8, FALSE), "")</f>
        <v/>
      </c>
      <c r="G43" s="153" t="str">
        <f>IFERROR(VLOOKUP($A43, '利用者情報'!$A$12:$L$113, 9, FALSE), "")</f>
        <v/>
      </c>
      <c r="H43" s="153" t="str">
        <f>IFERROR(VLOOKUP($A43, '利用者情報'!$A$12:$L$113, 10, FALSE), "")</f>
        <v/>
      </c>
      <c r="I43" s="153" t="str">
        <f>IFERROR(VLOOKUP($A43, '利用者情報'!$A$12:$L$113, 11, FALSE), "")</f>
        <v/>
      </c>
      <c r="J43" s="153" t="str">
        <f>IFERROR(VLOOKUP($A43, '利用者情報'!$A$12:$L$113, 12, FALSE), "")</f>
        <v/>
      </c>
      <c r="K43" s="160"/>
      <c r="L43" s="160"/>
      <c r="M43" s="157">
        <f t="shared" si="1"/>
        <v>0</v>
      </c>
      <c r="N43" s="158">
        <f t="shared" si="2"/>
        <v>0</v>
      </c>
      <c r="O43" s="160"/>
      <c r="P43" s="160"/>
      <c r="Q43" s="160"/>
      <c r="R43" s="158">
        <f t="shared" si="3"/>
        <v>0</v>
      </c>
      <c r="S43" s="157">
        <f t="shared" si="4"/>
        <v>0</v>
      </c>
      <c r="T43" s="157">
        <f t="shared" si="5"/>
        <v>0</v>
      </c>
      <c r="U43" s="158">
        <f t="shared" si="6"/>
        <v>0</v>
      </c>
      <c r="V43" s="158">
        <f t="shared" si="7"/>
        <v>0</v>
      </c>
      <c r="W43" s="159"/>
      <c r="X43" s="10" t="str">
        <f t="shared" si="8"/>
        <v/>
      </c>
      <c r="Y43" s="1"/>
      <c r="Z43" s="1"/>
      <c r="AA43" s="1"/>
      <c r="AB43" s="1"/>
      <c r="AC43" s="1"/>
    </row>
    <row r="44" ht="18.0" customHeight="1">
      <c r="A44" s="160"/>
      <c r="B44" s="153" t="str">
        <f>IFERROR(VLOOKUP($A44, '利用者情報'!$A$12:$L$113, 2, FALSE), "")</f>
        <v/>
      </c>
      <c r="C44" s="153" t="str">
        <f>IFERROR(VLOOKUP($A44, '利用者情報'!$A$12:$L$113, 3, FALSE), "")</f>
        <v/>
      </c>
      <c r="D44" s="153" t="str">
        <f>IFERROR(VLOOKUP($A44, '利用者情報'!$A$12:$L$113, 4, FALSE), "")</f>
        <v/>
      </c>
      <c r="E44" s="153" t="str">
        <f>IFERROR(VLOOKUP($A44, '利用者情報'!$A$12:$L$113, 5, FALSE), "")</f>
        <v/>
      </c>
      <c r="F44" s="156" t="str">
        <f>IFERROR(VLOOKUP($A44, '利用者情報'!$A$12:$L$113, 8, FALSE), "")</f>
        <v/>
      </c>
      <c r="G44" s="153" t="str">
        <f>IFERROR(VLOOKUP($A44, '利用者情報'!$A$12:$L$113, 9, FALSE), "")</f>
        <v/>
      </c>
      <c r="H44" s="153" t="str">
        <f>IFERROR(VLOOKUP($A44, '利用者情報'!$A$12:$L$113, 10, FALSE), "")</f>
        <v/>
      </c>
      <c r="I44" s="153" t="str">
        <f>IFERROR(VLOOKUP($A44, '利用者情報'!$A$12:$L$113, 11, FALSE), "")</f>
        <v/>
      </c>
      <c r="J44" s="153" t="str">
        <f>IFERROR(VLOOKUP($A44, '利用者情報'!$A$12:$L$113, 12, FALSE), "")</f>
        <v/>
      </c>
      <c r="K44" s="160"/>
      <c r="L44" s="160"/>
      <c r="M44" s="157">
        <f t="shared" si="1"/>
        <v>0</v>
      </c>
      <c r="N44" s="158">
        <f t="shared" si="2"/>
        <v>0</v>
      </c>
      <c r="O44" s="160"/>
      <c r="P44" s="160"/>
      <c r="Q44" s="160"/>
      <c r="R44" s="158">
        <f t="shared" si="3"/>
        <v>0</v>
      </c>
      <c r="S44" s="157">
        <f t="shared" si="4"/>
        <v>0</v>
      </c>
      <c r="T44" s="157">
        <f t="shared" si="5"/>
        <v>0</v>
      </c>
      <c r="U44" s="158">
        <f t="shared" si="6"/>
        <v>0</v>
      </c>
      <c r="V44" s="158">
        <f t="shared" si="7"/>
        <v>0</v>
      </c>
      <c r="W44" s="159"/>
      <c r="X44" s="10" t="str">
        <f t="shared" si="8"/>
        <v/>
      </c>
      <c r="Y44" s="1"/>
      <c r="Z44" s="1"/>
      <c r="AA44" s="1"/>
      <c r="AB44" s="1"/>
      <c r="AC44" s="1"/>
    </row>
    <row r="45" ht="18.0" customHeight="1">
      <c r="A45" s="160"/>
      <c r="B45" s="153" t="str">
        <f>IFERROR(VLOOKUP($A45, '利用者情報'!$A$12:$L$113, 2, FALSE), "")</f>
        <v/>
      </c>
      <c r="C45" s="153" t="str">
        <f>IFERROR(VLOOKUP($A45, '利用者情報'!$A$12:$L$113, 3, FALSE), "")</f>
        <v/>
      </c>
      <c r="D45" s="153" t="str">
        <f>IFERROR(VLOOKUP($A45, '利用者情報'!$A$12:$L$113, 4, FALSE), "")</f>
        <v/>
      </c>
      <c r="E45" s="153" t="str">
        <f>IFERROR(VLOOKUP($A45, '利用者情報'!$A$12:$L$113, 5, FALSE), "")</f>
        <v/>
      </c>
      <c r="F45" s="156" t="str">
        <f>IFERROR(VLOOKUP($A45, '利用者情報'!$A$12:$L$113, 8, FALSE), "")</f>
        <v/>
      </c>
      <c r="G45" s="153" t="str">
        <f>IFERROR(VLOOKUP($A45, '利用者情報'!$A$12:$L$113, 9, FALSE), "")</f>
        <v/>
      </c>
      <c r="H45" s="153" t="str">
        <f>IFERROR(VLOOKUP($A45, '利用者情報'!$A$12:$L$113, 10, FALSE), "")</f>
        <v/>
      </c>
      <c r="I45" s="153" t="str">
        <f>IFERROR(VLOOKUP($A45, '利用者情報'!$A$12:$L$113, 11, FALSE), "")</f>
        <v/>
      </c>
      <c r="J45" s="153" t="str">
        <f>IFERROR(VLOOKUP($A45, '利用者情報'!$A$12:$L$113, 12, FALSE), "")</f>
        <v/>
      </c>
      <c r="K45" s="160"/>
      <c r="L45" s="160"/>
      <c r="M45" s="157">
        <f t="shared" si="1"/>
        <v>0</v>
      </c>
      <c r="N45" s="158">
        <f t="shared" si="2"/>
        <v>0</v>
      </c>
      <c r="O45" s="160"/>
      <c r="P45" s="160"/>
      <c r="Q45" s="160"/>
      <c r="R45" s="158">
        <f t="shared" si="3"/>
        <v>0</v>
      </c>
      <c r="S45" s="157">
        <f t="shared" si="4"/>
        <v>0</v>
      </c>
      <c r="T45" s="157">
        <f t="shared" si="5"/>
        <v>0</v>
      </c>
      <c r="U45" s="158">
        <f t="shared" si="6"/>
        <v>0</v>
      </c>
      <c r="V45" s="158">
        <f t="shared" si="7"/>
        <v>0</v>
      </c>
      <c r="W45" s="159"/>
      <c r="X45" s="10" t="str">
        <f t="shared" si="8"/>
        <v/>
      </c>
      <c r="Y45" s="1"/>
      <c r="Z45" s="1"/>
      <c r="AA45" s="1"/>
      <c r="AB45" s="1"/>
      <c r="AC45" s="1"/>
    </row>
    <row r="46" ht="18.0" customHeight="1">
      <c r="A46" s="160"/>
      <c r="B46" s="153" t="str">
        <f>IFERROR(VLOOKUP($A46, '利用者情報'!$A$12:$L$113, 2, FALSE), "")</f>
        <v/>
      </c>
      <c r="C46" s="153" t="str">
        <f>IFERROR(VLOOKUP($A46, '利用者情報'!$A$12:$L$113, 3, FALSE), "")</f>
        <v/>
      </c>
      <c r="D46" s="153" t="str">
        <f>IFERROR(VLOOKUP($A46, '利用者情報'!$A$12:$L$113, 4, FALSE), "")</f>
        <v/>
      </c>
      <c r="E46" s="153" t="str">
        <f>IFERROR(VLOOKUP($A46, '利用者情報'!$A$12:$L$113, 5, FALSE), "")</f>
        <v/>
      </c>
      <c r="F46" s="156" t="str">
        <f>IFERROR(VLOOKUP($A46, '利用者情報'!$A$12:$L$113, 8, FALSE), "")</f>
        <v/>
      </c>
      <c r="G46" s="153" t="str">
        <f>IFERROR(VLOOKUP($A46, '利用者情報'!$A$12:$L$113, 9, FALSE), "")</f>
        <v/>
      </c>
      <c r="H46" s="153" t="str">
        <f>IFERROR(VLOOKUP($A46, '利用者情報'!$A$12:$L$113, 10, FALSE), "")</f>
        <v/>
      </c>
      <c r="I46" s="153" t="str">
        <f>IFERROR(VLOOKUP($A46, '利用者情報'!$A$12:$L$113, 11, FALSE), "")</f>
        <v/>
      </c>
      <c r="J46" s="153" t="str">
        <f>IFERROR(VLOOKUP($A46, '利用者情報'!$A$12:$L$113, 12, FALSE), "")</f>
        <v/>
      </c>
      <c r="K46" s="160"/>
      <c r="L46" s="160"/>
      <c r="M46" s="157">
        <f t="shared" si="1"/>
        <v>0</v>
      </c>
      <c r="N46" s="158">
        <f t="shared" si="2"/>
        <v>0</v>
      </c>
      <c r="O46" s="160"/>
      <c r="P46" s="160"/>
      <c r="Q46" s="160"/>
      <c r="R46" s="158">
        <f t="shared" si="3"/>
        <v>0</v>
      </c>
      <c r="S46" s="157">
        <f t="shared" si="4"/>
        <v>0</v>
      </c>
      <c r="T46" s="157">
        <f t="shared" si="5"/>
        <v>0</v>
      </c>
      <c r="U46" s="158">
        <f t="shared" si="6"/>
        <v>0</v>
      </c>
      <c r="V46" s="158">
        <f t="shared" si="7"/>
        <v>0</v>
      </c>
      <c r="W46" s="159"/>
      <c r="X46" s="10" t="str">
        <f t="shared" si="8"/>
        <v/>
      </c>
      <c r="Y46" s="1"/>
      <c r="Z46" s="1"/>
      <c r="AA46" s="1"/>
      <c r="AB46" s="1"/>
      <c r="AC46" s="1"/>
    </row>
    <row r="47" ht="18.0" customHeight="1">
      <c r="A47" s="160"/>
      <c r="B47" s="153" t="str">
        <f>IFERROR(VLOOKUP($A47, '利用者情報'!$A$12:$L$113, 2, FALSE), "")</f>
        <v/>
      </c>
      <c r="C47" s="153" t="str">
        <f>IFERROR(VLOOKUP($A47, '利用者情報'!$A$12:$L$113, 3, FALSE), "")</f>
        <v/>
      </c>
      <c r="D47" s="153" t="str">
        <f>IFERROR(VLOOKUP($A47, '利用者情報'!$A$12:$L$113, 4, FALSE), "")</f>
        <v/>
      </c>
      <c r="E47" s="153" t="str">
        <f>IFERROR(VLOOKUP($A47, '利用者情報'!$A$12:$L$113, 5, FALSE), "")</f>
        <v/>
      </c>
      <c r="F47" s="156" t="str">
        <f>IFERROR(VLOOKUP($A47, '利用者情報'!$A$12:$L$113, 8, FALSE), "")</f>
        <v/>
      </c>
      <c r="G47" s="153" t="str">
        <f>IFERROR(VLOOKUP($A47, '利用者情報'!$A$12:$L$113, 9, FALSE), "")</f>
        <v/>
      </c>
      <c r="H47" s="153" t="str">
        <f>IFERROR(VLOOKUP($A47, '利用者情報'!$A$12:$L$113, 10, FALSE), "")</f>
        <v/>
      </c>
      <c r="I47" s="153" t="str">
        <f>IFERROR(VLOOKUP($A47, '利用者情報'!$A$12:$L$113, 11, FALSE), "")</f>
        <v/>
      </c>
      <c r="J47" s="153" t="str">
        <f>IFERROR(VLOOKUP($A47, '利用者情報'!$A$12:$L$113, 12, FALSE), "")</f>
        <v/>
      </c>
      <c r="K47" s="160"/>
      <c r="L47" s="160"/>
      <c r="M47" s="157">
        <f t="shared" si="1"/>
        <v>0</v>
      </c>
      <c r="N47" s="158">
        <f t="shared" si="2"/>
        <v>0</v>
      </c>
      <c r="O47" s="160"/>
      <c r="P47" s="160"/>
      <c r="Q47" s="160"/>
      <c r="R47" s="158">
        <f t="shared" si="3"/>
        <v>0</v>
      </c>
      <c r="S47" s="157">
        <f t="shared" si="4"/>
        <v>0</v>
      </c>
      <c r="T47" s="157">
        <f t="shared" si="5"/>
        <v>0</v>
      </c>
      <c r="U47" s="158">
        <f t="shared" si="6"/>
        <v>0</v>
      </c>
      <c r="V47" s="158">
        <f t="shared" si="7"/>
        <v>0</v>
      </c>
      <c r="W47" s="159"/>
      <c r="X47" s="10" t="str">
        <f t="shared" si="8"/>
        <v/>
      </c>
      <c r="Y47" s="1"/>
      <c r="Z47" s="1"/>
      <c r="AA47" s="1"/>
      <c r="AB47" s="1"/>
      <c r="AC47" s="1"/>
    </row>
    <row r="48" ht="18.0" customHeight="1">
      <c r="A48" s="160"/>
      <c r="B48" s="153" t="str">
        <f>IFERROR(VLOOKUP($A48, '利用者情報'!$A$12:$L$113, 2, FALSE), "")</f>
        <v/>
      </c>
      <c r="C48" s="153" t="str">
        <f>IFERROR(VLOOKUP($A48, '利用者情報'!$A$12:$L$113, 3, FALSE), "")</f>
        <v/>
      </c>
      <c r="D48" s="153" t="str">
        <f>IFERROR(VLOOKUP($A48, '利用者情報'!$A$12:$L$113, 4, FALSE), "")</f>
        <v/>
      </c>
      <c r="E48" s="153" t="str">
        <f>IFERROR(VLOOKUP($A48, '利用者情報'!$A$12:$L$113, 5, FALSE), "")</f>
        <v/>
      </c>
      <c r="F48" s="156" t="str">
        <f>IFERROR(VLOOKUP($A48, '利用者情報'!$A$12:$L$113, 8, FALSE), "")</f>
        <v/>
      </c>
      <c r="G48" s="153" t="str">
        <f>IFERROR(VLOOKUP($A48, '利用者情報'!$A$12:$L$113, 9, FALSE), "")</f>
        <v/>
      </c>
      <c r="H48" s="153" t="str">
        <f>IFERROR(VLOOKUP($A48, '利用者情報'!$A$12:$L$113, 10, FALSE), "")</f>
        <v/>
      </c>
      <c r="I48" s="153" t="str">
        <f>IFERROR(VLOOKUP($A48, '利用者情報'!$A$12:$L$113, 11, FALSE), "")</f>
        <v/>
      </c>
      <c r="J48" s="153" t="str">
        <f>IFERROR(VLOOKUP($A48, '利用者情報'!$A$12:$L$113, 12, FALSE), "")</f>
        <v/>
      </c>
      <c r="K48" s="160"/>
      <c r="L48" s="160"/>
      <c r="M48" s="157">
        <f t="shared" si="1"/>
        <v>0</v>
      </c>
      <c r="N48" s="158">
        <f t="shared" si="2"/>
        <v>0</v>
      </c>
      <c r="O48" s="160"/>
      <c r="P48" s="160"/>
      <c r="Q48" s="160"/>
      <c r="R48" s="158">
        <f t="shared" si="3"/>
        <v>0</v>
      </c>
      <c r="S48" s="157">
        <f t="shared" si="4"/>
        <v>0</v>
      </c>
      <c r="T48" s="157">
        <f t="shared" si="5"/>
        <v>0</v>
      </c>
      <c r="U48" s="158">
        <f t="shared" si="6"/>
        <v>0</v>
      </c>
      <c r="V48" s="158">
        <f t="shared" si="7"/>
        <v>0</v>
      </c>
      <c r="W48" s="159"/>
      <c r="X48" s="10" t="str">
        <f t="shared" si="8"/>
        <v/>
      </c>
      <c r="Y48" s="1"/>
      <c r="Z48" s="1"/>
      <c r="AA48" s="1"/>
      <c r="AB48" s="1"/>
      <c r="AC48" s="1"/>
    </row>
    <row r="49" ht="18.0" customHeight="1">
      <c r="A49" s="160"/>
      <c r="B49" s="153" t="str">
        <f>IFERROR(VLOOKUP($A49, '利用者情報'!$A$12:$L$113, 2, FALSE), "")</f>
        <v/>
      </c>
      <c r="C49" s="153" t="str">
        <f>IFERROR(VLOOKUP($A49, '利用者情報'!$A$12:$L$113, 3, FALSE), "")</f>
        <v/>
      </c>
      <c r="D49" s="153" t="str">
        <f>IFERROR(VLOOKUP($A49, '利用者情報'!$A$12:$L$113, 4, FALSE), "")</f>
        <v/>
      </c>
      <c r="E49" s="153" t="str">
        <f>IFERROR(VLOOKUP($A49, '利用者情報'!$A$12:$L$113, 5, FALSE), "")</f>
        <v/>
      </c>
      <c r="F49" s="156" t="str">
        <f>IFERROR(VLOOKUP($A49, '利用者情報'!$A$12:$L$113, 8, FALSE), "")</f>
        <v/>
      </c>
      <c r="G49" s="153" t="str">
        <f>IFERROR(VLOOKUP($A49, '利用者情報'!$A$12:$L$113, 9, FALSE), "")</f>
        <v/>
      </c>
      <c r="H49" s="153" t="str">
        <f>IFERROR(VLOOKUP($A49, '利用者情報'!$A$12:$L$113, 10, FALSE), "")</f>
        <v/>
      </c>
      <c r="I49" s="153" t="str">
        <f>IFERROR(VLOOKUP($A49, '利用者情報'!$A$12:$L$113, 11, FALSE), "")</f>
        <v/>
      </c>
      <c r="J49" s="153" t="str">
        <f>IFERROR(VLOOKUP($A49, '利用者情報'!$A$12:$L$113, 12, FALSE), "")</f>
        <v/>
      </c>
      <c r="K49" s="160"/>
      <c r="L49" s="160"/>
      <c r="M49" s="157">
        <f t="shared" si="1"/>
        <v>0</v>
      </c>
      <c r="N49" s="158">
        <f t="shared" si="2"/>
        <v>0</v>
      </c>
      <c r="O49" s="160"/>
      <c r="P49" s="160"/>
      <c r="Q49" s="160"/>
      <c r="R49" s="158">
        <f t="shared" si="3"/>
        <v>0</v>
      </c>
      <c r="S49" s="157">
        <f t="shared" si="4"/>
        <v>0</v>
      </c>
      <c r="T49" s="157">
        <f t="shared" si="5"/>
        <v>0</v>
      </c>
      <c r="U49" s="158">
        <f t="shared" si="6"/>
        <v>0</v>
      </c>
      <c r="V49" s="158">
        <f t="shared" si="7"/>
        <v>0</v>
      </c>
      <c r="W49" s="159"/>
      <c r="X49" s="10" t="str">
        <f t="shared" si="8"/>
        <v/>
      </c>
      <c r="Y49" s="1"/>
      <c r="Z49" s="1"/>
      <c r="AA49" s="1"/>
      <c r="AB49" s="1"/>
      <c r="AC49" s="1"/>
    </row>
    <row r="50" ht="18.0" customHeight="1">
      <c r="A50" s="160"/>
      <c r="B50" s="153" t="str">
        <f>IFERROR(VLOOKUP($A50, '利用者情報'!$A$12:$L$113, 2, FALSE), "")</f>
        <v/>
      </c>
      <c r="C50" s="153" t="str">
        <f>IFERROR(VLOOKUP($A50, '利用者情報'!$A$12:$L$113, 3, FALSE), "")</f>
        <v/>
      </c>
      <c r="D50" s="153" t="str">
        <f>IFERROR(VLOOKUP($A50, '利用者情報'!$A$12:$L$113, 4, FALSE), "")</f>
        <v/>
      </c>
      <c r="E50" s="153" t="str">
        <f>IFERROR(VLOOKUP($A50, '利用者情報'!$A$12:$L$113, 5, FALSE), "")</f>
        <v/>
      </c>
      <c r="F50" s="156" t="str">
        <f>IFERROR(VLOOKUP($A50, '利用者情報'!$A$12:$L$113, 8, FALSE), "")</f>
        <v/>
      </c>
      <c r="G50" s="153" t="str">
        <f>IFERROR(VLOOKUP($A50, '利用者情報'!$A$12:$L$113, 9, FALSE), "")</f>
        <v/>
      </c>
      <c r="H50" s="153" t="str">
        <f>IFERROR(VLOOKUP($A50, '利用者情報'!$A$12:$L$113, 10, FALSE), "")</f>
        <v/>
      </c>
      <c r="I50" s="153" t="str">
        <f>IFERROR(VLOOKUP($A50, '利用者情報'!$A$12:$L$113, 11, FALSE), "")</f>
        <v/>
      </c>
      <c r="J50" s="153" t="str">
        <f>IFERROR(VLOOKUP($A50, '利用者情報'!$A$12:$L$113, 12, FALSE), "")</f>
        <v/>
      </c>
      <c r="K50" s="160"/>
      <c r="L50" s="160"/>
      <c r="M50" s="157">
        <f t="shared" si="1"/>
        <v>0</v>
      </c>
      <c r="N50" s="158">
        <f t="shared" si="2"/>
        <v>0</v>
      </c>
      <c r="O50" s="160"/>
      <c r="P50" s="160"/>
      <c r="Q50" s="160"/>
      <c r="R50" s="158">
        <f t="shared" si="3"/>
        <v>0</v>
      </c>
      <c r="S50" s="157">
        <f t="shared" si="4"/>
        <v>0</v>
      </c>
      <c r="T50" s="157">
        <f t="shared" si="5"/>
        <v>0</v>
      </c>
      <c r="U50" s="158">
        <f t="shared" si="6"/>
        <v>0</v>
      </c>
      <c r="V50" s="158">
        <f t="shared" si="7"/>
        <v>0</v>
      </c>
      <c r="W50" s="159"/>
      <c r="X50" s="10" t="str">
        <f t="shared" si="8"/>
        <v/>
      </c>
      <c r="Y50" s="1"/>
      <c r="Z50" s="1"/>
      <c r="AA50" s="1"/>
      <c r="AB50" s="1"/>
      <c r="AC50" s="1"/>
    </row>
    <row r="51" ht="18.0" customHeight="1">
      <c r="A51" s="160"/>
      <c r="B51" s="153" t="str">
        <f>IFERROR(VLOOKUP($A51, '利用者情報'!$A$12:$L$113, 2, FALSE), "")</f>
        <v/>
      </c>
      <c r="C51" s="153" t="str">
        <f>IFERROR(VLOOKUP($A51, '利用者情報'!$A$12:$L$113, 3, FALSE), "")</f>
        <v/>
      </c>
      <c r="D51" s="153" t="str">
        <f>IFERROR(VLOOKUP($A51, '利用者情報'!$A$12:$L$113, 4, FALSE), "")</f>
        <v/>
      </c>
      <c r="E51" s="153" t="str">
        <f>IFERROR(VLOOKUP($A51, '利用者情報'!$A$12:$L$113, 5, FALSE), "")</f>
        <v/>
      </c>
      <c r="F51" s="156" t="str">
        <f>IFERROR(VLOOKUP($A51, '利用者情報'!$A$12:$L$113, 8, FALSE), "")</f>
        <v/>
      </c>
      <c r="G51" s="153" t="str">
        <f>IFERROR(VLOOKUP($A51, '利用者情報'!$A$12:$L$113, 9, FALSE), "")</f>
        <v/>
      </c>
      <c r="H51" s="153" t="str">
        <f>IFERROR(VLOOKUP($A51, '利用者情報'!$A$12:$L$113, 10, FALSE), "")</f>
        <v/>
      </c>
      <c r="I51" s="153" t="str">
        <f>IFERROR(VLOOKUP($A51, '利用者情報'!$A$12:$L$113, 11, FALSE), "")</f>
        <v/>
      </c>
      <c r="J51" s="153" t="str">
        <f>IFERROR(VLOOKUP($A51, '利用者情報'!$A$12:$L$113, 12, FALSE), "")</f>
        <v/>
      </c>
      <c r="K51" s="160"/>
      <c r="L51" s="160"/>
      <c r="M51" s="157">
        <f t="shared" si="1"/>
        <v>0</v>
      </c>
      <c r="N51" s="158">
        <f t="shared" si="2"/>
        <v>0</v>
      </c>
      <c r="O51" s="160"/>
      <c r="P51" s="160"/>
      <c r="Q51" s="160"/>
      <c r="R51" s="158">
        <f t="shared" si="3"/>
        <v>0</v>
      </c>
      <c r="S51" s="157">
        <f t="shared" si="4"/>
        <v>0</v>
      </c>
      <c r="T51" s="157">
        <f t="shared" si="5"/>
        <v>0</v>
      </c>
      <c r="U51" s="158">
        <f t="shared" si="6"/>
        <v>0</v>
      </c>
      <c r="V51" s="158">
        <f t="shared" si="7"/>
        <v>0</v>
      </c>
      <c r="W51" s="159"/>
      <c r="X51" s="10" t="str">
        <f t="shared" si="8"/>
        <v/>
      </c>
      <c r="Y51" s="1"/>
      <c r="Z51" s="1"/>
      <c r="AA51" s="1"/>
      <c r="AB51" s="1"/>
      <c r="AC51" s="1"/>
    </row>
    <row r="52" ht="18.0" customHeight="1">
      <c r="A52" s="160"/>
      <c r="B52" s="153" t="str">
        <f>IFERROR(VLOOKUP($A52, '利用者情報'!$A$12:$L$113, 2, FALSE), "")</f>
        <v/>
      </c>
      <c r="C52" s="153" t="str">
        <f>IFERROR(VLOOKUP($A52, '利用者情報'!$A$12:$L$113, 3, FALSE), "")</f>
        <v/>
      </c>
      <c r="D52" s="153" t="str">
        <f>IFERROR(VLOOKUP($A52, '利用者情報'!$A$12:$L$113, 4, FALSE), "")</f>
        <v/>
      </c>
      <c r="E52" s="153" t="str">
        <f>IFERROR(VLOOKUP($A52, '利用者情報'!$A$12:$L$113, 5, FALSE), "")</f>
        <v/>
      </c>
      <c r="F52" s="156" t="str">
        <f>IFERROR(VLOOKUP($A52, '利用者情報'!$A$12:$L$113, 8, FALSE), "")</f>
        <v/>
      </c>
      <c r="G52" s="153" t="str">
        <f>IFERROR(VLOOKUP($A52, '利用者情報'!$A$12:$L$113, 9, FALSE), "")</f>
        <v/>
      </c>
      <c r="H52" s="153" t="str">
        <f>IFERROR(VLOOKUP($A52, '利用者情報'!$A$12:$L$113, 10, FALSE), "")</f>
        <v/>
      </c>
      <c r="I52" s="153" t="str">
        <f>IFERROR(VLOOKUP($A52, '利用者情報'!$A$12:$L$113, 11, FALSE), "")</f>
        <v/>
      </c>
      <c r="J52" s="153" t="str">
        <f>IFERROR(VLOOKUP($A52, '利用者情報'!$A$12:$L$113, 12, FALSE), "")</f>
        <v/>
      </c>
      <c r="K52" s="160"/>
      <c r="L52" s="160"/>
      <c r="M52" s="157">
        <f t="shared" si="1"/>
        <v>0</v>
      </c>
      <c r="N52" s="158">
        <f t="shared" si="2"/>
        <v>0</v>
      </c>
      <c r="O52" s="160"/>
      <c r="P52" s="160"/>
      <c r="Q52" s="160"/>
      <c r="R52" s="158">
        <f t="shared" si="3"/>
        <v>0</v>
      </c>
      <c r="S52" s="157">
        <f t="shared" si="4"/>
        <v>0</v>
      </c>
      <c r="T52" s="157">
        <f t="shared" si="5"/>
        <v>0</v>
      </c>
      <c r="U52" s="158">
        <f t="shared" si="6"/>
        <v>0</v>
      </c>
      <c r="V52" s="158">
        <f t="shared" si="7"/>
        <v>0</v>
      </c>
      <c r="W52" s="159"/>
      <c r="X52" s="10" t="str">
        <f t="shared" si="8"/>
        <v/>
      </c>
      <c r="Y52" s="1"/>
      <c r="Z52" s="1"/>
      <c r="AA52" s="1"/>
      <c r="AB52" s="1"/>
      <c r="AC52" s="1"/>
    </row>
    <row r="53" ht="18.0" customHeight="1">
      <c r="A53" s="160"/>
      <c r="B53" s="153" t="str">
        <f>IFERROR(VLOOKUP($A53, '利用者情報'!$A$12:$L$113, 2, FALSE), "")</f>
        <v/>
      </c>
      <c r="C53" s="153" t="str">
        <f>IFERROR(VLOOKUP($A53, '利用者情報'!$A$12:$L$113, 3, FALSE), "")</f>
        <v/>
      </c>
      <c r="D53" s="153" t="str">
        <f>IFERROR(VLOOKUP($A53, '利用者情報'!$A$12:$L$113, 4, FALSE), "")</f>
        <v/>
      </c>
      <c r="E53" s="153" t="str">
        <f>IFERROR(VLOOKUP($A53, '利用者情報'!$A$12:$L$113, 5, FALSE), "")</f>
        <v/>
      </c>
      <c r="F53" s="156" t="str">
        <f>IFERROR(VLOOKUP($A53, '利用者情報'!$A$12:$L$113, 8, FALSE), "")</f>
        <v/>
      </c>
      <c r="G53" s="153" t="str">
        <f>IFERROR(VLOOKUP($A53, '利用者情報'!$A$12:$L$113, 9, FALSE), "")</f>
        <v/>
      </c>
      <c r="H53" s="153" t="str">
        <f>IFERROR(VLOOKUP($A53, '利用者情報'!$A$12:$L$113, 10, FALSE), "")</f>
        <v/>
      </c>
      <c r="I53" s="153" t="str">
        <f>IFERROR(VLOOKUP($A53, '利用者情報'!$A$12:$L$113, 11, FALSE), "")</f>
        <v/>
      </c>
      <c r="J53" s="153" t="str">
        <f>IFERROR(VLOOKUP($A53, '利用者情報'!$A$12:$L$113, 12, FALSE), "")</f>
        <v/>
      </c>
      <c r="K53" s="160"/>
      <c r="L53" s="160"/>
      <c r="M53" s="157">
        <f t="shared" si="1"/>
        <v>0</v>
      </c>
      <c r="N53" s="158">
        <f t="shared" si="2"/>
        <v>0</v>
      </c>
      <c r="O53" s="160"/>
      <c r="P53" s="160"/>
      <c r="Q53" s="160"/>
      <c r="R53" s="158">
        <f t="shared" si="3"/>
        <v>0</v>
      </c>
      <c r="S53" s="157">
        <f t="shared" si="4"/>
        <v>0</v>
      </c>
      <c r="T53" s="157">
        <f t="shared" si="5"/>
        <v>0</v>
      </c>
      <c r="U53" s="158">
        <f t="shared" si="6"/>
        <v>0</v>
      </c>
      <c r="V53" s="158">
        <f t="shared" si="7"/>
        <v>0</v>
      </c>
      <c r="W53" s="159"/>
      <c r="X53" s="10" t="str">
        <f t="shared" si="8"/>
        <v/>
      </c>
      <c r="Y53" s="1"/>
      <c r="Z53" s="1"/>
      <c r="AA53" s="1"/>
      <c r="AB53" s="1"/>
      <c r="AC53" s="1"/>
    </row>
    <row r="54" ht="18.0" customHeight="1">
      <c r="A54" s="160"/>
      <c r="B54" s="153" t="str">
        <f>IFERROR(VLOOKUP($A54, '利用者情報'!$A$12:$L$113, 2, FALSE), "")</f>
        <v/>
      </c>
      <c r="C54" s="153" t="str">
        <f>IFERROR(VLOOKUP($A54, '利用者情報'!$A$12:$L$113, 3, FALSE), "")</f>
        <v/>
      </c>
      <c r="D54" s="153" t="str">
        <f>IFERROR(VLOOKUP($A54, '利用者情報'!$A$12:$L$113, 4, FALSE), "")</f>
        <v/>
      </c>
      <c r="E54" s="153" t="str">
        <f>IFERROR(VLOOKUP($A54, '利用者情報'!$A$12:$L$113, 5, FALSE), "")</f>
        <v/>
      </c>
      <c r="F54" s="156" t="str">
        <f>IFERROR(VLOOKUP($A54, '利用者情報'!$A$12:$L$113, 8, FALSE), "")</f>
        <v/>
      </c>
      <c r="G54" s="153" t="str">
        <f>IFERROR(VLOOKUP($A54, '利用者情報'!$A$12:$L$113, 9, FALSE), "")</f>
        <v/>
      </c>
      <c r="H54" s="153" t="str">
        <f>IFERROR(VLOOKUP($A54, '利用者情報'!$A$12:$L$113, 10, FALSE), "")</f>
        <v/>
      </c>
      <c r="I54" s="153" t="str">
        <f>IFERROR(VLOOKUP($A54, '利用者情報'!$A$12:$L$113, 11, FALSE), "")</f>
        <v/>
      </c>
      <c r="J54" s="153" t="str">
        <f>IFERROR(VLOOKUP($A54, '利用者情報'!$A$12:$L$113, 12, FALSE), "")</f>
        <v/>
      </c>
      <c r="K54" s="160"/>
      <c r="L54" s="160"/>
      <c r="M54" s="157">
        <f t="shared" si="1"/>
        <v>0</v>
      </c>
      <c r="N54" s="158">
        <f t="shared" si="2"/>
        <v>0</v>
      </c>
      <c r="O54" s="160"/>
      <c r="P54" s="160"/>
      <c r="Q54" s="160"/>
      <c r="R54" s="158">
        <f t="shared" si="3"/>
        <v>0</v>
      </c>
      <c r="S54" s="157">
        <f t="shared" si="4"/>
        <v>0</v>
      </c>
      <c r="T54" s="157">
        <f t="shared" si="5"/>
        <v>0</v>
      </c>
      <c r="U54" s="158">
        <f t="shared" si="6"/>
        <v>0</v>
      </c>
      <c r="V54" s="158">
        <f t="shared" si="7"/>
        <v>0</v>
      </c>
      <c r="W54" s="159"/>
      <c r="X54" s="10" t="str">
        <f t="shared" si="8"/>
        <v/>
      </c>
      <c r="Y54" s="1"/>
      <c r="Z54" s="1"/>
      <c r="AA54" s="1"/>
      <c r="AB54" s="1"/>
      <c r="AC54" s="1"/>
    </row>
    <row r="55" ht="18.0" customHeight="1">
      <c r="A55" s="160"/>
      <c r="B55" s="153" t="str">
        <f>IFERROR(VLOOKUP($A55, '利用者情報'!$A$12:$L$113, 2, FALSE), "")</f>
        <v/>
      </c>
      <c r="C55" s="153" t="str">
        <f>IFERROR(VLOOKUP($A55, '利用者情報'!$A$12:$L$113, 3, FALSE), "")</f>
        <v/>
      </c>
      <c r="D55" s="153" t="str">
        <f>IFERROR(VLOOKUP($A55, '利用者情報'!$A$12:$L$113, 4, FALSE), "")</f>
        <v/>
      </c>
      <c r="E55" s="153" t="str">
        <f>IFERROR(VLOOKUP($A55, '利用者情報'!$A$12:$L$113, 5, FALSE), "")</f>
        <v/>
      </c>
      <c r="F55" s="156" t="str">
        <f>IFERROR(VLOOKUP($A55, '利用者情報'!$A$12:$L$113, 8, FALSE), "")</f>
        <v/>
      </c>
      <c r="G55" s="153" t="str">
        <f>IFERROR(VLOOKUP($A55, '利用者情報'!$A$12:$L$113, 9, FALSE), "")</f>
        <v/>
      </c>
      <c r="H55" s="153" t="str">
        <f>IFERROR(VLOOKUP($A55, '利用者情報'!$A$12:$L$113, 10, FALSE), "")</f>
        <v/>
      </c>
      <c r="I55" s="153" t="str">
        <f>IFERROR(VLOOKUP($A55, '利用者情報'!$A$12:$L$113, 11, FALSE), "")</f>
        <v/>
      </c>
      <c r="J55" s="153" t="str">
        <f>IFERROR(VLOOKUP($A55, '利用者情報'!$A$12:$L$113, 12, FALSE), "")</f>
        <v/>
      </c>
      <c r="K55" s="160"/>
      <c r="L55" s="160"/>
      <c r="M55" s="157">
        <f t="shared" si="1"/>
        <v>0</v>
      </c>
      <c r="N55" s="158">
        <f t="shared" si="2"/>
        <v>0</v>
      </c>
      <c r="O55" s="160"/>
      <c r="P55" s="160"/>
      <c r="Q55" s="160"/>
      <c r="R55" s="158">
        <f t="shared" si="3"/>
        <v>0</v>
      </c>
      <c r="S55" s="157">
        <f t="shared" si="4"/>
        <v>0</v>
      </c>
      <c r="T55" s="157">
        <f t="shared" si="5"/>
        <v>0</v>
      </c>
      <c r="U55" s="158">
        <f t="shared" si="6"/>
        <v>0</v>
      </c>
      <c r="V55" s="158">
        <f t="shared" si="7"/>
        <v>0</v>
      </c>
      <c r="W55" s="159"/>
      <c r="X55" s="10" t="str">
        <f t="shared" si="8"/>
        <v/>
      </c>
      <c r="Y55" s="1"/>
      <c r="Z55" s="1"/>
      <c r="AA55" s="1"/>
      <c r="AB55" s="1"/>
      <c r="AC55" s="1"/>
    </row>
    <row r="56" ht="18.0" customHeight="1">
      <c r="A56" s="160"/>
      <c r="B56" s="153" t="str">
        <f>IFERROR(VLOOKUP($A56, '利用者情報'!$A$12:$L$113, 2, FALSE), "")</f>
        <v/>
      </c>
      <c r="C56" s="153" t="str">
        <f>IFERROR(VLOOKUP($A56, '利用者情報'!$A$12:$L$113, 3, FALSE), "")</f>
        <v/>
      </c>
      <c r="D56" s="153" t="str">
        <f>IFERROR(VLOOKUP($A56, '利用者情報'!$A$12:$L$113, 4, FALSE), "")</f>
        <v/>
      </c>
      <c r="E56" s="153" t="str">
        <f>IFERROR(VLOOKUP($A56, '利用者情報'!$A$12:$L$113, 5, FALSE), "")</f>
        <v/>
      </c>
      <c r="F56" s="156" t="str">
        <f>IFERROR(VLOOKUP($A56, '利用者情報'!$A$12:$L$113, 8, FALSE), "")</f>
        <v/>
      </c>
      <c r="G56" s="153" t="str">
        <f>IFERROR(VLOOKUP($A56, '利用者情報'!$A$12:$L$113, 9, FALSE), "")</f>
        <v/>
      </c>
      <c r="H56" s="153" t="str">
        <f>IFERROR(VLOOKUP($A56, '利用者情報'!$A$12:$L$113, 10, FALSE), "")</f>
        <v/>
      </c>
      <c r="I56" s="153" t="str">
        <f>IFERROR(VLOOKUP($A56, '利用者情報'!$A$12:$L$113, 11, FALSE), "")</f>
        <v/>
      </c>
      <c r="J56" s="153" t="str">
        <f>IFERROR(VLOOKUP($A56, '利用者情報'!$A$12:$L$113, 12, FALSE), "")</f>
        <v/>
      </c>
      <c r="K56" s="160"/>
      <c r="L56" s="160"/>
      <c r="M56" s="157">
        <f t="shared" si="1"/>
        <v>0</v>
      </c>
      <c r="N56" s="158">
        <f t="shared" si="2"/>
        <v>0</v>
      </c>
      <c r="O56" s="160"/>
      <c r="P56" s="160"/>
      <c r="Q56" s="160"/>
      <c r="R56" s="158">
        <f t="shared" si="3"/>
        <v>0</v>
      </c>
      <c r="S56" s="157">
        <f t="shared" si="4"/>
        <v>0</v>
      </c>
      <c r="T56" s="157">
        <f t="shared" si="5"/>
        <v>0</v>
      </c>
      <c r="U56" s="158">
        <f t="shared" si="6"/>
        <v>0</v>
      </c>
      <c r="V56" s="158">
        <f t="shared" si="7"/>
        <v>0</v>
      </c>
      <c r="W56" s="159"/>
      <c r="X56" s="10" t="str">
        <f t="shared" si="8"/>
        <v/>
      </c>
      <c r="Y56" s="1"/>
      <c r="Z56" s="1"/>
      <c r="AA56" s="1"/>
      <c r="AB56" s="1"/>
      <c r="AC56" s="1"/>
    </row>
    <row r="57" ht="18.0" customHeight="1">
      <c r="A57" s="160"/>
      <c r="B57" s="153" t="str">
        <f>IFERROR(VLOOKUP($A57, '利用者情報'!$A$12:$L$113, 2, FALSE), "")</f>
        <v/>
      </c>
      <c r="C57" s="153" t="str">
        <f>IFERROR(VLOOKUP($A57, '利用者情報'!$A$12:$L$113, 3, FALSE), "")</f>
        <v/>
      </c>
      <c r="D57" s="153" t="str">
        <f>IFERROR(VLOOKUP($A57, '利用者情報'!$A$12:$L$113, 4, FALSE), "")</f>
        <v/>
      </c>
      <c r="E57" s="153" t="str">
        <f>IFERROR(VLOOKUP($A57, '利用者情報'!$A$12:$L$113, 5, FALSE), "")</f>
        <v/>
      </c>
      <c r="F57" s="156" t="str">
        <f>IFERROR(VLOOKUP($A57, '利用者情報'!$A$12:$L$113, 8, FALSE), "")</f>
        <v/>
      </c>
      <c r="G57" s="153" t="str">
        <f>IFERROR(VLOOKUP($A57, '利用者情報'!$A$12:$L$113, 9, FALSE), "")</f>
        <v/>
      </c>
      <c r="H57" s="153" t="str">
        <f>IFERROR(VLOOKUP($A57, '利用者情報'!$A$12:$L$113, 10, FALSE), "")</f>
        <v/>
      </c>
      <c r="I57" s="153" t="str">
        <f>IFERROR(VLOOKUP($A57, '利用者情報'!$A$12:$L$113, 11, FALSE), "")</f>
        <v/>
      </c>
      <c r="J57" s="153" t="str">
        <f>IFERROR(VLOOKUP($A57, '利用者情報'!$A$12:$L$113, 12, FALSE), "")</f>
        <v/>
      </c>
      <c r="K57" s="160"/>
      <c r="L57" s="160"/>
      <c r="M57" s="157">
        <f t="shared" si="1"/>
        <v>0</v>
      </c>
      <c r="N57" s="158">
        <f t="shared" si="2"/>
        <v>0</v>
      </c>
      <c r="O57" s="160"/>
      <c r="P57" s="160"/>
      <c r="Q57" s="160"/>
      <c r="R57" s="158">
        <f t="shared" si="3"/>
        <v>0</v>
      </c>
      <c r="S57" s="157">
        <f t="shared" si="4"/>
        <v>0</v>
      </c>
      <c r="T57" s="157">
        <f t="shared" si="5"/>
        <v>0</v>
      </c>
      <c r="U57" s="158">
        <f t="shared" si="6"/>
        <v>0</v>
      </c>
      <c r="V57" s="158">
        <f t="shared" si="7"/>
        <v>0</v>
      </c>
      <c r="W57" s="159"/>
      <c r="X57" s="10" t="str">
        <f t="shared" si="8"/>
        <v/>
      </c>
      <c r="Y57" s="1"/>
      <c r="Z57" s="1"/>
      <c r="AA57" s="1"/>
      <c r="AB57" s="1"/>
      <c r="AC57" s="1"/>
    </row>
    <row r="58" ht="18.0" customHeight="1">
      <c r="A58" s="160"/>
      <c r="B58" s="153" t="str">
        <f>IFERROR(VLOOKUP($A58, '利用者情報'!$A$12:$L$113, 2, FALSE), "")</f>
        <v/>
      </c>
      <c r="C58" s="153" t="str">
        <f>IFERROR(VLOOKUP($A58, '利用者情報'!$A$12:$L$113, 3, FALSE), "")</f>
        <v/>
      </c>
      <c r="D58" s="153" t="str">
        <f>IFERROR(VLOOKUP($A58, '利用者情報'!$A$12:$L$113, 4, FALSE), "")</f>
        <v/>
      </c>
      <c r="E58" s="153" t="str">
        <f>IFERROR(VLOOKUP($A58, '利用者情報'!$A$12:$L$113, 5, FALSE), "")</f>
        <v/>
      </c>
      <c r="F58" s="156" t="str">
        <f>IFERROR(VLOOKUP($A58, '利用者情報'!$A$12:$L$113, 8, FALSE), "")</f>
        <v/>
      </c>
      <c r="G58" s="153" t="str">
        <f>IFERROR(VLOOKUP($A58, '利用者情報'!$A$12:$L$113, 9, FALSE), "")</f>
        <v/>
      </c>
      <c r="H58" s="153" t="str">
        <f>IFERROR(VLOOKUP($A58, '利用者情報'!$A$12:$L$113, 10, FALSE), "")</f>
        <v/>
      </c>
      <c r="I58" s="153" t="str">
        <f>IFERROR(VLOOKUP($A58, '利用者情報'!$A$12:$L$113, 11, FALSE), "")</f>
        <v/>
      </c>
      <c r="J58" s="153" t="str">
        <f>IFERROR(VLOOKUP($A58, '利用者情報'!$A$12:$L$113, 12, FALSE), "")</f>
        <v/>
      </c>
      <c r="K58" s="160"/>
      <c r="L58" s="160"/>
      <c r="M58" s="157">
        <f t="shared" si="1"/>
        <v>0</v>
      </c>
      <c r="N58" s="158">
        <f t="shared" si="2"/>
        <v>0</v>
      </c>
      <c r="O58" s="160"/>
      <c r="P58" s="160"/>
      <c r="Q58" s="160"/>
      <c r="R58" s="158">
        <f t="shared" si="3"/>
        <v>0</v>
      </c>
      <c r="S58" s="157">
        <f t="shared" si="4"/>
        <v>0</v>
      </c>
      <c r="T58" s="157">
        <f t="shared" si="5"/>
        <v>0</v>
      </c>
      <c r="U58" s="158">
        <f t="shared" si="6"/>
        <v>0</v>
      </c>
      <c r="V58" s="158">
        <f t="shared" si="7"/>
        <v>0</v>
      </c>
      <c r="W58" s="159"/>
      <c r="X58" s="10" t="str">
        <f t="shared" si="8"/>
        <v/>
      </c>
      <c r="Y58" s="1"/>
      <c r="Z58" s="1"/>
      <c r="AA58" s="1"/>
      <c r="AB58" s="1"/>
      <c r="AC58" s="1"/>
    </row>
    <row r="59" ht="18.0" customHeight="1">
      <c r="A59" s="160"/>
      <c r="B59" s="153" t="str">
        <f>IFERROR(VLOOKUP($A59, '利用者情報'!$A$12:$L$113, 2, FALSE), "")</f>
        <v/>
      </c>
      <c r="C59" s="153" t="str">
        <f>IFERROR(VLOOKUP($A59, '利用者情報'!$A$12:$L$113, 3, FALSE), "")</f>
        <v/>
      </c>
      <c r="D59" s="153" t="str">
        <f>IFERROR(VLOOKUP($A59, '利用者情報'!$A$12:$L$113, 4, FALSE), "")</f>
        <v/>
      </c>
      <c r="E59" s="153" t="str">
        <f>IFERROR(VLOOKUP($A59, '利用者情報'!$A$12:$L$113, 5, FALSE), "")</f>
        <v/>
      </c>
      <c r="F59" s="156" t="str">
        <f>IFERROR(VLOOKUP($A59, '利用者情報'!$A$12:$L$113, 8, FALSE), "")</f>
        <v/>
      </c>
      <c r="G59" s="153" t="str">
        <f>IFERROR(VLOOKUP($A59, '利用者情報'!$A$12:$L$113, 9, FALSE), "")</f>
        <v/>
      </c>
      <c r="H59" s="153" t="str">
        <f>IFERROR(VLOOKUP($A59, '利用者情報'!$A$12:$L$113, 10, FALSE), "")</f>
        <v/>
      </c>
      <c r="I59" s="153" t="str">
        <f>IFERROR(VLOOKUP($A59, '利用者情報'!$A$12:$L$113, 11, FALSE), "")</f>
        <v/>
      </c>
      <c r="J59" s="153" t="str">
        <f>IFERROR(VLOOKUP($A59, '利用者情報'!$A$12:$L$113, 12, FALSE), "")</f>
        <v/>
      </c>
      <c r="K59" s="160"/>
      <c r="L59" s="160"/>
      <c r="M59" s="157">
        <f t="shared" si="1"/>
        <v>0</v>
      </c>
      <c r="N59" s="158">
        <f t="shared" si="2"/>
        <v>0</v>
      </c>
      <c r="O59" s="160"/>
      <c r="P59" s="160"/>
      <c r="Q59" s="160"/>
      <c r="R59" s="158">
        <f t="shared" si="3"/>
        <v>0</v>
      </c>
      <c r="S59" s="157">
        <f t="shared" si="4"/>
        <v>0</v>
      </c>
      <c r="T59" s="157">
        <f t="shared" si="5"/>
        <v>0</v>
      </c>
      <c r="U59" s="158">
        <f t="shared" si="6"/>
        <v>0</v>
      </c>
      <c r="V59" s="158">
        <f t="shared" si="7"/>
        <v>0</v>
      </c>
      <c r="W59" s="159"/>
      <c r="X59" s="10" t="str">
        <f t="shared" si="8"/>
        <v/>
      </c>
      <c r="Y59" s="1"/>
      <c r="Z59" s="1"/>
      <c r="AA59" s="1"/>
      <c r="AB59" s="1"/>
      <c r="AC59" s="1"/>
    </row>
    <row r="60" ht="18.0" customHeight="1">
      <c r="A60" s="160"/>
      <c r="B60" s="153" t="str">
        <f>IFERROR(VLOOKUP($A60, '利用者情報'!$A$12:$L$113, 2, FALSE), "")</f>
        <v/>
      </c>
      <c r="C60" s="153" t="str">
        <f>IFERROR(VLOOKUP($A60, '利用者情報'!$A$12:$L$113, 3, FALSE), "")</f>
        <v/>
      </c>
      <c r="D60" s="153" t="str">
        <f>IFERROR(VLOOKUP($A60, '利用者情報'!$A$12:$L$113, 4, FALSE), "")</f>
        <v/>
      </c>
      <c r="E60" s="153" t="str">
        <f>IFERROR(VLOOKUP($A60, '利用者情報'!$A$12:$L$113, 5, FALSE), "")</f>
        <v/>
      </c>
      <c r="F60" s="156" t="str">
        <f>IFERROR(VLOOKUP($A60, '利用者情報'!$A$12:$L$113, 8, FALSE), "")</f>
        <v/>
      </c>
      <c r="G60" s="153" t="str">
        <f>IFERROR(VLOOKUP($A60, '利用者情報'!$A$12:$L$113, 9, FALSE), "")</f>
        <v/>
      </c>
      <c r="H60" s="153" t="str">
        <f>IFERROR(VLOOKUP($A60, '利用者情報'!$A$12:$L$113, 10, FALSE), "")</f>
        <v/>
      </c>
      <c r="I60" s="153" t="str">
        <f>IFERROR(VLOOKUP($A60, '利用者情報'!$A$12:$L$113, 11, FALSE), "")</f>
        <v/>
      </c>
      <c r="J60" s="153" t="str">
        <f>IFERROR(VLOOKUP($A60, '利用者情報'!$A$12:$L$113, 12, FALSE), "")</f>
        <v/>
      </c>
      <c r="K60" s="160"/>
      <c r="L60" s="160"/>
      <c r="M60" s="157">
        <f t="shared" si="1"/>
        <v>0</v>
      </c>
      <c r="N60" s="158">
        <f t="shared" si="2"/>
        <v>0</v>
      </c>
      <c r="O60" s="160"/>
      <c r="P60" s="160"/>
      <c r="Q60" s="160"/>
      <c r="R60" s="158">
        <f t="shared" si="3"/>
        <v>0</v>
      </c>
      <c r="S60" s="157">
        <f t="shared" si="4"/>
        <v>0</v>
      </c>
      <c r="T60" s="157">
        <f t="shared" si="5"/>
        <v>0</v>
      </c>
      <c r="U60" s="158">
        <f t="shared" si="6"/>
        <v>0</v>
      </c>
      <c r="V60" s="158">
        <f t="shared" si="7"/>
        <v>0</v>
      </c>
      <c r="W60" s="159"/>
      <c r="X60" s="10" t="str">
        <f t="shared" si="8"/>
        <v/>
      </c>
      <c r="Y60" s="1"/>
      <c r="Z60" s="1"/>
      <c r="AA60" s="1"/>
      <c r="AB60" s="1"/>
      <c r="AC60" s="1"/>
    </row>
    <row r="61" ht="18.0" customHeight="1">
      <c r="A61" s="160"/>
      <c r="B61" s="153" t="str">
        <f>IFERROR(VLOOKUP($A61, '利用者情報'!$A$12:$L$113, 2, FALSE), "")</f>
        <v/>
      </c>
      <c r="C61" s="153" t="str">
        <f>IFERROR(VLOOKUP($A61, '利用者情報'!$A$12:$L$113, 3, FALSE), "")</f>
        <v/>
      </c>
      <c r="D61" s="153" t="str">
        <f>IFERROR(VLOOKUP($A61, '利用者情報'!$A$12:$L$113, 4, FALSE), "")</f>
        <v/>
      </c>
      <c r="E61" s="153" t="str">
        <f>IFERROR(VLOOKUP($A61, '利用者情報'!$A$12:$L$113, 5, FALSE), "")</f>
        <v/>
      </c>
      <c r="F61" s="156" t="str">
        <f>IFERROR(VLOOKUP($A61, '利用者情報'!$A$12:$L$113, 8, FALSE), "")</f>
        <v/>
      </c>
      <c r="G61" s="153" t="str">
        <f>IFERROR(VLOOKUP($A61, '利用者情報'!$A$12:$L$113, 9, FALSE), "")</f>
        <v/>
      </c>
      <c r="H61" s="153" t="str">
        <f>IFERROR(VLOOKUP($A61, '利用者情報'!$A$12:$L$113, 10, FALSE), "")</f>
        <v/>
      </c>
      <c r="I61" s="153" t="str">
        <f>IFERROR(VLOOKUP($A61, '利用者情報'!$A$12:$L$113, 11, FALSE), "")</f>
        <v/>
      </c>
      <c r="J61" s="153" t="str">
        <f>IFERROR(VLOOKUP($A61, '利用者情報'!$A$12:$L$113, 12, FALSE), "")</f>
        <v/>
      </c>
      <c r="K61" s="160"/>
      <c r="L61" s="160"/>
      <c r="M61" s="157">
        <f t="shared" si="1"/>
        <v>0</v>
      </c>
      <c r="N61" s="158">
        <f t="shared" si="2"/>
        <v>0</v>
      </c>
      <c r="O61" s="160"/>
      <c r="P61" s="160"/>
      <c r="Q61" s="160"/>
      <c r="R61" s="158">
        <f t="shared" si="3"/>
        <v>0</v>
      </c>
      <c r="S61" s="157">
        <f t="shared" si="4"/>
        <v>0</v>
      </c>
      <c r="T61" s="157">
        <f t="shared" si="5"/>
        <v>0</v>
      </c>
      <c r="U61" s="158">
        <f t="shared" si="6"/>
        <v>0</v>
      </c>
      <c r="V61" s="158">
        <f t="shared" si="7"/>
        <v>0</v>
      </c>
      <c r="W61" s="159"/>
      <c r="X61" s="10" t="str">
        <f t="shared" si="8"/>
        <v/>
      </c>
      <c r="Y61" s="1"/>
      <c r="Z61" s="1"/>
      <c r="AA61" s="1"/>
      <c r="AB61" s="1"/>
      <c r="AC61" s="1"/>
    </row>
    <row r="62" ht="18.0" customHeight="1">
      <c r="A62" s="160"/>
      <c r="B62" s="153" t="str">
        <f>IFERROR(VLOOKUP($A62, '利用者情報'!$A$12:$L$113, 2, FALSE), "")</f>
        <v/>
      </c>
      <c r="C62" s="153" t="str">
        <f>IFERROR(VLOOKUP($A62, '利用者情報'!$A$12:$L$113, 3, FALSE), "")</f>
        <v/>
      </c>
      <c r="D62" s="153" t="str">
        <f>IFERROR(VLOOKUP($A62, '利用者情報'!$A$12:$L$113, 4, FALSE), "")</f>
        <v/>
      </c>
      <c r="E62" s="153" t="str">
        <f>IFERROR(VLOOKUP($A62, '利用者情報'!$A$12:$L$113, 5, FALSE), "")</f>
        <v/>
      </c>
      <c r="F62" s="156" t="str">
        <f>IFERROR(VLOOKUP($A62, '利用者情報'!$A$12:$L$113, 8, FALSE), "")</f>
        <v/>
      </c>
      <c r="G62" s="153" t="str">
        <f>IFERROR(VLOOKUP($A62, '利用者情報'!$A$12:$L$113, 9, FALSE), "")</f>
        <v/>
      </c>
      <c r="H62" s="153" t="str">
        <f>IFERROR(VLOOKUP($A62, '利用者情報'!$A$12:$L$113, 10, FALSE), "")</f>
        <v/>
      </c>
      <c r="I62" s="153" t="str">
        <f>IFERROR(VLOOKUP($A62, '利用者情報'!$A$12:$L$113, 11, FALSE), "")</f>
        <v/>
      </c>
      <c r="J62" s="153" t="str">
        <f>IFERROR(VLOOKUP($A62, '利用者情報'!$A$12:$L$113, 12, FALSE), "")</f>
        <v/>
      </c>
      <c r="K62" s="160"/>
      <c r="L62" s="160"/>
      <c r="M62" s="157">
        <f t="shared" si="1"/>
        <v>0</v>
      </c>
      <c r="N62" s="158">
        <f t="shared" si="2"/>
        <v>0</v>
      </c>
      <c r="O62" s="160"/>
      <c r="P62" s="160"/>
      <c r="Q62" s="160"/>
      <c r="R62" s="158">
        <f t="shared" si="3"/>
        <v>0</v>
      </c>
      <c r="S62" s="157">
        <f t="shared" si="4"/>
        <v>0</v>
      </c>
      <c r="T62" s="157">
        <f t="shared" si="5"/>
        <v>0</v>
      </c>
      <c r="U62" s="158">
        <f t="shared" si="6"/>
        <v>0</v>
      </c>
      <c r="V62" s="158">
        <f t="shared" si="7"/>
        <v>0</v>
      </c>
      <c r="W62" s="159"/>
      <c r="X62" s="10" t="str">
        <f t="shared" si="8"/>
        <v/>
      </c>
      <c r="Y62" s="1"/>
      <c r="Z62" s="1"/>
      <c r="AA62" s="1"/>
      <c r="AB62" s="1"/>
      <c r="AC62" s="1"/>
    </row>
    <row r="63" ht="18.0" customHeight="1">
      <c r="A63" s="160"/>
      <c r="B63" s="153" t="str">
        <f>IFERROR(VLOOKUP($A63, '利用者情報'!$A$12:$L$113, 2, FALSE), "")</f>
        <v/>
      </c>
      <c r="C63" s="153" t="str">
        <f>IFERROR(VLOOKUP($A63, '利用者情報'!$A$12:$L$113, 3, FALSE), "")</f>
        <v/>
      </c>
      <c r="D63" s="153" t="str">
        <f>IFERROR(VLOOKUP($A63, '利用者情報'!$A$12:$L$113, 4, FALSE), "")</f>
        <v/>
      </c>
      <c r="E63" s="153" t="str">
        <f>IFERROR(VLOOKUP($A63, '利用者情報'!$A$12:$L$113, 5, FALSE), "")</f>
        <v/>
      </c>
      <c r="F63" s="156" t="str">
        <f>IFERROR(VLOOKUP($A63, '利用者情報'!$A$12:$L$113, 8, FALSE), "")</f>
        <v/>
      </c>
      <c r="G63" s="153" t="str">
        <f>IFERROR(VLOOKUP($A63, '利用者情報'!$A$12:$L$113, 9, FALSE), "")</f>
        <v/>
      </c>
      <c r="H63" s="153" t="str">
        <f>IFERROR(VLOOKUP($A63, '利用者情報'!$A$12:$L$113, 10, FALSE), "")</f>
        <v/>
      </c>
      <c r="I63" s="153" t="str">
        <f>IFERROR(VLOOKUP($A63, '利用者情報'!$A$12:$L$113, 11, FALSE), "")</f>
        <v/>
      </c>
      <c r="J63" s="153" t="str">
        <f>IFERROR(VLOOKUP($A63, '利用者情報'!$A$12:$L$113, 12, FALSE), "")</f>
        <v/>
      </c>
      <c r="K63" s="160"/>
      <c r="L63" s="160"/>
      <c r="M63" s="157">
        <f t="shared" si="1"/>
        <v>0</v>
      </c>
      <c r="N63" s="158">
        <f t="shared" si="2"/>
        <v>0</v>
      </c>
      <c r="O63" s="160"/>
      <c r="P63" s="160"/>
      <c r="Q63" s="160"/>
      <c r="R63" s="158">
        <f t="shared" si="3"/>
        <v>0</v>
      </c>
      <c r="S63" s="157">
        <f t="shared" si="4"/>
        <v>0</v>
      </c>
      <c r="T63" s="157">
        <f t="shared" si="5"/>
        <v>0</v>
      </c>
      <c r="U63" s="158">
        <f t="shared" si="6"/>
        <v>0</v>
      </c>
      <c r="V63" s="158">
        <f t="shared" si="7"/>
        <v>0</v>
      </c>
      <c r="W63" s="159"/>
      <c r="X63" s="10" t="str">
        <f t="shared" si="8"/>
        <v/>
      </c>
      <c r="Y63" s="1"/>
      <c r="Z63" s="1"/>
      <c r="AA63" s="1"/>
      <c r="AB63" s="1"/>
      <c r="AC63" s="1"/>
    </row>
    <row r="64" ht="18.0" customHeight="1">
      <c r="A64" s="160"/>
      <c r="B64" s="153" t="str">
        <f>IFERROR(VLOOKUP($A64, '利用者情報'!$A$12:$L$113, 2, FALSE), "")</f>
        <v/>
      </c>
      <c r="C64" s="153" t="str">
        <f>IFERROR(VLOOKUP($A64, '利用者情報'!$A$12:$L$113, 3, FALSE), "")</f>
        <v/>
      </c>
      <c r="D64" s="153" t="str">
        <f>IFERROR(VLOOKUP($A64, '利用者情報'!$A$12:$L$113, 4, FALSE), "")</f>
        <v/>
      </c>
      <c r="E64" s="153" t="str">
        <f>IFERROR(VLOOKUP($A64, '利用者情報'!$A$12:$L$113, 5, FALSE), "")</f>
        <v/>
      </c>
      <c r="F64" s="156" t="str">
        <f>IFERROR(VLOOKUP($A64, '利用者情報'!$A$12:$L$113, 8, FALSE), "")</f>
        <v/>
      </c>
      <c r="G64" s="153" t="str">
        <f>IFERROR(VLOOKUP($A64, '利用者情報'!$A$12:$L$113, 9, FALSE), "")</f>
        <v/>
      </c>
      <c r="H64" s="153" t="str">
        <f>IFERROR(VLOOKUP($A64, '利用者情報'!$A$12:$L$113, 10, FALSE), "")</f>
        <v/>
      </c>
      <c r="I64" s="153" t="str">
        <f>IFERROR(VLOOKUP($A64, '利用者情報'!$A$12:$L$113, 11, FALSE), "")</f>
        <v/>
      </c>
      <c r="J64" s="153" t="str">
        <f>IFERROR(VLOOKUP($A64, '利用者情報'!$A$12:$L$113, 12, FALSE), "")</f>
        <v/>
      </c>
      <c r="K64" s="160"/>
      <c r="L64" s="160"/>
      <c r="M64" s="157">
        <f t="shared" si="1"/>
        <v>0</v>
      </c>
      <c r="N64" s="158">
        <f t="shared" si="2"/>
        <v>0</v>
      </c>
      <c r="O64" s="160"/>
      <c r="P64" s="160"/>
      <c r="Q64" s="160"/>
      <c r="R64" s="158">
        <f t="shared" si="3"/>
        <v>0</v>
      </c>
      <c r="S64" s="157">
        <f t="shared" si="4"/>
        <v>0</v>
      </c>
      <c r="T64" s="157">
        <f t="shared" si="5"/>
        <v>0</v>
      </c>
      <c r="U64" s="158">
        <f t="shared" si="6"/>
        <v>0</v>
      </c>
      <c r="V64" s="158">
        <f t="shared" si="7"/>
        <v>0</v>
      </c>
      <c r="W64" s="159"/>
      <c r="X64" s="10" t="str">
        <f t="shared" si="8"/>
        <v/>
      </c>
      <c r="Y64" s="1"/>
      <c r="Z64" s="1"/>
      <c r="AA64" s="1"/>
      <c r="AB64" s="1"/>
      <c r="AC64" s="1"/>
    </row>
    <row r="65" ht="18.0" customHeight="1">
      <c r="A65" s="160"/>
      <c r="B65" s="153" t="str">
        <f>IFERROR(VLOOKUP($A65, '利用者情報'!$A$12:$L$113, 2, FALSE), "")</f>
        <v/>
      </c>
      <c r="C65" s="153" t="str">
        <f>IFERROR(VLOOKUP($A65, '利用者情報'!$A$12:$L$113, 3, FALSE), "")</f>
        <v/>
      </c>
      <c r="D65" s="153" t="str">
        <f>IFERROR(VLOOKUP($A65, '利用者情報'!$A$12:$L$113, 4, FALSE), "")</f>
        <v/>
      </c>
      <c r="E65" s="153" t="str">
        <f>IFERROR(VLOOKUP($A65, '利用者情報'!$A$12:$L$113, 5, FALSE), "")</f>
        <v/>
      </c>
      <c r="F65" s="156" t="str">
        <f>IFERROR(VLOOKUP($A65, '利用者情報'!$A$12:$L$113, 8, FALSE), "")</f>
        <v/>
      </c>
      <c r="G65" s="153" t="str">
        <f>IFERROR(VLOOKUP($A65, '利用者情報'!$A$12:$L$113, 9, FALSE), "")</f>
        <v/>
      </c>
      <c r="H65" s="153" t="str">
        <f>IFERROR(VLOOKUP($A65, '利用者情報'!$A$12:$L$113, 10, FALSE), "")</f>
        <v/>
      </c>
      <c r="I65" s="153" t="str">
        <f>IFERROR(VLOOKUP($A65, '利用者情報'!$A$12:$L$113, 11, FALSE), "")</f>
        <v/>
      </c>
      <c r="J65" s="153" t="str">
        <f>IFERROR(VLOOKUP($A65, '利用者情報'!$A$12:$L$113, 12, FALSE), "")</f>
        <v/>
      </c>
      <c r="K65" s="160"/>
      <c r="L65" s="160"/>
      <c r="M65" s="157">
        <f t="shared" si="1"/>
        <v>0</v>
      </c>
      <c r="N65" s="158">
        <f t="shared" si="2"/>
        <v>0</v>
      </c>
      <c r="O65" s="160"/>
      <c r="P65" s="160"/>
      <c r="Q65" s="160"/>
      <c r="R65" s="158">
        <f t="shared" si="3"/>
        <v>0</v>
      </c>
      <c r="S65" s="157">
        <f t="shared" si="4"/>
        <v>0</v>
      </c>
      <c r="T65" s="157">
        <f t="shared" si="5"/>
        <v>0</v>
      </c>
      <c r="U65" s="158">
        <f t="shared" si="6"/>
        <v>0</v>
      </c>
      <c r="V65" s="158">
        <f t="shared" si="7"/>
        <v>0</v>
      </c>
      <c r="W65" s="159"/>
      <c r="X65" s="10" t="str">
        <f t="shared" si="8"/>
        <v/>
      </c>
      <c r="Y65" s="1"/>
      <c r="Z65" s="1"/>
      <c r="AA65" s="1"/>
      <c r="AB65" s="1"/>
      <c r="AC65" s="1"/>
    </row>
    <row r="66" ht="18.0" customHeight="1">
      <c r="A66" s="160"/>
      <c r="B66" s="153" t="str">
        <f>IFERROR(VLOOKUP($A66, '利用者情報'!$A$12:$L$113, 2, FALSE), "")</f>
        <v/>
      </c>
      <c r="C66" s="153" t="str">
        <f>IFERROR(VLOOKUP($A66, '利用者情報'!$A$12:$L$113, 3, FALSE), "")</f>
        <v/>
      </c>
      <c r="D66" s="153" t="str">
        <f>IFERROR(VLOOKUP($A66, '利用者情報'!$A$12:$L$113, 4, FALSE), "")</f>
        <v/>
      </c>
      <c r="E66" s="153" t="str">
        <f>IFERROR(VLOOKUP($A66, '利用者情報'!$A$12:$L$113, 5, FALSE), "")</f>
        <v/>
      </c>
      <c r="F66" s="156" t="str">
        <f>IFERROR(VLOOKUP($A66, '利用者情報'!$A$12:$L$113, 8, FALSE), "")</f>
        <v/>
      </c>
      <c r="G66" s="153" t="str">
        <f>IFERROR(VLOOKUP($A66, '利用者情報'!$A$12:$L$113, 9, FALSE), "")</f>
        <v/>
      </c>
      <c r="H66" s="153" t="str">
        <f>IFERROR(VLOOKUP($A66, '利用者情報'!$A$12:$L$113, 10, FALSE), "")</f>
        <v/>
      </c>
      <c r="I66" s="153" t="str">
        <f>IFERROR(VLOOKUP($A66, '利用者情報'!$A$12:$L$113, 11, FALSE), "")</f>
        <v/>
      </c>
      <c r="J66" s="153" t="str">
        <f>IFERROR(VLOOKUP($A66, '利用者情報'!$A$12:$L$113, 12, FALSE), "")</f>
        <v/>
      </c>
      <c r="K66" s="160"/>
      <c r="L66" s="160"/>
      <c r="M66" s="157">
        <f t="shared" si="1"/>
        <v>0</v>
      </c>
      <c r="N66" s="158">
        <f t="shared" si="2"/>
        <v>0</v>
      </c>
      <c r="O66" s="160"/>
      <c r="P66" s="160"/>
      <c r="Q66" s="160"/>
      <c r="R66" s="158">
        <f t="shared" si="3"/>
        <v>0</v>
      </c>
      <c r="S66" s="157">
        <f t="shared" si="4"/>
        <v>0</v>
      </c>
      <c r="T66" s="157">
        <f t="shared" si="5"/>
        <v>0</v>
      </c>
      <c r="U66" s="158">
        <f t="shared" si="6"/>
        <v>0</v>
      </c>
      <c r="V66" s="158">
        <f t="shared" si="7"/>
        <v>0</v>
      </c>
      <c r="W66" s="159"/>
      <c r="X66" s="10" t="str">
        <f t="shared" si="8"/>
        <v/>
      </c>
      <c r="Y66" s="1"/>
      <c r="Z66" s="1"/>
      <c r="AA66" s="1"/>
      <c r="AB66" s="1"/>
      <c r="AC66" s="1"/>
    </row>
    <row r="67" ht="18.0" customHeight="1">
      <c r="A67" s="160"/>
      <c r="B67" s="153" t="str">
        <f>IFERROR(VLOOKUP($A67, '利用者情報'!$A$12:$L$113, 2, FALSE), "")</f>
        <v/>
      </c>
      <c r="C67" s="153" t="str">
        <f>IFERROR(VLOOKUP($A67, '利用者情報'!$A$12:$L$113, 3, FALSE), "")</f>
        <v/>
      </c>
      <c r="D67" s="153" t="str">
        <f>IFERROR(VLOOKUP($A67, '利用者情報'!$A$12:$L$113, 4, FALSE), "")</f>
        <v/>
      </c>
      <c r="E67" s="153" t="str">
        <f>IFERROR(VLOOKUP($A67, '利用者情報'!$A$12:$L$113, 5, FALSE), "")</f>
        <v/>
      </c>
      <c r="F67" s="156" t="str">
        <f>IFERROR(VLOOKUP($A67, '利用者情報'!$A$12:$L$113, 8, FALSE), "")</f>
        <v/>
      </c>
      <c r="G67" s="153" t="str">
        <f>IFERROR(VLOOKUP($A67, '利用者情報'!$A$12:$L$113, 9, FALSE), "")</f>
        <v/>
      </c>
      <c r="H67" s="153" t="str">
        <f>IFERROR(VLOOKUP($A67, '利用者情報'!$A$12:$L$113, 10, FALSE), "")</f>
        <v/>
      </c>
      <c r="I67" s="153" t="str">
        <f>IFERROR(VLOOKUP($A67, '利用者情報'!$A$12:$L$113, 11, FALSE), "")</f>
        <v/>
      </c>
      <c r="J67" s="153" t="str">
        <f>IFERROR(VLOOKUP($A67, '利用者情報'!$A$12:$L$113, 12, FALSE), "")</f>
        <v/>
      </c>
      <c r="K67" s="160"/>
      <c r="L67" s="160"/>
      <c r="M67" s="157">
        <f t="shared" si="1"/>
        <v>0</v>
      </c>
      <c r="N67" s="158">
        <f t="shared" si="2"/>
        <v>0</v>
      </c>
      <c r="O67" s="160"/>
      <c r="P67" s="160"/>
      <c r="Q67" s="160"/>
      <c r="R67" s="158">
        <f t="shared" si="3"/>
        <v>0</v>
      </c>
      <c r="S67" s="157">
        <f t="shared" si="4"/>
        <v>0</v>
      </c>
      <c r="T67" s="157">
        <f t="shared" si="5"/>
        <v>0</v>
      </c>
      <c r="U67" s="158">
        <f t="shared" si="6"/>
        <v>0</v>
      </c>
      <c r="V67" s="158">
        <f t="shared" si="7"/>
        <v>0</v>
      </c>
      <c r="W67" s="159"/>
      <c r="X67" s="10" t="str">
        <f t="shared" si="8"/>
        <v/>
      </c>
      <c r="Y67" s="1"/>
      <c r="Z67" s="1"/>
      <c r="AA67" s="1"/>
      <c r="AB67" s="1"/>
      <c r="AC67" s="1"/>
    </row>
    <row r="68" ht="18.0" customHeight="1">
      <c r="A68" s="160"/>
      <c r="B68" s="153" t="str">
        <f>IFERROR(VLOOKUP($A68, '利用者情報'!$A$12:$L$113, 2, FALSE), "")</f>
        <v/>
      </c>
      <c r="C68" s="153" t="str">
        <f>IFERROR(VLOOKUP($A68, '利用者情報'!$A$12:$L$113, 3, FALSE), "")</f>
        <v/>
      </c>
      <c r="D68" s="153" t="str">
        <f>IFERROR(VLOOKUP($A68, '利用者情報'!$A$12:$L$113, 4, FALSE), "")</f>
        <v/>
      </c>
      <c r="E68" s="153" t="str">
        <f>IFERROR(VLOOKUP($A68, '利用者情報'!$A$12:$L$113, 5, FALSE), "")</f>
        <v/>
      </c>
      <c r="F68" s="156" t="str">
        <f>IFERROR(VLOOKUP($A68, '利用者情報'!$A$12:$L$113, 8, FALSE), "")</f>
        <v/>
      </c>
      <c r="G68" s="153" t="str">
        <f>IFERROR(VLOOKUP($A68, '利用者情報'!$A$12:$L$113, 9, FALSE), "")</f>
        <v/>
      </c>
      <c r="H68" s="153" t="str">
        <f>IFERROR(VLOOKUP($A68, '利用者情報'!$A$12:$L$113, 10, FALSE), "")</f>
        <v/>
      </c>
      <c r="I68" s="153" t="str">
        <f>IFERROR(VLOOKUP($A68, '利用者情報'!$A$12:$L$113, 11, FALSE), "")</f>
        <v/>
      </c>
      <c r="J68" s="153" t="str">
        <f>IFERROR(VLOOKUP($A68, '利用者情報'!$A$12:$L$113, 12, FALSE), "")</f>
        <v/>
      </c>
      <c r="K68" s="160"/>
      <c r="L68" s="160"/>
      <c r="M68" s="157">
        <f t="shared" si="1"/>
        <v>0</v>
      </c>
      <c r="N68" s="158">
        <f t="shared" si="2"/>
        <v>0</v>
      </c>
      <c r="O68" s="160"/>
      <c r="P68" s="160"/>
      <c r="Q68" s="160"/>
      <c r="R68" s="158">
        <f t="shared" si="3"/>
        <v>0</v>
      </c>
      <c r="S68" s="157">
        <f t="shared" si="4"/>
        <v>0</v>
      </c>
      <c r="T68" s="157">
        <f t="shared" si="5"/>
        <v>0</v>
      </c>
      <c r="U68" s="158">
        <f t="shared" si="6"/>
        <v>0</v>
      </c>
      <c r="V68" s="158">
        <f t="shared" si="7"/>
        <v>0</v>
      </c>
      <c r="W68" s="159"/>
      <c r="X68" s="10" t="str">
        <f t="shared" si="8"/>
        <v/>
      </c>
      <c r="Y68" s="1"/>
      <c r="Z68" s="1"/>
      <c r="AA68" s="1"/>
      <c r="AB68" s="1"/>
      <c r="AC68" s="1"/>
    </row>
    <row r="69" ht="18.0" customHeight="1">
      <c r="A69" s="160"/>
      <c r="B69" s="153" t="str">
        <f>IFERROR(VLOOKUP($A69, '利用者情報'!$A$12:$L$113, 2, FALSE), "")</f>
        <v/>
      </c>
      <c r="C69" s="153" t="str">
        <f>IFERROR(VLOOKUP($A69, '利用者情報'!$A$12:$L$113, 3, FALSE), "")</f>
        <v/>
      </c>
      <c r="D69" s="153" t="str">
        <f>IFERROR(VLOOKUP($A69, '利用者情報'!$A$12:$L$113, 4, FALSE), "")</f>
        <v/>
      </c>
      <c r="E69" s="153" t="str">
        <f>IFERROR(VLOOKUP($A69, '利用者情報'!$A$12:$L$113, 5, FALSE), "")</f>
        <v/>
      </c>
      <c r="F69" s="156" t="str">
        <f>IFERROR(VLOOKUP($A69, '利用者情報'!$A$12:$L$113, 8, FALSE), "")</f>
        <v/>
      </c>
      <c r="G69" s="153" t="str">
        <f>IFERROR(VLOOKUP($A69, '利用者情報'!$A$12:$L$113, 9, FALSE), "")</f>
        <v/>
      </c>
      <c r="H69" s="153" t="str">
        <f>IFERROR(VLOOKUP($A69, '利用者情報'!$A$12:$L$113, 10, FALSE), "")</f>
        <v/>
      </c>
      <c r="I69" s="153" t="str">
        <f>IFERROR(VLOOKUP($A69, '利用者情報'!$A$12:$L$113, 11, FALSE), "")</f>
        <v/>
      </c>
      <c r="J69" s="153" t="str">
        <f>IFERROR(VLOOKUP($A69, '利用者情報'!$A$12:$L$113, 12, FALSE), "")</f>
        <v/>
      </c>
      <c r="K69" s="160"/>
      <c r="L69" s="160"/>
      <c r="M69" s="157">
        <f t="shared" si="1"/>
        <v>0</v>
      </c>
      <c r="N69" s="158">
        <f t="shared" si="2"/>
        <v>0</v>
      </c>
      <c r="O69" s="160"/>
      <c r="P69" s="160"/>
      <c r="Q69" s="160"/>
      <c r="R69" s="158">
        <f t="shared" si="3"/>
        <v>0</v>
      </c>
      <c r="S69" s="157">
        <f t="shared" si="4"/>
        <v>0</v>
      </c>
      <c r="T69" s="157">
        <f t="shared" si="5"/>
        <v>0</v>
      </c>
      <c r="U69" s="158">
        <f t="shared" si="6"/>
        <v>0</v>
      </c>
      <c r="V69" s="158">
        <f t="shared" si="7"/>
        <v>0</v>
      </c>
      <c r="W69" s="159"/>
      <c r="X69" s="10" t="str">
        <f t="shared" si="8"/>
        <v/>
      </c>
      <c r="Y69" s="1"/>
      <c r="Z69" s="1"/>
      <c r="AA69" s="1"/>
      <c r="AB69" s="1"/>
      <c r="AC69" s="1"/>
    </row>
    <row r="70" ht="18.0" customHeight="1">
      <c r="A70" s="160"/>
      <c r="B70" s="153" t="str">
        <f>IFERROR(VLOOKUP($A70, '利用者情報'!$A$12:$L$113, 2, FALSE), "")</f>
        <v/>
      </c>
      <c r="C70" s="153" t="str">
        <f>IFERROR(VLOOKUP($A70, '利用者情報'!$A$12:$L$113, 3, FALSE), "")</f>
        <v/>
      </c>
      <c r="D70" s="153" t="str">
        <f>IFERROR(VLOOKUP($A70, '利用者情報'!$A$12:$L$113, 4, FALSE), "")</f>
        <v/>
      </c>
      <c r="E70" s="153" t="str">
        <f>IFERROR(VLOOKUP($A70, '利用者情報'!$A$12:$L$113, 5, FALSE), "")</f>
        <v/>
      </c>
      <c r="F70" s="156" t="str">
        <f>IFERROR(VLOOKUP($A70, '利用者情報'!$A$12:$L$113, 8, FALSE), "")</f>
        <v/>
      </c>
      <c r="G70" s="153" t="str">
        <f>IFERROR(VLOOKUP($A70, '利用者情報'!$A$12:$L$113, 9, FALSE), "")</f>
        <v/>
      </c>
      <c r="H70" s="153" t="str">
        <f>IFERROR(VLOOKUP($A70, '利用者情報'!$A$12:$L$113, 10, FALSE), "")</f>
        <v/>
      </c>
      <c r="I70" s="153" t="str">
        <f>IFERROR(VLOOKUP($A70, '利用者情報'!$A$12:$L$113, 11, FALSE), "")</f>
        <v/>
      </c>
      <c r="J70" s="153" t="str">
        <f>IFERROR(VLOOKUP($A70, '利用者情報'!$A$12:$L$113, 12, FALSE), "")</f>
        <v/>
      </c>
      <c r="K70" s="160"/>
      <c r="L70" s="160"/>
      <c r="M70" s="157">
        <f t="shared" si="1"/>
        <v>0</v>
      </c>
      <c r="N70" s="158">
        <f t="shared" si="2"/>
        <v>0</v>
      </c>
      <c r="O70" s="160"/>
      <c r="P70" s="160"/>
      <c r="Q70" s="160"/>
      <c r="R70" s="158">
        <f t="shared" si="3"/>
        <v>0</v>
      </c>
      <c r="S70" s="157">
        <f t="shared" si="4"/>
        <v>0</v>
      </c>
      <c r="T70" s="157">
        <f t="shared" si="5"/>
        <v>0</v>
      </c>
      <c r="U70" s="158">
        <f t="shared" si="6"/>
        <v>0</v>
      </c>
      <c r="V70" s="158">
        <f t="shared" si="7"/>
        <v>0</v>
      </c>
      <c r="W70" s="159"/>
      <c r="X70" s="10" t="str">
        <f t="shared" si="8"/>
        <v/>
      </c>
      <c r="Y70" s="1"/>
      <c r="Z70" s="1"/>
      <c r="AA70" s="1"/>
      <c r="AB70" s="1"/>
      <c r="AC70" s="1"/>
    </row>
    <row r="71" ht="18.0" customHeight="1">
      <c r="A71" s="160"/>
      <c r="B71" s="153" t="str">
        <f>IFERROR(VLOOKUP($A71, '利用者情報'!$A$12:$L$113, 2, FALSE), "")</f>
        <v/>
      </c>
      <c r="C71" s="153" t="str">
        <f>IFERROR(VLOOKUP($A71, '利用者情報'!$A$12:$L$113, 3, FALSE), "")</f>
        <v/>
      </c>
      <c r="D71" s="153" t="str">
        <f>IFERROR(VLOOKUP($A71, '利用者情報'!$A$12:$L$113, 4, FALSE), "")</f>
        <v/>
      </c>
      <c r="E71" s="153" t="str">
        <f>IFERROR(VLOOKUP($A71, '利用者情報'!$A$12:$L$113, 5, FALSE), "")</f>
        <v/>
      </c>
      <c r="F71" s="156" t="str">
        <f>IFERROR(VLOOKUP($A71, '利用者情報'!$A$12:$L$113, 8, FALSE), "")</f>
        <v/>
      </c>
      <c r="G71" s="153" t="str">
        <f>IFERROR(VLOOKUP($A71, '利用者情報'!$A$12:$L$113, 9, FALSE), "")</f>
        <v/>
      </c>
      <c r="H71" s="153" t="str">
        <f>IFERROR(VLOOKUP($A71, '利用者情報'!$A$12:$L$113, 10, FALSE), "")</f>
        <v/>
      </c>
      <c r="I71" s="153" t="str">
        <f>IFERROR(VLOOKUP($A71, '利用者情報'!$A$12:$L$113, 11, FALSE), "")</f>
        <v/>
      </c>
      <c r="J71" s="153" t="str">
        <f>IFERROR(VLOOKUP($A71, '利用者情報'!$A$12:$L$113, 12, FALSE), "")</f>
        <v/>
      </c>
      <c r="K71" s="160"/>
      <c r="L71" s="160"/>
      <c r="M71" s="157">
        <f t="shared" si="1"/>
        <v>0</v>
      </c>
      <c r="N71" s="158">
        <f t="shared" si="2"/>
        <v>0</v>
      </c>
      <c r="O71" s="160"/>
      <c r="P71" s="160"/>
      <c r="Q71" s="160"/>
      <c r="R71" s="158">
        <f t="shared" si="3"/>
        <v>0</v>
      </c>
      <c r="S71" s="157">
        <f t="shared" si="4"/>
        <v>0</v>
      </c>
      <c r="T71" s="157">
        <f t="shared" si="5"/>
        <v>0</v>
      </c>
      <c r="U71" s="158">
        <f t="shared" si="6"/>
        <v>0</v>
      </c>
      <c r="V71" s="158">
        <f t="shared" si="7"/>
        <v>0</v>
      </c>
      <c r="W71" s="159"/>
      <c r="X71" s="10" t="str">
        <f t="shared" si="8"/>
        <v/>
      </c>
      <c r="Y71" s="1"/>
      <c r="Z71" s="1"/>
      <c r="AA71" s="1"/>
      <c r="AB71" s="1"/>
      <c r="AC71" s="1"/>
    </row>
    <row r="72" ht="18.0" customHeight="1">
      <c r="A72" s="160"/>
      <c r="B72" s="153" t="str">
        <f>IFERROR(VLOOKUP($A72, '利用者情報'!$A$12:$L$113, 2, FALSE), "")</f>
        <v/>
      </c>
      <c r="C72" s="153" t="str">
        <f>IFERROR(VLOOKUP($A72, '利用者情報'!$A$12:$L$113, 3, FALSE), "")</f>
        <v/>
      </c>
      <c r="D72" s="153" t="str">
        <f>IFERROR(VLOOKUP($A72, '利用者情報'!$A$12:$L$113, 4, FALSE), "")</f>
        <v/>
      </c>
      <c r="E72" s="153" t="str">
        <f>IFERROR(VLOOKUP($A72, '利用者情報'!$A$12:$L$113, 5, FALSE), "")</f>
        <v/>
      </c>
      <c r="F72" s="156" t="str">
        <f>IFERROR(VLOOKUP($A72, '利用者情報'!$A$12:$L$113, 8, FALSE), "")</f>
        <v/>
      </c>
      <c r="G72" s="153" t="str">
        <f>IFERROR(VLOOKUP($A72, '利用者情報'!$A$12:$L$113, 9, FALSE), "")</f>
        <v/>
      </c>
      <c r="H72" s="153" t="str">
        <f>IFERROR(VLOOKUP($A72, '利用者情報'!$A$12:$L$113, 10, FALSE), "")</f>
        <v/>
      </c>
      <c r="I72" s="153" t="str">
        <f>IFERROR(VLOOKUP($A72, '利用者情報'!$A$12:$L$113, 11, FALSE), "")</f>
        <v/>
      </c>
      <c r="J72" s="153" t="str">
        <f>IFERROR(VLOOKUP($A72, '利用者情報'!$A$12:$L$113, 12, FALSE), "")</f>
        <v/>
      </c>
      <c r="K72" s="160"/>
      <c r="L72" s="160"/>
      <c r="M72" s="157">
        <f t="shared" si="1"/>
        <v>0</v>
      </c>
      <c r="N72" s="158">
        <f t="shared" si="2"/>
        <v>0</v>
      </c>
      <c r="O72" s="160"/>
      <c r="P72" s="160"/>
      <c r="Q72" s="160"/>
      <c r="R72" s="158">
        <f t="shared" si="3"/>
        <v>0</v>
      </c>
      <c r="S72" s="157">
        <f t="shared" si="4"/>
        <v>0</v>
      </c>
      <c r="T72" s="157">
        <f t="shared" si="5"/>
        <v>0</v>
      </c>
      <c r="U72" s="158">
        <f t="shared" si="6"/>
        <v>0</v>
      </c>
      <c r="V72" s="158">
        <f t="shared" si="7"/>
        <v>0</v>
      </c>
      <c r="W72" s="159"/>
      <c r="X72" s="10" t="str">
        <f t="shared" si="8"/>
        <v/>
      </c>
      <c r="Y72" s="1"/>
      <c r="Z72" s="1"/>
      <c r="AA72" s="1"/>
      <c r="AB72" s="1"/>
      <c r="AC72" s="1"/>
    </row>
    <row r="73" ht="18.0" customHeight="1">
      <c r="A73" s="160"/>
      <c r="B73" s="153" t="str">
        <f>IFERROR(VLOOKUP($A73, '利用者情報'!$A$12:$L$113, 2, FALSE), "")</f>
        <v/>
      </c>
      <c r="C73" s="153" t="str">
        <f>IFERROR(VLOOKUP($A73, '利用者情報'!$A$12:$L$113, 3, FALSE), "")</f>
        <v/>
      </c>
      <c r="D73" s="153" t="str">
        <f>IFERROR(VLOOKUP($A73, '利用者情報'!$A$12:$L$113, 4, FALSE), "")</f>
        <v/>
      </c>
      <c r="E73" s="153" t="str">
        <f>IFERROR(VLOOKUP($A73, '利用者情報'!$A$12:$L$113, 5, FALSE), "")</f>
        <v/>
      </c>
      <c r="F73" s="156" t="str">
        <f>IFERROR(VLOOKUP($A73, '利用者情報'!$A$12:$L$113, 8, FALSE), "")</f>
        <v/>
      </c>
      <c r="G73" s="153" t="str">
        <f>IFERROR(VLOOKUP($A73, '利用者情報'!$A$12:$L$113, 9, FALSE), "")</f>
        <v/>
      </c>
      <c r="H73" s="153" t="str">
        <f>IFERROR(VLOOKUP($A73, '利用者情報'!$A$12:$L$113, 10, FALSE), "")</f>
        <v/>
      </c>
      <c r="I73" s="153" t="str">
        <f>IFERROR(VLOOKUP($A73, '利用者情報'!$A$12:$L$113, 11, FALSE), "")</f>
        <v/>
      </c>
      <c r="J73" s="153" t="str">
        <f>IFERROR(VLOOKUP($A73, '利用者情報'!$A$12:$L$113, 12, FALSE), "")</f>
        <v/>
      </c>
      <c r="K73" s="160"/>
      <c r="L73" s="160"/>
      <c r="M73" s="157">
        <f t="shared" si="1"/>
        <v>0</v>
      </c>
      <c r="N73" s="158">
        <f t="shared" si="2"/>
        <v>0</v>
      </c>
      <c r="O73" s="160"/>
      <c r="P73" s="160"/>
      <c r="Q73" s="160"/>
      <c r="R73" s="158">
        <f t="shared" si="3"/>
        <v>0</v>
      </c>
      <c r="S73" s="157">
        <f t="shared" si="4"/>
        <v>0</v>
      </c>
      <c r="T73" s="157">
        <f t="shared" si="5"/>
        <v>0</v>
      </c>
      <c r="U73" s="158">
        <f t="shared" si="6"/>
        <v>0</v>
      </c>
      <c r="V73" s="158">
        <f t="shared" si="7"/>
        <v>0</v>
      </c>
      <c r="W73" s="159"/>
      <c r="X73" s="10" t="str">
        <f t="shared" si="8"/>
        <v/>
      </c>
      <c r="Y73" s="1"/>
      <c r="Z73" s="1"/>
      <c r="AA73" s="1"/>
      <c r="AB73" s="1"/>
      <c r="AC73" s="1"/>
    </row>
    <row r="74" ht="18.0" customHeight="1">
      <c r="A74" s="160"/>
      <c r="B74" s="153" t="str">
        <f>IFERROR(VLOOKUP($A74, '利用者情報'!$A$12:$L$113, 2, FALSE), "")</f>
        <v/>
      </c>
      <c r="C74" s="153" t="str">
        <f>IFERROR(VLOOKUP($A74, '利用者情報'!$A$12:$L$113, 3, FALSE), "")</f>
        <v/>
      </c>
      <c r="D74" s="153" t="str">
        <f>IFERROR(VLOOKUP($A74, '利用者情報'!$A$12:$L$113, 4, FALSE), "")</f>
        <v/>
      </c>
      <c r="E74" s="153" t="str">
        <f>IFERROR(VLOOKUP($A74, '利用者情報'!$A$12:$L$113, 5, FALSE), "")</f>
        <v/>
      </c>
      <c r="F74" s="156" t="str">
        <f>IFERROR(VLOOKUP($A74, '利用者情報'!$A$12:$L$113, 8, FALSE), "")</f>
        <v/>
      </c>
      <c r="G74" s="153" t="str">
        <f>IFERROR(VLOOKUP($A74, '利用者情報'!$A$12:$L$113, 9, FALSE), "")</f>
        <v/>
      </c>
      <c r="H74" s="153" t="str">
        <f>IFERROR(VLOOKUP($A74, '利用者情報'!$A$12:$L$113, 10, FALSE), "")</f>
        <v/>
      </c>
      <c r="I74" s="153" t="str">
        <f>IFERROR(VLOOKUP($A74, '利用者情報'!$A$12:$L$113, 11, FALSE), "")</f>
        <v/>
      </c>
      <c r="J74" s="153" t="str">
        <f>IFERROR(VLOOKUP($A74, '利用者情報'!$A$12:$L$113, 12, FALSE), "")</f>
        <v/>
      </c>
      <c r="K74" s="160"/>
      <c r="L74" s="160"/>
      <c r="M74" s="157">
        <f t="shared" si="1"/>
        <v>0</v>
      </c>
      <c r="N74" s="158">
        <f t="shared" si="2"/>
        <v>0</v>
      </c>
      <c r="O74" s="160"/>
      <c r="P74" s="160"/>
      <c r="Q74" s="160"/>
      <c r="R74" s="158">
        <f t="shared" si="3"/>
        <v>0</v>
      </c>
      <c r="S74" s="157">
        <f t="shared" si="4"/>
        <v>0</v>
      </c>
      <c r="T74" s="157">
        <f t="shared" si="5"/>
        <v>0</v>
      </c>
      <c r="U74" s="158">
        <f t="shared" si="6"/>
        <v>0</v>
      </c>
      <c r="V74" s="158">
        <f t="shared" si="7"/>
        <v>0</v>
      </c>
      <c r="W74" s="159"/>
      <c r="X74" s="10" t="str">
        <f t="shared" si="8"/>
        <v/>
      </c>
      <c r="Y74" s="1"/>
      <c r="Z74" s="1"/>
      <c r="AA74" s="1"/>
      <c r="AB74" s="1"/>
      <c r="AC74" s="1"/>
    </row>
    <row r="75" ht="18.0" customHeight="1">
      <c r="A75" s="160"/>
      <c r="B75" s="153" t="str">
        <f>IFERROR(VLOOKUP($A75, '利用者情報'!$A$12:$L$113, 2, FALSE), "")</f>
        <v/>
      </c>
      <c r="C75" s="153" t="str">
        <f>IFERROR(VLOOKUP($A75, '利用者情報'!$A$12:$L$113, 3, FALSE), "")</f>
        <v/>
      </c>
      <c r="D75" s="153" t="str">
        <f>IFERROR(VLOOKUP($A75, '利用者情報'!$A$12:$L$113, 4, FALSE), "")</f>
        <v/>
      </c>
      <c r="E75" s="153" t="str">
        <f>IFERROR(VLOOKUP($A75, '利用者情報'!$A$12:$L$113, 5, FALSE), "")</f>
        <v/>
      </c>
      <c r="F75" s="156" t="str">
        <f>IFERROR(VLOOKUP($A75, '利用者情報'!$A$12:$L$113, 8, FALSE), "")</f>
        <v/>
      </c>
      <c r="G75" s="153" t="str">
        <f>IFERROR(VLOOKUP($A75, '利用者情報'!$A$12:$L$113, 9, FALSE), "")</f>
        <v/>
      </c>
      <c r="H75" s="153" t="str">
        <f>IFERROR(VLOOKUP($A75, '利用者情報'!$A$12:$L$113, 10, FALSE), "")</f>
        <v/>
      </c>
      <c r="I75" s="153" t="str">
        <f>IFERROR(VLOOKUP($A75, '利用者情報'!$A$12:$L$113, 11, FALSE), "")</f>
        <v/>
      </c>
      <c r="J75" s="153" t="str">
        <f>IFERROR(VLOOKUP($A75, '利用者情報'!$A$12:$L$113, 12, FALSE), "")</f>
        <v/>
      </c>
      <c r="K75" s="160"/>
      <c r="L75" s="160"/>
      <c r="M75" s="157">
        <f t="shared" si="1"/>
        <v>0</v>
      </c>
      <c r="N75" s="158">
        <f t="shared" si="2"/>
        <v>0</v>
      </c>
      <c r="O75" s="160"/>
      <c r="P75" s="160"/>
      <c r="Q75" s="160"/>
      <c r="R75" s="158">
        <f t="shared" si="3"/>
        <v>0</v>
      </c>
      <c r="S75" s="157">
        <f t="shared" si="4"/>
        <v>0</v>
      </c>
      <c r="T75" s="157">
        <f t="shared" si="5"/>
        <v>0</v>
      </c>
      <c r="U75" s="158">
        <f t="shared" si="6"/>
        <v>0</v>
      </c>
      <c r="V75" s="158">
        <f t="shared" si="7"/>
        <v>0</v>
      </c>
      <c r="W75" s="159"/>
      <c r="X75" s="10" t="str">
        <f t="shared" si="8"/>
        <v/>
      </c>
      <c r="Y75" s="1"/>
      <c r="Z75" s="1"/>
      <c r="AA75" s="1"/>
      <c r="AB75" s="1"/>
      <c r="AC75" s="1"/>
    </row>
    <row r="76" ht="18.0" customHeight="1">
      <c r="A76" s="160"/>
      <c r="B76" s="153" t="str">
        <f>IFERROR(VLOOKUP($A76, '利用者情報'!$A$12:$L$113, 2, FALSE), "")</f>
        <v/>
      </c>
      <c r="C76" s="153" t="str">
        <f>IFERROR(VLOOKUP($A76, '利用者情報'!$A$12:$L$113, 3, FALSE), "")</f>
        <v/>
      </c>
      <c r="D76" s="153" t="str">
        <f>IFERROR(VLOOKUP($A76, '利用者情報'!$A$12:$L$113, 4, FALSE), "")</f>
        <v/>
      </c>
      <c r="E76" s="153" t="str">
        <f>IFERROR(VLOOKUP($A76, '利用者情報'!$A$12:$L$113, 5, FALSE), "")</f>
        <v/>
      </c>
      <c r="F76" s="156" t="str">
        <f>IFERROR(VLOOKUP($A76, '利用者情報'!$A$12:$L$113, 8, FALSE), "")</f>
        <v/>
      </c>
      <c r="G76" s="153" t="str">
        <f>IFERROR(VLOOKUP($A76, '利用者情報'!$A$12:$L$113, 9, FALSE), "")</f>
        <v/>
      </c>
      <c r="H76" s="153" t="str">
        <f>IFERROR(VLOOKUP($A76, '利用者情報'!$A$12:$L$113, 10, FALSE), "")</f>
        <v/>
      </c>
      <c r="I76" s="153" t="str">
        <f>IFERROR(VLOOKUP($A76, '利用者情報'!$A$12:$L$113, 11, FALSE), "")</f>
        <v/>
      </c>
      <c r="J76" s="153" t="str">
        <f>IFERROR(VLOOKUP($A76, '利用者情報'!$A$12:$L$113, 12, FALSE), "")</f>
        <v/>
      </c>
      <c r="K76" s="160"/>
      <c r="L76" s="160"/>
      <c r="M76" s="157">
        <f t="shared" si="1"/>
        <v>0</v>
      </c>
      <c r="N76" s="158">
        <f t="shared" si="2"/>
        <v>0</v>
      </c>
      <c r="O76" s="160"/>
      <c r="P76" s="160"/>
      <c r="Q76" s="160"/>
      <c r="R76" s="158">
        <f t="shared" si="3"/>
        <v>0</v>
      </c>
      <c r="S76" s="157">
        <f t="shared" si="4"/>
        <v>0</v>
      </c>
      <c r="T76" s="157">
        <f t="shared" si="5"/>
        <v>0</v>
      </c>
      <c r="U76" s="158">
        <f t="shared" si="6"/>
        <v>0</v>
      </c>
      <c r="V76" s="158">
        <f t="shared" si="7"/>
        <v>0</v>
      </c>
      <c r="W76" s="162"/>
      <c r="X76" s="163" t="str">
        <f t="shared" si="8"/>
        <v/>
      </c>
      <c r="Y76" s="1"/>
      <c r="Z76" s="1"/>
      <c r="AA76" s="1"/>
      <c r="AB76" s="1"/>
      <c r="AC76" s="1"/>
    </row>
    <row r="77" ht="18.0" customHeight="1">
      <c r="A77" s="160"/>
      <c r="B77" s="153" t="str">
        <f>IFERROR(VLOOKUP($A77, '利用者情報'!$A$12:$L$113, 2, FALSE), "")</f>
        <v/>
      </c>
      <c r="C77" s="153" t="str">
        <f>IFERROR(VLOOKUP($A77, '利用者情報'!$A$12:$L$113, 3, FALSE), "")</f>
        <v/>
      </c>
      <c r="D77" s="153" t="str">
        <f>IFERROR(VLOOKUP($A77, '利用者情報'!$A$12:$L$113, 4, FALSE), "")</f>
        <v/>
      </c>
      <c r="E77" s="153" t="str">
        <f>IFERROR(VLOOKUP($A77, '利用者情報'!$A$12:$L$113, 5, FALSE), "")</f>
        <v/>
      </c>
      <c r="F77" s="156" t="str">
        <f>IFERROR(VLOOKUP($A77, '利用者情報'!$A$12:$L$113, 8, FALSE), "")</f>
        <v/>
      </c>
      <c r="G77" s="153" t="str">
        <f>IFERROR(VLOOKUP($A77, '利用者情報'!$A$12:$L$113, 9, FALSE), "")</f>
        <v/>
      </c>
      <c r="H77" s="153" t="str">
        <f>IFERROR(VLOOKUP($A77, '利用者情報'!$A$12:$L$113, 10, FALSE), "")</f>
        <v/>
      </c>
      <c r="I77" s="153" t="str">
        <f>IFERROR(VLOOKUP($A77, '利用者情報'!$A$12:$L$113, 11, FALSE), "")</f>
        <v/>
      </c>
      <c r="J77" s="153" t="str">
        <f>IFERROR(VLOOKUP($A77, '利用者情報'!$A$12:$L$113, 12, FALSE), "")</f>
        <v/>
      </c>
      <c r="K77" s="160"/>
      <c r="L77" s="160"/>
      <c r="M77" s="157">
        <f t="shared" si="1"/>
        <v>0</v>
      </c>
      <c r="N77" s="158">
        <f t="shared" si="2"/>
        <v>0</v>
      </c>
      <c r="O77" s="160"/>
      <c r="P77" s="160"/>
      <c r="Q77" s="160"/>
      <c r="R77" s="158">
        <f t="shared" si="3"/>
        <v>0</v>
      </c>
      <c r="S77" s="157">
        <f t="shared" si="4"/>
        <v>0</v>
      </c>
      <c r="T77" s="157">
        <f t="shared" si="5"/>
        <v>0</v>
      </c>
      <c r="U77" s="158">
        <f t="shared" si="6"/>
        <v>0</v>
      </c>
      <c r="V77" s="158">
        <f t="shared" si="7"/>
        <v>0</v>
      </c>
      <c r="W77" s="162"/>
      <c r="X77" s="163"/>
      <c r="Y77" s="10"/>
      <c r="Z77" s="10"/>
      <c r="AA77" s="10"/>
      <c r="AB77" s="10"/>
      <c r="AC77" s="1"/>
    </row>
    <row r="78" ht="18.0" customHeight="1">
      <c r="A78" s="160"/>
      <c r="B78" s="153" t="str">
        <f>IFERROR(VLOOKUP($A78, '利用者情報'!$A$12:$L$113, 2, FALSE), "")</f>
        <v/>
      </c>
      <c r="C78" s="153" t="str">
        <f>IFERROR(VLOOKUP($A78, '利用者情報'!$A$12:$L$113, 3, FALSE), "")</f>
        <v/>
      </c>
      <c r="D78" s="153" t="str">
        <f>IFERROR(VLOOKUP($A78, '利用者情報'!$A$12:$L$113, 4, FALSE), "")</f>
        <v/>
      </c>
      <c r="E78" s="153" t="str">
        <f>IFERROR(VLOOKUP($A78, '利用者情報'!$A$12:$L$113, 5, FALSE), "")</f>
        <v/>
      </c>
      <c r="F78" s="156" t="str">
        <f>IFERROR(VLOOKUP($A78, '利用者情報'!$A$12:$L$113, 8, FALSE), "")</f>
        <v/>
      </c>
      <c r="G78" s="153" t="str">
        <f>IFERROR(VLOOKUP($A78, '利用者情報'!$A$12:$L$113, 9, FALSE), "")</f>
        <v/>
      </c>
      <c r="H78" s="153" t="str">
        <f>IFERROR(VLOOKUP($A78, '利用者情報'!$A$12:$L$113, 10, FALSE), "")</f>
        <v/>
      </c>
      <c r="I78" s="153" t="str">
        <f>IFERROR(VLOOKUP($A78, '利用者情報'!$A$12:$L$113, 11, FALSE), "")</f>
        <v/>
      </c>
      <c r="J78" s="153" t="str">
        <f>IFERROR(VLOOKUP($A78, '利用者情報'!$A$12:$L$113, 12, FALSE), "")</f>
        <v/>
      </c>
      <c r="K78" s="160"/>
      <c r="L78" s="160"/>
      <c r="M78" s="157">
        <f t="shared" si="1"/>
        <v>0</v>
      </c>
      <c r="N78" s="158">
        <f t="shared" si="2"/>
        <v>0</v>
      </c>
      <c r="O78" s="160"/>
      <c r="P78" s="160"/>
      <c r="Q78" s="160"/>
      <c r="R78" s="158">
        <f t="shared" si="3"/>
        <v>0</v>
      </c>
      <c r="S78" s="157">
        <f t="shared" si="4"/>
        <v>0</v>
      </c>
      <c r="T78" s="157">
        <f t="shared" si="5"/>
        <v>0</v>
      </c>
      <c r="U78" s="158">
        <f t="shared" si="6"/>
        <v>0</v>
      </c>
      <c r="V78" s="158">
        <f t="shared" si="7"/>
        <v>0</v>
      </c>
      <c r="W78" s="162"/>
      <c r="X78" s="163"/>
      <c r="Y78" s="10"/>
      <c r="Z78" s="10"/>
      <c r="AA78" s="10"/>
      <c r="AB78" s="10"/>
      <c r="AC78" s="1"/>
    </row>
    <row r="79" ht="18.0" customHeight="1">
      <c r="A79" s="160"/>
      <c r="B79" s="153" t="str">
        <f>IFERROR(VLOOKUP($A79, '利用者情報'!$A$12:$L$113, 2, FALSE), "")</f>
        <v/>
      </c>
      <c r="C79" s="153" t="str">
        <f>IFERROR(VLOOKUP($A79, '利用者情報'!$A$12:$L$113, 3, FALSE), "")</f>
        <v/>
      </c>
      <c r="D79" s="153" t="str">
        <f>IFERROR(VLOOKUP($A79, '利用者情報'!$A$12:$L$113, 4, FALSE), "")</f>
        <v/>
      </c>
      <c r="E79" s="153" t="str">
        <f>IFERROR(VLOOKUP($A79, '利用者情報'!$A$12:$L$113, 5, FALSE), "")</f>
        <v/>
      </c>
      <c r="F79" s="156" t="str">
        <f>IFERROR(VLOOKUP($A79, '利用者情報'!$A$12:$L$113, 8, FALSE), "")</f>
        <v/>
      </c>
      <c r="G79" s="153" t="str">
        <f>IFERROR(VLOOKUP($A79, '利用者情報'!$A$12:$L$113, 9, FALSE), "")</f>
        <v/>
      </c>
      <c r="H79" s="153" t="str">
        <f>IFERROR(VLOOKUP($A79, '利用者情報'!$A$12:$L$113, 10, FALSE), "")</f>
        <v/>
      </c>
      <c r="I79" s="153" t="str">
        <f>IFERROR(VLOOKUP($A79, '利用者情報'!$A$12:$L$113, 11, FALSE), "")</f>
        <v/>
      </c>
      <c r="J79" s="153" t="str">
        <f>IFERROR(VLOOKUP($A79, '利用者情報'!$A$12:$L$113, 12, FALSE), "")</f>
        <v/>
      </c>
      <c r="K79" s="160"/>
      <c r="L79" s="160"/>
      <c r="M79" s="157">
        <f t="shared" si="1"/>
        <v>0</v>
      </c>
      <c r="N79" s="158">
        <f t="shared" si="2"/>
        <v>0</v>
      </c>
      <c r="O79" s="160"/>
      <c r="P79" s="160"/>
      <c r="Q79" s="160"/>
      <c r="R79" s="158">
        <f t="shared" si="3"/>
        <v>0</v>
      </c>
      <c r="S79" s="157">
        <f t="shared" si="4"/>
        <v>0</v>
      </c>
      <c r="T79" s="157">
        <f t="shared" si="5"/>
        <v>0</v>
      </c>
      <c r="U79" s="158">
        <f t="shared" si="6"/>
        <v>0</v>
      </c>
      <c r="V79" s="158">
        <f t="shared" si="7"/>
        <v>0</v>
      </c>
      <c r="W79" s="162"/>
      <c r="X79" s="163"/>
      <c r="Y79" s="10"/>
      <c r="Z79" s="10"/>
      <c r="AA79" s="10"/>
      <c r="AB79" s="10"/>
      <c r="AC79" s="1"/>
    </row>
    <row r="80" ht="18.0" customHeight="1">
      <c r="A80" s="160"/>
      <c r="B80" s="153" t="str">
        <f>IFERROR(VLOOKUP($A80, '利用者情報'!$A$12:$L$113, 2, FALSE), "")</f>
        <v/>
      </c>
      <c r="C80" s="153" t="str">
        <f>IFERROR(VLOOKUP($A80, '利用者情報'!$A$12:$L$113, 3, FALSE), "")</f>
        <v/>
      </c>
      <c r="D80" s="153" t="str">
        <f>IFERROR(VLOOKUP($A80, '利用者情報'!$A$12:$L$113, 4, FALSE), "")</f>
        <v/>
      </c>
      <c r="E80" s="153" t="str">
        <f>IFERROR(VLOOKUP($A80, '利用者情報'!$A$12:$L$113, 5, FALSE), "")</f>
        <v/>
      </c>
      <c r="F80" s="156" t="str">
        <f>IFERROR(VLOOKUP($A80, '利用者情報'!$A$12:$L$113, 8, FALSE), "")</f>
        <v/>
      </c>
      <c r="G80" s="153" t="str">
        <f>IFERROR(VLOOKUP($A80, '利用者情報'!$A$12:$L$113, 9, FALSE), "")</f>
        <v/>
      </c>
      <c r="H80" s="153" t="str">
        <f>IFERROR(VLOOKUP($A80, '利用者情報'!$A$12:$L$113, 10, FALSE), "")</f>
        <v/>
      </c>
      <c r="I80" s="153" t="str">
        <f>IFERROR(VLOOKUP($A80, '利用者情報'!$A$12:$L$113, 11, FALSE), "")</f>
        <v/>
      </c>
      <c r="J80" s="153" t="str">
        <f>IFERROR(VLOOKUP($A80, '利用者情報'!$A$12:$L$113, 12, FALSE), "")</f>
        <v/>
      </c>
      <c r="K80" s="160"/>
      <c r="L80" s="160"/>
      <c r="M80" s="157">
        <f t="shared" si="1"/>
        <v>0</v>
      </c>
      <c r="N80" s="158">
        <f t="shared" si="2"/>
        <v>0</v>
      </c>
      <c r="O80" s="160"/>
      <c r="P80" s="160"/>
      <c r="Q80" s="160"/>
      <c r="R80" s="158">
        <f t="shared" si="3"/>
        <v>0</v>
      </c>
      <c r="S80" s="157">
        <f t="shared" si="4"/>
        <v>0</v>
      </c>
      <c r="T80" s="157">
        <f t="shared" si="5"/>
        <v>0</v>
      </c>
      <c r="U80" s="158">
        <f t="shared" si="6"/>
        <v>0</v>
      </c>
      <c r="V80" s="158">
        <f t="shared" si="7"/>
        <v>0</v>
      </c>
      <c r="W80" s="162"/>
      <c r="X80" s="163"/>
      <c r="Y80" s="10"/>
      <c r="Z80" s="10"/>
      <c r="AA80" s="10"/>
      <c r="AB80" s="10"/>
      <c r="AC80" s="1"/>
    </row>
    <row r="81" ht="18.0" customHeight="1">
      <c r="A81" s="160"/>
      <c r="B81" s="153" t="str">
        <f>IFERROR(VLOOKUP($A81, '利用者情報'!$A$12:$L$113, 2, FALSE), "")</f>
        <v/>
      </c>
      <c r="C81" s="153" t="str">
        <f>IFERROR(VLOOKUP($A81, '利用者情報'!$A$12:$L$113, 3, FALSE), "")</f>
        <v/>
      </c>
      <c r="D81" s="153" t="str">
        <f>IFERROR(VLOOKUP($A81, '利用者情報'!$A$12:$L$113, 4, FALSE), "")</f>
        <v/>
      </c>
      <c r="E81" s="153" t="str">
        <f>IFERROR(VLOOKUP($A81, '利用者情報'!$A$12:$L$113, 5, FALSE), "")</f>
        <v/>
      </c>
      <c r="F81" s="156" t="str">
        <f>IFERROR(VLOOKUP($A81, '利用者情報'!$A$12:$L$113, 8, FALSE), "")</f>
        <v/>
      </c>
      <c r="G81" s="153" t="str">
        <f>IFERROR(VLOOKUP($A81, '利用者情報'!$A$12:$L$113, 9, FALSE), "")</f>
        <v/>
      </c>
      <c r="H81" s="153" t="str">
        <f>IFERROR(VLOOKUP($A81, '利用者情報'!$A$12:$L$113, 10, FALSE), "")</f>
        <v/>
      </c>
      <c r="I81" s="153" t="str">
        <f>IFERROR(VLOOKUP($A81, '利用者情報'!$A$12:$L$113, 11, FALSE), "")</f>
        <v/>
      </c>
      <c r="J81" s="153" t="str">
        <f>IFERROR(VLOOKUP($A81, '利用者情報'!$A$12:$L$113, 12, FALSE), "")</f>
        <v/>
      </c>
      <c r="K81" s="160"/>
      <c r="L81" s="160"/>
      <c r="M81" s="157">
        <f t="shared" si="1"/>
        <v>0</v>
      </c>
      <c r="N81" s="158">
        <f t="shared" si="2"/>
        <v>0</v>
      </c>
      <c r="O81" s="160"/>
      <c r="P81" s="160"/>
      <c r="Q81" s="160"/>
      <c r="R81" s="158">
        <f t="shared" si="3"/>
        <v>0</v>
      </c>
      <c r="S81" s="157">
        <f t="shared" si="4"/>
        <v>0</v>
      </c>
      <c r="T81" s="157">
        <f t="shared" si="5"/>
        <v>0</v>
      </c>
      <c r="U81" s="158">
        <f t="shared" si="6"/>
        <v>0</v>
      </c>
      <c r="V81" s="158">
        <f t="shared" si="7"/>
        <v>0</v>
      </c>
      <c r="W81" s="162"/>
      <c r="X81" s="163"/>
      <c r="Y81" s="10"/>
      <c r="Z81" s="10"/>
      <c r="AA81" s="10"/>
      <c r="AB81" s="10"/>
      <c r="AC81" s="1"/>
    </row>
    <row r="82" ht="18.0" customHeight="1">
      <c r="A82" s="160"/>
      <c r="B82" s="153" t="str">
        <f>IFERROR(VLOOKUP($A82, '利用者情報'!$A$12:$L$113, 2, FALSE), "")</f>
        <v/>
      </c>
      <c r="C82" s="153" t="str">
        <f>IFERROR(VLOOKUP($A82, '利用者情報'!$A$12:$L$113, 3, FALSE), "")</f>
        <v/>
      </c>
      <c r="D82" s="153" t="str">
        <f>IFERROR(VLOOKUP($A82, '利用者情報'!$A$12:$L$113, 4, FALSE), "")</f>
        <v/>
      </c>
      <c r="E82" s="153" t="str">
        <f>IFERROR(VLOOKUP($A82, '利用者情報'!$A$12:$L$113, 5, FALSE), "")</f>
        <v/>
      </c>
      <c r="F82" s="156" t="str">
        <f>IFERROR(VLOOKUP($A82, '利用者情報'!$A$12:$L$113, 8, FALSE), "")</f>
        <v/>
      </c>
      <c r="G82" s="153" t="str">
        <f>IFERROR(VLOOKUP($A82, '利用者情報'!$A$12:$L$113, 9, FALSE), "")</f>
        <v/>
      </c>
      <c r="H82" s="153" t="str">
        <f>IFERROR(VLOOKUP($A82, '利用者情報'!$A$12:$L$113, 10, FALSE), "")</f>
        <v/>
      </c>
      <c r="I82" s="153" t="str">
        <f>IFERROR(VLOOKUP($A82, '利用者情報'!$A$12:$L$113, 11, FALSE), "")</f>
        <v/>
      </c>
      <c r="J82" s="153" t="str">
        <f>IFERROR(VLOOKUP($A82, '利用者情報'!$A$12:$L$113, 12, FALSE), "")</f>
        <v/>
      </c>
      <c r="K82" s="160"/>
      <c r="L82" s="160"/>
      <c r="M82" s="157">
        <f t="shared" si="1"/>
        <v>0</v>
      </c>
      <c r="N82" s="158">
        <f t="shared" si="2"/>
        <v>0</v>
      </c>
      <c r="O82" s="160"/>
      <c r="P82" s="160"/>
      <c r="Q82" s="160"/>
      <c r="R82" s="158">
        <f t="shared" si="3"/>
        <v>0</v>
      </c>
      <c r="S82" s="157">
        <f t="shared" si="4"/>
        <v>0</v>
      </c>
      <c r="T82" s="157">
        <f t="shared" si="5"/>
        <v>0</v>
      </c>
      <c r="U82" s="158">
        <f t="shared" si="6"/>
        <v>0</v>
      </c>
      <c r="V82" s="158">
        <f t="shared" si="7"/>
        <v>0</v>
      </c>
      <c r="W82" s="162"/>
      <c r="X82" s="163"/>
      <c r="Y82" s="10"/>
      <c r="Z82" s="10"/>
      <c r="AA82" s="10"/>
      <c r="AB82" s="10"/>
      <c r="AC82" s="1"/>
    </row>
    <row r="83" ht="18.0" customHeight="1">
      <c r="A83" s="160"/>
      <c r="B83" s="153" t="str">
        <f>IFERROR(VLOOKUP($A83, '利用者情報'!$A$12:$L$113, 2, FALSE), "")</f>
        <v/>
      </c>
      <c r="C83" s="153" t="str">
        <f>IFERROR(VLOOKUP($A83, '利用者情報'!$A$12:$L$113, 3, FALSE), "")</f>
        <v/>
      </c>
      <c r="D83" s="153" t="str">
        <f>IFERROR(VLOOKUP($A83, '利用者情報'!$A$12:$L$113, 4, FALSE), "")</f>
        <v/>
      </c>
      <c r="E83" s="153" t="str">
        <f>IFERROR(VLOOKUP($A83, '利用者情報'!$A$12:$L$113, 5, FALSE), "")</f>
        <v/>
      </c>
      <c r="F83" s="156" t="str">
        <f>IFERROR(VLOOKUP($A83, '利用者情報'!$A$12:$L$113, 8, FALSE), "")</f>
        <v/>
      </c>
      <c r="G83" s="153" t="str">
        <f>IFERROR(VLOOKUP($A83, '利用者情報'!$A$12:$L$113, 9, FALSE), "")</f>
        <v/>
      </c>
      <c r="H83" s="153" t="str">
        <f>IFERROR(VLOOKUP($A83, '利用者情報'!$A$12:$L$113, 10, FALSE), "")</f>
        <v/>
      </c>
      <c r="I83" s="153" t="str">
        <f>IFERROR(VLOOKUP($A83, '利用者情報'!$A$12:$L$113, 11, FALSE), "")</f>
        <v/>
      </c>
      <c r="J83" s="153" t="str">
        <f>IFERROR(VLOOKUP($A83, '利用者情報'!$A$12:$L$113, 12, FALSE), "")</f>
        <v/>
      </c>
      <c r="K83" s="160"/>
      <c r="L83" s="160"/>
      <c r="M83" s="157">
        <f t="shared" si="1"/>
        <v>0</v>
      </c>
      <c r="N83" s="158">
        <f t="shared" si="2"/>
        <v>0</v>
      </c>
      <c r="O83" s="160"/>
      <c r="P83" s="160"/>
      <c r="Q83" s="160"/>
      <c r="R83" s="158">
        <f t="shared" si="3"/>
        <v>0</v>
      </c>
      <c r="S83" s="157">
        <f t="shared" si="4"/>
        <v>0</v>
      </c>
      <c r="T83" s="157">
        <f t="shared" si="5"/>
        <v>0</v>
      </c>
      <c r="U83" s="158">
        <f t="shared" si="6"/>
        <v>0</v>
      </c>
      <c r="V83" s="158">
        <f t="shared" si="7"/>
        <v>0</v>
      </c>
      <c r="W83" s="162"/>
      <c r="X83" s="163"/>
      <c r="Y83" s="10"/>
      <c r="Z83" s="10"/>
      <c r="AA83" s="10"/>
      <c r="AB83" s="10"/>
      <c r="AC83" s="1"/>
    </row>
    <row r="84" ht="18.0" customHeight="1">
      <c r="A84" s="160"/>
      <c r="B84" s="153" t="str">
        <f>IFERROR(VLOOKUP($A84, '利用者情報'!$A$12:$L$113, 2, FALSE), "")</f>
        <v/>
      </c>
      <c r="C84" s="153" t="str">
        <f>IFERROR(VLOOKUP($A84, '利用者情報'!$A$12:$L$113, 3, FALSE), "")</f>
        <v/>
      </c>
      <c r="D84" s="153" t="str">
        <f>IFERROR(VLOOKUP($A84, '利用者情報'!$A$12:$L$113, 4, FALSE), "")</f>
        <v/>
      </c>
      <c r="E84" s="153" t="str">
        <f>IFERROR(VLOOKUP($A84, '利用者情報'!$A$12:$L$113, 5, FALSE), "")</f>
        <v/>
      </c>
      <c r="F84" s="156" t="str">
        <f>IFERROR(VLOOKUP($A84, '利用者情報'!$A$12:$L$113, 8, FALSE), "")</f>
        <v/>
      </c>
      <c r="G84" s="153" t="str">
        <f>IFERROR(VLOOKUP($A84, '利用者情報'!$A$12:$L$113, 9, FALSE), "")</f>
        <v/>
      </c>
      <c r="H84" s="153" t="str">
        <f>IFERROR(VLOOKUP($A84, '利用者情報'!$A$12:$L$113, 10, FALSE), "")</f>
        <v/>
      </c>
      <c r="I84" s="153" t="str">
        <f>IFERROR(VLOOKUP($A84, '利用者情報'!$A$12:$L$113, 11, FALSE), "")</f>
        <v/>
      </c>
      <c r="J84" s="153" t="str">
        <f>IFERROR(VLOOKUP($A84, '利用者情報'!$A$12:$L$113, 12, FALSE), "")</f>
        <v/>
      </c>
      <c r="K84" s="160"/>
      <c r="L84" s="160"/>
      <c r="M84" s="157">
        <f t="shared" si="1"/>
        <v>0</v>
      </c>
      <c r="N84" s="158">
        <f t="shared" si="2"/>
        <v>0</v>
      </c>
      <c r="O84" s="160"/>
      <c r="P84" s="160"/>
      <c r="Q84" s="160"/>
      <c r="R84" s="158">
        <f t="shared" si="3"/>
        <v>0</v>
      </c>
      <c r="S84" s="157">
        <f t="shared" si="4"/>
        <v>0</v>
      </c>
      <c r="T84" s="157">
        <f t="shared" si="5"/>
        <v>0</v>
      </c>
      <c r="U84" s="158">
        <f t="shared" si="6"/>
        <v>0</v>
      </c>
      <c r="V84" s="158">
        <f t="shared" si="7"/>
        <v>0</v>
      </c>
      <c r="W84" s="162"/>
      <c r="X84" s="163"/>
      <c r="Y84" s="10"/>
      <c r="Z84" s="10"/>
      <c r="AA84" s="10"/>
      <c r="AB84" s="10"/>
      <c r="AC84" s="1"/>
    </row>
    <row r="85" ht="18.0" customHeight="1">
      <c r="A85" s="160"/>
      <c r="B85" s="153" t="str">
        <f>IFERROR(VLOOKUP($A85, '利用者情報'!$A$12:$L$113, 2, FALSE), "")</f>
        <v/>
      </c>
      <c r="C85" s="153" t="str">
        <f>IFERROR(VLOOKUP($A85, '利用者情報'!$A$12:$L$113, 3, FALSE), "")</f>
        <v/>
      </c>
      <c r="D85" s="153" t="str">
        <f>IFERROR(VLOOKUP($A85, '利用者情報'!$A$12:$L$113, 4, FALSE), "")</f>
        <v/>
      </c>
      <c r="E85" s="153" t="str">
        <f>IFERROR(VLOOKUP($A85, '利用者情報'!$A$12:$L$113, 5, FALSE), "")</f>
        <v/>
      </c>
      <c r="F85" s="156" t="str">
        <f>IFERROR(VLOOKUP($A85, '利用者情報'!$A$12:$L$113, 8, FALSE), "")</f>
        <v/>
      </c>
      <c r="G85" s="153" t="str">
        <f>IFERROR(VLOOKUP($A85, '利用者情報'!$A$12:$L$113, 9, FALSE), "")</f>
        <v/>
      </c>
      <c r="H85" s="153" t="str">
        <f>IFERROR(VLOOKUP($A85, '利用者情報'!$A$12:$L$113, 10, FALSE), "")</f>
        <v/>
      </c>
      <c r="I85" s="153" t="str">
        <f>IFERROR(VLOOKUP($A85, '利用者情報'!$A$12:$L$113, 11, FALSE), "")</f>
        <v/>
      </c>
      <c r="J85" s="153" t="str">
        <f>IFERROR(VLOOKUP($A85, '利用者情報'!$A$12:$L$113, 12, FALSE), "")</f>
        <v/>
      </c>
      <c r="K85" s="160"/>
      <c r="L85" s="160"/>
      <c r="M85" s="157">
        <f t="shared" si="1"/>
        <v>0</v>
      </c>
      <c r="N85" s="158">
        <f t="shared" si="2"/>
        <v>0</v>
      </c>
      <c r="O85" s="160"/>
      <c r="P85" s="160"/>
      <c r="Q85" s="160"/>
      <c r="R85" s="158">
        <f t="shared" si="3"/>
        <v>0</v>
      </c>
      <c r="S85" s="157">
        <f t="shared" si="4"/>
        <v>0</v>
      </c>
      <c r="T85" s="157">
        <f t="shared" si="5"/>
        <v>0</v>
      </c>
      <c r="U85" s="158">
        <f t="shared" si="6"/>
        <v>0</v>
      </c>
      <c r="V85" s="158">
        <f t="shared" si="7"/>
        <v>0</v>
      </c>
      <c r="W85" s="162"/>
      <c r="X85" s="163"/>
      <c r="Y85" s="10"/>
      <c r="Z85" s="10"/>
      <c r="AA85" s="10"/>
      <c r="AB85" s="10"/>
      <c r="AC85" s="1"/>
    </row>
    <row r="86" ht="18.0" customHeight="1">
      <c r="A86" s="160"/>
      <c r="B86" s="153" t="str">
        <f>IFERROR(VLOOKUP($A86, '利用者情報'!$A$12:$L$113, 2, FALSE), "")</f>
        <v/>
      </c>
      <c r="C86" s="153" t="str">
        <f>IFERROR(VLOOKUP($A86, '利用者情報'!$A$12:$L$113, 3, FALSE), "")</f>
        <v/>
      </c>
      <c r="D86" s="153" t="str">
        <f>IFERROR(VLOOKUP($A86, '利用者情報'!$A$12:$L$113, 4, FALSE), "")</f>
        <v/>
      </c>
      <c r="E86" s="153" t="str">
        <f>IFERROR(VLOOKUP($A86, '利用者情報'!$A$12:$L$113, 5, FALSE), "")</f>
        <v/>
      </c>
      <c r="F86" s="156" t="str">
        <f>IFERROR(VLOOKUP($A86, '利用者情報'!$A$12:$L$113, 8, FALSE), "")</f>
        <v/>
      </c>
      <c r="G86" s="153" t="str">
        <f>IFERROR(VLOOKUP($A86, '利用者情報'!$A$12:$L$113, 9, FALSE), "")</f>
        <v/>
      </c>
      <c r="H86" s="153" t="str">
        <f>IFERROR(VLOOKUP($A86, '利用者情報'!$A$12:$L$113, 10, FALSE), "")</f>
        <v/>
      </c>
      <c r="I86" s="153" t="str">
        <f>IFERROR(VLOOKUP($A86, '利用者情報'!$A$12:$L$113, 11, FALSE), "")</f>
        <v/>
      </c>
      <c r="J86" s="153" t="str">
        <f>IFERROR(VLOOKUP($A86, '利用者情報'!$A$12:$L$113, 12, FALSE), "")</f>
        <v/>
      </c>
      <c r="K86" s="160"/>
      <c r="L86" s="160"/>
      <c r="M86" s="157">
        <f t="shared" si="1"/>
        <v>0</v>
      </c>
      <c r="N86" s="158">
        <f t="shared" si="2"/>
        <v>0</v>
      </c>
      <c r="O86" s="160"/>
      <c r="P86" s="160"/>
      <c r="Q86" s="160"/>
      <c r="R86" s="158">
        <f t="shared" si="3"/>
        <v>0</v>
      </c>
      <c r="S86" s="157">
        <f t="shared" si="4"/>
        <v>0</v>
      </c>
      <c r="T86" s="157">
        <f t="shared" si="5"/>
        <v>0</v>
      </c>
      <c r="U86" s="158">
        <f t="shared" si="6"/>
        <v>0</v>
      </c>
      <c r="V86" s="158">
        <f t="shared" si="7"/>
        <v>0</v>
      </c>
      <c r="W86" s="162"/>
      <c r="X86" s="163"/>
      <c r="Y86" s="10"/>
      <c r="Z86" s="10"/>
      <c r="AA86" s="10"/>
      <c r="AB86" s="10"/>
      <c r="AC86" s="1"/>
    </row>
    <row r="87" ht="18.0" customHeight="1">
      <c r="A87" s="160"/>
      <c r="B87" s="153" t="str">
        <f>IFERROR(VLOOKUP($A87, '利用者情報'!$A$12:$L$113, 2, FALSE), "")</f>
        <v/>
      </c>
      <c r="C87" s="153" t="str">
        <f>IFERROR(VLOOKUP($A87, '利用者情報'!$A$12:$L$113, 3, FALSE), "")</f>
        <v/>
      </c>
      <c r="D87" s="153" t="str">
        <f>IFERROR(VLOOKUP($A87, '利用者情報'!$A$12:$L$113, 4, FALSE), "")</f>
        <v/>
      </c>
      <c r="E87" s="153" t="str">
        <f>IFERROR(VLOOKUP($A87, '利用者情報'!$A$12:$L$113, 5, FALSE), "")</f>
        <v/>
      </c>
      <c r="F87" s="156" t="str">
        <f>IFERROR(VLOOKUP($A87, '利用者情報'!$A$12:$L$113, 8, FALSE), "")</f>
        <v/>
      </c>
      <c r="G87" s="153" t="str">
        <f>IFERROR(VLOOKUP($A87, '利用者情報'!$A$12:$L$113, 9, FALSE), "")</f>
        <v/>
      </c>
      <c r="H87" s="153" t="str">
        <f>IFERROR(VLOOKUP($A87, '利用者情報'!$A$12:$L$113, 10, FALSE), "")</f>
        <v/>
      </c>
      <c r="I87" s="153" t="str">
        <f>IFERROR(VLOOKUP($A87, '利用者情報'!$A$12:$L$113, 11, FALSE), "")</f>
        <v/>
      </c>
      <c r="J87" s="153" t="str">
        <f>IFERROR(VLOOKUP($A87, '利用者情報'!$A$12:$L$113, 12, FALSE), "")</f>
        <v/>
      </c>
      <c r="K87" s="160"/>
      <c r="L87" s="160"/>
      <c r="M87" s="157">
        <f t="shared" si="1"/>
        <v>0</v>
      </c>
      <c r="N87" s="158">
        <f t="shared" si="2"/>
        <v>0</v>
      </c>
      <c r="O87" s="160"/>
      <c r="P87" s="160"/>
      <c r="Q87" s="160"/>
      <c r="R87" s="158">
        <f t="shared" si="3"/>
        <v>0</v>
      </c>
      <c r="S87" s="157">
        <f t="shared" si="4"/>
        <v>0</v>
      </c>
      <c r="T87" s="157">
        <f t="shared" si="5"/>
        <v>0</v>
      </c>
      <c r="U87" s="158">
        <f t="shared" si="6"/>
        <v>0</v>
      </c>
      <c r="V87" s="158">
        <f t="shared" si="7"/>
        <v>0</v>
      </c>
      <c r="W87" s="162"/>
      <c r="X87" s="163"/>
      <c r="Y87" s="10"/>
      <c r="Z87" s="10"/>
      <c r="AA87" s="10"/>
      <c r="AB87" s="10"/>
      <c r="AC87" s="1"/>
    </row>
    <row r="88" ht="18.0" customHeight="1">
      <c r="A88" s="160"/>
      <c r="B88" s="153" t="str">
        <f>IFERROR(VLOOKUP($A88, '利用者情報'!$A$12:$L$113, 2, FALSE), "")</f>
        <v/>
      </c>
      <c r="C88" s="153" t="str">
        <f>IFERROR(VLOOKUP($A88, '利用者情報'!$A$12:$L$113, 3, FALSE), "")</f>
        <v/>
      </c>
      <c r="D88" s="153" t="str">
        <f>IFERROR(VLOOKUP($A88, '利用者情報'!$A$12:$L$113, 4, FALSE), "")</f>
        <v/>
      </c>
      <c r="E88" s="153" t="str">
        <f>IFERROR(VLOOKUP($A88, '利用者情報'!$A$12:$L$113, 5, FALSE), "")</f>
        <v/>
      </c>
      <c r="F88" s="156" t="str">
        <f>IFERROR(VLOOKUP($A88, '利用者情報'!$A$12:$L$113, 8, FALSE), "")</f>
        <v/>
      </c>
      <c r="G88" s="153" t="str">
        <f>IFERROR(VLOOKUP($A88, '利用者情報'!$A$12:$L$113, 9, FALSE), "")</f>
        <v/>
      </c>
      <c r="H88" s="153" t="str">
        <f>IFERROR(VLOOKUP($A88, '利用者情報'!$A$12:$L$113, 10, FALSE), "")</f>
        <v/>
      </c>
      <c r="I88" s="153" t="str">
        <f>IFERROR(VLOOKUP($A88, '利用者情報'!$A$12:$L$113, 11, FALSE), "")</f>
        <v/>
      </c>
      <c r="J88" s="153" t="str">
        <f>IFERROR(VLOOKUP($A88, '利用者情報'!$A$12:$L$113, 12, FALSE), "")</f>
        <v/>
      </c>
      <c r="K88" s="160"/>
      <c r="L88" s="160"/>
      <c r="M88" s="157">
        <f t="shared" si="1"/>
        <v>0</v>
      </c>
      <c r="N88" s="158">
        <f t="shared" si="2"/>
        <v>0</v>
      </c>
      <c r="O88" s="160"/>
      <c r="P88" s="160"/>
      <c r="Q88" s="160"/>
      <c r="R88" s="158">
        <f t="shared" si="3"/>
        <v>0</v>
      </c>
      <c r="S88" s="157">
        <f t="shared" si="4"/>
        <v>0</v>
      </c>
      <c r="T88" s="157">
        <f t="shared" si="5"/>
        <v>0</v>
      </c>
      <c r="U88" s="158">
        <f t="shared" si="6"/>
        <v>0</v>
      </c>
      <c r="V88" s="158">
        <f t="shared" si="7"/>
        <v>0</v>
      </c>
      <c r="W88" s="162"/>
      <c r="X88" s="163"/>
      <c r="Y88" s="10"/>
      <c r="Z88" s="10"/>
      <c r="AA88" s="10"/>
      <c r="AB88" s="10"/>
      <c r="AC88" s="1"/>
    </row>
    <row r="89" ht="18.0" customHeight="1">
      <c r="A89" s="160"/>
      <c r="B89" s="153" t="str">
        <f>IFERROR(VLOOKUP($A89, '利用者情報'!$A$12:$L$113, 2, FALSE), "")</f>
        <v/>
      </c>
      <c r="C89" s="153" t="str">
        <f>IFERROR(VLOOKUP($A89, '利用者情報'!$A$12:$L$113, 3, FALSE), "")</f>
        <v/>
      </c>
      <c r="D89" s="153" t="str">
        <f>IFERROR(VLOOKUP($A89, '利用者情報'!$A$12:$L$113, 4, FALSE), "")</f>
        <v/>
      </c>
      <c r="E89" s="153" t="str">
        <f>IFERROR(VLOOKUP($A89, '利用者情報'!$A$12:$L$113, 5, FALSE), "")</f>
        <v/>
      </c>
      <c r="F89" s="156" t="str">
        <f>IFERROR(VLOOKUP($A89, '利用者情報'!$A$12:$L$113, 8, FALSE), "")</f>
        <v/>
      </c>
      <c r="G89" s="153" t="str">
        <f>IFERROR(VLOOKUP($A89, '利用者情報'!$A$12:$L$113, 9, FALSE), "")</f>
        <v/>
      </c>
      <c r="H89" s="153" t="str">
        <f>IFERROR(VLOOKUP($A89, '利用者情報'!$A$12:$L$113, 10, FALSE), "")</f>
        <v/>
      </c>
      <c r="I89" s="153" t="str">
        <f>IFERROR(VLOOKUP($A89, '利用者情報'!$A$12:$L$113, 11, FALSE), "")</f>
        <v/>
      </c>
      <c r="J89" s="153" t="str">
        <f>IFERROR(VLOOKUP($A89, '利用者情報'!$A$12:$L$113, 12, FALSE), "")</f>
        <v/>
      </c>
      <c r="K89" s="160"/>
      <c r="L89" s="160"/>
      <c r="M89" s="157">
        <f t="shared" si="1"/>
        <v>0</v>
      </c>
      <c r="N89" s="158">
        <f t="shared" si="2"/>
        <v>0</v>
      </c>
      <c r="O89" s="160"/>
      <c r="P89" s="160"/>
      <c r="Q89" s="160"/>
      <c r="R89" s="158">
        <f t="shared" si="3"/>
        <v>0</v>
      </c>
      <c r="S89" s="157">
        <f t="shared" si="4"/>
        <v>0</v>
      </c>
      <c r="T89" s="157">
        <f t="shared" si="5"/>
        <v>0</v>
      </c>
      <c r="U89" s="158">
        <f t="shared" si="6"/>
        <v>0</v>
      </c>
      <c r="V89" s="158">
        <f t="shared" si="7"/>
        <v>0</v>
      </c>
      <c r="W89" s="162"/>
      <c r="X89" s="163"/>
      <c r="Y89" s="10"/>
      <c r="Z89" s="10"/>
      <c r="AA89" s="10"/>
      <c r="AB89" s="10"/>
      <c r="AC89" s="1"/>
    </row>
    <row r="90" ht="18.0" customHeight="1">
      <c r="A90" s="160"/>
      <c r="B90" s="153" t="str">
        <f>IFERROR(VLOOKUP($A90, '利用者情報'!$A$12:$L$113, 2, FALSE), "")</f>
        <v/>
      </c>
      <c r="C90" s="153" t="str">
        <f>IFERROR(VLOOKUP($A90, '利用者情報'!$A$12:$L$113, 3, FALSE), "")</f>
        <v/>
      </c>
      <c r="D90" s="153" t="str">
        <f>IFERROR(VLOOKUP($A90, '利用者情報'!$A$12:$L$113, 4, FALSE), "")</f>
        <v/>
      </c>
      <c r="E90" s="153" t="str">
        <f>IFERROR(VLOOKUP($A90, '利用者情報'!$A$12:$L$113, 5, FALSE), "")</f>
        <v/>
      </c>
      <c r="F90" s="156" t="str">
        <f>IFERROR(VLOOKUP($A90, '利用者情報'!$A$12:$L$113, 8, FALSE), "")</f>
        <v/>
      </c>
      <c r="G90" s="153" t="str">
        <f>IFERROR(VLOOKUP($A90, '利用者情報'!$A$12:$L$113, 9, FALSE), "")</f>
        <v/>
      </c>
      <c r="H90" s="153" t="str">
        <f>IFERROR(VLOOKUP($A90, '利用者情報'!$A$12:$L$113, 10, FALSE), "")</f>
        <v/>
      </c>
      <c r="I90" s="153" t="str">
        <f>IFERROR(VLOOKUP($A90, '利用者情報'!$A$12:$L$113, 11, FALSE), "")</f>
        <v/>
      </c>
      <c r="J90" s="153" t="str">
        <f>IFERROR(VLOOKUP($A90, '利用者情報'!$A$12:$L$113, 12, FALSE), "")</f>
        <v/>
      </c>
      <c r="K90" s="160"/>
      <c r="L90" s="160"/>
      <c r="M90" s="157">
        <f t="shared" si="1"/>
        <v>0</v>
      </c>
      <c r="N90" s="158">
        <f t="shared" si="2"/>
        <v>0</v>
      </c>
      <c r="O90" s="160"/>
      <c r="P90" s="160"/>
      <c r="Q90" s="160"/>
      <c r="R90" s="158">
        <f t="shared" si="3"/>
        <v>0</v>
      </c>
      <c r="S90" s="157">
        <f t="shared" si="4"/>
        <v>0</v>
      </c>
      <c r="T90" s="157">
        <f t="shared" si="5"/>
        <v>0</v>
      </c>
      <c r="U90" s="158">
        <f t="shared" si="6"/>
        <v>0</v>
      </c>
      <c r="V90" s="158">
        <f t="shared" si="7"/>
        <v>0</v>
      </c>
      <c r="W90" s="162"/>
      <c r="X90" s="163"/>
      <c r="Y90" s="10"/>
      <c r="Z90" s="10"/>
      <c r="AA90" s="10"/>
      <c r="AB90" s="10"/>
      <c r="AC90" s="1"/>
    </row>
    <row r="91" ht="18.0" customHeight="1">
      <c r="A91" s="160"/>
      <c r="B91" s="153" t="str">
        <f>IFERROR(VLOOKUP($A91, '利用者情報'!$A$12:$L$113, 2, FALSE), "")</f>
        <v/>
      </c>
      <c r="C91" s="153" t="str">
        <f>IFERROR(VLOOKUP($A91, '利用者情報'!$A$12:$L$113, 3, FALSE), "")</f>
        <v/>
      </c>
      <c r="D91" s="153" t="str">
        <f>IFERROR(VLOOKUP($A91, '利用者情報'!$A$12:$L$113, 4, FALSE), "")</f>
        <v/>
      </c>
      <c r="E91" s="153" t="str">
        <f>IFERROR(VLOOKUP($A91, '利用者情報'!$A$12:$L$113, 5, FALSE), "")</f>
        <v/>
      </c>
      <c r="F91" s="156" t="str">
        <f>IFERROR(VLOOKUP($A91, '利用者情報'!$A$12:$L$113, 8, FALSE), "")</f>
        <v/>
      </c>
      <c r="G91" s="153" t="str">
        <f>IFERROR(VLOOKUP($A91, '利用者情報'!$A$12:$L$113, 9, FALSE), "")</f>
        <v/>
      </c>
      <c r="H91" s="153" t="str">
        <f>IFERROR(VLOOKUP($A91, '利用者情報'!$A$12:$L$113, 10, FALSE), "")</f>
        <v/>
      </c>
      <c r="I91" s="153" t="str">
        <f>IFERROR(VLOOKUP($A91, '利用者情報'!$A$12:$L$113, 11, FALSE), "")</f>
        <v/>
      </c>
      <c r="J91" s="153" t="str">
        <f>IFERROR(VLOOKUP($A91, '利用者情報'!$A$12:$L$113, 12, FALSE), "")</f>
        <v/>
      </c>
      <c r="K91" s="160"/>
      <c r="L91" s="160"/>
      <c r="M91" s="157">
        <f t="shared" si="1"/>
        <v>0</v>
      </c>
      <c r="N91" s="158">
        <f t="shared" si="2"/>
        <v>0</v>
      </c>
      <c r="O91" s="160"/>
      <c r="P91" s="160"/>
      <c r="Q91" s="160"/>
      <c r="R91" s="158">
        <f t="shared" si="3"/>
        <v>0</v>
      </c>
      <c r="S91" s="157">
        <f t="shared" si="4"/>
        <v>0</v>
      </c>
      <c r="T91" s="157">
        <f t="shared" si="5"/>
        <v>0</v>
      </c>
      <c r="U91" s="158">
        <f t="shared" si="6"/>
        <v>0</v>
      </c>
      <c r="V91" s="158">
        <f t="shared" si="7"/>
        <v>0</v>
      </c>
      <c r="W91" s="162"/>
      <c r="X91" s="163"/>
      <c r="Y91" s="10"/>
      <c r="Z91" s="10"/>
      <c r="AA91" s="10"/>
      <c r="AB91" s="10"/>
      <c r="AC91" s="1"/>
    </row>
    <row r="92" ht="18.0" customHeight="1">
      <c r="A92" s="160"/>
      <c r="B92" s="153" t="str">
        <f>IFERROR(VLOOKUP($A92, '利用者情報'!$A$12:$L$113, 2, FALSE), "")</f>
        <v/>
      </c>
      <c r="C92" s="153" t="str">
        <f>IFERROR(VLOOKUP($A92, '利用者情報'!$A$12:$L$113, 3, FALSE), "")</f>
        <v/>
      </c>
      <c r="D92" s="153" t="str">
        <f>IFERROR(VLOOKUP($A92, '利用者情報'!$A$12:$L$113, 4, FALSE), "")</f>
        <v/>
      </c>
      <c r="E92" s="153" t="str">
        <f>IFERROR(VLOOKUP($A92, '利用者情報'!$A$12:$L$113, 5, FALSE), "")</f>
        <v/>
      </c>
      <c r="F92" s="156" t="str">
        <f>IFERROR(VLOOKUP($A92, '利用者情報'!$A$12:$L$113, 8, FALSE), "")</f>
        <v/>
      </c>
      <c r="G92" s="153" t="str">
        <f>IFERROR(VLOOKUP($A92, '利用者情報'!$A$12:$L$113, 9, FALSE), "")</f>
        <v/>
      </c>
      <c r="H92" s="153" t="str">
        <f>IFERROR(VLOOKUP($A92, '利用者情報'!$A$12:$L$113, 10, FALSE), "")</f>
        <v/>
      </c>
      <c r="I92" s="153" t="str">
        <f>IFERROR(VLOOKUP($A92, '利用者情報'!$A$12:$L$113, 11, FALSE), "")</f>
        <v/>
      </c>
      <c r="J92" s="153" t="str">
        <f>IFERROR(VLOOKUP($A92, '利用者情報'!$A$12:$L$113, 12, FALSE), "")</f>
        <v/>
      </c>
      <c r="K92" s="160"/>
      <c r="L92" s="160"/>
      <c r="M92" s="157">
        <f t="shared" si="1"/>
        <v>0</v>
      </c>
      <c r="N92" s="158">
        <f t="shared" si="2"/>
        <v>0</v>
      </c>
      <c r="O92" s="160"/>
      <c r="P92" s="160"/>
      <c r="Q92" s="160"/>
      <c r="R92" s="158">
        <f t="shared" si="3"/>
        <v>0</v>
      </c>
      <c r="S92" s="157">
        <f t="shared" si="4"/>
        <v>0</v>
      </c>
      <c r="T92" s="157">
        <f t="shared" si="5"/>
        <v>0</v>
      </c>
      <c r="U92" s="158">
        <f t="shared" si="6"/>
        <v>0</v>
      </c>
      <c r="V92" s="158">
        <f t="shared" si="7"/>
        <v>0</v>
      </c>
      <c r="W92" s="162"/>
      <c r="X92" s="163"/>
      <c r="Y92" s="10"/>
      <c r="Z92" s="10"/>
      <c r="AA92" s="10"/>
      <c r="AB92" s="10"/>
      <c r="AC92" s="1"/>
    </row>
    <row r="93" ht="18.0" customHeight="1">
      <c r="A93" s="160"/>
      <c r="B93" s="153" t="str">
        <f>IFERROR(VLOOKUP($A93, '利用者情報'!$A$12:$L$113, 2, FALSE), "")</f>
        <v/>
      </c>
      <c r="C93" s="153" t="str">
        <f>IFERROR(VLOOKUP($A93, '利用者情報'!$A$12:$L$113, 3, FALSE), "")</f>
        <v/>
      </c>
      <c r="D93" s="153" t="str">
        <f>IFERROR(VLOOKUP($A93, '利用者情報'!$A$12:$L$113, 4, FALSE), "")</f>
        <v/>
      </c>
      <c r="E93" s="153" t="str">
        <f>IFERROR(VLOOKUP($A93, '利用者情報'!$A$12:$L$113, 5, FALSE), "")</f>
        <v/>
      </c>
      <c r="F93" s="156" t="str">
        <f>IFERROR(VLOOKUP($A93, '利用者情報'!$A$12:$L$113, 8, FALSE), "")</f>
        <v/>
      </c>
      <c r="G93" s="153" t="str">
        <f>IFERROR(VLOOKUP($A93, '利用者情報'!$A$12:$L$113, 9, FALSE), "")</f>
        <v/>
      </c>
      <c r="H93" s="153" t="str">
        <f>IFERROR(VLOOKUP($A93, '利用者情報'!$A$12:$L$113, 10, FALSE), "")</f>
        <v/>
      </c>
      <c r="I93" s="153" t="str">
        <f>IFERROR(VLOOKUP($A93, '利用者情報'!$A$12:$L$113, 11, FALSE), "")</f>
        <v/>
      </c>
      <c r="J93" s="153" t="str">
        <f>IFERROR(VLOOKUP($A93, '利用者情報'!$A$12:$L$113, 12, FALSE), "")</f>
        <v/>
      </c>
      <c r="K93" s="160"/>
      <c r="L93" s="160"/>
      <c r="M93" s="157">
        <f t="shared" si="1"/>
        <v>0</v>
      </c>
      <c r="N93" s="158">
        <f t="shared" si="2"/>
        <v>0</v>
      </c>
      <c r="O93" s="160"/>
      <c r="P93" s="160"/>
      <c r="Q93" s="160"/>
      <c r="R93" s="158">
        <f t="shared" si="3"/>
        <v>0</v>
      </c>
      <c r="S93" s="157">
        <f t="shared" si="4"/>
        <v>0</v>
      </c>
      <c r="T93" s="157">
        <f t="shared" si="5"/>
        <v>0</v>
      </c>
      <c r="U93" s="158">
        <f t="shared" si="6"/>
        <v>0</v>
      </c>
      <c r="V93" s="158">
        <f t="shared" si="7"/>
        <v>0</v>
      </c>
      <c r="W93" s="162"/>
      <c r="X93" s="163"/>
      <c r="Y93" s="10"/>
      <c r="Z93" s="10"/>
      <c r="AA93" s="10"/>
      <c r="AB93" s="10"/>
      <c r="AC93" s="1"/>
    </row>
    <row r="94" ht="18.0" customHeight="1">
      <c r="A94" s="160"/>
      <c r="B94" s="153" t="str">
        <f>IFERROR(VLOOKUP($A94, '利用者情報'!$A$12:$L$113, 2, FALSE), "")</f>
        <v/>
      </c>
      <c r="C94" s="153" t="str">
        <f>IFERROR(VLOOKUP($A94, '利用者情報'!$A$12:$L$113, 3, FALSE), "")</f>
        <v/>
      </c>
      <c r="D94" s="153" t="str">
        <f>IFERROR(VLOOKUP($A94, '利用者情報'!$A$12:$L$113, 4, FALSE), "")</f>
        <v/>
      </c>
      <c r="E94" s="153" t="str">
        <f>IFERROR(VLOOKUP($A94, '利用者情報'!$A$12:$L$113, 5, FALSE), "")</f>
        <v/>
      </c>
      <c r="F94" s="156" t="str">
        <f>IFERROR(VLOOKUP($A94, '利用者情報'!$A$12:$L$113, 8, FALSE), "")</f>
        <v/>
      </c>
      <c r="G94" s="153" t="str">
        <f>IFERROR(VLOOKUP($A94, '利用者情報'!$A$12:$L$113, 9, FALSE), "")</f>
        <v/>
      </c>
      <c r="H94" s="153" t="str">
        <f>IFERROR(VLOOKUP($A94, '利用者情報'!$A$12:$L$113, 10, FALSE), "")</f>
        <v/>
      </c>
      <c r="I94" s="153" t="str">
        <f>IFERROR(VLOOKUP($A94, '利用者情報'!$A$12:$L$113, 11, FALSE), "")</f>
        <v/>
      </c>
      <c r="J94" s="153" t="str">
        <f>IFERROR(VLOOKUP($A94, '利用者情報'!$A$12:$L$113, 12, FALSE), "")</f>
        <v/>
      </c>
      <c r="K94" s="160"/>
      <c r="L94" s="160"/>
      <c r="M94" s="157">
        <f t="shared" si="1"/>
        <v>0</v>
      </c>
      <c r="N94" s="158">
        <f t="shared" si="2"/>
        <v>0</v>
      </c>
      <c r="O94" s="160"/>
      <c r="P94" s="160"/>
      <c r="Q94" s="160"/>
      <c r="R94" s="158">
        <f t="shared" si="3"/>
        <v>0</v>
      </c>
      <c r="S94" s="157">
        <f t="shared" si="4"/>
        <v>0</v>
      </c>
      <c r="T94" s="157">
        <f t="shared" si="5"/>
        <v>0</v>
      </c>
      <c r="U94" s="158">
        <f t="shared" si="6"/>
        <v>0</v>
      </c>
      <c r="V94" s="158">
        <f t="shared" si="7"/>
        <v>0</v>
      </c>
      <c r="W94" s="162"/>
      <c r="X94" s="163"/>
      <c r="Y94" s="10"/>
      <c r="Z94" s="10"/>
      <c r="AA94" s="10"/>
      <c r="AB94" s="10"/>
      <c r="AC94" s="1"/>
    </row>
    <row r="95" ht="18.0" customHeight="1">
      <c r="A95" s="160"/>
      <c r="B95" s="153" t="str">
        <f>IFERROR(VLOOKUP($A95, '利用者情報'!$A$12:$L$113, 2, FALSE), "")</f>
        <v/>
      </c>
      <c r="C95" s="153" t="str">
        <f>IFERROR(VLOOKUP($A95, '利用者情報'!$A$12:$L$113, 3, FALSE), "")</f>
        <v/>
      </c>
      <c r="D95" s="153" t="str">
        <f>IFERROR(VLOOKUP($A95, '利用者情報'!$A$12:$L$113, 4, FALSE), "")</f>
        <v/>
      </c>
      <c r="E95" s="153" t="str">
        <f>IFERROR(VLOOKUP($A95, '利用者情報'!$A$12:$L$113, 5, FALSE), "")</f>
        <v/>
      </c>
      <c r="F95" s="156" t="str">
        <f>IFERROR(VLOOKUP($A95, '利用者情報'!$A$12:$L$113, 8, FALSE), "")</f>
        <v/>
      </c>
      <c r="G95" s="153" t="str">
        <f>IFERROR(VLOOKUP($A95, '利用者情報'!$A$12:$L$113, 9, FALSE), "")</f>
        <v/>
      </c>
      <c r="H95" s="153" t="str">
        <f>IFERROR(VLOOKUP($A95, '利用者情報'!$A$12:$L$113, 10, FALSE), "")</f>
        <v/>
      </c>
      <c r="I95" s="153" t="str">
        <f>IFERROR(VLOOKUP($A95, '利用者情報'!$A$12:$L$113, 11, FALSE), "")</f>
        <v/>
      </c>
      <c r="J95" s="153" t="str">
        <f>IFERROR(VLOOKUP($A95, '利用者情報'!$A$12:$L$113, 12, FALSE), "")</f>
        <v/>
      </c>
      <c r="K95" s="160"/>
      <c r="L95" s="160"/>
      <c r="M95" s="157">
        <f t="shared" si="1"/>
        <v>0</v>
      </c>
      <c r="N95" s="158">
        <f t="shared" si="2"/>
        <v>0</v>
      </c>
      <c r="O95" s="160"/>
      <c r="P95" s="160"/>
      <c r="Q95" s="160"/>
      <c r="R95" s="158">
        <f t="shared" si="3"/>
        <v>0</v>
      </c>
      <c r="S95" s="157">
        <f t="shared" si="4"/>
        <v>0</v>
      </c>
      <c r="T95" s="157">
        <f t="shared" si="5"/>
        <v>0</v>
      </c>
      <c r="U95" s="158">
        <f t="shared" si="6"/>
        <v>0</v>
      </c>
      <c r="V95" s="158">
        <f t="shared" si="7"/>
        <v>0</v>
      </c>
      <c r="W95" s="162"/>
      <c r="X95" s="163"/>
      <c r="Y95" s="10"/>
      <c r="Z95" s="10"/>
      <c r="AA95" s="10"/>
      <c r="AB95" s="10"/>
      <c r="AC95" s="1"/>
    </row>
    <row r="96" ht="18.0" customHeight="1">
      <c r="A96" s="160"/>
      <c r="B96" s="153" t="str">
        <f>IFERROR(VLOOKUP($A96, '利用者情報'!$A$12:$L$113, 2, FALSE), "")</f>
        <v/>
      </c>
      <c r="C96" s="153" t="str">
        <f>IFERROR(VLOOKUP($A96, '利用者情報'!$A$12:$L$113, 3, FALSE), "")</f>
        <v/>
      </c>
      <c r="D96" s="153" t="str">
        <f>IFERROR(VLOOKUP($A96, '利用者情報'!$A$12:$L$113, 4, FALSE), "")</f>
        <v/>
      </c>
      <c r="E96" s="153" t="str">
        <f>IFERROR(VLOOKUP($A96, '利用者情報'!$A$12:$L$113, 5, FALSE), "")</f>
        <v/>
      </c>
      <c r="F96" s="156" t="str">
        <f>IFERROR(VLOOKUP($A96, '利用者情報'!$A$12:$L$113, 8, FALSE), "")</f>
        <v/>
      </c>
      <c r="G96" s="153" t="str">
        <f>IFERROR(VLOOKUP($A96, '利用者情報'!$A$12:$L$113, 9, FALSE), "")</f>
        <v/>
      </c>
      <c r="H96" s="153" t="str">
        <f>IFERROR(VLOOKUP($A96, '利用者情報'!$A$12:$L$113, 10, FALSE), "")</f>
        <v/>
      </c>
      <c r="I96" s="153" t="str">
        <f>IFERROR(VLOOKUP($A96, '利用者情報'!$A$12:$L$113, 11, FALSE), "")</f>
        <v/>
      </c>
      <c r="J96" s="153" t="str">
        <f>IFERROR(VLOOKUP($A96, '利用者情報'!$A$12:$L$113, 12, FALSE), "")</f>
        <v/>
      </c>
      <c r="K96" s="160"/>
      <c r="L96" s="160"/>
      <c r="M96" s="157">
        <f t="shared" si="1"/>
        <v>0</v>
      </c>
      <c r="N96" s="158">
        <f t="shared" si="2"/>
        <v>0</v>
      </c>
      <c r="O96" s="160"/>
      <c r="P96" s="160"/>
      <c r="Q96" s="160"/>
      <c r="R96" s="158">
        <f t="shared" si="3"/>
        <v>0</v>
      </c>
      <c r="S96" s="157">
        <f t="shared" si="4"/>
        <v>0</v>
      </c>
      <c r="T96" s="157">
        <f t="shared" si="5"/>
        <v>0</v>
      </c>
      <c r="U96" s="158">
        <f t="shared" si="6"/>
        <v>0</v>
      </c>
      <c r="V96" s="158">
        <f t="shared" si="7"/>
        <v>0</v>
      </c>
      <c r="W96" s="162"/>
      <c r="X96" s="163" t="str">
        <f>IF(J96="○",ROW(),"")</f>
        <v/>
      </c>
      <c r="Y96" s="10"/>
      <c r="Z96" s="10"/>
      <c r="AA96" s="10"/>
      <c r="AB96" s="10"/>
      <c r="AC96" s="1"/>
    </row>
    <row r="97" ht="18.0" customHeight="1">
      <c r="A97" s="164"/>
      <c r="B97" s="165" t="s">
        <v>73</v>
      </c>
      <c r="C97" s="166"/>
      <c r="D97" s="167"/>
      <c r="E97" s="167"/>
      <c r="F97" s="167">
        <f t="shared" ref="F97:J97" si="9">COUNTIF(F27:F96,"○")</f>
        <v>0</v>
      </c>
      <c r="G97" s="167">
        <f t="shared" si="9"/>
        <v>0</v>
      </c>
      <c r="H97" s="167">
        <f t="shared" si="9"/>
        <v>0</v>
      </c>
      <c r="I97" s="168">
        <f t="shared" si="9"/>
        <v>0</v>
      </c>
      <c r="J97" s="168">
        <f t="shared" si="9"/>
        <v>0</v>
      </c>
      <c r="K97" s="169"/>
      <c r="L97" s="170">
        <f>SUM(L27:L96)</f>
        <v>0</v>
      </c>
      <c r="M97" s="171"/>
      <c r="N97" s="172">
        <f t="shared" ref="N97:R97" si="10">SUM(N27:N96)</f>
        <v>0</v>
      </c>
      <c r="O97" s="173">
        <f t="shared" si="10"/>
        <v>0</v>
      </c>
      <c r="P97" s="174">
        <f t="shared" si="10"/>
        <v>0</v>
      </c>
      <c r="Q97" s="175">
        <f t="shared" si="10"/>
        <v>0</v>
      </c>
      <c r="R97" s="172">
        <f t="shared" si="10"/>
        <v>0</v>
      </c>
      <c r="S97" s="176"/>
      <c r="T97" s="177"/>
      <c r="U97" s="178">
        <f t="shared" ref="U97:V97" si="11">SUM(U27:U96)</f>
        <v>0</v>
      </c>
      <c r="V97" s="179">
        <f t="shared" si="11"/>
        <v>0</v>
      </c>
      <c r="W97" s="180"/>
      <c r="X97" s="163"/>
      <c r="Y97" s="10"/>
      <c r="Z97" s="10"/>
      <c r="AA97" s="10"/>
      <c r="AB97" s="10"/>
      <c r="AC97" s="1"/>
    </row>
    <row r="98" ht="13.5" customHeight="1">
      <c r="A98" s="1"/>
      <c r="B98" s="1"/>
      <c r="C98" s="1"/>
      <c r="D98" s="1"/>
      <c r="E98" s="1"/>
      <c r="F98" s="1"/>
      <c r="G98" s="1"/>
      <c r="H98" s="1"/>
      <c r="I98" s="1"/>
      <c r="J98" s="1"/>
      <c r="K98" s="1"/>
      <c r="L98" s="1"/>
      <c r="M98" s="1"/>
      <c r="N98" s="1"/>
      <c r="O98" s="1"/>
      <c r="P98" s="1"/>
      <c r="Q98" s="1"/>
      <c r="R98" s="1"/>
      <c r="S98" s="1"/>
      <c r="T98" s="1"/>
      <c r="U98" s="181"/>
      <c r="V98" s="182"/>
      <c r="W98" s="1"/>
      <c r="X98" s="1"/>
      <c r="Y98" s="1"/>
      <c r="Z98" s="1"/>
      <c r="AA98" s="1"/>
      <c r="AB98" s="1"/>
      <c r="AC98" s="1"/>
    </row>
    <row r="99"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row>
    <row r="219"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row>
    <row r="220"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row>
    <row r="221"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row>
    <row r="222"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row>
    <row r="223"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row>
    <row r="224"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row>
    <row r="225"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row>
    <row r="2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row>
    <row r="227"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row>
    <row r="228"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row>
    <row r="229"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row>
    <row r="230"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row>
    <row r="231"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row>
    <row r="232"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row>
    <row r="233"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row>
    <row r="234"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row>
    <row r="235"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row>
    <row r="23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row>
    <row r="237"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row>
    <row r="238"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row>
    <row r="239"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row>
    <row r="240"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row>
    <row r="241"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row>
    <row r="242"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row>
    <row r="243"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row>
    <row r="244"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row>
    <row r="245"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row>
    <row r="24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row>
    <row r="247"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row>
    <row r="248"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row>
    <row r="249"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row>
    <row r="250"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row>
    <row r="251"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row>
    <row r="252"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row>
    <row r="253"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row>
    <row r="254"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row>
    <row r="255"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row>
    <row r="25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row>
    <row r="257"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row>
    <row r="258"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row>
    <row r="259"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row>
    <row r="260"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row>
    <row r="261"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row>
    <row r="262"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row>
    <row r="263"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row>
    <row r="264"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row>
    <row r="265"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row>
    <row r="26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row>
    <row r="267"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row>
    <row r="268"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row>
    <row r="269"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row>
    <row r="270"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row>
    <row r="271"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row>
    <row r="272"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row>
    <row r="273"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row>
    <row r="274"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row>
    <row r="275"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row>
    <row r="27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row>
    <row r="277"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row>
    <row r="278"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row>
    <row r="279" ht="13.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row>
    <row r="280" ht="13.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row>
    <row r="281" ht="13.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row>
    <row r="282" ht="13.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row>
    <row r="283" ht="13.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row>
    <row r="284" ht="13.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row>
    <row r="285" ht="13.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row>
    <row r="286" ht="13.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row>
    <row r="287" ht="13.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row>
    <row r="288" ht="13.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row>
    <row r="289" ht="13.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row>
    <row r="290" ht="13.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row>
    <row r="291" ht="13.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row>
    <row r="292" ht="13.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row>
    <row r="293" ht="13.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row>
    <row r="294" ht="13.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row>
    <row r="295" ht="13.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row>
    <row r="296" ht="13.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row>
    <row r="297" ht="13.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row>
    <row r="1001"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row>
    <row r="1002"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row>
    <row r="1003" ht="15.7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row>
    <row r="1004" ht="15.7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row>
    <row r="1005" ht="15.75"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row>
    <row r="1006" ht="15.75" customHeight="1">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row>
    <row r="1007" ht="15.75" customHeight="1">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row>
    <row r="1008" ht="15.75" customHeight="1">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row>
    <row r="1009" ht="15.75" customHeight="1">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row>
    <row r="1010" ht="15.75" customHeight="1">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row>
    <row r="1011" ht="15.75" customHeight="1">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row>
    <row r="1012" ht="15.75" customHeight="1">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row>
    <row r="1013" ht="15.75" customHeight="1">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c r="AC1013" s="1"/>
    </row>
    <row r="1014" ht="15.75" customHeight="1">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c r="AC1014" s="1"/>
    </row>
    <row r="1015" ht="15.75" customHeight="1">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c r="AC1015" s="1"/>
    </row>
    <row r="1016" ht="15.75" customHeight="1">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c r="AC1016" s="1"/>
    </row>
    <row r="1017" ht="15.75" customHeight="1">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c r="AC1017" s="1"/>
    </row>
    <row r="1018" ht="15.75" customHeight="1">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c r="AC1018" s="1"/>
    </row>
    <row r="1019" ht="15.75" customHeight="1">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c r="AC1019" s="1"/>
    </row>
    <row r="1020" ht="15.75" customHeight="1">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c r="AC1020" s="1"/>
    </row>
    <row r="1021" ht="15.75" customHeight="1">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c r="AC1021" s="1"/>
    </row>
    <row r="1022" ht="15.75" customHeight="1">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c r="AC1022" s="1"/>
    </row>
    <row r="1023" ht="15.75" customHeight="1">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c r="AC1023" s="1"/>
    </row>
    <row r="1024" ht="15.75" customHeight="1">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c r="AC1024" s="1"/>
    </row>
    <row r="1025" ht="15.75" customHeight="1">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row>
    <row r="1026" ht="15.75" customHeight="1">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c r="AC1026" s="1"/>
    </row>
    <row r="1027" ht="15.75" customHeight="1">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c r="AC1027" s="1"/>
    </row>
    <row r="1028" ht="15.75" customHeight="1">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c r="AC1028" s="1"/>
    </row>
    <row r="1029" ht="15.75" customHeight="1">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row>
    <row r="1030" ht="15.75" customHeight="1">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c r="AC1030" s="1"/>
    </row>
    <row r="1031" ht="15.75" customHeight="1">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c r="AC1031" s="1"/>
    </row>
  </sheetData>
  <mergeCells count="39">
    <mergeCell ref="A2:V2"/>
    <mergeCell ref="D4:G4"/>
    <mergeCell ref="D5:G5"/>
    <mergeCell ref="D6:G6"/>
    <mergeCell ref="D7:G7"/>
    <mergeCell ref="D8:G8"/>
    <mergeCell ref="D9:G9"/>
    <mergeCell ref="A13:T13"/>
    <mergeCell ref="A14:U14"/>
    <mergeCell ref="A15:T15"/>
    <mergeCell ref="A16:T16"/>
    <mergeCell ref="A17:U17"/>
    <mergeCell ref="A18:U18"/>
    <mergeCell ref="A19:U19"/>
    <mergeCell ref="A22:A26"/>
    <mergeCell ref="B22:B26"/>
    <mergeCell ref="C22:C26"/>
    <mergeCell ref="D22:D26"/>
    <mergeCell ref="E22:E26"/>
    <mergeCell ref="F22:F26"/>
    <mergeCell ref="G22:G26"/>
    <mergeCell ref="K22:K23"/>
    <mergeCell ref="L23:L25"/>
    <mergeCell ref="K24:K25"/>
    <mergeCell ref="M23:M25"/>
    <mergeCell ref="N23:N25"/>
    <mergeCell ref="V22:V25"/>
    <mergeCell ref="S23:T25"/>
    <mergeCell ref="U23:U25"/>
    <mergeCell ref="O24:O25"/>
    <mergeCell ref="P24:Q24"/>
    <mergeCell ref="H22:H26"/>
    <mergeCell ref="I22:I26"/>
    <mergeCell ref="J22:J26"/>
    <mergeCell ref="L22:N22"/>
    <mergeCell ref="O22:U22"/>
    <mergeCell ref="W22:W26"/>
    <mergeCell ref="O23:R23"/>
    <mergeCell ref="R24:R25"/>
  </mergeCells>
  <conditionalFormatting sqref="X75:X97 Y97">
    <cfRule type="cellIs" dxfId="0" priority="1" operator="equal">
      <formula>0</formula>
    </cfRule>
  </conditionalFormatting>
  <conditionalFormatting sqref="M27:N96">
    <cfRule type="cellIs" dxfId="0" priority="2" operator="equal">
      <formula>0</formula>
    </cfRule>
  </conditionalFormatting>
  <conditionalFormatting sqref="R27:X96">
    <cfRule type="cellIs" dxfId="0" priority="3" operator="equal">
      <formula>0</formula>
    </cfRule>
  </conditionalFormatting>
  <conditionalFormatting sqref="M61:N96">
    <cfRule type="cellIs" dxfId="0" priority="4" operator="equal">
      <formula>0</formula>
    </cfRule>
  </conditionalFormatting>
  <conditionalFormatting sqref="R61:X96">
    <cfRule type="cellIs" dxfId="0" priority="5" operator="equal">
      <formula>0</formula>
    </cfRule>
  </conditionalFormatting>
  <printOptions/>
  <pageMargins bottom="0.7480314960629921" footer="0.0" header="0.0" left="0.7086614173228347" right="0.7086614173228347" top="0.7480314960629921"/>
  <pageSetup fitToHeight="0" paperSize="9" orientation="landscape"/>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0.38"/>
    <col customWidth="1" min="2" max="2" width="15.75"/>
    <col customWidth="1" min="3" max="3" width="14.63"/>
    <col customWidth="1" min="4" max="4" width="16.88"/>
    <col customWidth="1" min="5" max="5" width="14.5"/>
    <col customWidth="1" min="6" max="6" width="13.13"/>
    <col customWidth="1" min="7" max="7" width="8.0"/>
    <col customWidth="1" min="8" max="8" width="13.5"/>
    <col customWidth="1" min="9" max="9" width="9.88"/>
    <col customWidth="1" min="10" max="10" width="7.63"/>
    <col customWidth="1" min="11" max="11" width="10.5"/>
    <col customWidth="1" min="12" max="23" width="12.63"/>
    <col customWidth="1" min="24" max="29" width="6.88"/>
  </cols>
  <sheetData>
    <row r="1">
      <c r="A1" s="84" t="s">
        <v>87</v>
      </c>
      <c r="B1" s="85"/>
      <c r="C1" s="85"/>
      <c r="D1" s="85"/>
      <c r="E1" s="86"/>
      <c r="F1" s="86"/>
      <c r="G1" s="86"/>
      <c r="H1" s="87"/>
      <c r="I1" s="86"/>
      <c r="J1" s="86"/>
      <c r="K1" s="86"/>
      <c r="L1" s="86"/>
      <c r="M1" s="86"/>
      <c r="N1" s="86"/>
      <c r="O1" s="86"/>
      <c r="P1" s="86"/>
      <c r="Q1" s="86"/>
      <c r="R1" s="86"/>
      <c r="S1" s="86"/>
      <c r="T1" s="86"/>
      <c r="U1" s="86"/>
      <c r="V1" s="1"/>
      <c r="W1" s="1"/>
      <c r="X1" s="1"/>
      <c r="Y1" s="1"/>
      <c r="Z1" s="1"/>
      <c r="AA1" s="1"/>
      <c r="AB1" s="1"/>
      <c r="AC1" s="1"/>
    </row>
    <row r="2" ht="22.5" customHeight="1">
      <c r="A2" s="88" t="s">
        <v>47</v>
      </c>
      <c r="W2" s="1"/>
      <c r="X2" s="1"/>
      <c r="Y2" s="1"/>
      <c r="Z2" s="1"/>
      <c r="AA2" s="1"/>
      <c r="AB2" s="1"/>
      <c r="AC2" s="1"/>
    </row>
    <row r="3" ht="9.0" customHeight="1">
      <c r="A3" s="89"/>
      <c r="B3" s="89"/>
      <c r="C3" s="89"/>
      <c r="D3" s="89"/>
      <c r="E3" s="89"/>
      <c r="F3" s="89"/>
      <c r="G3" s="89"/>
      <c r="H3" s="89"/>
      <c r="I3" s="89"/>
      <c r="J3" s="89"/>
      <c r="K3" s="89"/>
      <c r="L3" s="89"/>
      <c r="M3" s="89"/>
      <c r="N3" s="89"/>
      <c r="O3" s="89"/>
      <c r="P3" s="89"/>
      <c r="Q3" s="89"/>
      <c r="R3" s="89"/>
      <c r="S3" s="89"/>
      <c r="T3" s="89"/>
      <c r="U3" s="89"/>
      <c r="V3" s="89"/>
      <c r="W3" s="89"/>
      <c r="X3" s="89"/>
      <c r="Y3" s="89"/>
      <c r="Z3" s="1"/>
      <c r="AA3" s="1"/>
      <c r="AB3" s="1"/>
      <c r="AC3" s="1"/>
    </row>
    <row r="4" ht="13.5" customHeight="1">
      <c r="A4" s="90"/>
      <c r="B4" s="91"/>
      <c r="C4" s="92" t="s">
        <v>1</v>
      </c>
      <c r="D4" s="28" t="str">
        <f>IF('初めに'!C4="","",'初めに'!C4)</f>
        <v/>
      </c>
      <c r="E4" s="8"/>
      <c r="F4" s="8"/>
      <c r="G4" s="6"/>
      <c r="H4" s="93"/>
      <c r="I4" s="93"/>
      <c r="J4" s="93"/>
      <c r="K4" s="93"/>
      <c r="L4" s="93"/>
      <c r="M4" s="93"/>
      <c r="N4" s="93"/>
      <c r="O4" s="87"/>
      <c r="P4" s="87"/>
      <c r="Q4" s="87"/>
      <c r="R4" s="87"/>
      <c r="S4" s="87"/>
      <c r="T4" s="89"/>
      <c r="U4" s="89"/>
      <c r="V4" s="89"/>
      <c r="W4" s="89"/>
      <c r="X4" s="1"/>
      <c r="Y4" s="1"/>
      <c r="Z4" s="1"/>
      <c r="AA4" s="1"/>
      <c r="AB4" s="1"/>
      <c r="AC4" s="1"/>
    </row>
    <row r="5" ht="13.5" customHeight="1">
      <c r="A5" s="90"/>
      <c r="B5" s="91"/>
      <c r="C5" s="92" t="s">
        <v>5</v>
      </c>
      <c r="D5" s="28" t="str">
        <f>IF('初めに'!B10="","",'初めに'!B10)</f>
        <v>#N/A</v>
      </c>
      <c r="E5" s="8"/>
      <c r="F5" s="8"/>
      <c r="G5" s="6"/>
      <c r="H5" s="93"/>
      <c r="I5" s="93"/>
      <c r="J5" s="93"/>
      <c r="K5" s="93"/>
      <c r="L5" s="93"/>
      <c r="M5" s="93"/>
      <c r="N5" s="93"/>
      <c r="O5" s="87"/>
      <c r="P5" s="87"/>
      <c r="Q5" s="87"/>
      <c r="R5" s="87"/>
      <c r="S5" s="87"/>
      <c r="T5" s="87"/>
      <c r="U5" s="94"/>
      <c r="V5" s="1"/>
      <c r="W5" s="1"/>
      <c r="X5" s="1"/>
      <c r="Y5" s="1"/>
      <c r="Z5" s="1"/>
      <c r="AA5" s="1"/>
      <c r="AB5" s="1"/>
      <c r="AC5" s="1"/>
    </row>
    <row r="6" ht="15.0" customHeight="1">
      <c r="A6" s="90"/>
      <c r="B6" s="91"/>
      <c r="C6" s="92" t="s">
        <v>2</v>
      </c>
      <c r="D6" s="28" t="str">
        <f>IF('初めに'!C5="","",'初めに'!C5)</f>
        <v/>
      </c>
      <c r="E6" s="8"/>
      <c r="F6" s="8"/>
      <c r="G6" s="6"/>
      <c r="H6" s="93"/>
      <c r="I6" s="93"/>
      <c r="J6" s="93"/>
      <c r="K6" s="93"/>
      <c r="L6" s="93"/>
      <c r="M6" s="93"/>
      <c r="N6" s="93"/>
      <c r="O6" s="93"/>
      <c r="P6" s="87"/>
      <c r="Q6" s="87"/>
      <c r="R6" s="87"/>
      <c r="S6" s="87"/>
      <c r="T6" s="87"/>
      <c r="U6" s="87"/>
      <c r="V6" s="94"/>
      <c r="W6" s="1"/>
      <c r="X6" s="1"/>
      <c r="Y6" s="1"/>
      <c r="Z6" s="1"/>
      <c r="AA6" s="1"/>
      <c r="AB6" s="1"/>
      <c r="AC6" s="1"/>
    </row>
    <row r="7" ht="15.0" customHeight="1">
      <c r="A7" s="90"/>
      <c r="B7" s="91"/>
      <c r="C7" s="92" t="s">
        <v>3</v>
      </c>
      <c r="D7" s="32" t="str">
        <f>IF('初めに'!C6="","",'初めに'!C6)</f>
        <v/>
      </c>
      <c r="E7" s="8"/>
      <c r="F7" s="8"/>
      <c r="G7" s="6"/>
      <c r="H7" s="93"/>
      <c r="I7" s="93"/>
      <c r="J7" s="93"/>
      <c r="K7" s="93"/>
      <c r="L7" s="93"/>
      <c r="M7" s="93"/>
      <c r="N7" s="93"/>
      <c r="O7" s="93"/>
      <c r="P7" s="87"/>
      <c r="Q7" s="87"/>
      <c r="R7" s="87"/>
      <c r="S7" s="87"/>
      <c r="T7" s="87"/>
      <c r="U7" s="87"/>
      <c r="V7" s="94"/>
      <c r="W7" s="1"/>
      <c r="X7" s="1"/>
      <c r="Y7" s="1"/>
      <c r="Z7" s="1"/>
      <c r="AA7" s="1"/>
      <c r="AB7" s="1"/>
      <c r="AC7" s="1"/>
    </row>
    <row r="8" ht="13.5" customHeight="1">
      <c r="A8" s="90"/>
      <c r="B8" s="95"/>
      <c r="C8" s="96" t="s">
        <v>4</v>
      </c>
      <c r="D8" s="28" t="str">
        <f>IF('初めに'!C7="","",'初めに'!C7)</f>
        <v/>
      </c>
      <c r="E8" s="8"/>
      <c r="F8" s="8"/>
      <c r="G8" s="6"/>
      <c r="H8" s="93"/>
      <c r="I8" s="93"/>
      <c r="J8" s="93"/>
      <c r="K8" s="97"/>
      <c r="L8" s="97"/>
      <c r="M8" s="97"/>
      <c r="N8" s="93"/>
      <c r="O8" s="87"/>
      <c r="P8" s="87"/>
      <c r="Q8" s="87"/>
      <c r="R8" s="87"/>
      <c r="S8" s="87"/>
      <c r="T8" s="87"/>
      <c r="U8" s="87"/>
      <c r="V8" s="1"/>
      <c r="W8" s="1"/>
      <c r="X8" s="1"/>
      <c r="Y8" s="1"/>
      <c r="Z8" s="1"/>
      <c r="AA8" s="1"/>
      <c r="AB8" s="1"/>
      <c r="AC8" s="1"/>
    </row>
    <row r="9">
      <c r="A9" s="90"/>
      <c r="B9" s="95"/>
      <c r="C9" s="96" t="s">
        <v>29</v>
      </c>
      <c r="D9" s="98" t="s">
        <v>30</v>
      </c>
      <c r="E9" s="8"/>
      <c r="F9" s="8"/>
      <c r="G9" s="6"/>
      <c r="H9" s="93"/>
      <c r="I9" s="93"/>
      <c r="J9" s="93"/>
      <c r="K9" s="93"/>
      <c r="L9" s="93"/>
      <c r="M9" s="93"/>
      <c r="N9" s="93"/>
      <c r="O9" s="87"/>
      <c r="P9" s="99"/>
      <c r="Q9" s="99"/>
      <c r="R9" s="99"/>
      <c r="S9" s="99"/>
      <c r="T9" s="87"/>
      <c r="U9" s="87"/>
      <c r="V9" s="1"/>
      <c r="W9" s="1"/>
      <c r="X9" s="1"/>
      <c r="Y9" s="1"/>
      <c r="Z9" s="1"/>
      <c r="AA9" s="1"/>
      <c r="AB9" s="1"/>
      <c r="AC9" s="1"/>
    </row>
    <row r="10" ht="13.5" customHeight="1">
      <c r="A10" s="90"/>
      <c r="B10" s="100"/>
      <c r="C10" s="100"/>
      <c r="D10" s="93"/>
      <c r="E10" s="93"/>
      <c r="F10" s="101"/>
      <c r="G10" s="91"/>
      <c r="H10" s="91"/>
      <c r="I10" s="91"/>
      <c r="J10" s="91"/>
      <c r="K10" s="91"/>
      <c r="L10" s="87"/>
      <c r="M10" s="87"/>
      <c r="N10" s="1"/>
      <c r="O10" s="1"/>
      <c r="P10" s="1"/>
      <c r="Q10" s="1"/>
      <c r="R10" s="1"/>
      <c r="S10" s="1"/>
      <c r="T10" s="1"/>
      <c r="U10" s="1"/>
      <c r="V10" s="1"/>
      <c r="W10" s="1"/>
      <c r="X10" s="1"/>
      <c r="Y10" s="1"/>
      <c r="Z10" s="1"/>
      <c r="AA10" s="1"/>
      <c r="AB10" s="1"/>
      <c r="AC10" s="1"/>
    </row>
    <row r="11" ht="9.75" customHeight="1">
      <c r="A11" s="90"/>
      <c r="B11" s="100"/>
      <c r="C11" s="100"/>
      <c r="D11" s="91"/>
      <c r="E11" s="87"/>
      <c r="F11" s="87"/>
      <c r="G11" s="87"/>
      <c r="H11" s="87"/>
      <c r="I11" s="87"/>
      <c r="J11" s="87"/>
      <c r="K11" s="87"/>
      <c r="L11" s="87"/>
      <c r="M11" s="87"/>
      <c r="N11" s="87"/>
      <c r="O11" s="87"/>
      <c r="P11" s="87"/>
      <c r="Q11" s="87"/>
      <c r="R11" s="87"/>
      <c r="S11" s="87"/>
      <c r="T11" s="87"/>
      <c r="U11" s="87"/>
      <c r="V11" s="1"/>
      <c r="W11" s="1"/>
      <c r="X11" s="1"/>
      <c r="Y11" s="1"/>
      <c r="Z11" s="1"/>
      <c r="AA11" s="1"/>
      <c r="AB11" s="1"/>
      <c r="AC11" s="1"/>
    </row>
    <row r="12">
      <c r="A12" s="102" t="s">
        <v>48</v>
      </c>
      <c r="B12" s="103"/>
      <c r="C12" s="103"/>
      <c r="D12" s="103"/>
      <c r="E12" s="103"/>
      <c r="F12" s="103"/>
      <c r="G12" s="103"/>
      <c r="H12" s="103"/>
      <c r="I12" s="103"/>
      <c r="J12" s="103"/>
      <c r="K12" s="103"/>
      <c r="L12" s="103"/>
      <c r="M12" s="103"/>
      <c r="N12" s="103"/>
      <c r="O12" s="103"/>
      <c r="P12" s="103"/>
      <c r="Q12" s="103"/>
      <c r="R12" s="103"/>
      <c r="S12" s="103"/>
      <c r="T12" s="103"/>
      <c r="U12" s="104"/>
      <c r="V12" s="1"/>
      <c r="W12" s="1"/>
      <c r="X12" s="1"/>
      <c r="Y12" s="1"/>
      <c r="Z12" s="1"/>
      <c r="AA12" s="1"/>
      <c r="AB12" s="1"/>
      <c r="AC12" s="1"/>
    </row>
    <row r="13" ht="15.75" customHeight="1">
      <c r="A13" s="105" t="s">
        <v>49</v>
      </c>
      <c r="B13" s="106"/>
      <c r="C13" s="106"/>
      <c r="D13" s="106"/>
      <c r="E13" s="106"/>
      <c r="F13" s="106"/>
      <c r="G13" s="106"/>
      <c r="H13" s="106"/>
      <c r="I13" s="106"/>
      <c r="J13" s="106"/>
      <c r="K13" s="106"/>
      <c r="L13" s="106"/>
      <c r="M13" s="106"/>
      <c r="N13" s="106"/>
      <c r="O13" s="106"/>
      <c r="P13" s="106"/>
      <c r="Q13" s="106"/>
      <c r="R13" s="106"/>
      <c r="S13" s="106"/>
      <c r="T13" s="106"/>
      <c r="U13" s="107"/>
      <c r="V13" s="1"/>
      <c r="W13" s="1"/>
      <c r="X13" s="1"/>
      <c r="Y13" s="1"/>
      <c r="Z13" s="1"/>
      <c r="AA13" s="1"/>
      <c r="AB13" s="1"/>
      <c r="AC13" s="1"/>
    </row>
    <row r="14">
      <c r="A14" s="105" t="s">
        <v>50</v>
      </c>
      <c r="B14" s="106"/>
      <c r="C14" s="106"/>
      <c r="D14" s="106"/>
      <c r="E14" s="106"/>
      <c r="F14" s="106"/>
      <c r="G14" s="106"/>
      <c r="H14" s="106"/>
      <c r="I14" s="106"/>
      <c r="J14" s="106"/>
      <c r="K14" s="106"/>
      <c r="L14" s="106"/>
      <c r="M14" s="106"/>
      <c r="N14" s="106"/>
      <c r="O14" s="106"/>
      <c r="P14" s="106"/>
      <c r="Q14" s="106"/>
      <c r="R14" s="106"/>
      <c r="S14" s="106"/>
      <c r="T14" s="106"/>
      <c r="U14" s="108"/>
      <c r="V14" s="1"/>
      <c r="W14" s="1"/>
      <c r="X14" s="1"/>
      <c r="Y14" s="1"/>
      <c r="Z14" s="1"/>
      <c r="AA14" s="1"/>
      <c r="AB14" s="1"/>
      <c r="AC14" s="1"/>
    </row>
    <row r="15" ht="15.75" customHeight="1">
      <c r="A15" s="105" t="s">
        <v>51</v>
      </c>
      <c r="B15" s="106"/>
      <c r="C15" s="106"/>
      <c r="D15" s="106"/>
      <c r="E15" s="106"/>
      <c r="F15" s="106"/>
      <c r="G15" s="106"/>
      <c r="H15" s="106"/>
      <c r="I15" s="106"/>
      <c r="J15" s="106"/>
      <c r="K15" s="106"/>
      <c r="L15" s="106"/>
      <c r="M15" s="106"/>
      <c r="N15" s="106"/>
      <c r="O15" s="106"/>
      <c r="P15" s="106"/>
      <c r="Q15" s="106"/>
      <c r="R15" s="106"/>
      <c r="S15" s="106"/>
      <c r="T15" s="106"/>
      <c r="U15" s="107"/>
      <c r="V15" s="1"/>
      <c r="W15" s="1"/>
      <c r="X15" s="1"/>
      <c r="Y15" s="1"/>
      <c r="Z15" s="1"/>
      <c r="AA15" s="1"/>
      <c r="AB15" s="1"/>
      <c r="AC15" s="1"/>
    </row>
    <row r="16" ht="15.75" customHeight="1">
      <c r="A16" s="105" t="s">
        <v>52</v>
      </c>
      <c r="B16" s="106"/>
      <c r="C16" s="106"/>
      <c r="D16" s="106"/>
      <c r="E16" s="106"/>
      <c r="F16" s="106"/>
      <c r="G16" s="106"/>
      <c r="H16" s="106"/>
      <c r="I16" s="106"/>
      <c r="J16" s="106"/>
      <c r="K16" s="106"/>
      <c r="L16" s="106"/>
      <c r="M16" s="106"/>
      <c r="N16" s="106"/>
      <c r="O16" s="106"/>
      <c r="P16" s="106"/>
      <c r="Q16" s="106"/>
      <c r="R16" s="106"/>
      <c r="S16" s="106"/>
      <c r="T16" s="106"/>
      <c r="U16" s="107"/>
      <c r="V16" s="1"/>
      <c r="W16" s="10"/>
      <c r="X16" s="1"/>
      <c r="Y16" s="1"/>
      <c r="Z16" s="1"/>
      <c r="AA16" s="1"/>
      <c r="AB16" s="1"/>
      <c r="AC16" s="1"/>
    </row>
    <row r="17">
      <c r="A17" s="105" t="s">
        <v>53</v>
      </c>
      <c r="B17" s="106"/>
      <c r="C17" s="106"/>
      <c r="D17" s="106"/>
      <c r="E17" s="106"/>
      <c r="F17" s="106"/>
      <c r="G17" s="106"/>
      <c r="H17" s="106"/>
      <c r="I17" s="106"/>
      <c r="J17" s="106"/>
      <c r="K17" s="106"/>
      <c r="L17" s="106"/>
      <c r="M17" s="106"/>
      <c r="N17" s="106"/>
      <c r="O17" s="106"/>
      <c r="P17" s="106"/>
      <c r="Q17" s="106"/>
      <c r="R17" s="106"/>
      <c r="S17" s="106"/>
      <c r="T17" s="106"/>
      <c r="U17" s="108"/>
      <c r="V17" s="1"/>
      <c r="W17" s="10"/>
      <c r="X17" s="1"/>
      <c r="Y17" s="1"/>
      <c r="Z17" s="1"/>
      <c r="AA17" s="1"/>
      <c r="AB17" s="1"/>
      <c r="AC17" s="1"/>
    </row>
    <row r="18">
      <c r="A18" s="105" t="s">
        <v>54</v>
      </c>
      <c r="B18" s="106"/>
      <c r="C18" s="106"/>
      <c r="D18" s="106"/>
      <c r="E18" s="106"/>
      <c r="F18" s="106"/>
      <c r="G18" s="106"/>
      <c r="H18" s="106"/>
      <c r="I18" s="106"/>
      <c r="J18" s="106"/>
      <c r="K18" s="106"/>
      <c r="L18" s="106"/>
      <c r="M18" s="106"/>
      <c r="N18" s="106"/>
      <c r="O18" s="106"/>
      <c r="P18" s="106"/>
      <c r="Q18" s="106"/>
      <c r="R18" s="106"/>
      <c r="S18" s="106"/>
      <c r="T18" s="106"/>
      <c r="U18" s="108"/>
      <c r="V18" s="1"/>
      <c r="W18" s="10"/>
      <c r="X18" s="1"/>
      <c r="Y18" s="1"/>
      <c r="Z18" s="1"/>
      <c r="AA18" s="1"/>
      <c r="AB18" s="1"/>
      <c r="AC18" s="1"/>
    </row>
    <row r="19" ht="15.75" customHeight="1">
      <c r="A19" s="109" t="s">
        <v>55</v>
      </c>
      <c r="B19" s="110"/>
      <c r="C19" s="110"/>
      <c r="D19" s="110"/>
      <c r="E19" s="110"/>
      <c r="F19" s="110"/>
      <c r="G19" s="110"/>
      <c r="H19" s="110"/>
      <c r="I19" s="110"/>
      <c r="J19" s="110"/>
      <c r="K19" s="110"/>
      <c r="L19" s="110"/>
      <c r="M19" s="110"/>
      <c r="N19" s="110"/>
      <c r="O19" s="110"/>
      <c r="P19" s="110"/>
      <c r="Q19" s="110"/>
      <c r="R19" s="110"/>
      <c r="S19" s="110"/>
      <c r="T19" s="110"/>
      <c r="U19" s="111"/>
      <c r="V19" s="1"/>
      <c r="W19" s="1"/>
      <c r="X19" s="10"/>
      <c r="Y19" s="1"/>
      <c r="Z19" s="1"/>
      <c r="AA19" s="1"/>
      <c r="AB19" s="1"/>
      <c r="AC19" s="1"/>
    </row>
    <row r="20" ht="21.0" customHeight="1">
      <c r="A20" s="90"/>
      <c r="B20" s="112"/>
      <c r="C20" s="112"/>
      <c r="D20" s="91"/>
      <c r="E20" s="87"/>
      <c r="F20" s="87"/>
      <c r="G20" s="87"/>
      <c r="H20" s="87"/>
      <c r="I20" s="87"/>
      <c r="J20" s="87"/>
      <c r="K20" s="87"/>
      <c r="L20" s="87"/>
      <c r="M20" s="87"/>
      <c r="N20" s="87"/>
      <c r="O20" s="87"/>
      <c r="P20" s="87"/>
      <c r="Q20" s="87"/>
      <c r="R20" s="87"/>
      <c r="S20" s="87"/>
      <c r="T20" s="87"/>
      <c r="U20" s="113"/>
      <c r="V20" s="1"/>
      <c r="W20" s="1"/>
      <c r="X20" s="10"/>
      <c r="Y20" s="1"/>
      <c r="Z20" s="1"/>
      <c r="AA20" s="1"/>
      <c r="AB20" s="1"/>
      <c r="AC20" s="1"/>
    </row>
    <row r="21" ht="21.0" customHeight="1">
      <c r="A21" s="41" t="s">
        <v>31</v>
      </c>
      <c r="B21" s="114"/>
      <c r="C21" s="114"/>
      <c r="D21" s="115"/>
      <c r="E21" s="87"/>
      <c r="F21" s="87"/>
      <c r="G21" s="87"/>
      <c r="H21" s="87"/>
      <c r="I21" s="87"/>
      <c r="J21" s="87"/>
      <c r="K21" s="87"/>
      <c r="L21" s="87"/>
      <c r="M21" s="87"/>
      <c r="N21" s="87"/>
      <c r="O21" s="87"/>
      <c r="P21" s="87"/>
      <c r="Q21" s="87"/>
      <c r="R21" s="87"/>
      <c r="S21" s="87"/>
      <c r="T21" s="87"/>
      <c r="U21" s="113" t="s">
        <v>56</v>
      </c>
      <c r="V21" s="1"/>
      <c r="W21" s="1"/>
      <c r="X21" s="10"/>
      <c r="Y21" s="1"/>
      <c r="Z21" s="1"/>
      <c r="AA21" s="1"/>
      <c r="AB21" s="1"/>
      <c r="AC21" s="1"/>
    </row>
    <row r="22" ht="26.25" customHeight="1">
      <c r="A22" s="116" t="s">
        <v>57</v>
      </c>
      <c r="B22" s="117" t="s">
        <v>35</v>
      </c>
      <c r="C22" s="117" t="s">
        <v>36</v>
      </c>
      <c r="D22" s="118" t="s">
        <v>58</v>
      </c>
      <c r="E22" s="118" t="s">
        <v>59</v>
      </c>
      <c r="F22" s="118" t="s">
        <v>41</v>
      </c>
      <c r="G22" s="118" t="s">
        <v>42</v>
      </c>
      <c r="H22" s="118" t="s">
        <v>43</v>
      </c>
      <c r="I22" s="118" t="s">
        <v>44</v>
      </c>
      <c r="J22" s="118" t="s">
        <v>45</v>
      </c>
      <c r="K22" s="117" t="s">
        <v>60</v>
      </c>
      <c r="L22" s="119" t="s">
        <v>88</v>
      </c>
      <c r="M22" s="21"/>
      <c r="N22" s="120"/>
      <c r="O22" s="121" t="s">
        <v>62</v>
      </c>
      <c r="P22" s="21"/>
      <c r="Q22" s="21"/>
      <c r="R22" s="21"/>
      <c r="S22" s="21"/>
      <c r="T22" s="21"/>
      <c r="U22" s="120"/>
      <c r="V22" s="122" t="s">
        <v>89</v>
      </c>
      <c r="W22" s="123" t="s">
        <v>64</v>
      </c>
      <c r="X22" s="1"/>
      <c r="Y22" s="1"/>
      <c r="Z22" s="1"/>
      <c r="AA22" s="1"/>
      <c r="AB22" s="1"/>
      <c r="AC22" s="1"/>
    </row>
    <row r="23" ht="19.5" customHeight="1">
      <c r="A23" s="124"/>
      <c r="B23" s="125"/>
      <c r="C23" s="125"/>
      <c r="D23" s="125"/>
      <c r="E23" s="125"/>
      <c r="F23" s="125"/>
      <c r="G23" s="125"/>
      <c r="H23" s="125"/>
      <c r="I23" s="125"/>
      <c r="J23" s="125"/>
      <c r="K23" s="125"/>
      <c r="L23" s="126" t="s">
        <v>65</v>
      </c>
      <c r="M23" s="127" t="s">
        <v>66</v>
      </c>
      <c r="N23" s="128" t="s">
        <v>90</v>
      </c>
      <c r="O23" s="129" t="s">
        <v>65</v>
      </c>
      <c r="P23" s="130"/>
      <c r="Q23" s="130"/>
      <c r="R23" s="131"/>
      <c r="S23" s="132" t="s">
        <v>91</v>
      </c>
      <c r="T23" s="131"/>
      <c r="U23" s="128" t="s">
        <v>92</v>
      </c>
      <c r="V23" s="125"/>
      <c r="W23" s="133"/>
      <c r="X23" s="1"/>
      <c r="Y23" s="1"/>
      <c r="Z23" s="1"/>
      <c r="AA23" s="1"/>
      <c r="AB23" s="1"/>
      <c r="AC23" s="1"/>
    </row>
    <row r="24" ht="19.5" customHeight="1">
      <c r="A24" s="124"/>
      <c r="B24" s="125"/>
      <c r="C24" s="125"/>
      <c r="D24" s="125"/>
      <c r="E24" s="125"/>
      <c r="F24" s="125"/>
      <c r="G24" s="125"/>
      <c r="H24" s="125"/>
      <c r="I24" s="125"/>
      <c r="J24" s="125"/>
      <c r="K24" s="134" t="s">
        <v>70</v>
      </c>
      <c r="L24" s="125"/>
      <c r="M24" s="125"/>
      <c r="N24" s="125"/>
      <c r="O24" s="135" t="s">
        <v>71</v>
      </c>
      <c r="P24" s="136" t="s">
        <v>72</v>
      </c>
      <c r="Q24" s="137"/>
      <c r="R24" s="138" t="s">
        <v>73</v>
      </c>
      <c r="S24" s="139"/>
      <c r="T24" s="124"/>
      <c r="U24" s="125"/>
      <c r="V24" s="125"/>
      <c r="W24" s="133"/>
      <c r="X24" s="1"/>
      <c r="Y24" s="1"/>
      <c r="Z24" s="1"/>
      <c r="AA24" s="1"/>
      <c r="AB24" s="1"/>
      <c r="AC24" s="1"/>
    </row>
    <row r="25" ht="19.5" customHeight="1">
      <c r="A25" s="124"/>
      <c r="B25" s="125"/>
      <c r="C25" s="125"/>
      <c r="D25" s="125"/>
      <c r="E25" s="125"/>
      <c r="F25" s="125"/>
      <c r="G25" s="125"/>
      <c r="H25" s="125"/>
      <c r="I25" s="125"/>
      <c r="J25" s="125"/>
      <c r="K25" s="125"/>
      <c r="L25" s="125"/>
      <c r="M25" s="125"/>
      <c r="N25" s="125"/>
      <c r="O25" s="125"/>
      <c r="P25" s="140" t="s">
        <v>74</v>
      </c>
      <c r="Q25" s="141" t="s">
        <v>75</v>
      </c>
      <c r="R25" s="125"/>
      <c r="S25" s="139"/>
      <c r="T25" s="124"/>
      <c r="U25" s="125"/>
      <c r="V25" s="125"/>
      <c r="W25" s="133"/>
      <c r="X25" s="1"/>
      <c r="Y25" s="1"/>
      <c r="Z25" s="1"/>
      <c r="AA25" s="1"/>
      <c r="AB25" s="1"/>
      <c r="AC25" s="1"/>
    </row>
    <row r="26" ht="19.5" customHeight="1">
      <c r="A26" s="124"/>
      <c r="B26" s="125"/>
      <c r="C26" s="125"/>
      <c r="D26" s="125"/>
      <c r="E26" s="125"/>
      <c r="F26" s="125"/>
      <c r="G26" s="125"/>
      <c r="H26" s="125"/>
      <c r="I26" s="125"/>
      <c r="J26" s="125"/>
      <c r="K26" s="142" t="s">
        <v>76</v>
      </c>
      <c r="L26" s="143" t="s">
        <v>77</v>
      </c>
      <c r="M26" s="144" t="s">
        <v>78</v>
      </c>
      <c r="N26" s="144" t="s">
        <v>93</v>
      </c>
      <c r="O26" s="145" t="s">
        <v>80</v>
      </c>
      <c r="P26" s="146" t="s">
        <v>81</v>
      </c>
      <c r="Q26" s="147" t="s">
        <v>82</v>
      </c>
      <c r="R26" s="144" t="s">
        <v>94</v>
      </c>
      <c r="S26" s="148" t="s">
        <v>71</v>
      </c>
      <c r="T26" s="149" t="s">
        <v>84</v>
      </c>
      <c r="U26" s="150" t="s">
        <v>85</v>
      </c>
      <c r="V26" s="151" t="s">
        <v>95</v>
      </c>
      <c r="W26" s="133"/>
      <c r="X26" s="1"/>
      <c r="Y26" s="1"/>
      <c r="Z26" s="1"/>
      <c r="AA26" s="1"/>
      <c r="AB26" s="1"/>
      <c r="AC26" s="1"/>
    </row>
    <row r="27" ht="18.0" customHeight="1">
      <c r="A27" s="152"/>
      <c r="B27" s="153" t="str">
        <f>IFERROR(VLOOKUP($A27, '利用者情報'!$A$12:$L$113, 2, FALSE), "")</f>
        <v/>
      </c>
      <c r="C27" s="154" t="str">
        <f>IFERROR(VLOOKUP($A27, '利用者情報'!$A$12:$L$113, 3, FALSE), "")</f>
        <v/>
      </c>
      <c r="D27" s="155" t="str">
        <f>IFERROR(VLOOKUP($A27, '利用者情報'!$A$12:$L$113, 4, FALSE), "")</f>
        <v/>
      </c>
      <c r="E27" s="155" t="str">
        <f>IFERROR(VLOOKUP($A27, '利用者情報'!$A$12:$L$113, 5, FALSE), "")</f>
        <v/>
      </c>
      <c r="F27" s="156" t="str">
        <f>IFERROR(VLOOKUP($A27, '利用者情報'!$A$12:$L$113, 8, FALSE), "")</f>
        <v/>
      </c>
      <c r="G27" s="153" t="str">
        <f>IFERROR(VLOOKUP($A27, '利用者情報'!$A$12:$L$113, 9, FALSE), "")</f>
        <v/>
      </c>
      <c r="H27" s="153" t="str">
        <f>IFERROR(VLOOKUP($A27, '利用者情報'!$A$12:$L$113, 10, FALSE), "")</f>
        <v/>
      </c>
      <c r="I27" s="153" t="str">
        <f>IFERROR(VLOOKUP($A27, '利用者情報'!$A$12:$L$113, 11, FALSE), "")</f>
        <v/>
      </c>
      <c r="J27" s="153" t="str">
        <f>IFERROR(VLOOKUP($A27, '利用者情報'!$A$12:$L$113, 12, FALSE), "")</f>
        <v/>
      </c>
      <c r="K27" s="152"/>
      <c r="L27" s="152"/>
      <c r="M27" s="157">
        <f t="shared" ref="M27:M96" si="1">IF(L27=0,0,IF(B27="",0,IF(AND(F27="○",OR($D$5="小規模多機能型居宅介護",$D$5="複合型サービス(看護小規模多機能型居宅介護）",$D$5="定期巡回・随時対応型訪問介護看護",$D$5="地域密着型老人福祉施設入所者生活介護",$D$5="介護福祉施設サービス")),0,IF(G27="○",0,IF(J27="○",0,IF(H27="○",0.5,0.25))))))</f>
        <v>0</v>
      </c>
      <c r="N27" s="158">
        <f t="shared" ref="N27:N96" si="2">ROUNDDOWN(L27*M27,0)</f>
        <v>0</v>
      </c>
      <c r="O27" s="152"/>
      <c r="P27" s="152"/>
      <c r="Q27" s="152"/>
      <c r="R27" s="158">
        <f t="shared" ref="R27:R96" si="3">Q27+O27+P27</f>
        <v>0</v>
      </c>
      <c r="S27" s="157">
        <f t="shared" ref="S27:S96" si="4">IF(R27=0,0,IF(B27="",0,IF(J27="○",0,IF(H27="○",0.5,0.25))))</f>
        <v>0</v>
      </c>
      <c r="T27" s="157">
        <f t="shared" ref="T27:T96" si="5">IF(R27=0,0,IF(B27="",0,IF(J27="○",1,IF(I27="○",1,IF(H27="○",0.5,0.25)))))</f>
        <v>0</v>
      </c>
      <c r="U27" s="158">
        <f t="shared" ref="U27:U96" si="6">IF(G27="○",ROUNDDOWN(P27*T27,0),ROUNDDOWN(O27*S27,0)+ROUNDDOWN(SUM(P27:Q27)*T27,0))</f>
        <v>0</v>
      </c>
      <c r="V27" s="158">
        <f t="shared" ref="V27:V96" si="7">N27+U27</f>
        <v>0</v>
      </c>
      <c r="W27" s="159"/>
      <c r="X27" s="10" t="str">
        <f t="shared" ref="X27:X77" si="8">IF(J27="○",ROW(),"")</f>
        <v/>
      </c>
      <c r="Y27" s="1"/>
      <c r="Z27" s="1"/>
      <c r="AA27" s="1"/>
      <c r="AB27" s="1"/>
      <c r="AC27" s="1"/>
    </row>
    <row r="28" ht="18.0" customHeight="1">
      <c r="A28" s="160"/>
      <c r="B28" s="153" t="str">
        <f>IFERROR(VLOOKUP($A28, '利用者情報'!$A$12:$L$113, 2, FALSE), "")</f>
        <v/>
      </c>
      <c r="C28" s="154" t="str">
        <f>IFERROR(VLOOKUP($A28, '利用者情報'!$A$12:$L$113, 3, FALSE), "")</f>
        <v/>
      </c>
      <c r="D28" s="155" t="str">
        <f>IFERROR(VLOOKUP($A28, '利用者情報'!$A$12:$L$113, 4, FALSE), "")</f>
        <v/>
      </c>
      <c r="E28" s="155" t="str">
        <f>IFERROR(VLOOKUP($A28, '利用者情報'!$A$12:$L$113, 5, FALSE), "")</f>
        <v/>
      </c>
      <c r="F28" s="156" t="str">
        <f>IFERROR(VLOOKUP($A28, '利用者情報'!$A$12:$L$113, 8, FALSE), "")</f>
        <v/>
      </c>
      <c r="G28" s="153" t="str">
        <f>IFERROR(VLOOKUP($A28, '利用者情報'!$A$12:$L$113, 9, FALSE), "")</f>
        <v/>
      </c>
      <c r="H28" s="153" t="str">
        <f>IFERROR(VLOOKUP($A28, '利用者情報'!$A$12:$L$113, 10, FALSE), "")</f>
        <v/>
      </c>
      <c r="I28" s="153" t="str">
        <f>IFERROR(VLOOKUP($A28, '利用者情報'!$A$12:$L$113, 11, FALSE), "")</f>
        <v/>
      </c>
      <c r="J28" s="153" t="str">
        <f>IFERROR(VLOOKUP($A28, '利用者情報'!$A$12:$L$113, 12, FALSE), "")</f>
        <v/>
      </c>
      <c r="K28" s="160"/>
      <c r="L28" s="160"/>
      <c r="M28" s="157">
        <f t="shared" si="1"/>
        <v>0</v>
      </c>
      <c r="N28" s="158">
        <f t="shared" si="2"/>
        <v>0</v>
      </c>
      <c r="O28" s="160"/>
      <c r="P28" s="160"/>
      <c r="Q28" s="160"/>
      <c r="R28" s="158">
        <f t="shared" si="3"/>
        <v>0</v>
      </c>
      <c r="S28" s="157">
        <f t="shared" si="4"/>
        <v>0</v>
      </c>
      <c r="T28" s="157">
        <f t="shared" si="5"/>
        <v>0</v>
      </c>
      <c r="U28" s="158">
        <f t="shared" si="6"/>
        <v>0</v>
      </c>
      <c r="V28" s="158">
        <f t="shared" si="7"/>
        <v>0</v>
      </c>
      <c r="W28" s="159"/>
      <c r="X28" s="10" t="str">
        <f t="shared" si="8"/>
        <v/>
      </c>
      <c r="Y28" s="1"/>
      <c r="Z28" s="1"/>
      <c r="AA28" s="1"/>
      <c r="AB28" s="1"/>
      <c r="AC28" s="1"/>
    </row>
    <row r="29" ht="18.0" customHeight="1">
      <c r="A29" s="160"/>
      <c r="B29" s="153" t="str">
        <f>IFERROR(VLOOKUP($A29, '利用者情報'!$A$12:$L$113, 2, FALSE), "")</f>
        <v/>
      </c>
      <c r="C29" s="154" t="str">
        <f>IFERROR(VLOOKUP($A29, '利用者情報'!$A$12:$L$113, 3, FALSE), "")</f>
        <v/>
      </c>
      <c r="D29" s="155" t="str">
        <f>IFERROR(VLOOKUP($A29, '利用者情報'!$A$12:$L$113, 4, FALSE), "")</f>
        <v/>
      </c>
      <c r="E29" s="155" t="str">
        <f>IFERROR(VLOOKUP($A29, '利用者情報'!$A$12:$L$113, 5, FALSE), "")</f>
        <v/>
      </c>
      <c r="F29" s="156" t="str">
        <f>IFERROR(VLOOKUP($A29, '利用者情報'!$A$12:$L$113, 8, FALSE), "")</f>
        <v/>
      </c>
      <c r="G29" s="153" t="str">
        <f>IFERROR(VLOOKUP($A29, '利用者情報'!$A$12:$L$113, 9, FALSE), "")</f>
        <v/>
      </c>
      <c r="H29" s="153" t="str">
        <f>IFERROR(VLOOKUP($A29, '利用者情報'!$A$12:$L$113, 10, FALSE), "")</f>
        <v/>
      </c>
      <c r="I29" s="153" t="str">
        <f>IFERROR(VLOOKUP($A29, '利用者情報'!$A$12:$L$113, 11, FALSE), "")</f>
        <v/>
      </c>
      <c r="J29" s="153" t="str">
        <f>IFERROR(VLOOKUP($A29, '利用者情報'!$A$12:$L$113, 12, FALSE), "")</f>
        <v/>
      </c>
      <c r="K29" s="160"/>
      <c r="L29" s="160"/>
      <c r="M29" s="157">
        <f t="shared" si="1"/>
        <v>0</v>
      </c>
      <c r="N29" s="158">
        <f t="shared" si="2"/>
        <v>0</v>
      </c>
      <c r="O29" s="160"/>
      <c r="P29" s="160"/>
      <c r="Q29" s="160"/>
      <c r="R29" s="158">
        <f t="shared" si="3"/>
        <v>0</v>
      </c>
      <c r="S29" s="157">
        <f t="shared" si="4"/>
        <v>0</v>
      </c>
      <c r="T29" s="157">
        <f t="shared" si="5"/>
        <v>0</v>
      </c>
      <c r="U29" s="158">
        <f t="shared" si="6"/>
        <v>0</v>
      </c>
      <c r="V29" s="158">
        <f t="shared" si="7"/>
        <v>0</v>
      </c>
      <c r="W29" s="159"/>
      <c r="X29" s="10" t="str">
        <f t="shared" si="8"/>
        <v/>
      </c>
      <c r="Y29" s="1"/>
      <c r="Z29" s="1"/>
      <c r="AA29" s="1"/>
      <c r="AB29" s="1"/>
      <c r="AC29" s="1"/>
    </row>
    <row r="30" ht="18.0" customHeight="1">
      <c r="A30" s="160"/>
      <c r="B30" s="153" t="str">
        <f>IFERROR(VLOOKUP($A30, '利用者情報'!$A$12:$L$113, 2, FALSE), "")</f>
        <v/>
      </c>
      <c r="C30" s="154" t="str">
        <f>IFERROR(VLOOKUP($A30, '利用者情報'!$A$12:$L$113, 3, FALSE), "")</f>
        <v/>
      </c>
      <c r="D30" s="155" t="str">
        <f>IFERROR(VLOOKUP($A30, '利用者情報'!$A$12:$L$113, 4, FALSE), "")</f>
        <v/>
      </c>
      <c r="E30" s="155" t="str">
        <f>IFERROR(VLOOKUP($A30, '利用者情報'!$A$12:$L$113, 5, FALSE), "")</f>
        <v/>
      </c>
      <c r="F30" s="156" t="str">
        <f>IFERROR(VLOOKUP($A30, '利用者情報'!$A$12:$L$113, 8, FALSE), "")</f>
        <v/>
      </c>
      <c r="G30" s="153" t="str">
        <f>IFERROR(VLOOKUP($A30, '利用者情報'!$A$12:$L$113, 9, FALSE), "")</f>
        <v/>
      </c>
      <c r="H30" s="153" t="str">
        <f>IFERROR(VLOOKUP($A30, '利用者情報'!$A$12:$L$113, 10, FALSE), "")</f>
        <v/>
      </c>
      <c r="I30" s="153" t="str">
        <f>IFERROR(VLOOKUP($A30, '利用者情報'!$A$12:$L$113, 11, FALSE), "")</f>
        <v/>
      </c>
      <c r="J30" s="153" t="str">
        <f>IFERROR(VLOOKUP($A30, '利用者情報'!$A$12:$L$113, 12, FALSE), "")</f>
        <v/>
      </c>
      <c r="K30" s="160"/>
      <c r="L30" s="160"/>
      <c r="M30" s="157">
        <f t="shared" si="1"/>
        <v>0</v>
      </c>
      <c r="N30" s="158">
        <f t="shared" si="2"/>
        <v>0</v>
      </c>
      <c r="O30" s="160"/>
      <c r="P30" s="160"/>
      <c r="Q30" s="160"/>
      <c r="R30" s="158">
        <f t="shared" si="3"/>
        <v>0</v>
      </c>
      <c r="S30" s="157">
        <f t="shared" si="4"/>
        <v>0</v>
      </c>
      <c r="T30" s="157">
        <f t="shared" si="5"/>
        <v>0</v>
      </c>
      <c r="U30" s="158">
        <f t="shared" si="6"/>
        <v>0</v>
      </c>
      <c r="V30" s="158">
        <f t="shared" si="7"/>
        <v>0</v>
      </c>
      <c r="W30" s="159"/>
      <c r="X30" s="10" t="str">
        <f t="shared" si="8"/>
        <v/>
      </c>
      <c r="Y30" s="1"/>
      <c r="Z30" s="1"/>
      <c r="AA30" s="1"/>
      <c r="AB30" s="1"/>
      <c r="AC30" s="1"/>
    </row>
    <row r="31" ht="18.0" customHeight="1">
      <c r="A31" s="160"/>
      <c r="B31" s="153" t="str">
        <f>IFERROR(VLOOKUP($A31, '利用者情報'!$A$12:$L$113, 2, FALSE), "")</f>
        <v/>
      </c>
      <c r="C31" s="154" t="str">
        <f>IFERROR(VLOOKUP($A31, '利用者情報'!$A$12:$L$113, 3, FALSE), "")</f>
        <v/>
      </c>
      <c r="D31" s="155" t="str">
        <f>IFERROR(VLOOKUP($A31, '利用者情報'!$A$12:$L$113, 4, FALSE), "")</f>
        <v/>
      </c>
      <c r="E31" s="155" t="str">
        <f>IFERROR(VLOOKUP($A31, '利用者情報'!$A$12:$L$113, 5, FALSE), "")</f>
        <v/>
      </c>
      <c r="F31" s="156" t="str">
        <f>IFERROR(VLOOKUP($A31, '利用者情報'!$A$12:$L$113, 8, FALSE), "")</f>
        <v/>
      </c>
      <c r="G31" s="153" t="str">
        <f>IFERROR(VLOOKUP($A31, '利用者情報'!$A$12:$L$113, 9, FALSE), "")</f>
        <v/>
      </c>
      <c r="H31" s="153" t="str">
        <f>IFERROR(VLOOKUP($A31, '利用者情報'!$A$12:$L$113, 10, FALSE), "")</f>
        <v/>
      </c>
      <c r="I31" s="153" t="str">
        <f>IFERROR(VLOOKUP($A31, '利用者情報'!$A$12:$L$113, 11, FALSE), "")</f>
        <v/>
      </c>
      <c r="J31" s="153" t="str">
        <f>IFERROR(VLOOKUP($A31, '利用者情報'!$A$12:$L$113, 12, FALSE), "")</f>
        <v/>
      </c>
      <c r="K31" s="160"/>
      <c r="L31" s="160"/>
      <c r="M31" s="157">
        <f t="shared" si="1"/>
        <v>0</v>
      </c>
      <c r="N31" s="158">
        <f t="shared" si="2"/>
        <v>0</v>
      </c>
      <c r="O31" s="160"/>
      <c r="P31" s="160"/>
      <c r="Q31" s="160"/>
      <c r="R31" s="158">
        <f t="shared" si="3"/>
        <v>0</v>
      </c>
      <c r="S31" s="157">
        <f t="shared" si="4"/>
        <v>0</v>
      </c>
      <c r="T31" s="157">
        <f t="shared" si="5"/>
        <v>0</v>
      </c>
      <c r="U31" s="158">
        <f t="shared" si="6"/>
        <v>0</v>
      </c>
      <c r="V31" s="158">
        <f t="shared" si="7"/>
        <v>0</v>
      </c>
      <c r="W31" s="159"/>
      <c r="X31" s="10" t="str">
        <f t="shared" si="8"/>
        <v/>
      </c>
      <c r="Y31" s="1"/>
      <c r="Z31" s="1"/>
      <c r="AA31" s="1"/>
      <c r="AB31" s="1"/>
      <c r="AC31" s="1"/>
    </row>
    <row r="32" ht="18.0" customHeight="1">
      <c r="A32" s="160"/>
      <c r="B32" s="153" t="str">
        <f>IFERROR(VLOOKUP($A32, '利用者情報'!$A$12:$L$113, 2, FALSE), "")</f>
        <v/>
      </c>
      <c r="C32" s="154" t="str">
        <f>IFERROR(VLOOKUP($A32, '利用者情報'!$A$12:$L$113, 3, FALSE), "")</f>
        <v/>
      </c>
      <c r="D32" s="155" t="str">
        <f>IFERROR(VLOOKUP($A32, '利用者情報'!$A$12:$L$113, 4, FALSE), "")</f>
        <v/>
      </c>
      <c r="E32" s="155" t="str">
        <f>IFERROR(VLOOKUP($A32, '利用者情報'!$A$12:$L$113, 5, FALSE), "")</f>
        <v/>
      </c>
      <c r="F32" s="156" t="str">
        <f>IFERROR(VLOOKUP($A32, '利用者情報'!$A$12:$L$113, 8, FALSE), "")</f>
        <v/>
      </c>
      <c r="G32" s="153" t="str">
        <f>IFERROR(VLOOKUP($A32, '利用者情報'!$A$12:$L$113, 9, FALSE), "")</f>
        <v/>
      </c>
      <c r="H32" s="153" t="str">
        <f>IFERROR(VLOOKUP($A32, '利用者情報'!$A$12:$L$113, 10, FALSE), "")</f>
        <v/>
      </c>
      <c r="I32" s="153" t="str">
        <f>IFERROR(VLOOKUP($A32, '利用者情報'!$A$12:$L$113, 11, FALSE), "")</f>
        <v/>
      </c>
      <c r="J32" s="153" t="str">
        <f>IFERROR(VLOOKUP($A32, '利用者情報'!$A$12:$L$113, 12, FALSE), "")</f>
        <v/>
      </c>
      <c r="K32" s="160"/>
      <c r="L32" s="160"/>
      <c r="M32" s="157">
        <f t="shared" si="1"/>
        <v>0</v>
      </c>
      <c r="N32" s="158">
        <f t="shared" si="2"/>
        <v>0</v>
      </c>
      <c r="O32" s="160"/>
      <c r="P32" s="160"/>
      <c r="Q32" s="160"/>
      <c r="R32" s="158">
        <f t="shared" si="3"/>
        <v>0</v>
      </c>
      <c r="S32" s="157">
        <f t="shared" si="4"/>
        <v>0</v>
      </c>
      <c r="T32" s="157">
        <f t="shared" si="5"/>
        <v>0</v>
      </c>
      <c r="U32" s="158">
        <f t="shared" si="6"/>
        <v>0</v>
      </c>
      <c r="V32" s="158">
        <f t="shared" si="7"/>
        <v>0</v>
      </c>
      <c r="W32" s="159"/>
      <c r="X32" s="10" t="str">
        <f t="shared" si="8"/>
        <v/>
      </c>
      <c r="Y32" s="1"/>
      <c r="Z32" s="1"/>
      <c r="AA32" s="1"/>
      <c r="AB32" s="1"/>
      <c r="AC32" s="1"/>
    </row>
    <row r="33" ht="18.0" customHeight="1">
      <c r="A33" s="160"/>
      <c r="B33" s="153" t="str">
        <f>IFERROR(VLOOKUP($A33, '利用者情報'!$A$12:$L$113, 2, FALSE), "")</f>
        <v/>
      </c>
      <c r="C33" s="154" t="str">
        <f>IFERROR(VLOOKUP($A33, '利用者情報'!$A$12:$L$113, 3, FALSE), "")</f>
        <v/>
      </c>
      <c r="D33" s="155" t="str">
        <f>IFERROR(VLOOKUP($A33, '利用者情報'!$A$12:$L$113, 4, FALSE), "")</f>
        <v/>
      </c>
      <c r="E33" s="155" t="str">
        <f>IFERROR(VLOOKUP($A33, '利用者情報'!$A$12:$L$113, 5, FALSE), "")</f>
        <v/>
      </c>
      <c r="F33" s="156" t="str">
        <f>IFERROR(VLOOKUP($A33, '利用者情報'!$A$12:$L$113, 8, FALSE), "")</f>
        <v/>
      </c>
      <c r="G33" s="153" t="str">
        <f>IFERROR(VLOOKUP($A33, '利用者情報'!$A$12:$L$113, 9, FALSE), "")</f>
        <v/>
      </c>
      <c r="H33" s="153" t="str">
        <f>IFERROR(VLOOKUP($A33, '利用者情報'!$A$12:$L$113, 10, FALSE), "")</f>
        <v/>
      </c>
      <c r="I33" s="153" t="str">
        <f>IFERROR(VLOOKUP($A33, '利用者情報'!$A$12:$L$113, 11, FALSE), "")</f>
        <v/>
      </c>
      <c r="J33" s="153" t="str">
        <f>IFERROR(VLOOKUP($A33, '利用者情報'!$A$12:$L$113, 12, FALSE), "")</f>
        <v/>
      </c>
      <c r="K33" s="160"/>
      <c r="L33" s="160"/>
      <c r="M33" s="157">
        <f t="shared" si="1"/>
        <v>0</v>
      </c>
      <c r="N33" s="158">
        <f t="shared" si="2"/>
        <v>0</v>
      </c>
      <c r="O33" s="160"/>
      <c r="P33" s="160"/>
      <c r="Q33" s="160"/>
      <c r="R33" s="158">
        <f t="shared" si="3"/>
        <v>0</v>
      </c>
      <c r="S33" s="157">
        <f t="shared" si="4"/>
        <v>0</v>
      </c>
      <c r="T33" s="157">
        <f t="shared" si="5"/>
        <v>0</v>
      </c>
      <c r="U33" s="158">
        <f t="shared" si="6"/>
        <v>0</v>
      </c>
      <c r="V33" s="158">
        <f t="shared" si="7"/>
        <v>0</v>
      </c>
      <c r="W33" s="159"/>
      <c r="X33" s="10" t="str">
        <f t="shared" si="8"/>
        <v/>
      </c>
      <c r="Y33" s="1"/>
      <c r="Z33" s="1"/>
      <c r="AA33" s="1"/>
      <c r="AB33" s="1"/>
      <c r="AC33" s="1"/>
    </row>
    <row r="34" ht="18.0" customHeight="1">
      <c r="A34" s="160"/>
      <c r="B34" s="153" t="str">
        <f>IFERROR(VLOOKUP($A34, '利用者情報'!$A$12:$L$113, 2, FALSE), "")</f>
        <v/>
      </c>
      <c r="C34" s="154" t="str">
        <f>IFERROR(VLOOKUP($A34, '利用者情報'!$A$12:$L$113, 3, FALSE), "")</f>
        <v/>
      </c>
      <c r="D34" s="155" t="str">
        <f>IFERROR(VLOOKUP($A34, '利用者情報'!$A$12:$L$113, 4, FALSE), "")</f>
        <v/>
      </c>
      <c r="E34" s="155" t="str">
        <f>IFERROR(VLOOKUP($A34, '利用者情報'!$A$12:$L$113, 5, FALSE), "")</f>
        <v/>
      </c>
      <c r="F34" s="156" t="str">
        <f>IFERROR(VLOOKUP($A34, '利用者情報'!$A$12:$L$113, 8, FALSE), "")</f>
        <v/>
      </c>
      <c r="G34" s="153" t="str">
        <f>IFERROR(VLOOKUP($A34, '利用者情報'!$A$12:$L$113, 9, FALSE), "")</f>
        <v/>
      </c>
      <c r="H34" s="153" t="str">
        <f>IFERROR(VLOOKUP($A34, '利用者情報'!$A$12:$L$113, 10, FALSE), "")</f>
        <v/>
      </c>
      <c r="I34" s="153" t="str">
        <f>IFERROR(VLOOKUP($A34, '利用者情報'!$A$12:$L$113, 11, FALSE), "")</f>
        <v/>
      </c>
      <c r="J34" s="153" t="str">
        <f>IFERROR(VLOOKUP($A34, '利用者情報'!$A$12:$L$113, 12, FALSE), "")</f>
        <v/>
      </c>
      <c r="K34" s="160"/>
      <c r="L34" s="160"/>
      <c r="M34" s="157">
        <f t="shared" si="1"/>
        <v>0</v>
      </c>
      <c r="N34" s="158">
        <f t="shared" si="2"/>
        <v>0</v>
      </c>
      <c r="O34" s="160"/>
      <c r="P34" s="160"/>
      <c r="Q34" s="160"/>
      <c r="R34" s="158">
        <f t="shared" si="3"/>
        <v>0</v>
      </c>
      <c r="S34" s="157">
        <f t="shared" si="4"/>
        <v>0</v>
      </c>
      <c r="T34" s="157">
        <f t="shared" si="5"/>
        <v>0</v>
      </c>
      <c r="U34" s="158">
        <f t="shared" si="6"/>
        <v>0</v>
      </c>
      <c r="V34" s="158">
        <f t="shared" si="7"/>
        <v>0</v>
      </c>
      <c r="W34" s="159"/>
      <c r="X34" s="10" t="str">
        <f t="shared" si="8"/>
        <v/>
      </c>
      <c r="Y34" s="1"/>
      <c r="Z34" s="1"/>
      <c r="AA34" s="1"/>
      <c r="AB34" s="1"/>
      <c r="AC34" s="1"/>
    </row>
    <row r="35" ht="18.0" customHeight="1">
      <c r="A35" s="160"/>
      <c r="B35" s="153" t="str">
        <f>IFERROR(VLOOKUP($A35, '利用者情報'!$A$12:$L$113, 2, FALSE), "")</f>
        <v/>
      </c>
      <c r="C35" s="154" t="str">
        <f>IFERROR(VLOOKUP($A35, '利用者情報'!$A$12:$L$113, 3, FALSE), "")</f>
        <v/>
      </c>
      <c r="D35" s="155" t="str">
        <f>IFERROR(VLOOKUP($A35, '利用者情報'!$A$12:$L$113, 4, FALSE), "")</f>
        <v/>
      </c>
      <c r="E35" s="155" t="str">
        <f>IFERROR(VLOOKUP($A35, '利用者情報'!$A$12:$L$113, 5, FALSE), "")</f>
        <v/>
      </c>
      <c r="F35" s="156" t="str">
        <f>IFERROR(VLOOKUP($A35, '利用者情報'!$A$12:$L$113, 8, FALSE), "")</f>
        <v/>
      </c>
      <c r="G35" s="153" t="str">
        <f>IFERROR(VLOOKUP($A35, '利用者情報'!$A$12:$L$113, 9, FALSE), "")</f>
        <v/>
      </c>
      <c r="H35" s="153" t="str">
        <f>IFERROR(VLOOKUP($A35, '利用者情報'!$A$12:$L$113, 10, FALSE), "")</f>
        <v/>
      </c>
      <c r="I35" s="153" t="str">
        <f>IFERROR(VLOOKUP($A35, '利用者情報'!$A$12:$L$113, 11, FALSE), "")</f>
        <v/>
      </c>
      <c r="J35" s="153" t="str">
        <f>IFERROR(VLOOKUP($A35, '利用者情報'!$A$12:$L$113, 12, FALSE), "")</f>
        <v/>
      </c>
      <c r="K35" s="160"/>
      <c r="L35" s="160"/>
      <c r="M35" s="157">
        <f t="shared" si="1"/>
        <v>0</v>
      </c>
      <c r="N35" s="158">
        <f t="shared" si="2"/>
        <v>0</v>
      </c>
      <c r="O35" s="160"/>
      <c r="P35" s="160"/>
      <c r="Q35" s="160"/>
      <c r="R35" s="158">
        <f t="shared" si="3"/>
        <v>0</v>
      </c>
      <c r="S35" s="157">
        <f t="shared" si="4"/>
        <v>0</v>
      </c>
      <c r="T35" s="157">
        <f t="shared" si="5"/>
        <v>0</v>
      </c>
      <c r="U35" s="158">
        <f t="shared" si="6"/>
        <v>0</v>
      </c>
      <c r="V35" s="158">
        <f t="shared" si="7"/>
        <v>0</v>
      </c>
      <c r="W35" s="159"/>
      <c r="X35" s="10" t="str">
        <f t="shared" si="8"/>
        <v/>
      </c>
      <c r="Y35" s="1"/>
      <c r="Z35" s="1"/>
      <c r="AA35" s="1"/>
      <c r="AB35" s="1"/>
      <c r="AC35" s="1"/>
    </row>
    <row r="36" ht="18.0" customHeight="1">
      <c r="A36" s="160"/>
      <c r="B36" s="153" t="str">
        <f>IFERROR(VLOOKUP($A36, '利用者情報'!$A$12:$L$113, 2, FALSE), "")</f>
        <v/>
      </c>
      <c r="C36" s="154" t="str">
        <f>IFERROR(VLOOKUP($A36, '利用者情報'!$A$12:$L$113, 3, FALSE), "")</f>
        <v/>
      </c>
      <c r="D36" s="155" t="str">
        <f>IFERROR(VLOOKUP($A36, '利用者情報'!$A$12:$L$113, 4, FALSE), "")</f>
        <v/>
      </c>
      <c r="E36" s="155" t="str">
        <f>IFERROR(VLOOKUP($A36, '利用者情報'!$A$12:$L$113, 5, FALSE), "")</f>
        <v/>
      </c>
      <c r="F36" s="156" t="str">
        <f>IFERROR(VLOOKUP($A36, '利用者情報'!$A$12:$L$113, 8, FALSE), "")</f>
        <v/>
      </c>
      <c r="G36" s="153" t="str">
        <f>IFERROR(VLOOKUP($A36, '利用者情報'!$A$12:$L$113, 9, FALSE), "")</f>
        <v/>
      </c>
      <c r="H36" s="153" t="str">
        <f>IFERROR(VLOOKUP($A36, '利用者情報'!$A$12:$L$113, 10, FALSE), "")</f>
        <v/>
      </c>
      <c r="I36" s="153" t="str">
        <f>IFERROR(VLOOKUP($A36, '利用者情報'!$A$12:$L$113, 11, FALSE), "")</f>
        <v/>
      </c>
      <c r="J36" s="153" t="str">
        <f>IFERROR(VLOOKUP($A36, '利用者情報'!$A$12:$L$113, 12, FALSE), "")</f>
        <v/>
      </c>
      <c r="K36" s="160"/>
      <c r="L36" s="160"/>
      <c r="M36" s="157">
        <f t="shared" si="1"/>
        <v>0</v>
      </c>
      <c r="N36" s="158">
        <f t="shared" si="2"/>
        <v>0</v>
      </c>
      <c r="O36" s="160"/>
      <c r="P36" s="160"/>
      <c r="Q36" s="160"/>
      <c r="R36" s="158">
        <f t="shared" si="3"/>
        <v>0</v>
      </c>
      <c r="S36" s="157">
        <f t="shared" si="4"/>
        <v>0</v>
      </c>
      <c r="T36" s="157">
        <f t="shared" si="5"/>
        <v>0</v>
      </c>
      <c r="U36" s="158">
        <f t="shared" si="6"/>
        <v>0</v>
      </c>
      <c r="V36" s="158">
        <f t="shared" si="7"/>
        <v>0</v>
      </c>
      <c r="W36" s="159"/>
      <c r="X36" s="10" t="str">
        <f t="shared" si="8"/>
        <v/>
      </c>
      <c r="Y36" s="1"/>
      <c r="Z36" s="1"/>
      <c r="AA36" s="1"/>
      <c r="AB36" s="1"/>
      <c r="AC36" s="1"/>
    </row>
    <row r="37" ht="18.0" customHeight="1">
      <c r="A37" s="160"/>
      <c r="B37" s="153" t="str">
        <f>IFERROR(VLOOKUP($A37, '利用者情報'!$A$12:$L$113, 2, FALSE), "")</f>
        <v/>
      </c>
      <c r="C37" s="154" t="str">
        <f>IFERROR(VLOOKUP($A37, '利用者情報'!$A$12:$L$113, 3, FALSE), "")</f>
        <v/>
      </c>
      <c r="D37" s="155" t="str">
        <f>IFERROR(VLOOKUP($A37, '利用者情報'!$A$12:$L$113, 4, FALSE), "")</f>
        <v/>
      </c>
      <c r="E37" s="155" t="str">
        <f>IFERROR(VLOOKUP($A37, '利用者情報'!$A$12:$L$113, 5, FALSE), "")</f>
        <v/>
      </c>
      <c r="F37" s="156" t="str">
        <f>IFERROR(VLOOKUP($A37, '利用者情報'!$A$12:$L$113, 8, FALSE), "")</f>
        <v/>
      </c>
      <c r="G37" s="153" t="str">
        <f>IFERROR(VLOOKUP($A37, '利用者情報'!$A$12:$L$113, 9, FALSE), "")</f>
        <v/>
      </c>
      <c r="H37" s="153" t="str">
        <f>IFERROR(VLOOKUP($A37, '利用者情報'!$A$12:$L$113, 10, FALSE), "")</f>
        <v/>
      </c>
      <c r="I37" s="153" t="str">
        <f>IFERROR(VLOOKUP($A37, '利用者情報'!$A$12:$L$113, 11, FALSE), "")</f>
        <v/>
      </c>
      <c r="J37" s="153" t="str">
        <f>IFERROR(VLOOKUP($A37, '利用者情報'!$A$12:$L$113, 12, FALSE), "")</f>
        <v/>
      </c>
      <c r="K37" s="160"/>
      <c r="L37" s="160"/>
      <c r="M37" s="157">
        <f t="shared" si="1"/>
        <v>0</v>
      </c>
      <c r="N37" s="158">
        <f t="shared" si="2"/>
        <v>0</v>
      </c>
      <c r="O37" s="160"/>
      <c r="P37" s="160"/>
      <c r="Q37" s="160"/>
      <c r="R37" s="158">
        <f t="shared" si="3"/>
        <v>0</v>
      </c>
      <c r="S37" s="157">
        <f t="shared" si="4"/>
        <v>0</v>
      </c>
      <c r="T37" s="157">
        <f t="shared" si="5"/>
        <v>0</v>
      </c>
      <c r="U37" s="158">
        <f t="shared" si="6"/>
        <v>0</v>
      </c>
      <c r="V37" s="158">
        <f t="shared" si="7"/>
        <v>0</v>
      </c>
      <c r="W37" s="159"/>
      <c r="X37" s="10" t="str">
        <f t="shared" si="8"/>
        <v/>
      </c>
      <c r="Y37" s="1"/>
      <c r="Z37" s="1"/>
      <c r="AA37" s="1"/>
      <c r="AB37" s="1"/>
      <c r="AC37" s="1"/>
    </row>
    <row r="38" ht="18.0" customHeight="1">
      <c r="A38" s="160"/>
      <c r="B38" s="153" t="str">
        <f>IFERROR(VLOOKUP($A38, '利用者情報'!$A$12:$L$113, 2, FALSE), "")</f>
        <v/>
      </c>
      <c r="C38" s="154" t="str">
        <f>IFERROR(VLOOKUP($A38, '利用者情報'!$A$12:$L$113, 3, FALSE), "")</f>
        <v/>
      </c>
      <c r="D38" s="155" t="str">
        <f>IFERROR(VLOOKUP($A38, '利用者情報'!$A$12:$L$113, 4, FALSE), "")</f>
        <v/>
      </c>
      <c r="E38" s="155" t="str">
        <f>IFERROR(VLOOKUP($A38, '利用者情報'!$A$12:$L$113, 5, FALSE), "")</f>
        <v/>
      </c>
      <c r="F38" s="156" t="str">
        <f>IFERROR(VLOOKUP($A38, '利用者情報'!$A$12:$L$113, 8, FALSE), "")</f>
        <v/>
      </c>
      <c r="G38" s="153" t="str">
        <f>IFERROR(VLOOKUP($A38, '利用者情報'!$A$12:$L$113, 9, FALSE), "")</f>
        <v/>
      </c>
      <c r="H38" s="153" t="str">
        <f>IFERROR(VLOOKUP($A38, '利用者情報'!$A$12:$L$113, 10, FALSE), "")</f>
        <v/>
      </c>
      <c r="I38" s="153" t="str">
        <f>IFERROR(VLOOKUP($A38, '利用者情報'!$A$12:$L$113, 11, FALSE), "")</f>
        <v/>
      </c>
      <c r="J38" s="153" t="str">
        <f>IFERROR(VLOOKUP($A38, '利用者情報'!$A$12:$L$113, 12, FALSE), "")</f>
        <v/>
      </c>
      <c r="K38" s="160"/>
      <c r="L38" s="160"/>
      <c r="M38" s="157">
        <f t="shared" si="1"/>
        <v>0</v>
      </c>
      <c r="N38" s="158">
        <f t="shared" si="2"/>
        <v>0</v>
      </c>
      <c r="O38" s="160"/>
      <c r="P38" s="160"/>
      <c r="Q38" s="160"/>
      <c r="R38" s="158">
        <f t="shared" si="3"/>
        <v>0</v>
      </c>
      <c r="S38" s="157">
        <f t="shared" si="4"/>
        <v>0</v>
      </c>
      <c r="T38" s="157">
        <f t="shared" si="5"/>
        <v>0</v>
      </c>
      <c r="U38" s="158">
        <f t="shared" si="6"/>
        <v>0</v>
      </c>
      <c r="V38" s="158">
        <f t="shared" si="7"/>
        <v>0</v>
      </c>
      <c r="W38" s="159"/>
      <c r="X38" s="10" t="str">
        <f t="shared" si="8"/>
        <v/>
      </c>
      <c r="Y38" s="1"/>
      <c r="Z38" s="1"/>
      <c r="AA38" s="1"/>
      <c r="AB38" s="1"/>
      <c r="AC38" s="1"/>
    </row>
    <row r="39" ht="18.0" customHeight="1">
      <c r="A39" s="160"/>
      <c r="B39" s="153" t="str">
        <f>IFERROR(VLOOKUP($A39, '利用者情報'!$A$12:$L$113, 2, FALSE), "")</f>
        <v/>
      </c>
      <c r="C39" s="154" t="str">
        <f>IFERROR(VLOOKUP($A39, '利用者情報'!$A$12:$L$113, 3, FALSE), "")</f>
        <v/>
      </c>
      <c r="D39" s="155" t="str">
        <f>IFERROR(VLOOKUP($A39, '利用者情報'!$A$12:$L$113, 4, FALSE), "")</f>
        <v/>
      </c>
      <c r="E39" s="155" t="str">
        <f>IFERROR(VLOOKUP($A39, '利用者情報'!$A$12:$L$113, 5, FALSE), "")</f>
        <v/>
      </c>
      <c r="F39" s="156" t="str">
        <f>IFERROR(VLOOKUP($A39, '利用者情報'!$A$12:$L$113, 8, FALSE), "")</f>
        <v/>
      </c>
      <c r="G39" s="153" t="str">
        <f>IFERROR(VLOOKUP($A39, '利用者情報'!$A$12:$L$113, 9, FALSE), "")</f>
        <v/>
      </c>
      <c r="H39" s="153" t="str">
        <f>IFERROR(VLOOKUP($A39, '利用者情報'!$A$12:$L$113, 10, FALSE), "")</f>
        <v/>
      </c>
      <c r="I39" s="153" t="str">
        <f>IFERROR(VLOOKUP($A39, '利用者情報'!$A$12:$L$113, 11, FALSE), "")</f>
        <v/>
      </c>
      <c r="J39" s="153" t="str">
        <f>IFERROR(VLOOKUP($A39, '利用者情報'!$A$12:$L$113, 12, FALSE), "")</f>
        <v/>
      </c>
      <c r="K39" s="160"/>
      <c r="L39" s="160"/>
      <c r="M39" s="157">
        <f t="shared" si="1"/>
        <v>0</v>
      </c>
      <c r="N39" s="158">
        <f t="shared" si="2"/>
        <v>0</v>
      </c>
      <c r="O39" s="160"/>
      <c r="P39" s="160"/>
      <c r="Q39" s="160"/>
      <c r="R39" s="158">
        <f t="shared" si="3"/>
        <v>0</v>
      </c>
      <c r="S39" s="157">
        <f t="shared" si="4"/>
        <v>0</v>
      </c>
      <c r="T39" s="157">
        <f t="shared" si="5"/>
        <v>0</v>
      </c>
      <c r="U39" s="158">
        <f t="shared" si="6"/>
        <v>0</v>
      </c>
      <c r="V39" s="158">
        <f t="shared" si="7"/>
        <v>0</v>
      </c>
      <c r="W39" s="159"/>
      <c r="X39" s="10" t="str">
        <f t="shared" si="8"/>
        <v/>
      </c>
      <c r="Y39" s="1"/>
      <c r="Z39" s="1"/>
      <c r="AA39" s="1"/>
      <c r="AB39" s="1"/>
      <c r="AC39" s="1"/>
    </row>
    <row r="40" ht="18.0" customHeight="1">
      <c r="A40" s="160"/>
      <c r="B40" s="153" t="str">
        <f>IFERROR(VLOOKUP($A40, '利用者情報'!$A$12:$L$113, 2, FALSE), "")</f>
        <v/>
      </c>
      <c r="C40" s="154" t="str">
        <f>IFERROR(VLOOKUP($A40, '利用者情報'!$A$12:$L$113, 3, FALSE), "")</f>
        <v/>
      </c>
      <c r="D40" s="155" t="str">
        <f>IFERROR(VLOOKUP($A40, '利用者情報'!$A$12:$L$113, 4, FALSE), "")</f>
        <v/>
      </c>
      <c r="E40" s="155" t="str">
        <f>IFERROR(VLOOKUP($A40, '利用者情報'!$A$12:$L$113, 5, FALSE), "")</f>
        <v/>
      </c>
      <c r="F40" s="156" t="str">
        <f>IFERROR(VLOOKUP($A40, '利用者情報'!$A$12:$L$113, 8, FALSE), "")</f>
        <v/>
      </c>
      <c r="G40" s="153" t="str">
        <f>IFERROR(VLOOKUP($A40, '利用者情報'!$A$12:$L$113, 9, FALSE), "")</f>
        <v/>
      </c>
      <c r="H40" s="153" t="str">
        <f>IFERROR(VLOOKUP($A40, '利用者情報'!$A$12:$L$113, 10, FALSE), "")</f>
        <v/>
      </c>
      <c r="I40" s="153" t="str">
        <f>IFERROR(VLOOKUP($A40, '利用者情報'!$A$12:$L$113, 11, FALSE), "")</f>
        <v/>
      </c>
      <c r="J40" s="153" t="str">
        <f>IFERROR(VLOOKUP($A40, '利用者情報'!$A$12:$L$113, 12, FALSE), "")</f>
        <v/>
      </c>
      <c r="K40" s="160"/>
      <c r="L40" s="160"/>
      <c r="M40" s="157">
        <f t="shared" si="1"/>
        <v>0</v>
      </c>
      <c r="N40" s="158">
        <f t="shared" si="2"/>
        <v>0</v>
      </c>
      <c r="O40" s="160"/>
      <c r="P40" s="160"/>
      <c r="Q40" s="160"/>
      <c r="R40" s="158">
        <f t="shared" si="3"/>
        <v>0</v>
      </c>
      <c r="S40" s="157">
        <f t="shared" si="4"/>
        <v>0</v>
      </c>
      <c r="T40" s="157">
        <f t="shared" si="5"/>
        <v>0</v>
      </c>
      <c r="U40" s="158">
        <f t="shared" si="6"/>
        <v>0</v>
      </c>
      <c r="V40" s="158">
        <f t="shared" si="7"/>
        <v>0</v>
      </c>
      <c r="W40" s="159"/>
      <c r="X40" s="10" t="str">
        <f t="shared" si="8"/>
        <v/>
      </c>
      <c r="Y40" s="1"/>
      <c r="Z40" s="1"/>
      <c r="AA40" s="1"/>
      <c r="AB40" s="1"/>
      <c r="AC40" s="1"/>
    </row>
    <row r="41" ht="18.0" customHeight="1">
      <c r="A41" s="160"/>
      <c r="B41" s="153" t="str">
        <f>IFERROR(VLOOKUP($A41, '利用者情報'!$A$12:$L$113, 2, FALSE), "")</f>
        <v/>
      </c>
      <c r="C41" s="154" t="str">
        <f>IFERROR(VLOOKUP($A41, '利用者情報'!$A$12:$L$113, 3, FALSE), "")</f>
        <v/>
      </c>
      <c r="D41" s="155" t="str">
        <f>IFERROR(VLOOKUP($A41, '利用者情報'!$A$12:$L$113, 4, FALSE), "")</f>
        <v/>
      </c>
      <c r="E41" s="155" t="str">
        <f>IFERROR(VLOOKUP($A41, '利用者情報'!$A$12:$L$113, 5, FALSE), "")</f>
        <v/>
      </c>
      <c r="F41" s="156" t="str">
        <f>IFERROR(VLOOKUP($A41, '利用者情報'!$A$12:$L$113, 8, FALSE), "")</f>
        <v/>
      </c>
      <c r="G41" s="153" t="str">
        <f>IFERROR(VLOOKUP($A41, '利用者情報'!$A$12:$L$113, 9, FALSE), "")</f>
        <v/>
      </c>
      <c r="H41" s="153" t="str">
        <f>IFERROR(VLOOKUP($A41, '利用者情報'!$A$12:$L$113, 10, FALSE), "")</f>
        <v/>
      </c>
      <c r="I41" s="153" t="str">
        <f>IFERROR(VLOOKUP($A41, '利用者情報'!$A$12:$L$113, 11, FALSE), "")</f>
        <v/>
      </c>
      <c r="J41" s="153" t="str">
        <f>IFERROR(VLOOKUP($A41, '利用者情報'!$A$12:$L$113, 12, FALSE), "")</f>
        <v/>
      </c>
      <c r="K41" s="160"/>
      <c r="L41" s="160"/>
      <c r="M41" s="157">
        <f t="shared" si="1"/>
        <v>0</v>
      </c>
      <c r="N41" s="158">
        <f t="shared" si="2"/>
        <v>0</v>
      </c>
      <c r="O41" s="160"/>
      <c r="P41" s="160"/>
      <c r="Q41" s="160"/>
      <c r="R41" s="158">
        <f t="shared" si="3"/>
        <v>0</v>
      </c>
      <c r="S41" s="157">
        <f t="shared" si="4"/>
        <v>0</v>
      </c>
      <c r="T41" s="157">
        <f t="shared" si="5"/>
        <v>0</v>
      </c>
      <c r="U41" s="158">
        <f t="shared" si="6"/>
        <v>0</v>
      </c>
      <c r="V41" s="158">
        <f t="shared" si="7"/>
        <v>0</v>
      </c>
      <c r="W41" s="159"/>
      <c r="X41" s="10" t="str">
        <f t="shared" si="8"/>
        <v/>
      </c>
      <c r="Y41" s="1"/>
      <c r="Z41" s="1"/>
      <c r="AA41" s="1"/>
      <c r="AB41" s="1"/>
      <c r="AC41" s="1"/>
    </row>
    <row r="42" ht="18.0" customHeight="1">
      <c r="A42" s="160"/>
      <c r="B42" s="153" t="str">
        <f>IFERROR(VLOOKUP($A42, '利用者情報'!$A$12:$L$113, 2, FALSE), "")</f>
        <v/>
      </c>
      <c r="C42" s="154" t="str">
        <f>IFERROR(VLOOKUP($A42, '利用者情報'!$A$12:$L$113, 3, FALSE), "")</f>
        <v/>
      </c>
      <c r="D42" s="155" t="str">
        <f>IFERROR(VLOOKUP($A42, '利用者情報'!$A$12:$L$113, 4, FALSE), "")</f>
        <v/>
      </c>
      <c r="E42" s="155" t="str">
        <f>IFERROR(VLOOKUP($A42, '利用者情報'!$A$12:$L$113, 5, FALSE), "")</f>
        <v/>
      </c>
      <c r="F42" s="156" t="str">
        <f>IFERROR(VLOOKUP($A42, '利用者情報'!$A$12:$L$113, 8, FALSE), "")</f>
        <v/>
      </c>
      <c r="G42" s="153" t="str">
        <f>IFERROR(VLOOKUP($A42, '利用者情報'!$A$12:$L$113, 9, FALSE), "")</f>
        <v/>
      </c>
      <c r="H42" s="153" t="str">
        <f>IFERROR(VLOOKUP($A42, '利用者情報'!$A$12:$L$113, 10, FALSE), "")</f>
        <v/>
      </c>
      <c r="I42" s="153" t="str">
        <f>IFERROR(VLOOKUP($A42, '利用者情報'!$A$12:$L$113, 11, FALSE), "")</f>
        <v/>
      </c>
      <c r="J42" s="153" t="str">
        <f>IFERROR(VLOOKUP($A42, '利用者情報'!$A$12:$L$113, 12, FALSE), "")</f>
        <v/>
      </c>
      <c r="K42" s="160"/>
      <c r="L42" s="160"/>
      <c r="M42" s="157">
        <f t="shared" si="1"/>
        <v>0</v>
      </c>
      <c r="N42" s="158">
        <f t="shared" si="2"/>
        <v>0</v>
      </c>
      <c r="O42" s="160"/>
      <c r="P42" s="160"/>
      <c r="Q42" s="160"/>
      <c r="R42" s="158">
        <f t="shared" si="3"/>
        <v>0</v>
      </c>
      <c r="S42" s="157">
        <f t="shared" si="4"/>
        <v>0</v>
      </c>
      <c r="T42" s="157">
        <f t="shared" si="5"/>
        <v>0</v>
      </c>
      <c r="U42" s="158">
        <f t="shared" si="6"/>
        <v>0</v>
      </c>
      <c r="V42" s="158">
        <f t="shared" si="7"/>
        <v>0</v>
      </c>
      <c r="W42" s="159"/>
      <c r="X42" s="10" t="str">
        <f t="shared" si="8"/>
        <v/>
      </c>
      <c r="Y42" s="1"/>
      <c r="Z42" s="1"/>
      <c r="AA42" s="1"/>
      <c r="AB42" s="1"/>
      <c r="AC42" s="1"/>
    </row>
    <row r="43" ht="18.0" customHeight="1">
      <c r="A43" s="160"/>
      <c r="B43" s="153" t="str">
        <f>IFERROR(VLOOKUP($A43, '利用者情報'!$A$12:$L$113, 2, FALSE), "")</f>
        <v/>
      </c>
      <c r="C43" s="154" t="str">
        <f>IFERROR(VLOOKUP($A43, '利用者情報'!$A$12:$L$113, 3, FALSE), "")</f>
        <v/>
      </c>
      <c r="D43" s="155" t="str">
        <f>IFERROR(VLOOKUP($A43, '利用者情報'!$A$12:$L$113, 4, FALSE), "")</f>
        <v/>
      </c>
      <c r="E43" s="155" t="str">
        <f>IFERROR(VLOOKUP($A43, '利用者情報'!$A$12:$L$113, 5, FALSE), "")</f>
        <v/>
      </c>
      <c r="F43" s="156" t="str">
        <f>IFERROR(VLOOKUP($A43, '利用者情報'!$A$12:$L$113, 8, FALSE), "")</f>
        <v/>
      </c>
      <c r="G43" s="153" t="str">
        <f>IFERROR(VLOOKUP($A43, '利用者情報'!$A$12:$L$113, 9, FALSE), "")</f>
        <v/>
      </c>
      <c r="H43" s="153" t="str">
        <f>IFERROR(VLOOKUP($A43, '利用者情報'!$A$12:$L$113, 10, FALSE), "")</f>
        <v/>
      </c>
      <c r="I43" s="153" t="str">
        <f>IFERROR(VLOOKUP($A43, '利用者情報'!$A$12:$L$113, 11, FALSE), "")</f>
        <v/>
      </c>
      <c r="J43" s="153" t="str">
        <f>IFERROR(VLOOKUP($A43, '利用者情報'!$A$12:$L$113, 12, FALSE), "")</f>
        <v/>
      </c>
      <c r="K43" s="160"/>
      <c r="L43" s="160"/>
      <c r="M43" s="157">
        <f t="shared" si="1"/>
        <v>0</v>
      </c>
      <c r="N43" s="158">
        <f t="shared" si="2"/>
        <v>0</v>
      </c>
      <c r="O43" s="160"/>
      <c r="P43" s="160"/>
      <c r="Q43" s="160"/>
      <c r="R43" s="158">
        <f t="shared" si="3"/>
        <v>0</v>
      </c>
      <c r="S43" s="157">
        <f t="shared" si="4"/>
        <v>0</v>
      </c>
      <c r="T43" s="157">
        <f t="shared" si="5"/>
        <v>0</v>
      </c>
      <c r="U43" s="158">
        <f t="shared" si="6"/>
        <v>0</v>
      </c>
      <c r="V43" s="158">
        <f t="shared" si="7"/>
        <v>0</v>
      </c>
      <c r="W43" s="159"/>
      <c r="X43" s="10" t="str">
        <f t="shared" si="8"/>
        <v/>
      </c>
      <c r="Y43" s="1"/>
      <c r="Z43" s="1"/>
      <c r="AA43" s="1"/>
      <c r="AB43" s="1"/>
      <c r="AC43" s="1"/>
    </row>
    <row r="44" ht="18.0" customHeight="1">
      <c r="A44" s="160"/>
      <c r="B44" s="153" t="str">
        <f>IFERROR(VLOOKUP($A44, '利用者情報'!$A$12:$L$113, 2, FALSE), "")</f>
        <v/>
      </c>
      <c r="C44" s="154" t="str">
        <f>IFERROR(VLOOKUP($A44, '利用者情報'!$A$12:$L$113, 3, FALSE), "")</f>
        <v/>
      </c>
      <c r="D44" s="155" t="str">
        <f>IFERROR(VLOOKUP($A44, '利用者情報'!$A$12:$L$113, 4, FALSE), "")</f>
        <v/>
      </c>
      <c r="E44" s="155" t="str">
        <f>IFERROR(VLOOKUP($A44, '利用者情報'!$A$12:$L$113, 5, FALSE), "")</f>
        <v/>
      </c>
      <c r="F44" s="156" t="str">
        <f>IFERROR(VLOOKUP($A44, '利用者情報'!$A$12:$L$113, 8, FALSE), "")</f>
        <v/>
      </c>
      <c r="G44" s="153" t="str">
        <f>IFERROR(VLOOKUP($A44, '利用者情報'!$A$12:$L$113, 9, FALSE), "")</f>
        <v/>
      </c>
      <c r="H44" s="153" t="str">
        <f>IFERROR(VLOOKUP($A44, '利用者情報'!$A$12:$L$113, 10, FALSE), "")</f>
        <v/>
      </c>
      <c r="I44" s="153" t="str">
        <f>IFERROR(VLOOKUP($A44, '利用者情報'!$A$12:$L$113, 11, FALSE), "")</f>
        <v/>
      </c>
      <c r="J44" s="153" t="str">
        <f>IFERROR(VLOOKUP($A44, '利用者情報'!$A$12:$L$113, 12, FALSE), "")</f>
        <v/>
      </c>
      <c r="K44" s="160"/>
      <c r="L44" s="160"/>
      <c r="M44" s="157">
        <f t="shared" si="1"/>
        <v>0</v>
      </c>
      <c r="N44" s="158">
        <f t="shared" si="2"/>
        <v>0</v>
      </c>
      <c r="O44" s="160"/>
      <c r="P44" s="160"/>
      <c r="Q44" s="160"/>
      <c r="R44" s="158">
        <f t="shared" si="3"/>
        <v>0</v>
      </c>
      <c r="S44" s="157">
        <f t="shared" si="4"/>
        <v>0</v>
      </c>
      <c r="T44" s="157">
        <f t="shared" si="5"/>
        <v>0</v>
      </c>
      <c r="U44" s="158">
        <f t="shared" si="6"/>
        <v>0</v>
      </c>
      <c r="V44" s="158">
        <f t="shared" si="7"/>
        <v>0</v>
      </c>
      <c r="W44" s="159"/>
      <c r="X44" s="10" t="str">
        <f t="shared" si="8"/>
        <v/>
      </c>
      <c r="Y44" s="1"/>
      <c r="Z44" s="1"/>
      <c r="AA44" s="1"/>
      <c r="AB44" s="1"/>
      <c r="AC44" s="1"/>
    </row>
    <row r="45" ht="18.0" customHeight="1">
      <c r="A45" s="160"/>
      <c r="B45" s="153" t="str">
        <f>IFERROR(VLOOKUP($A45, '利用者情報'!$A$12:$L$113, 2, FALSE), "")</f>
        <v/>
      </c>
      <c r="C45" s="154" t="str">
        <f>IFERROR(VLOOKUP($A45, '利用者情報'!$A$12:$L$113, 3, FALSE), "")</f>
        <v/>
      </c>
      <c r="D45" s="155" t="str">
        <f>IFERROR(VLOOKUP($A45, '利用者情報'!$A$12:$L$113, 4, FALSE), "")</f>
        <v/>
      </c>
      <c r="E45" s="155" t="str">
        <f>IFERROR(VLOOKUP($A45, '利用者情報'!$A$12:$L$113, 5, FALSE), "")</f>
        <v/>
      </c>
      <c r="F45" s="156" t="str">
        <f>IFERROR(VLOOKUP($A45, '利用者情報'!$A$12:$L$113, 8, FALSE), "")</f>
        <v/>
      </c>
      <c r="G45" s="153" t="str">
        <f>IFERROR(VLOOKUP($A45, '利用者情報'!$A$12:$L$113, 9, FALSE), "")</f>
        <v/>
      </c>
      <c r="H45" s="153" t="str">
        <f>IFERROR(VLOOKUP($A45, '利用者情報'!$A$12:$L$113, 10, FALSE), "")</f>
        <v/>
      </c>
      <c r="I45" s="153" t="str">
        <f>IFERROR(VLOOKUP($A45, '利用者情報'!$A$12:$L$113, 11, FALSE), "")</f>
        <v/>
      </c>
      <c r="J45" s="153" t="str">
        <f>IFERROR(VLOOKUP($A45, '利用者情報'!$A$12:$L$113, 12, FALSE), "")</f>
        <v/>
      </c>
      <c r="K45" s="160"/>
      <c r="L45" s="160"/>
      <c r="M45" s="157">
        <f t="shared" si="1"/>
        <v>0</v>
      </c>
      <c r="N45" s="158">
        <f t="shared" si="2"/>
        <v>0</v>
      </c>
      <c r="O45" s="160"/>
      <c r="P45" s="160"/>
      <c r="Q45" s="160"/>
      <c r="R45" s="158">
        <f t="shared" si="3"/>
        <v>0</v>
      </c>
      <c r="S45" s="157">
        <f t="shared" si="4"/>
        <v>0</v>
      </c>
      <c r="T45" s="157">
        <f t="shared" si="5"/>
        <v>0</v>
      </c>
      <c r="U45" s="158">
        <f t="shared" si="6"/>
        <v>0</v>
      </c>
      <c r="V45" s="158">
        <f t="shared" si="7"/>
        <v>0</v>
      </c>
      <c r="W45" s="159"/>
      <c r="X45" s="10" t="str">
        <f t="shared" si="8"/>
        <v/>
      </c>
      <c r="Y45" s="1"/>
      <c r="Z45" s="1"/>
      <c r="AA45" s="1"/>
      <c r="AB45" s="1"/>
      <c r="AC45" s="1"/>
    </row>
    <row r="46" ht="18.0" customHeight="1">
      <c r="A46" s="160"/>
      <c r="B46" s="153" t="str">
        <f>IFERROR(VLOOKUP($A46, '利用者情報'!$A$12:$L$113, 2, FALSE), "")</f>
        <v/>
      </c>
      <c r="C46" s="154" t="str">
        <f>IFERROR(VLOOKUP($A46, '利用者情報'!$A$12:$L$113, 3, FALSE), "")</f>
        <v/>
      </c>
      <c r="D46" s="155" t="str">
        <f>IFERROR(VLOOKUP($A46, '利用者情報'!$A$12:$L$113, 4, FALSE), "")</f>
        <v/>
      </c>
      <c r="E46" s="155" t="str">
        <f>IFERROR(VLOOKUP($A46, '利用者情報'!$A$12:$L$113, 5, FALSE), "")</f>
        <v/>
      </c>
      <c r="F46" s="156" t="str">
        <f>IFERROR(VLOOKUP($A46, '利用者情報'!$A$12:$L$113, 8, FALSE), "")</f>
        <v/>
      </c>
      <c r="G46" s="153" t="str">
        <f>IFERROR(VLOOKUP($A46, '利用者情報'!$A$12:$L$113, 9, FALSE), "")</f>
        <v/>
      </c>
      <c r="H46" s="153" t="str">
        <f>IFERROR(VLOOKUP($A46, '利用者情報'!$A$12:$L$113, 10, FALSE), "")</f>
        <v/>
      </c>
      <c r="I46" s="153" t="str">
        <f>IFERROR(VLOOKUP($A46, '利用者情報'!$A$12:$L$113, 11, FALSE), "")</f>
        <v/>
      </c>
      <c r="J46" s="153" t="str">
        <f>IFERROR(VLOOKUP($A46, '利用者情報'!$A$12:$L$113, 12, FALSE), "")</f>
        <v/>
      </c>
      <c r="K46" s="160"/>
      <c r="L46" s="160"/>
      <c r="M46" s="157">
        <f t="shared" si="1"/>
        <v>0</v>
      </c>
      <c r="N46" s="158">
        <f t="shared" si="2"/>
        <v>0</v>
      </c>
      <c r="O46" s="160"/>
      <c r="P46" s="160"/>
      <c r="Q46" s="160"/>
      <c r="R46" s="158">
        <f t="shared" si="3"/>
        <v>0</v>
      </c>
      <c r="S46" s="157">
        <f t="shared" si="4"/>
        <v>0</v>
      </c>
      <c r="T46" s="157">
        <f t="shared" si="5"/>
        <v>0</v>
      </c>
      <c r="U46" s="158">
        <f t="shared" si="6"/>
        <v>0</v>
      </c>
      <c r="V46" s="158">
        <f t="shared" si="7"/>
        <v>0</v>
      </c>
      <c r="W46" s="159"/>
      <c r="X46" s="10" t="str">
        <f t="shared" si="8"/>
        <v/>
      </c>
      <c r="Y46" s="1"/>
      <c r="Z46" s="1"/>
      <c r="AA46" s="1"/>
      <c r="AB46" s="1"/>
      <c r="AC46" s="1"/>
    </row>
    <row r="47" ht="18.0" customHeight="1">
      <c r="A47" s="160"/>
      <c r="B47" s="153" t="str">
        <f>IFERROR(VLOOKUP($A47, '利用者情報'!$A$12:$L$113, 2, FALSE), "")</f>
        <v/>
      </c>
      <c r="C47" s="154" t="str">
        <f>IFERROR(VLOOKUP($A47, '利用者情報'!$A$12:$L$113, 3, FALSE), "")</f>
        <v/>
      </c>
      <c r="D47" s="155" t="str">
        <f>IFERROR(VLOOKUP($A47, '利用者情報'!$A$12:$L$113, 4, FALSE), "")</f>
        <v/>
      </c>
      <c r="E47" s="155" t="str">
        <f>IFERROR(VLOOKUP($A47, '利用者情報'!$A$12:$L$113, 5, FALSE), "")</f>
        <v/>
      </c>
      <c r="F47" s="156" t="str">
        <f>IFERROR(VLOOKUP($A47, '利用者情報'!$A$12:$L$113, 8, FALSE), "")</f>
        <v/>
      </c>
      <c r="G47" s="153" t="str">
        <f>IFERROR(VLOOKUP($A47, '利用者情報'!$A$12:$L$113, 9, FALSE), "")</f>
        <v/>
      </c>
      <c r="H47" s="153" t="str">
        <f>IFERROR(VLOOKUP($A47, '利用者情報'!$A$12:$L$113, 10, FALSE), "")</f>
        <v/>
      </c>
      <c r="I47" s="153" t="str">
        <f>IFERROR(VLOOKUP($A47, '利用者情報'!$A$12:$L$113, 11, FALSE), "")</f>
        <v/>
      </c>
      <c r="J47" s="153" t="str">
        <f>IFERROR(VLOOKUP($A47, '利用者情報'!$A$12:$L$113, 12, FALSE), "")</f>
        <v/>
      </c>
      <c r="K47" s="160"/>
      <c r="L47" s="160"/>
      <c r="M47" s="157">
        <f t="shared" si="1"/>
        <v>0</v>
      </c>
      <c r="N47" s="158">
        <f t="shared" si="2"/>
        <v>0</v>
      </c>
      <c r="O47" s="160"/>
      <c r="P47" s="160"/>
      <c r="Q47" s="160"/>
      <c r="R47" s="158">
        <f t="shared" si="3"/>
        <v>0</v>
      </c>
      <c r="S47" s="157">
        <f t="shared" si="4"/>
        <v>0</v>
      </c>
      <c r="T47" s="157">
        <f t="shared" si="5"/>
        <v>0</v>
      </c>
      <c r="U47" s="158">
        <f t="shared" si="6"/>
        <v>0</v>
      </c>
      <c r="V47" s="158">
        <f t="shared" si="7"/>
        <v>0</v>
      </c>
      <c r="W47" s="159"/>
      <c r="X47" s="10" t="str">
        <f t="shared" si="8"/>
        <v/>
      </c>
      <c r="Y47" s="1"/>
      <c r="Z47" s="1"/>
      <c r="AA47" s="1"/>
      <c r="AB47" s="1"/>
      <c r="AC47" s="1"/>
    </row>
    <row r="48" ht="18.0" customHeight="1">
      <c r="A48" s="160"/>
      <c r="B48" s="153" t="str">
        <f>IFERROR(VLOOKUP($A48, '利用者情報'!$A$12:$L$113, 2, FALSE), "")</f>
        <v/>
      </c>
      <c r="C48" s="154" t="str">
        <f>IFERROR(VLOOKUP($A48, '利用者情報'!$A$12:$L$113, 3, FALSE), "")</f>
        <v/>
      </c>
      <c r="D48" s="155" t="str">
        <f>IFERROR(VLOOKUP($A48, '利用者情報'!$A$12:$L$113, 4, FALSE), "")</f>
        <v/>
      </c>
      <c r="E48" s="155" t="str">
        <f>IFERROR(VLOOKUP($A48, '利用者情報'!$A$12:$L$113, 5, FALSE), "")</f>
        <v/>
      </c>
      <c r="F48" s="156" t="str">
        <f>IFERROR(VLOOKUP($A48, '利用者情報'!$A$12:$L$113, 8, FALSE), "")</f>
        <v/>
      </c>
      <c r="G48" s="153" t="str">
        <f>IFERROR(VLOOKUP($A48, '利用者情報'!$A$12:$L$113, 9, FALSE), "")</f>
        <v/>
      </c>
      <c r="H48" s="153" t="str">
        <f>IFERROR(VLOOKUP($A48, '利用者情報'!$A$12:$L$113, 10, FALSE), "")</f>
        <v/>
      </c>
      <c r="I48" s="153" t="str">
        <f>IFERROR(VLOOKUP($A48, '利用者情報'!$A$12:$L$113, 11, FALSE), "")</f>
        <v/>
      </c>
      <c r="J48" s="153" t="str">
        <f>IFERROR(VLOOKUP($A48, '利用者情報'!$A$12:$L$113, 12, FALSE), "")</f>
        <v/>
      </c>
      <c r="K48" s="160"/>
      <c r="L48" s="160"/>
      <c r="M48" s="157">
        <f t="shared" si="1"/>
        <v>0</v>
      </c>
      <c r="N48" s="158">
        <f t="shared" si="2"/>
        <v>0</v>
      </c>
      <c r="O48" s="160"/>
      <c r="P48" s="160"/>
      <c r="Q48" s="160"/>
      <c r="R48" s="158">
        <f t="shared" si="3"/>
        <v>0</v>
      </c>
      <c r="S48" s="157">
        <f t="shared" si="4"/>
        <v>0</v>
      </c>
      <c r="T48" s="157">
        <f t="shared" si="5"/>
        <v>0</v>
      </c>
      <c r="U48" s="158">
        <f t="shared" si="6"/>
        <v>0</v>
      </c>
      <c r="V48" s="158">
        <f t="shared" si="7"/>
        <v>0</v>
      </c>
      <c r="W48" s="159"/>
      <c r="X48" s="10" t="str">
        <f t="shared" si="8"/>
        <v/>
      </c>
      <c r="Y48" s="1"/>
      <c r="Z48" s="1"/>
      <c r="AA48" s="1"/>
      <c r="AB48" s="1"/>
      <c r="AC48" s="1"/>
    </row>
    <row r="49" ht="18.0" customHeight="1">
      <c r="A49" s="160"/>
      <c r="B49" s="153" t="str">
        <f>IFERROR(VLOOKUP($A49, '利用者情報'!$A$12:$L$113, 2, FALSE), "")</f>
        <v/>
      </c>
      <c r="C49" s="154" t="str">
        <f>IFERROR(VLOOKUP($A49, '利用者情報'!$A$12:$L$113, 3, FALSE), "")</f>
        <v/>
      </c>
      <c r="D49" s="155" t="str">
        <f>IFERROR(VLOOKUP($A49, '利用者情報'!$A$12:$L$113, 4, FALSE), "")</f>
        <v/>
      </c>
      <c r="E49" s="155" t="str">
        <f>IFERROR(VLOOKUP($A49, '利用者情報'!$A$12:$L$113, 5, FALSE), "")</f>
        <v/>
      </c>
      <c r="F49" s="156" t="str">
        <f>IFERROR(VLOOKUP($A49, '利用者情報'!$A$12:$L$113, 8, FALSE), "")</f>
        <v/>
      </c>
      <c r="G49" s="153" t="str">
        <f>IFERROR(VLOOKUP($A49, '利用者情報'!$A$12:$L$113, 9, FALSE), "")</f>
        <v/>
      </c>
      <c r="H49" s="153" t="str">
        <f>IFERROR(VLOOKUP($A49, '利用者情報'!$A$12:$L$113, 10, FALSE), "")</f>
        <v/>
      </c>
      <c r="I49" s="153" t="str">
        <f>IFERROR(VLOOKUP($A49, '利用者情報'!$A$12:$L$113, 11, FALSE), "")</f>
        <v/>
      </c>
      <c r="J49" s="153" t="str">
        <f>IFERROR(VLOOKUP($A49, '利用者情報'!$A$12:$L$113, 12, FALSE), "")</f>
        <v/>
      </c>
      <c r="K49" s="160"/>
      <c r="L49" s="160"/>
      <c r="M49" s="157">
        <f t="shared" si="1"/>
        <v>0</v>
      </c>
      <c r="N49" s="158">
        <f t="shared" si="2"/>
        <v>0</v>
      </c>
      <c r="O49" s="160"/>
      <c r="P49" s="160"/>
      <c r="Q49" s="160"/>
      <c r="R49" s="158">
        <f t="shared" si="3"/>
        <v>0</v>
      </c>
      <c r="S49" s="157">
        <f t="shared" si="4"/>
        <v>0</v>
      </c>
      <c r="T49" s="157">
        <f t="shared" si="5"/>
        <v>0</v>
      </c>
      <c r="U49" s="158">
        <f t="shared" si="6"/>
        <v>0</v>
      </c>
      <c r="V49" s="158">
        <f t="shared" si="7"/>
        <v>0</v>
      </c>
      <c r="W49" s="159"/>
      <c r="X49" s="10" t="str">
        <f t="shared" si="8"/>
        <v/>
      </c>
      <c r="Y49" s="1"/>
      <c r="Z49" s="1"/>
      <c r="AA49" s="1"/>
      <c r="AB49" s="1"/>
      <c r="AC49" s="1"/>
    </row>
    <row r="50" ht="18.0" customHeight="1">
      <c r="A50" s="160"/>
      <c r="B50" s="153" t="str">
        <f>IFERROR(VLOOKUP($A50, '利用者情報'!$A$12:$L$113, 2, FALSE), "")</f>
        <v/>
      </c>
      <c r="C50" s="154" t="str">
        <f>IFERROR(VLOOKUP($A50, '利用者情報'!$A$12:$L$113, 3, FALSE), "")</f>
        <v/>
      </c>
      <c r="D50" s="155" t="str">
        <f>IFERROR(VLOOKUP($A50, '利用者情報'!$A$12:$L$113, 4, FALSE), "")</f>
        <v/>
      </c>
      <c r="E50" s="155" t="str">
        <f>IFERROR(VLOOKUP($A50, '利用者情報'!$A$12:$L$113, 5, FALSE), "")</f>
        <v/>
      </c>
      <c r="F50" s="156" t="str">
        <f>IFERROR(VLOOKUP($A50, '利用者情報'!$A$12:$L$113, 8, FALSE), "")</f>
        <v/>
      </c>
      <c r="G50" s="153" t="str">
        <f>IFERROR(VLOOKUP($A50, '利用者情報'!$A$12:$L$113, 9, FALSE), "")</f>
        <v/>
      </c>
      <c r="H50" s="153" t="str">
        <f>IFERROR(VLOOKUP($A50, '利用者情報'!$A$12:$L$113, 10, FALSE), "")</f>
        <v/>
      </c>
      <c r="I50" s="153" t="str">
        <f>IFERROR(VLOOKUP($A50, '利用者情報'!$A$12:$L$113, 11, FALSE), "")</f>
        <v/>
      </c>
      <c r="J50" s="153" t="str">
        <f>IFERROR(VLOOKUP($A50, '利用者情報'!$A$12:$L$113, 12, FALSE), "")</f>
        <v/>
      </c>
      <c r="K50" s="160"/>
      <c r="L50" s="160"/>
      <c r="M50" s="157">
        <f t="shared" si="1"/>
        <v>0</v>
      </c>
      <c r="N50" s="158">
        <f t="shared" si="2"/>
        <v>0</v>
      </c>
      <c r="O50" s="160"/>
      <c r="P50" s="160"/>
      <c r="Q50" s="160"/>
      <c r="R50" s="158">
        <f t="shared" si="3"/>
        <v>0</v>
      </c>
      <c r="S50" s="157">
        <f t="shared" si="4"/>
        <v>0</v>
      </c>
      <c r="T50" s="157">
        <f t="shared" si="5"/>
        <v>0</v>
      </c>
      <c r="U50" s="158">
        <f t="shared" si="6"/>
        <v>0</v>
      </c>
      <c r="V50" s="158">
        <f t="shared" si="7"/>
        <v>0</v>
      </c>
      <c r="W50" s="159"/>
      <c r="X50" s="10" t="str">
        <f t="shared" si="8"/>
        <v/>
      </c>
      <c r="Y50" s="1"/>
      <c r="Z50" s="1"/>
      <c r="AA50" s="1"/>
      <c r="AB50" s="1"/>
      <c r="AC50" s="1"/>
    </row>
    <row r="51" ht="18.0" customHeight="1">
      <c r="A51" s="160"/>
      <c r="B51" s="153" t="str">
        <f>IFERROR(VLOOKUP($A51, '利用者情報'!$A$12:$L$113, 2, FALSE), "")</f>
        <v/>
      </c>
      <c r="C51" s="154" t="str">
        <f>IFERROR(VLOOKUP($A51, '利用者情報'!$A$12:$L$113, 3, FALSE), "")</f>
        <v/>
      </c>
      <c r="D51" s="155" t="str">
        <f>IFERROR(VLOOKUP($A51, '利用者情報'!$A$12:$L$113, 4, FALSE), "")</f>
        <v/>
      </c>
      <c r="E51" s="155" t="str">
        <f>IFERROR(VLOOKUP($A51, '利用者情報'!$A$12:$L$113, 5, FALSE), "")</f>
        <v/>
      </c>
      <c r="F51" s="156" t="str">
        <f>IFERROR(VLOOKUP($A51, '利用者情報'!$A$12:$L$113, 8, FALSE), "")</f>
        <v/>
      </c>
      <c r="G51" s="153" t="str">
        <f>IFERROR(VLOOKUP($A51, '利用者情報'!$A$12:$L$113, 9, FALSE), "")</f>
        <v/>
      </c>
      <c r="H51" s="153" t="str">
        <f>IFERROR(VLOOKUP($A51, '利用者情報'!$A$12:$L$113, 10, FALSE), "")</f>
        <v/>
      </c>
      <c r="I51" s="153" t="str">
        <f>IFERROR(VLOOKUP($A51, '利用者情報'!$A$12:$L$113, 11, FALSE), "")</f>
        <v/>
      </c>
      <c r="J51" s="153" t="str">
        <f>IFERROR(VLOOKUP($A51, '利用者情報'!$A$12:$L$113, 12, FALSE), "")</f>
        <v/>
      </c>
      <c r="K51" s="160"/>
      <c r="L51" s="160"/>
      <c r="M51" s="157">
        <f t="shared" si="1"/>
        <v>0</v>
      </c>
      <c r="N51" s="158">
        <f t="shared" si="2"/>
        <v>0</v>
      </c>
      <c r="O51" s="160"/>
      <c r="P51" s="160"/>
      <c r="Q51" s="160"/>
      <c r="R51" s="158">
        <f t="shared" si="3"/>
        <v>0</v>
      </c>
      <c r="S51" s="157">
        <f t="shared" si="4"/>
        <v>0</v>
      </c>
      <c r="T51" s="157">
        <f t="shared" si="5"/>
        <v>0</v>
      </c>
      <c r="U51" s="158">
        <f t="shared" si="6"/>
        <v>0</v>
      </c>
      <c r="V51" s="158">
        <f t="shared" si="7"/>
        <v>0</v>
      </c>
      <c r="W51" s="159"/>
      <c r="X51" s="10" t="str">
        <f t="shared" si="8"/>
        <v/>
      </c>
      <c r="Y51" s="1"/>
      <c r="Z51" s="1"/>
      <c r="AA51" s="1"/>
      <c r="AB51" s="1"/>
      <c r="AC51" s="1"/>
    </row>
    <row r="52" ht="18.0" customHeight="1">
      <c r="A52" s="160"/>
      <c r="B52" s="153" t="str">
        <f>IFERROR(VLOOKUP($A52, '利用者情報'!$A$12:$L$113, 2, FALSE), "")</f>
        <v/>
      </c>
      <c r="C52" s="154" t="str">
        <f>IFERROR(VLOOKUP($A52, '利用者情報'!$A$12:$L$113, 3, FALSE), "")</f>
        <v/>
      </c>
      <c r="D52" s="155" t="str">
        <f>IFERROR(VLOOKUP($A52, '利用者情報'!$A$12:$L$113, 4, FALSE), "")</f>
        <v/>
      </c>
      <c r="E52" s="155" t="str">
        <f>IFERROR(VLOOKUP($A52, '利用者情報'!$A$12:$L$113, 5, FALSE), "")</f>
        <v/>
      </c>
      <c r="F52" s="156" t="str">
        <f>IFERROR(VLOOKUP($A52, '利用者情報'!$A$12:$L$113, 8, FALSE), "")</f>
        <v/>
      </c>
      <c r="G52" s="153" t="str">
        <f>IFERROR(VLOOKUP($A52, '利用者情報'!$A$12:$L$113, 9, FALSE), "")</f>
        <v/>
      </c>
      <c r="H52" s="153" t="str">
        <f>IFERROR(VLOOKUP($A52, '利用者情報'!$A$12:$L$113, 10, FALSE), "")</f>
        <v/>
      </c>
      <c r="I52" s="153" t="str">
        <f>IFERROR(VLOOKUP($A52, '利用者情報'!$A$12:$L$113, 11, FALSE), "")</f>
        <v/>
      </c>
      <c r="J52" s="153" t="str">
        <f>IFERROR(VLOOKUP($A52, '利用者情報'!$A$12:$L$113, 12, FALSE), "")</f>
        <v/>
      </c>
      <c r="K52" s="160"/>
      <c r="L52" s="160"/>
      <c r="M52" s="157">
        <f t="shared" si="1"/>
        <v>0</v>
      </c>
      <c r="N52" s="158">
        <f t="shared" si="2"/>
        <v>0</v>
      </c>
      <c r="O52" s="160"/>
      <c r="P52" s="160"/>
      <c r="Q52" s="160"/>
      <c r="R52" s="158">
        <f t="shared" si="3"/>
        <v>0</v>
      </c>
      <c r="S52" s="157">
        <f t="shared" si="4"/>
        <v>0</v>
      </c>
      <c r="T52" s="157">
        <f t="shared" si="5"/>
        <v>0</v>
      </c>
      <c r="U52" s="158">
        <f t="shared" si="6"/>
        <v>0</v>
      </c>
      <c r="V52" s="158">
        <f t="shared" si="7"/>
        <v>0</v>
      </c>
      <c r="W52" s="159"/>
      <c r="X52" s="10" t="str">
        <f t="shared" si="8"/>
        <v/>
      </c>
      <c r="Y52" s="1"/>
      <c r="Z52" s="1"/>
      <c r="AA52" s="1"/>
      <c r="AB52" s="1"/>
      <c r="AC52" s="1"/>
    </row>
    <row r="53" ht="18.0" customHeight="1">
      <c r="A53" s="160"/>
      <c r="B53" s="153" t="str">
        <f>IFERROR(VLOOKUP($A53, '利用者情報'!$A$12:$L$113, 2, FALSE), "")</f>
        <v/>
      </c>
      <c r="C53" s="154" t="str">
        <f>IFERROR(VLOOKUP($A53, '利用者情報'!$A$12:$L$113, 3, FALSE), "")</f>
        <v/>
      </c>
      <c r="D53" s="155" t="str">
        <f>IFERROR(VLOOKUP($A53, '利用者情報'!$A$12:$L$113, 4, FALSE), "")</f>
        <v/>
      </c>
      <c r="E53" s="155" t="str">
        <f>IFERROR(VLOOKUP($A53, '利用者情報'!$A$12:$L$113, 5, FALSE), "")</f>
        <v/>
      </c>
      <c r="F53" s="156" t="str">
        <f>IFERROR(VLOOKUP($A53, '利用者情報'!$A$12:$L$113, 8, FALSE), "")</f>
        <v/>
      </c>
      <c r="G53" s="153" t="str">
        <f>IFERROR(VLOOKUP($A53, '利用者情報'!$A$12:$L$113, 9, FALSE), "")</f>
        <v/>
      </c>
      <c r="H53" s="153" t="str">
        <f>IFERROR(VLOOKUP($A53, '利用者情報'!$A$12:$L$113, 10, FALSE), "")</f>
        <v/>
      </c>
      <c r="I53" s="153" t="str">
        <f>IFERROR(VLOOKUP($A53, '利用者情報'!$A$12:$L$113, 11, FALSE), "")</f>
        <v/>
      </c>
      <c r="J53" s="153" t="str">
        <f>IFERROR(VLOOKUP($A53, '利用者情報'!$A$12:$L$113, 12, FALSE), "")</f>
        <v/>
      </c>
      <c r="K53" s="160"/>
      <c r="L53" s="160"/>
      <c r="M53" s="157">
        <f t="shared" si="1"/>
        <v>0</v>
      </c>
      <c r="N53" s="158">
        <f t="shared" si="2"/>
        <v>0</v>
      </c>
      <c r="O53" s="160"/>
      <c r="P53" s="160"/>
      <c r="Q53" s="160"/>
      <c r="R53" s="158">
        <f t="shared" si="3"/>
        <v>0</v>
      </c>
      <c r="S53" s="157">
        <f t="shared" si="4"/>
        <v>0</v>
      </c>
      <c r="T53" s="157">
        <f t="shared" si="5"/>
        <v>0</v>
      </c>
      <c r="U53" s="158">
        <f t="shared" si="6"/>
        <v>0</v>
      </c>
      <c r="V53" s="158">
        <f t="shared" si="7"/>
        <v>0</v>
      </c>
      <c r="W53" s="159"/>
      <c r="X53" s="10" t="str">
        <f t="shared" si="8"/>
        <v/>
      </c>
      <c r="Y53" s="1"/>
      <c r="Z53" s="1"/>
      <c r="AA53" s="1"/>
      <c r="AB53" s="1"/>
      <c r="AC53" s="1"/>
    </row>
    <row r="54" ht="18.0" customHeight="1">
      <c r="A54" s="160"/>
      <c r="B54" s="153" t="str">
        <f>IFERROR(VLOOKUP($A54, '利用者情報'!$A$12:$L$113, 2, FALSE), "")</f>
        <v/>
      </c>
      <c r="C54" s="154" t="str">
        <f>IFERROR(VLOOKUP($A54, '利用者情報'!$A$12:$L$113, 3, FALSE), "")</f>
        <v/>
      </c>
      <c r="D54" s="155" t="str">
        <f>IFERROR(VLOOKUP($A54, '利用者情報'!$A$12:$L$113, 4, FALSE), "")</f>
        <v/>
      </c>
      <c r="E54" s="155" t="str">
        <f>IFERROR(VLOOKUP($A54, '利用者情報'!$A$12:$L$113, 5, FALSE), "")</f>
        <v/>
      </c>
      <c r="F54" s="156" t="str">
        <f>IFERROR(VLOOKUP($A54, '利用者情報'!$A$12:$L$113, 8, FALSE), "")</f>
        <v/>
      </c>
      <c r="G54" s="153" t="str">
        <f>IFERROR(VLOOKUP($A54, '利用者情報'!$A$12:$L$113, 9, FALSE), "")</f>
        <v/>
      </c>
      <c r="H54" s="153" t="str">
        <f>IFERROR(VLOOKUP($A54, '利用者情報'!$A$12:$L$113, 10, FALSE), "")</f>
        <v/>
      </c>
      <c r="I54" s="153" t="str">
        <f>IFERROR(VLOOKUP($A54, '利用者情報'!$A$12:$L$113, 11, FALSE), "")</f>
        <v/>
      </c>
      <c r="J54" s="153" t="str">
        <f>IFERROR(VLOOKUP($A54, '利用者情報'!$A$12:$L$113, 12, FALSE), "")</f>
        <v/>
      </c>
      <c r="K54" s="160"/>
      <c r="L54" s="160"/>
      <c r="M54" s="157">
        <f t="shared" si="1"/>
        <v>0</v>
      </c>
      <c r="N54" s="158">
        <f t="shared" si="2"/>
        <v>0</v>
      </c>
      <c r="O54" s="160"/>
      <c r="P54" s="160"/>
      <c r="Q54" s="160"/>
      <c r="R54" s="158">
        <f t="shared" si="3"/>
        <v>0</v>
      </c>
      <c r="S54" s="157">
        <f t="shared" si="4"/>
        <v>0</v>
      </c>
      <c r="T54" s="157">
        <f t="shared" si="5"/>
        <v>0</v>
      </c>
      <c r="U54" s="158">
        <f t="shared" si="6"/>
        <v>0</v>
      </c>
      <c r="V54" s="158">
        <f t="shared" si="7"/>
        <v>0</v>
      </c>
      <c r="W54" s="159"/>
      <c r="X54" s="10" t="str">
        <f t="shared" si="8"/>
        <v/>
      </c>
      <c r="Y54" s="1"/>
      <c r="Z54" s="1"/>
      <c r="AA54" s="1"/>
      <c r="AB54" s="1"/>
      <c r="AC54" s="1"/>
    </row>
    <row r="55" ht="18.0" customHeight="1">
      <c r="A55" s="160"/>
      <c r="B55" s="153" t="str">
        <f>IFERROR(VLOOKUP($A55, '利用者情報'!$A$12:$L$113, 2, FALSE), "")</f>
        <v/>
      </c>
      <c r="C55" s="154" t="str">
        <f>IFERROR(VLOOKUP($A55, '利用者情報'!$A$12:$L$113, 3, FALSE), "")</f>
        <v/>
      </c>
      <c r="D55" s="155" t="str">
        <f>IFERROR(VLOOKUP($A55, '利用者情報'!$A$12:$L$113, 4, FALSE), "")</f>
        <v/>
      </c>
      <c r="E55" s="155" t="str">
        <f>IFERROR(VLOOKUP($A55, '利用者情報'!$A$12:$L$113, 5, FALSE), "")</f>
        <v/>
      </c>
      <c r="F55" s="156" t="str">
        <f>IFERROR(VLOOKUP($A55, '利用者情報'!$A$12:$L$113, 8, FALSE), "")</f>
        <v/>
      </c>
      <c r="G55" s="153" t="str">
        <f>IFERROR(VLOOKUP($A55, '利用者情報'!$A$12:$L$113, 9, FALSE), "")</f>
        <v/>
      </c>
      <c r="H55" s="153" t="str">
        <f>IFERROR(VLOOKUP($A55, '利用者情報'!$A$12:$L$113, 10, FALSE), "")</f>
        <v/>
      </c>
      <c r="I55" s="153" t="str">
        <f>IFERROR(VLOOKUP($A55, '利用者情報'!$A$12:$L$113, 11, FALSE), "")</f>
        <v/>
      </c>
      <c r="J55" s="153" t="str">
        <f>IFERROR(VLOOKUP($A55, '利用者情報'!$A$12:$L$113, 12, FALSE), "")</f>
        <v/>
      </c>
      <c r="K55" s="160"/>
      <c r="L55" s="160"/>
      <c r="M55" s="157">
        <f t="shared" si="1"/>
        <v>0</v>
      </c>
      <c r="N55" s="158">
        <f t="shared" si="2"/>
        <v>0</v>
      </c>
      <c r="O55" s="160"/>
      <c r="P55" s="160"/>
      <c r="Q55" s="160"/>
      <c r="R55" s="158">
        <f t="shared" si="3"/>
        <v>0</v>
      </c>
      <c r="S55" s="157">
        <f t="shared" si="4"/>
        <v>0</v>
      </c>
      <c r="T55" s="157">
        <f t="shared" si="5"/>
        <v>0</v>
      </c>
      <c r="U55" s="158">
        <f t="shared" si="6"/>
        <v>0</v>
      </c>
      <c r="V55" s="158">
        <f t="shared" si="7"/>
        <v>0</v>
      </c>
      <c r="W55" s="159"/>
      <c r="X55" s="10" t="str">
        <f t="shared" si="8"/>
        <v/>
      </c>
      <c r="Y55" s="1"/>
      <c r="Z55" s="1"/>
      <c r="AA55" s="1"/>
      <c r="AB55" s="1"/>
      <c r="AC55" s="1"/>
    </row>
    <row r="56" ht="18.0" customHeight="1">
      <c r="A56" s="160"/>
      <c r="B56" s="153" t="str">
        <f>IFERROR(VLOOKUP($A56, '利用者情報'!$A$12:$L$113, 2, FALSE), "")</f>
        <v/>
      </c>
      <c r="C56" s="154" t="str">
        <f>IFERROR(VLOOKUP($A56, '利用者情報'!$A$12:$L$113, 3, FALSE), "")</f>
        <v/>
      </c>
      <c r="D56" s="155" t="str">
        <f>IFERROR(VLOOKUP($A56, '利用者情報'!$A$12:$L$113, 4, FALSE), "")</f>
        <v/>
      </c>
      <c r="E56" s="155" t="str">
        <f>IFERROR(VLOOKUP($A56, '利用者情報'!$A$12:$L$113, 5, FALSE), "")</f>
        <v/>
      </c>
      <c r="F56" s="156" t="str">
        <f>IFERROR(VLOOKUP($A56, '利用者情報'!$A$12:$L$113, 8, FALSE), "")</f>
        <v/>
      </c>
      <c r="G56" s="153" t="str">
        <f>IFERROR(VLOOKUP($A56, '利用者情報'!$A$12:$L$113, 9, FALSE), "")</f>
        <v/>
      </c>
      <c r="H56" s="153" t="str">
        <f>IFERROR(VLOOKUP($A56, '利用者情報'!$A$12:$L$113, 10, FALSE), "")</f>
        <v/>
      </c>
      <c r="I56" s="153" t="str">
        <f>IFERROR(VLOOKUP($A56, '利用者情報'!$A$12:$L$113, 11, FALSE), "")</f>
        <v/>
      </c>
      <c r="J56" s="153" t="str">
        <f>IFERROR(VLOOKUP($A56, '利用者情報'!$A$12:$L$113, 12, FALSE), "")</f>
        <v/>
      </c>
      <c r="K56" s="160"/>
      <c r="L56" s="160"/>
      <c r="M56" s="157">
        <f t="shared" si="1"/>
        <v>0</v>
      </c>
      <c r="N56" s="158">
        <f t="shared" si="2"/>
        <v>0</v>
      </c>
      <c r="O56" s="160"/>
      <c r="P56" s="160"/>
      <c r="Q56" s="160"/>
      <c r="R56" s="158">
        <f t="shared" si="3"/>
        <v>0</v>
      </c>
      <c r="S56" s="157">
        <f t="shared" si="4"/>
        <v>0</v>
      </c>
      <c r="T56" s="157">
        <f t="shared" si="5"/>
        <v>0</v>
      </c>
      <c r="U56" s="158">
        <f t="shared" si="6"/>
        <v>0</v>
      </c>
      <c r="V56" s="158">
        <f t="shared" si="7"/>
        <v>0</v>
      </c>
      <c r="W56" s="159"/>
      <c r="X56" s="10" t="str">
        <f t="shared" si="8"/>
        <v/>
      </c>
      <c r="Y56" s="1"/>
      <c r="Z56" s="1"/>
      <c r="AA56" s="1"/>
      <c r="AB56" s="1"/>
      <c r="AC56" s="1"/>
    </row>
    <row r="57" ht="18.0" customHeight="1">
      <c r="A57" s="160"/>
      <c r="B57" s="153" t="str">
        <f>IFERROR(VLOOKUP($A57, '利用者情報'!$A$12:$L$113, 2, FALSE), "")</f>
        <v/>
      </c>
      <c r="C57" s="154" t="str">
        <f>IFERROR(VLOOKUP($A57, '利用者情報'!$A$12:$L$113, 3, FALSE), "")</f>
        <v/>
      </c>
      <c r="D57" s="155" t="str">
        <f>IFERROR(VLOOKUP($A57, '利用者情報'!$A$12:$L$113, 4, FALSE), "")</f>
        <v/>
      </c>
      <c r="E57" s="155" t="str">
        <f>IFERROR(VLOOKUP($A57, '利用者情報'!$A$12:$L$113, 5, FALSE), "")</f>
        <v/>
      </c>
      <c r="F57" s="156" t="str">
        <f>IFERROR(VLOOKUP($A57, '利用者情報'!$A$12:$L$113, 8, FALSE), "")</f>
        <v/>
      </c>
      <c r="G57" s="153" t="str">
        <f>IFERROR(VLOOKUP($A57, '利用者情報'!$A$12:$L$113, 9, FALSE), "")</f>
        <v/>
      </c>
      <c r="H57" s="153" t="str">
        <f>IFERROR(VLOOKUP($A57, '利用者情報'!$A$12:$L$113, 10, FALSE), "")</f>
        <v/>
      </c>
      <c r="I57" s="153" t="str">
        <f>IFERROR(VLOOKUP($A57, '利用者情報'!$A$12:$L$113, 11, FALSE), "")</f>
        <v/>
      </c>
      <c r="J57" s="153" t="str">
        <f>IFERROR(VLOOKUP($A57, '利用者情報'!$A$12:$L$113, 12, FALSE), "")</f>
        <v/>
      </c>
      <c r="K57" s="160"/>
      <c r="L57" s="160"/>
      <c r="M57" s="157">
        <f t="shared" si="1"/>
        <v>0</v>
      </c>
      <c r="N57" s="158">
        <f t="shared" si="2"/>
        <v>0</v>
      </c>
      <c r="O57" s="160"/>
      <c r="P57" s="160"/>
      <c r="Q57" s="160"/>
      <c r="R57" s="158">
        <f t="shared" si="3"/>
        <v>0</v>
      </c>
      <c r="S57" s="157">
        <f t="shared" si="4"/>
        <v>0</v>
      </c>
      <c r="T57" s="157">
        <f t="shared" si="5"/>
        <v>0</v>
      </c>
      <c r="U57" s="158">
        <f t="shared" si="6"/>
        <v>0</v>
      </c>
      <c r="V57" s="158">
        <f t="shared" si="7"/>
        <v>0</v>
      </c>
      <c r="W57" s="159"/>
      <c r="X57" s="10" t="str">
        <f t="shared" si="8"/>
        <v/>
      </c>
      <c r="Y57" s="1"/>
      <c r="Z57" s="1"/>
      <c r="AA57" s="1"/>
      <c r="AB57" s="1"/>
      <c r="AC57" s="1"/>
    </row>
    <row r="58" ht="18.0" customHeight="1">
      <c r="A58" s="160"/>
      <c r="B58" s="153" t="str">
        <f>IFERROR(VLOOKUP($A58, '利用者情報'!$A$12:$L$113, 2, FALSE), "")</f>
        <v/>
      </c>
      <c r="C58" s="154" t="str">
        <f>IFERROR(VLOOKUP($A58, '利用者情報'!$A$12:$L$113, 3, FALSE), "")</f>
        <v/>
      </c>
      <c r="D58" s="155" t="str">
        <f>IFERROR(VLOOKUP($A58, '利用者情報'!$A$12:$L$113, 4, FALSE), "")</f>
        <v/>
      </c>
      <c r="E58" s="155" t="str">
        <f>IFERROR(VLOOKUP($A58, '利用者情報'!$A$12:$L$113, 5, FALSE), "")</f>
        <v/>
      </c>
      <c r="F58" s="156" t="str">
        <f>IFERROR(VLOOKUP($A58, '利用者情報'!$A$12:$L$113, 8, FALSE), "")</f>
        <v/>
      </c>
      <c r="G58" s="153" t="str">
        <f>IFERROR(VLOOKUP($A58, '利用者情報'!$A$12:$L$113, 9, FALSE), "")</f>
        <v/>
      </c>
      <c r="H58" s="153" t="str">
        <f>IFERROR(VLOOKUP($A58, '利用者情報'!$A$12:$L$113, 10, FALSE), "")</f>
        <v/>
      </c>
      <c r="I58" s="153" t="str">
        <f>IFERROR(VLOOKUP($A58, '利用者情報'!$A$12:$L$113, 11, FALSE), "")</f>
        <v/>
      </c>
      <c r="J58" s="153" t="str">
        <f>IFERROR(VLOOKUP($A58, '利用者情報'!$A$12:$L$113, 12, FALSE), "")</f>
        <v/>
      </c>
      <c r="K58" s="160"/>
      <c r="L58" s="160"/>
      <c r="M58" s="157">
        <f t="shared" si="1"/>
        <v>0</v>
      </c>
      <c r="N58" s="158">
        <f t="shared" si="2"/>
        <v>0</v>
      </c>
      <c r="O58" s="160"/>
      <c r="P58" s="160"/>
      <c r="Q58" s="160"/>
      <c r="R58" s="158">
        <f t="shared" si="3"/>
        <v>0</v>
      </c>
      <c r="S58" s="157">
        <f t="shared" si="4"/>
        <v>0</v>
      </c>
      <c r="T58" s="157">
        <f t="shared" si="5"/>
        <v>0</v>
      </c>
      <c r="U58" s="158">
        <f t="shared" si="6"/>
        <v>0</v>
      </c>
      <c r="V58" s="158">
        <f t="shared" si="7"/>
        <v>0</v>
      </c>
      <c r="W58" s="159"/>
      <c r="X58" s="10" t="str">
        <f t="shared" si="8"/>
        <v/>
      </c>
      <c r="Y58" s="1"/>
      <c r="Z58" s="1"/>
      <c r="AA58" s="1"/>
      <c r="AB58" s="1"/>
      <c r="AC58" s="1"/>
    </row>
    <row r="59" ht="18.0" customHeight="1">
      <c r="A59" s="160"/>
      <c r="B59" s="153" t="str">
        <f>IFERROR(VLOOKUP($A59, '利用者情報'!$A$12:$L$113, 2, FALSE), "")</f>
        <v/>
      </c>
      <c r="C59" s="154" t="str">
        <f>IFERROR(VLOOKUP($A59, '利用者情報'!$A$12:$L$113, 3, FALSE), "")</f>
        <v/>
      </c>
      <c r="D59" s="155" t="str">
        <f>IFERROR(VLOOKUP($A59, '利用者情報'!$A$12:$L$113, 4, FALSE), "")</f>
        <v/>
      </c>
      <c r="E59" s="155" t="str">
        <f>IFERROR(VLOOKUP($A59, '利用者情報'!$A$12:$L$113, 5, FALSE), "")</f>
        <v/>
      </c>
      <c r="F59" s="156" t="str">
        <f>IFERROR(VLOOKUP($A59, '利用者情報'!$A$12:$L$113, 8, FALSE), "")</f>
        <v/>
      </c>
      <c r="G59" s="153" t="str">
        <f>IFERROR(VLOOKUP($A59, '利用者情報'!$A$12:$L$113, 9, FALSE), "")</f>
        <v/>
      </c>
      <c r="H59" s="153" t="str">
        <f>IFERROR(VLOOKUP($A59, '利用者情報'!$A$12:$L$113, 10, FALSE), "")</f>
        <v/>
      </c>
      <c r="I59" s="153" t="str">
        <f>IFERROR(VLOOKUP($A59, '利用者情報'!$A$12:$L$113, 11, FALSE), "")</f>
        <v/>
      </c>
      <c r="J59" s="153" t="str">
        <f>IFERROR(VLOOKUP($A59, '利用者情報'!$A$12:$L$113, 12, FALSE), "")</f>
        <v/>
      </c>
      <c r="K59" s="160"/>
      <c r="L59" s="160"/>
      <c r="M59" s="157">
        <f t="shared" si="1"/>
        <v>0</v>
      </c>
      <c r="N59" s="158">
        <f t="shared" si="2"/>
        <v>0</v>
      </c>
      <c r="O59" s="160"/>
      <c r="P59" s="160"/>
      <c r="Q59" s="160"/>
      <c r="R59" s="158">
        <f t="shared" si="3"/>
        <v>0</v>
      </c>
      <c r="S59" s="157">
        <f t="shared" si="4"/>
        <v>0</v>
      </c>
      <c r="T59" s="157">
        <f t="shared" si="5"/>
        <v>0</v>
      </c>
      <c r="U59" s="158">
        <f t="shared" si="6"/>
        <v>0</v>
      </c>
      <c r="V59" s="158">
        <f t="shared" si="7"/>
        <v>0</v>
      </c>
      <c r="W59" s="159"/>
      <c r="X59" s="10" t="str">
        <f t="shared" si="8"/>
        <v/>
      </c>
      <c r="Y59" s="1"/>
      <c r="Z59" s="1"/>
      <c r="AA59" s="1"/>
      <c r="AB59" s="1"/>
      <c r="AC59" s="1"/>
    </row>
    <row r="60" ht="18.0" customHeight="1">
      <c r="A60" s="160"/>
      <c r="B60" s="153" t="str">
        <f>IFERROR(VLOOKUP($A60, '利用者情報'!$A$12:$L$113, 2, FALSE), "")</f>
        <v/>
      </c>
      <c r="C60" s="154" t="str">
        <f>IFERROR(VLOOKUP($A60, '利用者情報'!$A$12:$L$113, 3, FALSE), "")</f>
        <v/>
      </c>
      <c r="D60" s="155" t="str">
        <f>IFERROR(VLOOKUP($A60, '利用者情報'!$A$12:$L$113, 4, FALSE), "")</f>
        <v/>
      </c>
      <c r="E60" s="155" t="str">
        <f>IFERROR(VLOOKUP($A60, '利用者情報'!$A$12:$L$113, 5, FALSE), "")</f>
        <v/>
      </c>
      <c r="F60" s="156" t="str">
        <f>IFERROR(VLOOKUP($A60, '利用者情報'!$A$12:$L$113, 8, FALSE), "")</f>
        <v/>
      </c>
      <c r="G60" s="153" t="str">
        <f>IFERROR(VLOOKUP($A60, '利用者情報'!$A$12:$L$113, 9, FALSE), "")</f>
        <v/>
      </c>
      <c r="H60" s="153" t="str">
        <f>IFERROR(VLOOKUP($A60, '利用者情報'!$A$12:$L$113, 10, FALSE), "")</f>
        <v/>
      </c>
      <c r="I60" s="153" t="str">
        <f>IFERROR(VLOOKUP($A60, '利用者情報'!$A$12:$L$113, 11, FALSE), "")</f>
        <v/>
      </c>
      <c r="J60" s="153" t="str">
        <f>IFERROR(VLOOKUP($A60, '利用者情報'!$A$12:$L$113, 12, FALSE), "")</f>
        <v/>
      </c>
      <c r="K60" s="160"/>
      <c r="L60" s="160"/>
      <c r="M60" s="157">
        <f t="shared" si="1"/>
        <v>0</v>
      </c>
      <c r="N60" s="158">
        <f t="shared" si="2"/>
        <v>0</v>
      </c>
      <c r="O60" s="160"/>
      <c r="P60" s="160"/>
      <c r="Q60" s="160"/>
      <c r="R60" s="158">
        <f t="shared" si="3"/>
        <v>0</v>
      </c>
      <c r="S60" s="157">
        <f t="shared" si="4"/>
        <v>0</v>
      </c>
      <c r="T60" s="157">
        <f t="shared" si="5"/>
        <v>0</v>
      </c>
      <c r="U60" s="158">
        <f t="shared" si="6"/>
        <v>0</v>
      </c>
      <c r="V60" s="158">
        <f t="shared" si="7"/>
        <v>0</v>
      </c>
      <c r="W60" s="159"/>
      <c r="X60" s="10" t="str">
        <f t="shared" si="8"/>
        <v/>
      </c>
      <c r="Y60" s="1"/>
      <c r="Z60" s="1"/>
      <c r="AA60" s="1"/>
      <c r="AB60" s="1"/>
      <c r="AC60" s="1"/>
    </row>
    <row r="61" ht="18.0" customHeight="1">
      <c r="A61" s="160"/>
      <c r="B61" s="153" t="str">
        <f>IFERROR(VLOOKUP($A61, '利用者情報'!$A$12:$L$113, 2, FALSE), "")</f>
        <v/>
      </c>
      <c r="C61" s="154" t="str">
        <f>IFERROR(VLOOKUP($A61, '利用者情報'!$A$12:$L$113, 3, FALSE), "")</f>
        <v/>
      </c>
      <c r="D61" s="155" t="str">
        <f>IFERROR(VLOOKUP($A61, '利用者情報'!$A$12:$L$113, 4, FALSE), "")</f>
        <v/>
      </c>
      <c r="E61" s="155" t="str">
        <f>IFERROR(VLOOKUP($A61, '利用者情報'!$A$12:$L$113, 5, FALSE), "")</f>
        <v/>
      </c>
      <c r="F61" s="156" t="str">
        <f>IFERROR(VLOOKUP($A61, '利用者情報'!$A$12:$L$113, 8, FALSE), "")</f>
        <v/>
      </c>
      <c r="G61" s="153" t="str">
        <f>IFERROR(VLOOKUP($A61, '利用者情報'!$A$12:$L$113, 9, FALSE), "")</f>
        <v/>
      </c>
      <c r="H61" s="153" t="str">
        <f>IFERROR(VLOOKUP($A61, '利用者情報'!$A$12:$L$113, 10, FALSE), "")</f>
        <v/>
      </c>
      <c r="I61" s="153" t="str">
        <f>IFERROR(VLOOKUP($A61, '利用者情報'!$A$12:$L$113, 11, FALSE), "")</f>
        <v/>
      </c>
      <c r="J61" s="153" t="str">
        <f>IFERROR(VLOOKUP($A61, '利用者情報'!$A$12:$L$113, 12, FALSE), "")</f>
        <v/>
      </c>
      <c r="K61" s="160"/>
      <c r="L61" s="160"/>
      <c r="M61" s="157">
        <f t="shared" si="1"/>
        <v>0</v>
      </c>
      <c r="N61" s="158">
        <f t="shared" si="2"/>
        <v>0</v>
      </c>
      <c r="O61" s="160"/>
      <c r="P61" s="160"/>
      <c r="Q61" s="160"/>
      <c r="R61" s="158">
        <f t="shared" si="3"/>
        <v>0</v>
      </c>
      <c r="S61" s="157">
        <f t="shared" si="4"/>
        <v>0</v>
      </c>
      <c r="T61" s="157">
        <f t="shared" si="5"/>
        <v>0</v>
      </c>
      <c r="U61" s="158">
        <f t="shared" si="6"/>
        <v>0</v>
      </c>
      <c r="V61" s="158">
        <f t="shared" si="7"/>
        <v>0</v>
      </c>
      <c r="W61" s="159"/>
      <c r="X61" s="10" t="str">
        <f t="shared" si="8"/>
        <v/>
      </c>
      <c r="Y61" s="1"/>
      <c r="Z61" s="1"/>
      <c r="AA61" s="1"/>
      <c r="AB61" s="1"/>
      <c r="AC61" s="1"/>
    </row>
    <row r="62" ht="18.0" customHeight="1">
      <c r="A62" s="160"/>
      <c r="B62" s="153" t="str">
        <f>IFERROR(VLOOKUP($A62, '利用者情報'!$A$12:$L$113, 2, FALSE), "")</f>
        <v/>
      </c>
      <c r="C62" s="154" t="str">
        <f>IFERROR(VLOOKUP($A62, '利用者情報'!$A$12:$L$113, 3, FALSE), "")</f>
        <v/>
      </c>
      <c r="D62" s="155" t="str">
        <f>IFERROR(VLOOKUP($A62, '利用者情報'!$A$12:$L$113, 4, FALSE), "")</f>
        <v/>
      </c>
      <c r="E62" s="155" t="str">
        <f>IFERROR(VLOOKUP($A62, '利用者情報'!$A$12:$L$113, 5, FALSE), "")</f>
        <v/>
      </c>
      <c r="F62" s="156" t="str">
        <f>IFERROR(VLOOKUP($A62, '利用者情報'!$A$12:$L$113, 8, FALSE), "")</f>
        <v/>
      </c>
      <c r="G62" s="153" t="str">
        <f>IFERROR(VLOOKUP($A62, '利用者情報'!$A$12:$L$113, 9, FALSE), "")</f>
        <v/>
      </c>
      <c r="H62" s="153" t="str">
        <f>IFERROR(VLOOKUP($A62, '利用者情報'!$A$12:$L$113, 10, FALSE), "")</f>
        <v/>
      </c>
      <c r="I62" s="153" t="str">
        <f>IFERROR(VLOOKUP($A62, '利用者情報'!$A$12:$L$113, 11, FALSE), "")</f>
        <v/>
      </c>
      <c r="J62" s="153" t="str">
        <f>IFERROR(VLOOKUP($A62, '利用者情報'!$A$12:$L$113, 12, FALSE), "")</f>
        <v/>
      </c>
      <c r="K62" s="160"/>
      <c r="L62" s="160"/>
      <c r="M62" s="157">
        <f t="shared" si="1"/>
        <v>0</v>
      </c>
      <c r="N62" s="158">
        <f t="shared" si="2"/>
        <v>0</v>
      </c>
      <c r="O62" s="160"/>
      <c r="P62" s="160"/>
      <c r="Q62" s="160"/>
      <c r="R62" s="158">
        <f t="shared" si="3"/>
        <v>0</v>
      </c>
      <c r="S62" s="157">
        <f t="shared" si="4"/>
        <v>0</v>
      </c>
      <c r="T62" s="157">
        <f t="shared" si="5"/>
        <v>0</v>
      </c>
      <c r="U62" s="158">
        <f t="shared" si="6"/>
        <v>0</v>
      </c>
      <c r="V62" s="158">
        <f t="shared" si="7"/>
        <v>0</v>
      </c>
      <c r="W62" s="159"/>
      <c r="X62" s="10" t="str">
        <f t="shared" si="8"/>
        <v/>
      </c>
      <c r="Y62" s="1"/>
      <c r="Z62" s="1"/>
      <c r="AA62" s="1"/>
      <c r="AB62" s="1"/>
      <c r="AC62" s="1"/>
    </row>
    <row r="63" ht="18.0" customHeight="1">
      <c r="A63" s="160"/>
      <c r="B63" s="153" t="str">
        <f>IFERROR(VLOOKUP($A63, '利用者情報'!$A$12:$L$113, 2, FALSE), "")</f>
        <v/>
      </c>
      <c r="C63" s="154" t="str">
        <f>IFERROR(VLOOKUP($A63, '利用者情報'!$A$12:$L$113, 3, FALSE), "")</f>
        <v/>
      </c>
      <c r="D63" s="155" t="str">
        <f>IFERROR(VLOOKUP($A63, '利用者情報'!$A$12:$L$113, 4, FALSE), "")</f>
        <v/>
      </c>
      <c r="E63" s="155" t="str">
        <f>IFERROR(VLOOKUP($A63, '利用者情報'!$A$12:$L$113, 5, FALSE), "")</f>
        <v/>
      </c>
      <c r="F63" s="156" t="str">
        <f>IFERROR(VLOOKUP($A63, '利用者情報'!$A$12:$L$113, 8, FALSE), "")</f>
        <v/>
      </c>
      <c r="G63" s="153" t="str">
        <f>IFERROR(VLOOKUP($A63, '利用者情報'!$A$12:$L$113, 9, FALSE), "")</f>
        <v/>
      </c>
      <c r="H63" s="153" t="str">
        <f>IFERROR(VLOOKUP($A63, '利用者情報'!$A$12:$L$113, 10, FALSE), "")</f>
        <v/>
      </c>
      <c r="I63" s="153" t="str">
        <f>IFERROR(VLOOKUP($A63, '利用者情報'!$A$12:$L$113, 11, FALSE), "")</f>
        <v/>
      </c>
      <c r="J63" s="153" t="str">
        <f>IFERROR(VLOOKUP($A63, '利用者情報'!$A$12:$L$113, 12, FALSE), "")</f>
        <v/>
      </c>
      <c r="K63" s="160"/>
      <c r="L63" s="160"/>
      <c r="M63" s="157">
        <f t="shared" si="1"/>
        <v>0</v>
      </c>
      <c r="N63" s="158">
        <f t="shared" si="2"/>
        <v>0</v>
      </c>
      <c r="O63" s="160"/>
      <c r="P63" s="160"/>
      <c r="Q63" s="160"/>
      <c r="R63" s="158">
        <f t="shared" si="3"/>
        <v>0</v>
      </c>
      <c r="S63" s="157">
        <f t="shared" si="4"/>
        <v>0</v>
      </c>
      <c r="T63" s="157">
        <f t="shared" si="5"/>
        <v>0</v>
      </c>
      <c r="U63" s="158">
        <f t="shared" si="6"/>
        <v>0</v>
      </c>
      <c r="V63" s="158">
        <f t="shared" si="7"/>
        <v>0</v>
      </c>
      <c r="W63" s="159"/>
      <c r="X63" s="10" t="str">
        <f t="shared" si="8"/>
        <v/>
      </c>
      <c r="Y63" s="1"/>
      <c r="Z63" s="1"/>
      <c r="AA63" s="1"/>
      <c r="AB63" s="1"/>
      <c r="AC63" s="1"/>
    </row>
    <row r="64" ht="18.0" customHeight="1">
      <c r="A64" s="160"/>
      <c r="B64" s="153" t="str">
        <f>IFERROR(VLOOKUP($A64, '利用者情報'!$A$12:$L$113, 2, FALSE), "")</f>
        <v/>
      </c>
      <c r="C64" s="154" t="str">
        <f>IFERROR(VLOOKUP($A64, '利用者情報'!$A$12:$L$113, 3, FALSE), "")</f>
        <v/>
      </c>
      <c r="D64" s="155" t="str">
        <f>IFERROR(VLOOKUP($A64, '利用者情報'!$A$12:$L$113, 4, FALSE), "")</f>
        <v/>
      </c>
      <c r="E64" s="155" t="str">
        <f>IFERROR(VLOOKUP($A64, '利用者情報'!$A$12:$L$113, 5, FALSE), "")</f>
        <v/>
      </c>
      <c r="F64" s="156" t="str">
        <f>IFERROR(VLOOKUP($A64, '利用者情報'!$A$12:$L$113, 8, FALSE), "")</f>
        <v/>
      </c>
      <c r="G64" s="153" t="str">
        <f>IFERROR(VLOOKUP($A64, '利用者情報'!$A$12:$L$113, 9, FALSE), "")</f>
        <v/>
      </c>
      <c r="H64" s="153" t="str">
        <f>IFERROR(VLOOKUP($A64, '利用者情報'!$A$12:$L$113, 10, FALSE), "")</f>
        <v/>
      </c>
      <c r="I64" s="153" t="str">
        <f>IFERROR(VLOOKUP($A64, '利用者情報'!$A$12:$L$113, 11, FALSE), "")</f>
        <v/>
      </c>
      <c r="J64" s="153" t="str">
        <f>IFERROR(VLOOKUP($A64, '利用者情報'!$A$12:$L$113, 12, FALSE), "")</f>
        <v/>
      </c>
      <c r="K64" s="160"/>
      <c r="L64" s="160"/>
      <c r="M64" s="157">
        <f t="shared" si="1"/>
        <v>0</v>
      </c>
      <c r="N64" s="158">
        <f t="shared" si="2"/>
        <v>0</v>
      </c>
      <c r="O64" s="160"/>
      <c r="P64" s="160"/>
      <c r="Q64" s="160"/>
      <c r="R64" s="158">
        <f t="shared" si="3"/>
        <v>0</v>
      </c>
      <c r="S64" s="157">
        <f t="shared" si="4"/>
        <v>0</v>
      </c>
      <c r="T64" s="157">
        <f t="shared" si="5"/>
        <v>0</v>
      </c>
      <c r="U64" s="158">
        <f t="shared" si="6"/>
        <v>0</v>
      </c>
      <c r="V64" s="158">
        <f t="shared" si="7"/>
        <v>0</v>
      </c>
      <c r="W64" s="159"/>
      <c r="X64" s="10" t="str">
        <f t="shared" si="8"/>
        <v/>
      </c>
      <c r="Y64" s="1"/>
      <c r="Z64" s="1"/>
      <c r="AA64" s="1"/>
      <c r="AB64" s="1"/>
      <c r="AC64" s="1"/>
    </row>
    <row r="65" ht="18.0" customHeight="1">
      <c r="A65" s="160"/>
      <c r="B65" s="153" t="str">
        <f>IFERROR(VLOOKUP($A65, '利用者情報'!$A$12:$L$113, 2, FALSE), "")</f>
        <v/>
      </c>
      <c r="C65" s="154" t="str">
        <f>IFERROR(VLOOKUP($A65, '利用者情報'!$A$12:$L$113, 3, FALSE), "")</f>
        <v/>
      </c>
      <c r="D65" s="155" t="str">
        <f>IFERROR(VLOOKUP($A65, '利用者情報'!$A$12:$L$113, 4, FALSE), "")</f>
        <v/>
      </c>
      <c r="E65" s="155" t="str">
        <f>IFERROR(VLOOKUP($A65, '利用者情報'!$A$12:$L$113, 5, FALSE), "")</f>
        <v/>
      </c>
      <c r="F65" s="156" t="str">
        <f>IFERROR(VLOOKUP($A65, '利用者情報'!$A$12:$L$113, 8, FALSE), "")</f>
        <v/>
      </c>
      <c r="G65" s="153" t="str">
        <f>IFERROR(VLOOKUP($A65, '利用者情報'!$A$12:$L$113, 9, FALSE), "")</f>
        <v/>
      </c>
      <c r="H65" s="153" t="str">
        <f>IFERROR(VLOOKUP($A65, '利用者情報'!$A$12:$L$113, 10, FALSE), "")</f>
        <v/>
      </c>
      <c r="I65" s="153" t="str">
        <f>IFERROR(VLOOKUP($A65, '利用者情報'!$A$12:$L$113, 11, FALSE), "")</f>
        <v/>
      </c>
      <c r="J65" s="153" t="str">
        <f>IFERROR(VLOOKUP($A65, '利用者情報'!$A$12:$L$113, 12, FALSE), "")</f>
        <v/>
      </c>
      <c r="K65" s="160"/>
      <c r="L65" s="160"/>
      <c r="M65" s="157">
        <f t="shared" si="1"/>
        <v>0</v>
      </c>
      <c r="N65" s="158">
        <f t="shared" si="2"/>
        <v>0</v>
      </c>
      <c r="O65" s="160"/>
      <c r="P65" s="160"/>
      <c r="Q65" s="160"/>
      <c r="R65" s="158">
        <f t="shared" si="3"/>
        <v>0</v>
      </c>
      <c r="S65" s="157">
        <f t="shared" si="4"/>
        <v>0</v>
      </c>
      <c r="T65" s="157">
        <f t="shared" si="5"/>
        <v>0</v>
      </c>
      <c r="U65" s="158">
        <f t="shared" si="6"/>
        <v>0</v>
      </c>
      <c r="V65" s="158">
        <f t="shared" si="7"/>
        <v>0</v>
      </c>
      <c r="W65" s="159"/>
      <c r="X65" s="10" t="str">
        <f t="shared" si="8"/>
        <v/>
      </c>
      <c r="Y65" s="1"/>
      <c r="Z65" s="1"/>
      <c r="AA65" s="1"/>
      <c r="AB65" s="1"/>
      <c r="AC65" s="1"/>
    </row>
    <row r="66" ht="18.0" customHeight="1">
      <c r="A66" s="160"/>
      <c r="B66" s="153" t="str">
        <f>IFERROR(VLOOKUP($A66, '利用者情報'!$A$12:$L$113, 2, FALSE), "")</f>
        <v/>
      </c>
      <c r="C66" s="154" t="str">
        <f>IFERROR(VLOOKUP($A66, '利用者情報'!$A$12:$L$113, 3, FALSE), "")</f>
        <v/>
      </c>
      <c r="D66" s="155" t="str">
        <f>IFERROR(VLOOKUP($A66, '利用者情報'!$A$12:$L$113, 4, FALSE), "")</f>
        <v/>
      </c>
      <c r="E66" s="155" t="str">
        <f>IFERROR(VLOOKUP($A66, '利用者情報'!$A$12:$L$113, 5, FALSE), "")</f>
        <v/>
      </c>
      <c r="F66" s="156" t="str">
        <f>IFERROR(VLOOKUP($A66, '利用者情報'!$A$12:$L$113, 8, FALSE), "")</f>
        <v/>
      </c>
      <c r="G66" s="153" t="str">
        <f>IFERROR(VLOOKUP($A66, '利用者情報'!$A$12:$L$113, 9, FALSE), "")</f>
        <v/>
      </c>
      <c r="H66" s="153" t="str">
        <f>IFERROR(VLOOKUP($A66, '利用者情報'!$A$12:$L$113, 10, FALSE), "")</f>
        <v/>
      </c>
      <c r="I66" s="153" t="str">
        <f>IFERROR(VLOOKUP($A66, '利用者情報'!$A$12:$L$113, 11, FALSE), "")</f>
        <v/>
      </c>
      <c r="J66" s="153" t="str">
        <f>IFERROR(VLOOKUP($A66, '利用者情報'!$A$12:$L$113, 12, FALSE), "")</f>
        <v/>
      </c>
      <c r="K66" s="160"/>
      <c r="L66" s="160"/>
      <c r="M66" s="157">
        <f t="shared" si="1"/>
        <v>0</v>
      </c>
      <c r="N66" s="158">
        <f t="shared" si="2"/>
        <v>0</v>
      </c>
      <c r="O66" s="160"/>
      <c r="P66" s="160"/>
      <c r="Q66" s="160"/>
      <c r="R66" s="158">
        <f t="shared" si="3"/>
        <v>0</v>
      </c>
      <c r="S66" s="157">
        <f t="shared" si="4"/>
        <v>0</v>
      </c>
      <c r="T66" s="157">
        <f t="shared" si="5"/>
        <v>0</v>
      </c>
      <c r="U66" s="158">
        <f t="shared" si="6"/>
        <v>0</v>
      </c>
      <c r="V66" s="158">
        <f t="shared" si="7"/>
        <v>0</v>
      </c>
      <c r="W66" s="159"/>
      <c r="X66" s="10" t="str">
        <f t="shared" si="8"/>
        <v/>
      </c>
      <c r="Y66" s="1"/>
      <c r="Z66" s="1"/>
      <c r="AA66" s="1"/>
      <c r="AB66" s="1"/>
      <c r="AC66" s="1"/>
    </row>
    <row r="67" ht="18.0" customHeight="1">
      <c r="A67" s="160"/>
      <c r="B67" s="153" t="str">
        <f>IFERROR(VLOOKUP($A67, '利用者情報'!$A$12:$L$113, 2, FALSE), "")</f>
        <v/>
      </c>
      <c r="C67" s="154" t="str">
        <f>IFERROR(VLOOKUP($A67, '利用者情報'!$A$12:$L$113, 3, FALSE), "")</f>
        <v/>
      </c>
      <c r="D67" s="155" t="str">
        <f>IFERROR(VLOOKUP($A67, '利用者情報'!$A$12:$L$113, 4, FALSE), "")</f>
        <v/>
      </c>
      <c r="E67" s="155" t="str">
        <f>IFERROR(VLOOKUP($A67, '利用者情報'!$A$12:$L$113, 5, FALSE), "")</f>
        <v/>
      </c>
      <c r="F67" s="156" t="str">
        <f>IFERROR(VLOOKUP($A67, '利用者情報'!$A$12:$L$113, 8, FALSE), "")</f>
        <v/>
      </c>
      <c r="G67" s="153" t="str">
        <f>IFERROR(VLOOKUP($A67, '利用者情報'!$A$12:$L$113, 9, FALSE), "")</f>
        <v/>
      </c>
      <c r="H67" s="153" t="str">
        <f>IFERROR(VLOOKUP($A67, '利用者情報'!$A$12:$L$113, 10, FALSE), "")</f>
        <v/>
      </c>
      <c r="I67" s="153" t="str">
        <f>IFERROR(VLOOKUP($A67, '利用者情報'!$A$12:$L$113, 11, FALSE), "")</f>
        <v/>
      </c>
      <c r="J67" s="153" t="str">
        <f>IFERROR(VLOOKUP($A67, '利用者情報'!$A$12:$L$113, 12, FALSE), "")</f>
        <v/>
      </c>
      <c r="K67" s="160"/>
      <c r="L67" s="160"/>
      <c r="M67" s="157">
        <f t="shared" si="1"/>
        <v>0</v>
      </c>
      <c r="N67" s="158">
        <f t="shared" si="2"/>
        <v>0</v>
      </c>
      <c r="O67" s="160"/>
      <c r="P67" s="160"/>
      <c r="Q67" s="160"/>
      <c r="R67" s="158">
        <f t="shared" si="3"/>
        <v>0</v>
      </c>
      <c r="S67" s="157">
        <f t="shared" si="4"/>
        <v>0</v>
      </c>
      <c r="T67" s="157">
        <f t="shared" si="5"/>
        <v>0</v>
      </c>
      <c r="U67" s="158">
        <f t="shared" si="6"/>
        <v>0</v>
      </c>
      <c r="V67" s="158">
        <f t="shared" si="7"/>
        <v>0</v>
      </c>
      <c r="W67" s="159"/>
      <c r="X67" s="10" t="str">
        <f t="shared" si="8"/>
        <v/>
      </c>
      <c r="Y67" s="1"/>
      <c r="Z67" s="1"/>
      <c r="AA67" s="1"/>
      <c r="AB67" s="1"/>
      <c r="AC67" s="1"/>
    </row>
    <row r="68" ht="18.0" customHeight="1">
      <c r="A68" s="160"/>
      <c r="B68" s="153" t="str">
        <f>IFERROR(VLOOKUP($A68, '利用者情報'!$A$12:$L$113, 2, FALSE), "")</f>
        <v/>
      </c>
      <c r="C68" s="154" t="str">
        <f>IFERROR(VLOOKUP($A68, '利用者情報'!$A$12:$L$113, 3, FALSE), "")</f>
        <v/>
      </c>
      <c r="D68" s="155" t="str">
        <f>IFERROR(VLOOKUP($A68, '利用者情報'!$A$12:$L$113, 4, FALSE), "")</f>
        <v/>
      </c>
      <c r="E68" s="155" t="str">
        <f>IFERROR(VLOOKUP($A68, '利用者情報'!$A$12:$L$113, 5, FALSE), "")</f>
        <v/>
      </c>
      <c r="F68" s="156" t="str">
        <f>IFERROR(VLOOKUP($A68, '利用者情報'!$A$12:$L$113, 8, FALSE), "")</f>
        <v/>
      </c>
      <c r="G68" s="153" t="str">
        <f>IFERROR(VLOOKUP($A68, '利用者情報'!$A$12:$L$113, 9, FALSE), "")</f>
        <v/>
      </c>
      <c r="H68" s="153" t="str">
        <f>IFERROR(VLOOKUP($A68, '利用者情報'!$A$12:$L$113, 10, FALSE), "")</f>
        <v/>
      </c>
      <c r="I68" s="153" t="str">
        <f>IFERROR(VLOOKUP($A68, '利用者情報'!$A$12:$L$113, 11, FALSE), "")</f>
        <v/>
      </c>
      <c r="J68" s="153" t="str">
        <f>IFERROR(VLOOKUP($A68, '利用者情報'!$A$12:$L$113, 12, FALSE), "")</f>
        <v/>
      </c>
      <c r="K68" s="160"/>
      <c r="L68" s="160"/>
      <c r="M68" s="157">
        <f t="shared" si="1"/>
        <v>0</v>
      </c>
      <c r="N68" s="158">
        <f t="shared" si="2"/>
        <v>0</v>
      </c>
      <c r="O68" s="160"/>
      <c r="P68" s="160"/>
      <c r="Q68" s="160"/>
      <c r="R68" s="158">
        <f t="shared" si="3"/>
        <v>0</v>
      </c>
      <c r="S68" s="157">
        <f t="shared" si="4"/>
        <v>0</v>
      </c>
      <c r="T68" s="157">
        <f t="shared" si="5"/>
        <v>0</v>
      </c>
      <c r="U68" s="158">
        <f t="shared" si="6"/>
        <v>0</v>
      </c>
      <c r="V68" s="158">
        <f t="shared" si="7"/>
        <v>0</v>
      </c>
      <c r="W68" s="159"/>
      <c r="X68" s="10" t="str">
        <f t="shared" si="8"/>
        <v/>
      </c>
      <c r="Y68" s="1"/>
      <c r="Z68" s="1"/>
      <c r="AA68" s="1"/>
      <c r="AB68" s="1"/>
      <c r="AC68" s="1"/>
    </row>
    <row r="69" ht="18.0" customHeight="1">
      <c r="A69" s="160"/>
      <c r="B69" s="153" t="str">
        <f>IFERROR(VLOOKUP($A69, '利用者情報'!$A$12:$L$113, 2, FALSE), "")</f>
        <v/>
      </c>
      <c r="C69" s="154" t="str">
        <f>IFERROR(VLOOKUP($A69, '利用者情報'!$A$12:$L$113, 3, FALSE), "")</f>
        <v/>
      </c>
      <c r="D69" s="155" t="str">
        <f>IFERROR(VLOOKUP($A69, '利用者情報'!$A$12:$L$113, 4, FALSE), "")</f>
        <v/>
      </c>
      <c r="E69" s="155" t="str">
        <f>IFERROR(VLOOKUP($A69, '利用者情報'!$A$12:$L$113, 5, FALSE), "")</f>
        <v/>
      </c>
      <c r="F69" s="156" t="str">
        <f>IFERROR(VLOOKUP($A69, '利用者情報'!$A$12:$L$113, 8, FALSE), "")</f>
        <v/>
      </c>
      <c r="G69" s="153" t="str">
        <f>IFERROR(VLOOKUP($A69, '利用者情報'!$A$12:$L$113, 9, FALSE), "")</f>
        <v/>
      </c>
      <c r="H69" s="153" t="str">
        <f>IFERROR(VLOOKUP($A69, '利用者情報'!$A$12:$L$113, 10, FALSE), "")</f>
        <v/>
      </c>
      <c r="I69" s="153" t="str">
        <f>IFERROR(VLOOKUP($A69, '利用者情報'!$A$12:$L$113, 11, FALSE), "")</f>
        <v/>
      </c>
      <c r="J69" s="153" t="str">
        <f>IFERROR(VLOOKUP($A69, '利用者情報'!$A$12:$L$113, 12, FALSE), "")</f>
        <v/>
      </c>
      <c r="K69" s="160"/>
      <c r="L69" s="160"/>
      <c r="M69" s="157">
        <f t="shared" si="1"/>
        <v>0</v>
      </c>
      <c r="N69" s="158">
        <f t="shared" si="2"/>
        <v>0</v>
      </c>
      <c r="O69" s="160"/>
      <c r="P69" s="160"/>
      <c r="Q69" s="160"/>
      <c r="R69" s="158">
        <f t="shared" si="3"/>
        <v>0</v>
      </c>
      <c r="S69" s="157">
        <f t="shared" si="4"/>
        <v>0</v>
      </c>
      <c r="T69" s="157">
        <f t="shared" si="5"/>
        <v>0</v>
      </c>
      <c r="U69" s="158">
        <f t="shared" si="6"/>
        <v>0</v>
      </c>
      <c r="V69" s="158">
        <f t="shared" si="7"/>
        <v>0</v>
      </c>
      <c r="W69" s="159"/>
      <c r="X69" s="10" t="str">
        <f t="shared" si="8"/>
        <v/>
      </c>
      <c r="Y69" s="1"/>
      <c r="Z69" s="1"/>
      <c r="AA69" s="1"/>
      <c r="AB69" s="1"/>
      <c r="AC69" s="1"/>
    </row>
    <row r="70" ht="18.0" customHeight="1">
      <c r="A70" s="160"/>
      <c r="B70" s="153" t="str">
        <f>IFERROR(VLOOKUP($A70, '利用者情報'!$A$12:$L$113, 2, FALSE), "")</f>
        <v/>
      </c>
      <c r="C70" s="154" t="str">
        <f>IFERROR(VLOOKUP($A70, '利用者情報'!$A$12:$L$113, 3, FALSE), "")</f>
        <v/>
      </c>
      <c r="D70" s="155" t="str">
        <f>IFERROR(VLOOKUP($A70, '利用者情報'!$A$12:$L$113, 4, FALSE), "")</f>
        <v/>
      </c>
      <c r="E70" s="155" t="str">
        <f>IFERROR(VLOOKUP($A70, '利用者情報'!$A$12:$L$113, 5, FALSE), "")</f>
        <v/>
      </c>
      <c r="F70" s="156" t="str">
        <f>IFERROR(VLOOKUP($A70, '利用者情報'!$A$12:$L$113, 8, FALSE), "")</f>
        <v/>
      </c>
      <c r="G70" s="153" t="str">
        <f>IFERROR(VLOOKUP($A70, '利用者情報'!$A$12:$L$113, 9, FALSE), "")</f>
        <v/>
      </c>
      <c r="H70" s="153" t="str">
        <f>IFERROR(VLOOKUP($A70, '利用者情報'!$A$12:$L$113, 10, FALSE), "")</f>
        <v/>
      </c>
      <c r="I70" s="153" t="str">
        <f>IFERROR(VLOOKUP($A70, '利用者情報'!$A$12:$L$113, 11, FALSE), "")</f>
        <v/>
      </c>
      <c r="J70" s="153" t="str">
        <f>IFERROR(VLOOKUP($A70, '利用者情報'!$A$12:$L$113, 12, FALSE), "")</f>
        <v/>
      </c>
      <c r="K70" s="160"/>
      <c r="L70" s="160"/>
      <c r="M70" s="157">
        <f t="shared" si="1"/>
        <v>0</v>
      </c>
      <c r="N70" s="158">
        <f t="shared" si="2"/>
        <v>0</v>
      </c>
      <c r="O70" s="160"/>
      <c r="P70" s="160"/>
      <c r="Q70" s="160"/>
      <c r="R70" s="158">
        <f t="shared" si="3"/>
        <v>0</v>
      </c>
      <c r="S70" s="157">
        <f t="shared" si="4"/>
        <v>0</v>
      </c>
      <c r="T70" s="157">
        <f t="shared" si="5"/>
        <v>0</v>
      </c>
      <c r="U70" s="158">
        <f t="shared" si="6"/>
        <v>0</v>
      </c>
      <c r="V70" s="158">
        <f t="shared" si="7"/>
        <v>0</v>
      </c>
      <c r="W70" s="159"/>
      <c r="X70" s="10" t="str">
        <f t="shared" si="8"/>
        <v/>
      </c>
      <c r="Y70" s="1"/>
      <c r="Z70" s="1"/>
      <c r="AA70" s="1"/>
      <c r="AB70" s="1"/>
      <c r="AC70" s="1"/>
    </row>
    <row r="71" ht="18.0" customHeight="1">
      <c r="A71" s="160"/>
      <c r="B71" s="153" t="str">
        <f>IFERROR(VLOOKUP($A71, '利用者情報'!$A$12:$L$113, 2, FALSE), "")</f>
        <v/>
      </c>
      <c r="C71" s="154" t="str">
        <f>IFERROR(VLOOKUP($A71, '利用者情報'!$A$12:$L$113, 3, FALSE), "")</f>
        <v/>
      </c>
      <c r="D71" s="155" t="str">
        <f>IFERROR(VLOOKUP($A71, '利用者情報'!$A$12:$L$113, 4, FALSE), "")</f>
        <v/>
      </c>
      <c r="E71" s="155" t="str">
        <f>IFERROR(VLOOKUP($A71, '利用者情報'!$A$12:$L$113, 5, FALSE), "")</f>
        <v/>
      </c>
      <c r="F71" s="156" t="str">
        <f>IFERROR(VLOOKUP($A71, '利用者情報'!$A$12:$L$113, 8, FALSE), "")</f>
        <v/>
      </c>
      <c r="G71" s="153" t="str">
        <f>IFERROR(VLOOKUP($A71, '利用者情報'!$A$12:$L$113, 9, FALSE), "")</f>
        <v/>
      </c>
      <c r="H71" s="153" t="str">
        <f>IFERROR(VLOOKUP($A71, '利用者情報'!$A$12:$L$113, 10, FALSE), "")</f>
        <v/>
      </c>
      <c r="I71" s="153" t="str">
        <f>IFERROR(VLOOKUP($A71, '利用者情報'!$A$12:$L$113, 11, FALSE), "")</f>
        <v/>
      </c>
      <c r="J71" s="153" t="str">
        <f>IFERROR(VLOOKUP($A71, '利用者情報'!$A$12:$L$113, 12, FALSE), "")</f>
        <v/>
      </c>
      <c r="K71" s="160"/>
      <c r="L71" s="160"/>
      <c r="M71" s="157">
        <f t="shared" si="1"/>
        <v>0</v>
      </c>
      <c r="N71" s="158">
        <f t="shared" si="2"/>
        <v>0</v>
      </c>
      <c r="O71" s="160"/>
      <c r="P71" s="160"/>
      <c r="Q71" s="160"/>
      <c r="R71" s="158">
        <f t="shared" si="3"/>
        <v>0</v>
      </c>
      <c r="S71" s="157">
        <f t="shared" si="4"/>
        <v>0</v>
      </c>
      <c r="T71" s="157">
        <f t="shared" si="5"/>
        <v>0</v>
      </c>
      <c r="U71" s="158">
        <f t="shared" si="6"/>
        <v>0</v>
      </c>
      <c r="V71" s="158">
        <f t="shared" si="7"/>
        <v>0</v>
      </c>
      <c r="W71" s="159"/>
      <c r="X71" s="10" t="str">
        <f t="shared" si="8"/>
        <v/>
      </c>
      <c r="Y71" s="1"/>
      <c r="Z71" s="1"/>
      <c r="AA71" s="1"/>
      <c r="AB71" s="1"/>
      <c r="AC71" s="1"/>
    </row>
    <row r="72" ht="18.0" customHeight="1">
      <c r="A72" s="160"/>
      <c r="B72" s="153" t="str">
        <f>IFERROR(VLOOKUP($A72, '利用者情報'!$A$12:$L$113, 2, FALSE), "")</f>
        <v/>
      </c>
      <c r="C72" s="154" t="str">
        <f>IFERROR(VLOOKUP($A72, '利用者情報'!$A$12:$L$113, 3, FALSE), "")</f>
        <v/>
      </c>
      <c r="D72" s="155" t="str">
        <f>IFERROR(VLOOKUP($A72, '利用者情報'!$A$12:$L$113, 4, FALSE), "")</f>
        <v/>
      </c>
      <c r="E72" s="155" t="str">
        <f>IFERROR(VLOOKUP($A72, '利用者情報'!$A$12:$L$113, 5, FALSE), "")</f>
        <v/>
      </c>
      <c r="F72" s="156" t="str">
        <f>IFERROR(VLOOKUP($A72, '利用者情報'!$A$12:$L$113, 8, FALSE), "")</f>
        <v/>
      </c>
      <c r="G72" s="153" t="str">
        <f>IFERROR(VLOOKUP($A72, '利用者情報'!$A$12:$L$113, 9, FALSE), "")</f>
        <v/>
      </c>
      <c r="H72" s="153" t="str">
        <f>IFERROR(VLOOKUP($A72, '利用者情報'!$A$12:$L$113, 10, FALSE), "")</f>
        <v/>
      </c>
      <c r="I72" s="153" t="str">
        <f>IFERROR(VLOOKUP($A72, '利用者情報'!$A$12:$L$113, 11, FALSE), "")</f>
        <v/>
      </c>
      <c r="J72" s="153" t="str">
        <f>IFERROR(VLOOKUP($A72, '利用者情報'!$A$12:$L$113, 12, FALSE), "")</f>
        <v/>
      </c>
      <c r="K72" s="160"/>
      <c r="L72" s="160"/>
      <c r="M72" s="157">
        <f t="shared" si="1"/>
        <v>0</v>
      </c>
      <c r="N72" s="158">
        <f t="shared" si="2"/>
        <v>0</v>
      </c>
      <c r="O72" s="160"/>
      <c r="P72" s="160"/>
      <c r="Q72" s="160"/>
      <c r="R72" s="158">
        <f t="shared" si="3"/>
        <v>0</v>
      </c>
      <c r="S72" s="157">
        <f t="shared" si="4"/>
        <v>0</v>
      </c>
      <c r="T72" s="157">
        <f t="shared" si="5"/>
        <v>0</v>
      </c>
      <c r="U72" s="158">
        <f t="shared" si="6"/>
        <v>0</v>
      </c>
      <c r="V72" s="158">
        <f t="shared" si="7"/>
        <v>0</v>
      </c>
      <c r="W72" s="159"/>
      <c r="X72" s="10" t="str">
        <f t="shared" si="8"/>
        <v/>
      </c>
      <c r="Y72" s="1"/>
      <c r="Z72" s="1"/>
      <c r="AA72" s="1"/>
      <c r="AB72" s="1"/>
      <c r="AC72" s="1"/>
    </row>
    <row r="73" ht="18.0" customHeight="1">
      <c r="A73" s="160"/>
      <c r="B73" s="153" t="str">
        <f>IFERROR(VLOOKUP($A73, '利用者情報'!$A$12:$L$113, 2, FALSE), "")</f>
        <v/>
      </c>
      <c r="C73" s="154" t="str">
        <f>IFERROR(VLOOKUP($A73, '利用者情報'!$A$12:$L$113, 3, FALSE), "")</f>
        <v/>
      </c>
      <c r="D73" s="155" t="str">
        <f>IFERROR(VLOOKUP($A73, '利用者情報'!$A$12:$L$113, 4, FALSE), "")</f>
        <v/>
      </c>
      <c r="E73" s="155" t="str">
        <f>IFERROR(VLOOKUP($A73, '利用者情報'!$A$12:$L$113, 5, FALSE), "")</f>
        <v/>
      </c>
      <c r="F73" s="156" t="str">
        <f>IFERROR(VLOOKUP($A73, '利用者情報'!$A$12:$L$113, 8, FALSE), "")</f>
        <v/>
      </c>
      <c r="G73" s="153" t="str">
        <f>IFERROR(VLOOKUP($A73, '利用者情報'!$A$12:$L$113, 9, FALSE), "")</f>
        <v/>
      </c>
      <c r="H73" s="153" t="str">
        <f>IFERROR(VLOOKUP($A73, '利用者情報'!$A$12:$L$113, 10, FALSE), "")</f>
        <v/>
      </c>
      <c r="I73" s="153" t="str">
        <f>IFERROR(VLOOKUP($A73, '利用者情報'!$A$12:$L$113, 11, FALSE), "")</f>
        <v/>
      </c>
      <c r="J73" s="153" t="str">
        <f>IFERROR(VLOOKUP($A73, '利用者情報'!$A$12:$L$113, 12, FALSE), "")</f>
        <v/>
      </c>
      <c r="K73" s="160"/>
      <c r="L73" s="160"/>
      <c r="M73" s="157">
        <f t="shared" si="1"/>
        <v>0</v>
      </c>
      <c r="N73" s="158">
        <f t="shared" si="2"/>
        <v>0</v>
      </c>
      <c r="O73" s="160"/>
      <c r="P73" s="160"/>
      <c r="Q73" s="160"/>
      <c r="R73" s="158">
        <f t="shared" si="3"/>
        <v>0</v>
      </c>
      <c r="S73" s="157">
        <f t="shared" si="4"/>
        <v>0</v>
      </c>
      <c r="T73" s="157">
        <f t="shared" si="5"/>
        <v>0</v>
      </c>
      <c r="U73" s="158">
        <f t="shared" si="6"/>
        <v>0</v>
      </c>
      <c r="V73" s="158">
        <f t="shared" si="7"/>
        <v>0</v>
      </c>
      <c r="W73" s="159"/>
      <c r="X73" s="10" t="str">
        <f t="shared" si="8"/>
        <v/>
      </c>
      <c r="Y73" s="1"/>
      <c r="Z73" s="1"/>
      <c r="AA73" s="1"/>
      <c r="AB73" s="1"/>
      <c r="AC73" s="1"/>
    </row>
    <row r="74" ht="18.0" customHeight="1">
      <c r="A74" s="160"/>
      <c r="B74" s="153" t="str">
        <f>IFERROR(VLOOKUP($A74, '利用者情報'!$A$12:$L$113, 2, FALSE), "")</f>
        <v/>
      </c>
      <c r="C74" s="154" t="str">
        <f>IFERROR(VLOOKUP($A74, '利用者情報'!$A$12:$L$113, 3, FALSE), "")</f>
        <v/>
      </c>
      <c r="D74" s="155" t="str">
        <f>IFERROR(VLOOKUP($A74, '利用者情報'!$A$12:$L$113, 4, FALSE), "")</f>
        <v/>
      </c>
      <c r="E74" s="155" t="str">
        <f>IFERROR(VLOOKUP($A74, '利用者情報'!$A$12:$L$113, 5, FALSE), "")</f>
        <v/>
      </c>
      <c r="F74" s="156" t="str">
        <f>IFERROR(VLOOKUP($A74, '利用者情報'!$A$12:$L$113, 8, FALSE), "")</f>
        <v/>
      </c>
      <c r="G74" s="153" t="str">
        <f>IFERROR(VLOOKUP($A74, '利用者情報'!$A$12:$L$113, 9, FALSE), "")</f>
        <v/>
      </c>
      <c r="H74" s="153" t="str">
        <f>IFERROR(VLOOKUP($A74, '利用者情報'!$A$12:$L$113, 10, FALSE), "")</f>
        <v/>
      </c>
      <c r="I74" s="153" t="str">
        <f>IFERROR(VLOOKUP($A74, '利用者情報'!$A$12:$L$113, 11, FALSE), "")</f>
        <v/>
      </c>
      <c r="J74" s="153" t="str">
        <f>IFERROR(VLOOKUP($A74, '利用者情報'!$A$12:$L$113, 12, FALSE), "")</f>
        <v/>
      </c>
      <c r="K74" s="160"/>
      <c r="L74" s="160"/>
      <c r="M74" s="157">
        <f t="shared" si="1"/>
        <v>0</v>
      </c>
      <c r="N74" s="158">
        <f t="shared" si="2"/>
        <v>0</v>
      </c>
      <c r="O74" s="160"/>
      <c r="P74" s="160"/>
      <c r="Q74" s="160"/>
      <c r="R74" s="158">
        <f t="shared" si="3"/>
        <v>0</v>
      </c>
      <c r="S74" s="157">
        <f t="shared" si="4"/>
        <v>0</v>
      </c>
      <c r="T74" s="157">
        <f t="shared" si="5"/>
        <v>0</v>
      </c>
      <c r="U74" s="158">
        <f t="shared" si="6"/>
        <v>0</v>
      </c>
      <c r="V74" s="158">
        <f t="shared" si="7"/>
        <v>0</v>
      </c>
      <c r="W74" s="159"/>
      <c r="X74" s="10" t="str">
        <f t="shared" si="8"/>
        <v/>
      </c>
      <c r="Y74" s="1"/>
      <c r="Z74" s="1"/>
      <c r="AA74" s="1"/>
      <c r="AB74" s="1"/>
      <c r="AC74" s="1"/>
    </row>
    <row r="75" ht="18.0" customHeight="1">
      <c r="A75" s="160"/>
      <c r="B75" s="153" t="str">
        <f>IFERROR(VLOOKUP($A75, '利用者情報'!$A$12:$L$113, 2, FALSE), "")</f>
        <v/>
      </c>
      <c r="C75" s="154" t="str">
        <f>IFERROR(VLOOKUP($A75, '利用者情報'!$A$12:$L$113, 3, FALSE), "")</f>
        <v/>
      </c>
      <c r="D75" s="155" t="str">
        <f>IFERROR(VLOOKUP($A75, '利用者情報'!$A$12:$L$113, 4, FALSE), "")</f>
        <v/>
      </c>
      <c r="E75" s="155" t="str">
        <f>IFERROR(VLOOKUP($A75, '利用者情報'!$A$12:$L$113, 5, FALSE), "")</f>
        <v/>
      </c>
      <c r="F75" s="156" t="str">
        <f>IFERROR(VLOOKUP($A75, '利用者情報'!$A$12:$L$113, 8, FALSE), "")</f>
        <v/>
      </c>
      <c r="G75" s="153" t="str">
        <f>IFERROR(VLOOKUP($A75, '利用者情報'!$A$12:$L$113, 9, FALSE), "")</f>
        <v/>
      </c>
      <c r="H75" s="153" t="str">
        <f>IFERROR(VLOOKUP($A75, '利用者情報'!$A$12:$L$113, 10, FALSE), "")</f>
        <v/>
      </c>
      <c r="I75" s="153" t="str">
        <f>IFERROR(VLOOKUP($A75, '利用者情報'!$A$12:$L$113, 11, FALSE), "")</f>
        <v/>
      </c>
      <c r="J75" s="153" t="str">
        <f>IFERROR(VLOOKUP($A75, '利用者情報'!$A$12:$L$113, 12, FALSE), "")</f>
        <v/>
      </c>
      <c r="K75" s="160"/>
      <c r="L75" s="160"/>
      <c r="M75" s="157">
        <f t="shared" si="1"/>
        <v>0</v>
      </c>
      <c r="N75" s="158">
        <f t="shared" si="2"/>
        <v>0</v>
      </c>
      <c r="O75" s="160"/>
      <c r="P75" s="160"/>
      <c r="Q75" s="160"/>
      <c r="R75" s="158">
        <f t="shared" si="3"/>
        <v>0</v>
      </c>
      <c r="S75" s="157">
        <f t="shared" si="4"/>
        <v>0</v>
      </c>
      <c r="T75" s="157">
        <f t="shared" si="5"/>
        <v>0</v>
      </c>
      <c r="U75" s="158">
        <f t="shared" si="6"/>
        <v>0</v>
      </c>
      <c r="V75" s="158">
        <f t="shared" si="7"/>
        <v>0</v>
      </c>
      <c r="W75" s="159"/>
      <c r="X75" s="10" t="str">
        <f t="shared" si="8"/>
        <v/>
      </c>
      <c r="Y75" s="1"/>
      <c r="Z75" s="1"/>
      <c r="AA75" s="1"/>
      <c r="AB75" s="1"/>
      <c r="AC75" s="1"/>
    </row>
    <row r="76" ht="18.0" customHeight="1">
      <c r="A76" s="160"/>
      <c r="B76" s="153" t="str">
        <f>IFERROR(VLOOKUP($A76, '利用者情報'!$A$12:$L$113, 2, FALSE), "")</f>
        <v/>
      </c>
      <c r="C76" s="154" t="str">
        <f>IFERROR(VLOOKUP($A76, '利用者情報'!$A$12:$L$113, 3, FALSE), "")</f>
        <v/>
      </c>
      <c r="D76" s="155" t="str">
        <f>IFERROR(VLOOKUP($A76, '利用者情報'!$A$12:$L$113, 4, FALSE), "")</f>
        <v/>
      </c>
      <c r="E76" s="155" t="str">
        <f>IFERROR(VLOOKUP($A76, '利用者情報'!$A$12:$L$113, 5, FALSE), "")</f>
        <v/>
      </c>
      <c r="F76" s="156" t="str">
        <f>IFERROR(VLOOKUP($A76, '利用者情報'!$A$12:$L$113, 8, FALSE), "")</f>
        <v/>
      </c>
      <c r="G76" s="153" t="str">
        <f>IFERROR(VLOOKUP($A76, '利用者情報'!$A$12:$L$113, 9, FALSE), "")</f>
        <v/>
      </c>
      <c r="H76" s="153" t="str">
        <f>IFERROR(VLOOKUP($A76, '利用者情報'!$A$12:$L$113, 10, FALSE), "")</f>
        <v/>
      </c>
      <c r="I76" s="153" t="str">
        <f>IFERROR(VLOOKUP($A76, '利用者情報'!$A$12:$L$113, 11, FALSE), "")</f>
        <v/>
      </c>
      <c r="J76" s="153" t="str">
        <f>IFERROR(VLOOKUP($A76, '利用者情報'!$A$12:$L$113, 12, FALSE), "")</f>
        <v/>
      </c>
      <c r="K76" s="160"/>
      <c r="L76" s="160"/>
      <c r="M76" s="157">
        <f t="shared" si="1"/>
        <v>0</v>
      </c>
      <c r="N76" s="158">
        <f t="shared" si="2"/>
        <v>0</v>
      </c>
      <c r="O76" s="160"/>
      <c r="P76" s="160"/>
      <c r="Q76" s="160"/>
      <c r="R76" s="158">
        <f t="shared" si="3"/>
        <v>0</v>
      </c>
      <c r="S76" s="157">
        <f t="shared" si="4"/>
        <v>0</v>
      </c>
      <c r="T76" s="157">
        <f t="shared" si="5"/>
        <v>0</v>
      </c>
      <c r="U76" s="158">
        <f t="shared" si="6"/>
        <v>0</v>
      </c>
      <c r="V76" s="158">
        <f t="shared" si="7"/>
        <v>0</v>
      </c>
      <c r="W76" s="162"/>
      <c r="X76" s="163" t="str">
        <f t="shared" si="8"/>
        <v/>
      </c>
      <c r="Y76" s="1"/>
      <c r="Z76" s="1"/>
      <c r="AA76" s="1"/>
      <c r="AB76" s="1"/>
      <c r="AC76" s="1"/>
    </row>
    <row r="77" ht="18.0" customHeight="1">
      <c r="A77" s="160"/>
      <c r="B77" s="153" t="str">
        <f>IFERROR(VLOOKUP($A77, '利用者情報'!$A$12:$L$113, 2, FALSE), "")</f>
        <v/>
      </c>
      <c r="C77" s="154" t="str">
        <f>IFERROR(VLOOKUP($A77, '利用者情報'!$A$12:$L$113, 3, FALSE), "")</f>
        <v/>
      </c>
      <c r="D77" s="155" t="str">
        <f>IFERROR(VLOOKUP($A77, '利用者情報'!$A$12:$L$113, 4, FALSE), "")</f>
        <v/>
      </c>
      <c r="E77" s="155" t="str">
        <f>IFERROR(VLOOKUP($A77, '利用者情報'!$A$12:$L$113, 5, FALSE), "")</f>
        <v/>
      </c>
      <c r="F77" s="156" t="str">
        <f>IFERROR(VLOOKUP($A77, '利用者情報'!$A$12:$L$113, 8, FALSE), "")</f>
        <v/>
      </c>
      <c r="G77" s="153" t="str">
        <f>IFERROR(VLOOKUP($A77, '利用者情報'!$A$12:$L$113, 9, FALSE), "")</f>
        <v/>
      </c>
      <c r="H77" s="153" t="str">
        <f>IFERROR(VLOOKUP($A77, '利用者情報'!$A$12:$L$113, 10, FALSE), "")</f>
        <v/>
      </c>
      <c r="I77" s="153" t="str">
        <f>IFERROR(VLOOKUP($A77, '利用者情報'!$A$12:$L$113, 11, FALSE), "")</f>
        <v/>
      </c>
      <c r="J77" s="153" t="str">
        <f>IFERROR(VLOOKUP($A77, '利用者情報'!$A$12:$L$113, 12, FALSE), "")</f>
        <v/>
      </c>
      <c r="K77" s="160"/>
      <c r="L77" s="160"/>
      <c r="M77" s="157">
        <f t="shared" si="1"/>
        <v>0</v>
      </c>
      <c r="N77" s="158">
        <f t="shared" si="2"/>
        <v>0</v>
      </c>
      <c r="O77" s="160"/>
      <c r="P77" s="160"/>
      <c r="Q77" s="160"/>
      <c r="R77" s="158">
        <f t="shared" si="3"/>
        <v>0</v>
      </c>
      <c r="S77" s="157">
        <f t="shared" si="4"/>
        <v>0</v>
      </c>
      <c r="T77" s="157">
        <f t="shared" si="5"/>
        <v>0</v>
      </c>
      <c r="U77" s="158">
        <f t="shared" si="6"/>
        <v>0</v>
      </c>
      <c r="V77" s="158">
        <f t="shared" si="7"/>
        <v>0</v>
      </c>
      <c r="W77" s="162"/>
      <c r="X77" s="163" t="str">
        <f t="shared" si="8"/>
        <v/>
      </c>
      <c r="Y77" s="1"/>
      <c r="Z77" s="1"/>
      <c r="AA77" s="1"/>
      <c r="AB77" s="1"/>
      <c r="AC77" s="1"/>
    </row>
    <row r="78" ht="18.0" customHeight="1">
      <c r="A78" s="160"/>
      <c r="B78" s="153" t="str">
        <f>IFERROR(VLOOKUP($A78, '利用者情報'!$A$12:$L$113, 2, FALSE), "")</f>
        <v/>
      </c>
      <c r="C78" s="154" t="str">
        <f>IFERROR(VLOOKUP($A78, '利用者情報'!$A$12:$L$113, 3, FALSE), "")</f>
        <v/>
      </c>
      <c r="D78" s="155" t="str">
        <f>IFERROR(VLOOKUP($A78, '利用者情報'!$A$12:$L$113, 4, FALSE), "")</f>
        <v/>
      </c>
      <c r="E78" s="155" t="str">
        <f>IFERROR(VLOOKUP($A78, '利用者情報'!$A$12:$L$113, 5, FALSE), "")</f>
        <v/>
      </c>
      <c r="F78" s="156" t="str">
        <f>IFERROR(VLOOKUP($A78, '利用者情報'!$A$12:$L$113, 8, FALSE), "")</f>
        <v/>
      </c>
      <c r="G78" s="153" t="str">
        <f>IFERROR(VLOOKUP($A78, '利用者情報'!$A$12:$L$113, 9, FALSE), "")</f>
        <v/>
      </c>
      <c r="H78" s="153" t="str">
        <f>IFERROR(VLOOKUP($A78, '利用者情報'!$A$12:$L$113, 10, FALSE), "")</f>
        <v/>
      </c>
      <c r="I78" s="153" t="str">
        <f>IFERROR(VLOOKUP($A78, '利用者情報'!$A$12:$L$113, 11, FALSE), "")</f>
        <v/>
      </c>
      <c r="J78" s="153" t="str">
        <f>IFERROR(VLOOKUP($A78, '利用者情報'!$A$12:$L$113, 12, FALSE), "")</f>
        <v/>
      </c>
      <c r="K78" s="160"/>
      <c r="L78" s="160"/>
      <c r="M78" s="157">
        <f t="shared" si="1"/>
        <v>0</v>
      </c>
      <c r="N78" s="158">
        <f t="shared" si="2"/>
        <v>0</v>
      </c>
      <c r="O78" s="160"/>
      <c r="P78" s="160"/>
      <c r="Q78" s="160"/>
      <c r="R78" s="158">
        <f t="shared" si="3"/>
        <v>0</v>
      </c>
      <c r="S78" s="157">
        <f t="shared" si="4"/>
        <v>0</v>
      </c>
      <c r="T78" s="157">
        <f t="shared" si="5"/>
        <v>0</v>
      </c>
      <c r="U78" s="158">
        <f t="shared" si="6"/>
        <v>0</v>
      </c>
      <c r="V78" s="158">
        <f t="shared" si="7"/>
        <v>0</v>
      </c>
      <c r="W78" s="162"/>
      <c r="X78" s="163"/>
      <c r="Y78" s="10"/>
      <c r="Z78" s="10"/>
      <c r="AA78" s="10"/>
      <c r="AB78" s="10"/>
      <c r="AC78" s="1"/>
    </row>
    <row r="79" ht="18.0" customHeight="1">
      <c r="A79" s="160"/>
      <c r="B79" s="153" t="str">
        <f>IFERROR(VLOOKUP($A79, '利用者情報'!$A$12:$L$113, 2, FALSE), "")</f>
        <v/>
      </c>
      <c r="C79" s="154" t="str">
        <f>IFERROR(VLOOKUP($A79, '利用者情報'!$A$12:$L$113, 3, FALSE), "")</f>
        <v/>
      </c>
      <c r="D79" s="155" t="str">
        <f>IFERROR(VLOOKUP($A79, '利用者情報'!$A$12:$L$113, 4, FALSE), "")</f>
        <v/>
      </c>
      <c r="E79" s="155" t="str">
        <f>IFERROR(VLOOKUP($A79, '利用者情報'!$A$12:$L$113, 5, FALSE), "")</f>
        <v/>
      </c>
      <c r="F79" s="156" t="str">
        <f>IFERROR(VLOOKUP($A79, '利用者情報'!$A$12:$L$113, 8, FALSE), "")</f>
        <v/>
      </c>
      <c r="G79" s="153" t="str">
        <f>IFERROR(VLOOKUP($A79, '利用者情報'!$A$12:$L$113, 9, FALSE), "")</f>
        <v/>
      </c>
      <c r="H79" s="153" t="str">
        <f>IFERROR(VLOOKUP($A79, '利用者情報'!$A$12:$L$113, 10, FALSE), "")</f>
        <v/>
      </c>
      <c r="I79" s="153" t="str">
        <f>IFERROR(VLOOKUP($A79, '利用者情報'!$A$12:$L$113, 11, FALSE), "")</f>
        <v/>
      </c>
      <c r="J79" s="153" t="str">
        <f>IFERROR(VLOOKUP($A79, '利用者情報'!$A$12:$L$113, 12, FALSE), "")</f>
        <v/>
      </c>
      <c r="K79" s="160"/>
      <c r="L79" s="160"/>
      <c r="M79" s="157">
        <f t="shared" si="1"/>
        <v>0</v>
      </c>
      <c r="N79" s="158">
        <f t="shared" si="2"/>
        <v>0</v>
      </c>
      <c r="O79" s="160"/>
      <c r="P79" s="160"/>
      <c r="Q79" s="160"/>
      <c r="R79" s="158">
        <f t="shared" si="3"/>
        <v>0</v>
      </c>
      <c r="S79" s="157">
        <f t="shared" si="4"/>
        <v>0</v>
      </c>
      <c r="T79" s="157">
        <f t="shared" si="5"/>
        <v>0</v>
      </c>
      <c r="U79" s="158">
        <f t="shared" si="6"/>
        <v>0</v>
      </c>
      <c r="V79" s="158">
        <f t="shared" si="7"/>
        <v>0</v>
      </c>
      <c r="W79" s="162"/>
      <c r="X79" s="183"/>
      <c r="Y79" s="1"/>
      <c r="Z79" s="1"/>
      <c r="AA79" s="1"/>
      <c r="AB79" s="1"/>
      <c r="AC79" s="1"/>
    </row>
    <row r="80" ht="18.0" customHeight="1">
      <c r="A80" s="160"/>
      <c r="B80" s="153" t="str">
        <f>IFERROR(VLOOKUP($A80, '利用者情報'!$A$12:$L$113, 2, FALSE), "")</f>
        <v/>
      </c>
      <c r="C80" s="154" t="str">
        <f>IFERROR(VLOOKUP($A80, '利用者情報'!$A$12:$L$113, 3, FALSE), "")</f>
        <v/>
      </c>
      <c r="D80" s="155" t="str">
        <f>IFERROR(VLOOKUP($A80, '利用者情報'!$A$12:$L$113, 4, FALSE), "")</f>
        <v/>
      </c>
      <c r="E80" s="155" t="str">
        <f>IFERROR(VLOOKUP($A80, '利用者情報'!$A$12:$L$113, 5, FALSE), "")</f>
        <v/>
      </c>
      <c r="F80" s="156" t="str">
        <f>IFERROR(VLOOKUP($A80, '利用者情報'!$A$12:$L$113, 8, FALSE), "")</f>
        <v/>
      </c>
      <c r="G80" s="153" t="str">
        <f>IFERROR(VLOOKUP($A80, '利用者情報'!$A$12:$L$113, 9, FALSE), "")</f>
        <v/>
      </c>
      <c r="H80" s="153" t="str">
        <f>IFERROR(VLOOKUP($A80, '利用者情報'!$A$12:$L$113, 10, FALSE), "")</f>
        <v/>
      </c>
      <c r="I80" s="153" t="str">
        <f>IFERROR(VLOOKUP($A80, '利用者情報'!$A$12:$L$113, 11, FALSE), "")</f>
        <v/>
      </c>
      <c r="J80" s="153" t="str">
        <f>IFERROR(VLOOKUP($A80, '利用者情報'!$A$12:$L$113, 12, FALSE), "")</f>
        <v/>
      </c>
      <c r="K80" s="160"/>
      <c r="L80" s="160"/>
      <c r="M80" s="157">
        <f t="shared" si="1"/>
        <v>0</v>
      </c>
      <c r="N80" s="158">
        <f t="shared" si="2"/>
        <v>0</v>
      </c>
      <c r="O80" s="160"/>
      <c r="P80" s="160"/>
      <c r="Q80" s="160"/>
      <c r="R80" s="158">
        <f t="shared" si="3"/>
        <v>0</v>
      </c>
      <c r="S80" s="157">
        <f t="shared" si="4"/>
        <v>0</v>
      </c>
      <c r="T80" s="157">
        <f t="shared" si="5"/>
        <v>0</v>
      </c>
      <c r="U80" s="158">
        <f t="shared" si="6"/>
        <v>0</v>
      </c>
      <c r="V80" s="158">
        <f t="shared" si="7"/>
        <v>0</v>
      </c>
      <c r="W80" s="162"/>
      <c r="X80" s="183"/>
      <c r="Y80" s="1"/>
      <c r="Z80" s="1"/>
      <c r="AA80" s="1"/>
      <c r="AB80" s="1"/>
      <c r="AC80" s="1"/>
    </row>
    <row r="81" ht="18.0" customHeight="1">
      <c r="A81" s="160"/>
      <c r="B81" s="153" t="str">
        <f>IFERROR(VLOOKUP($A81, '利用者情報'!$A$12:$L$113, 2, FALSE), "")</f>
        <v/>
      </c>
      <c r="C81" s="154" t="str">
        <f>IFERROR(VLOOKUP($A81, '利用者情報'!$A$12:$L$113, 3, FALSE), "")</f>
        <v/>
      </c>
      <c r="D81" s="155" t="str">
        <f>IFERROR(VLOOKUP($A81, '利用者情報'!$A$12:$L$113, 4, FALSE), "")</f>
        <v/>
      </c>
      <c r="E81" s="155" t="str">
        <f>IFERROR(VLOOKUP($A81, '利用者情報'!$A$12:$L$113, 5, FALSE), "")</f>
        <v/>
      </c>
      <c r="F81" s="156" t="str">
        <f>IFERROR(VLOOKUP($A81, '利用者情報'!$A$12:$L$113, 8, FALSE), "")</f>
        <v/>
      </c>
      <c r="G81" s="153" t="str">
        <f>IFERROR(VLOOKUP($A81, '利用者情報'!$A$12:$L$113, 9, FALSE), "")</f>
        <v/>
      </c>
      <c r="H81" s="153" t="str">
        <f>IFERROR(VLOOKUP($A81, '利用者情報'!$A$12:$L$113, 10, FALSE), "")</f>
        <v/>
      </c>
      <c r="I81" s="153" t="str">
        <f>IFERROR(VLOOKUP($A81, '利用者情報'!$A$12:$L$113, 11, FALSE), "")</f>
        <v/>
      </c>
      <c r="J81" s="153" t="str">
        <f>IFERROR(VLOOKUP($A81, '利用者情報'!$A$12:$L$113, 12, FALSE), "")</f>
        <v/>
      </c>
      <c r="K81" s="160"/>
      <c r="L81" s="160"/>
      <c r="M81" s="157">
        <f t="shared" si="1"/>
        <v>0</v>
      </c>
      <c r="N81" s="158">
        <f t="shared" si="2"/>
        <v>0</v>
      </c>
      <c r="O81" s="160"/>
      <c r="P81" s="160"/>
      <c r="Q81" s="160"/>
      <c r="R81" s="158">
        <f t="shared" si="3"/>
        <v>0</v>
      </c>
      <c r="S81" s="157">
        <f t="shared" si="4"/>
        <v>0</v>
      </c>
      <c r="T81" s="157">
        <f t="shared" si="5"/>
        <v>0</v>
      </c>
      <c r="U81" s="158">
        <f t="shared" si="6"/>
        <v>0</v>
      </c>
      <c r="V81" s="158">
        <f t="shared" si="7"/>
        <v>0</v>
      </c>
      <c r="W81" s="162"/>
      <c r="X81" s="183"/>
      <c r="Y81" s="1"/>
      <c r="Z81" s="1"/>
      <c r="AA81" s="1"/>
      <c r="AB81" s="1"/>
      <c r="AC81" s="1"/>
    </row>
    <row r="82" ht="18.0" customHeight="1">
      <c r="A82" s="160"/>
      <c r="B82" s="153" t="str">
        <f>IFERROR(VLOOKUP($A82, '利用者情報'!$A$12:$L$113, 2, FALSE), "")</f>
        <v/>
      </c>
      <c r="C82" s="154" t="str">
        <f>IFERROR(VLOOKUP($A82, '利用者情報'!$A$12:$L$113, 3, FALSE), "")</f>
        <v/>
      </c>
      <c r="D82" s="155" t="str">
        <f>IFERROR(VLOOKUP($A82, '利用者情報'!$A$12:$L$113, 4, FALSE), "")</f>
        <v/>
      </c>
      <c r="E82" s="155" t="str">
        <f>IFERROR(VLOOKUP($A82, '利用者情報'!$A$12:$L$113, 5, FALSE), "")</f>
        <v/>
      </c>
      <c r="F82" s="156" t="str">
        <f>IFERROR(VLOOKUP($A82, '利用者情報'!$A$12:$L$113, 8, FALSE), "")</f>
        <v/>
      </c>
      <c r="G82" s="153" t="str">
        <f>IFERROR(VLOOKUP($A82, '利用者情報'!$A$12:$L$113, 9, FALSE), "")</f>
        <v/>
      </c>
      <c r="H82" s="153" t="str">
        <f>IFERROR(VLOOKUP($A82, '利用者情報'!$A$12:$L$113, 10, FALSE), "")</f>
        <v/>
      </c>
      <c r="I82" s="153" t="str">
        <f>IFERROR(VLOOKUP($A82, '利用者情報'!$A$12:$L$113, 11, FALSE), "")</f>
        <v/>
      </c>
      <c r="J82" s="153" t="str">
        <f>IFERROR(VLOOKUP($A82, '利用者情報'!$A$12:$L$113, 12, FALSE), "")</f>
        <v/>
      </c>
      <c r="K82" s="160"/>
      <c r="L82" s="160"/>
      <c r="M82" s="157">
        <f t="shared" si="1"/>
        <v>0</v>
      </c>
      <c r="N82" s="158">
        <f t="shared" si="2"/>
        <v>0</v>
      </c>
      <c r="O82" s="160"/>
      <c r="P82" s="160"/>
      <c r="Q82" s="160"/>
      <c r="R82" s="158">
        <f t="shared" si="3"/>
        <v>0</v>
      </c>
      <c r="S82" s="157">
        <f t="shared" si="4"/>
        <v>0</v>
      </c>
      <c r="T82" s="157">
        <f t="shared" si="5"/>
        <v>0</v>
      </c>
      <c r="U82" s="158">
        <f t="shared" si="6"/>
        <v>0</v>
      </c>
      <c r="V82" s="158">
        <f t="shared" si="7"/>
        <v>0</v>
      </c>
      <c r="W82" s="162"/>
      <c r="X82" s="183"/>
      <c r="Y82" s="1"/>
      <c r="Z82" s="1"/>
      <c r="AA82" s="1"/>
      <c r="AB82" s="1"/>
      <c r="AC82" s="1"/>
    </row>
    <row r="83" ht="18.0" customHeight="1">
      <c r="A83" s="160"/>
      <c r="B83" s="153" t="str">
        <f>IFERROR(VLOOKUP($A83, '利用者情報'!$A$12:$L$113, 2, FALSE), "")</f>
        <v/>
      </c>
      <c r="C83" s="154" t="str">
        <f>IFERROR(VLOOKUP($A83, '利用者情報'!$A$12:$L$113, 3, FALSE), "")</f>
        <v/>
      </c>
      <c r="D83" s="155" t="str">
        <f>IFERROR(VLOOKUP($A83, '利用者情報'!$A$12:$L$113, 4, FALSE), "")</f>
        <v/>
      </c>
      <c r="E83" s="155" t="str">
        <f>IFERROR(VLOOKUP($A83, '利用者情報'!$A$12:$L$113, 5, FALSE), "")</f>
        <v/>
      </c>
      <c r="F83" s="156" t="str">
        <f>IFERROR(VLOOKUP($A83, '利用者情報'!$A$12:$L$113, 8, FALSE), "")</f>
        <v/>
      </c>
      <c r="G83" s="153" t="str">
        <f>IFERROR(VLOOKUP($A83, '利用者情報'!$A$12:$L$113, 9, FALSE), "")</f>
        <v/>
      </c>
      <c r="H83" s="153" t="str">
        <f>IFERROR(VLOOKUP($A83, '利用者情報'!$A$12:$L$113, 10, FALSE), "")</f>
        <v/>
      </c>
      <c r="I83" s="153" t="str">
        <f>IFERROR(VLOOKUP($A83, '利用者情報'!$A$12:$L$113, 11, FALSE), "")</f>
        <v/>
      </c>
      <c r="J83" s="153" t="str">
        <f>IFERROR(VLOOKUP($A83, '利用者情報'!$A$12:$L$113, 12, FALSE), "")</f>
        <v/>
      </c>
      <c r="K83" s="160"/>
      <c r="L83" s="160"/>
      <c r="M83" s="157">
        <f t="shared" si="1"/>
        <v>0</v>
      </c>
      <c r="N83" s="158">
        <f t="shared" si="2"/>
        <v>0</v>
      </c>
      <c r="O83" s="160"/>
      <c r="P83" s="160"/>
      <c r="Q83" s="160"/>
      <c r="R83" s="158">
        <f t="shared" si="3"/>
        <v>0</v>
      </c>
      <c r="S83" s="157">
        <f t="shared" si="4"/>
        <v>0</v>
      </c>
      <c r="T83" s="157">
        <f t="shared" si="5"/>
        <v>0</v>
      </c>
      <c r="U83" s="158">
        <f t="shared" si="6"/>
        <v>0</v>
      </c>
      <c r="V83" s="158">
        <f t="shared" si="7"/>
        <v>0</v>
      </c>
      <c r="W83" s="162"/>
      <c r="X83" s="183"/>
      <c r="Y83" s="1"/>
      <c r="Z83" s="1"/>
      <c r="AA83" s="1"/>
      <c r="AB83" s="1"/>
      <c r="AC83" s="1"/>
    </row>
    <row r="84" ht="18.0" customHeight="1">
      <c r="A84" s="160"/>
      <c r="B84" s="153" t="str">
        <f>IFERROR(VLOOKUP($A84, '利用者情報'!$A$12:$L$113, 2, FALSE), "")</f>
        <v/>
      </c>
      <c r="C84" s="154" t="str">
        <f>IFERROR(VLOOKUP($A84, '利用者情報'!$A$12:$L$113, 3, FALSE), "")</f>
        <v/>
      </c>
      <c r="D84" s="155" t="str">
        <f>IFERROR(VLOOKUP($A84, '利用者情報'!$A$12:$L$113, 4, FALSE), "")</f>
        <v/>
      </c>
      <c r="E84" s="155" t="str">
        <f>IFERROR(VLOOKUP($A84, '利用者情報'!$A$12:$L$113, 5, FALSE), "")</f>
        <v/>
      </c>
      <c r="F84" s="156" t="str">
        <f>IFERROR(VLOOKUP($A84, '利用者情報'!$A$12:$L$113, 8, FALSE), "")</f>
        <v/>
      </c>
      <c r="G84" s="153" t="str">
        <f>IFERROR(VLOOKUP($A84, '利用者情報'!$A$12:$L$113, 9, FALSE), "")</f>
        <v/>
      </c>
      <c r="H84" s="153" t="str">
        <f>IFERROR(VLOOKUP($A84, '利用者情報'!$A$12:$L$113, 10, FALSE), "")</f>
        <v/>
      </c>
      <c r="I84" s="153" t="str">
        <f>IFERROR(VLOOKUP($A84, '利用者情報'!$A$12:$L$113, 11, FALSE), "")</f>
        <v/>
      </c>
      <c r="J84" s="153" t="str">
        <f>IFERROR(VLOOKUP($A84, '利用者情報'!$A$12:$L$113, 12, FALSE), "")</f>
        <v/>
      </c>
      <c r="K84" s="160"/>
      <c r="L84" s="160"/>
      <c r="M84" s="157">
        <f t="shared" si="1"/>
        <v>0</v>
      </c>
      <c r="N84" s="158">
        <f t="shared" si="2"/>
        <v>0</v>
      </c>
      <c r="O84" s="160"/>
      <c r="P84" s="160"/>
      <c r="Q84" s="160"/>
      <c r="R84" s="158">
        <f t="shared" si="3"/>
        <v>0</v>
      </c>
      <c r="S84" s="157">
        <f t="shared" si="4"/>
        <v>0</v>
      </c>
      <c r="T84" s="157">
        <f t="shared" si="5"/>
        <v>0</v>
      </c>
      <c r="U84" s="158">
        <f t="shared" si="6"/>
        <v>0</v>
      </c>
      <c r="V84" s="158">
        <f t="shared" si="7"/>
        <v>0</v>
      </c>
      <c r="W84" s="162"/>
      <c r="X84" s="183"/>
      <c r="Y84" s="1"/>
      <c r="Z84" s="1"/>
      <c r="AA84" s="1"/>
      <c r="AB84" s="1"/>
      <c r="AC84" s="1"/>
    </row>
    <row r="85" ht="18.0" customHeight="1">
      <c r="A85" s="160"/>
      <c r="B85" s="153" t="str">
        <f>IFERROR(VLOOKUP($A85, '利用者情報'!$A$12:$L$113, 2, FALSE), "")</f>
        <v/>
      </c>
      <c r="C85" s="154" t="str">
        <f>IFERROR(VLOOKUP($A85, '利用者情報'!$A$12:$L$113, 3, FALSE), "")</f>
        <v/>
      </c>
      <c r="D85" s="155" t="str">
        <f>IFERROR(VLOOKUP($A85, '利用者情報'!$A$12:$L$113, 4, FALSE), "")</f>
        <v/>
      </c>
      <c r="E85" s="155" t="str">
        <f>IFERROR(VLOOKUP($A85, '利用者情報'!$A$12:$L$113, 5, FALSE), "")</f>
        <v/>
      </c>
      <c r="F85" s="156" t="str">
        <f>IFERROR(VLOOKUP($A85, '利用者情報'!$A$12:$L$113, 8, FALSE), "")</f>
        <v/>
      </c>
      <c r="G85" s="153" t="str">
        <f>IFERROR(VLOOKUP($A85, '利用者情報'!$A$12:$L$113, 9, FALSE), "")</f>
        <v/>
      </c>
      <c r="H85" s="153" t="str">
        <f>IFERROR(VLOOKUP($A85, '利用者情報'!$A$12:$L$113, 10, FALSE), "")</f>
        <v/>
      </c>
      <c r="I85" s="153" t="str">
        <f>IFERROR(VLOOKUP($A85, '利用者情報'!$A$12:$L$113, 11, FALSE), "")</f>
        <v/>
      </c>
      <c r="J85" s="153" t="str">
        <f>IFERROR(VLOOKUP($A85, '利用者情報'!$A$12:$L$113, 12, FALSE), "")</f>
        <v/>
      </c>
      <c r="K85" s="160"/>
      <c r="L85" s="160"/>
      <c r="M85" s="157">
        <f t="shared" si="1"/>
        <v>0</v>
      </c>
      <c r="N85" s="158">
        <f t="shared" si="2"/>
        <v>0</v>
      </c>
      <c r="O85" s="160"/>
      <c r="P85" s="160"/>
      <c r="Q85" s="160"/>
      <c r="R85" s="158">
        <f t="shared" si="3"/>
        <v>0</v>
      </c>
      <c r="S85" s="157">
        <f t="shared" si="4"/>
        <v>0</v>
      </c>
      <c r="T85" s="157">
        <f t="shared" si="5"/>
        <v>0</v>
      </c>
      <c r="U85" s="158">
        <f t="shared" si="6"/>
        <v>0</v>
      </c>
      <c r="V85" s="158">
        <f t="shared" si="7"/>
        <v>0</v>
      </c>
      <c r="W85" s="162"/>
      <c r="X85" s="183"/>
      <c r="Y85" s="1"/>
      <c r="Z85" s="1"/>
      <c r="AA85" s="1"/>
      <c r="AB85" s="1"/>
      <c r="AC85" s="1"/>
    </row>
    <row r="86" ht="18.0" customHeight="1">
      <c r="A86" s="160"/>
      <c r="B86" s="153" t="str">
        <f>IFERROR(VLOOKUP($A86, '利用者情報'!$A$12:$L$113, 2, FALSE), "")</f>
        <v/>
      </c>
      <c r="C86" s="154" t="str">
        <f>IFERROR(VLOOKUP($A86, '利用者情報'!$A$12:$L$113, 3, FALSE), "")</f>
        <v/>
      </c>
      <c r="D86" s="155" t="str">
        <f>IFERROR(VLOOKUP($A86, '利用者情報'!$A$12:$L$113, 4, FALSE), "")</f>
        <v/>
      </c>
      <c r="E86" s="155" t="str">
        <f>IFERROR(VLOOKUP($A86, '利用者情報'!$A$12:$L$113, 5, FALSE), "")</f>
        <v/>
      </c>
      <c r="F86" s="156" t="str">
        <f>IFERROR(VLOOKUP($A86, '利用者情報'!$A$12:$L$113, 8, FALSE), "")</f>
        <v/>
      </c>
      <c r="G86" s="153" t="str">
        <f>IFERROR(VLOOKUP($A86, '利用者情報'!$A$12:$L$113, 9, FALSE), "")</f>
        <v/>
      </c>
      <c r="H86" s="153" t="str">
        <f>IFERROR(VLOOKUP($A86, '利用者情報'!$A$12:$L$113, 10, FALSE), "")</f>
        <v/>
      </c>
      <c r="I86" s="153" t="str">
        <f>IFERROR(VLOOKUP($A86, '利用者情報'!$A$12:$L$113, 11, FALSE), "")</f>
        <v/>
      </c>
      <c r="J86" s="153" t="str">
        <f>IFERROR(VLOOKUP($A86, '利用者情報'!$A$12:$L$113, 12, FALSE), "")</f>
        <v/>
      </c>
      <c r="K86" s="160"/>
      <c r="L86" s="160"/>
      <c r="M86" s="157">
        <f t="shared" si="1"/>
        <v>0</v>
      </c>
      <c r="N86" s="158">
        <f t="shared" si="2"/>
        <v>0</v>
      </c>
      <c r="O86" s="160"/>
      <c r="P86" s="160"/>
      <c r="Q86" s="160"/>
      <c r="R86" s="158">
        <f t="shared" si="3"/>
        <v>0</v>
      </c>
      <c r="S86" s="157">
        <f t="shared" si="4"/>
        <v>0</v>
      </c>
      <c r="T86" s="157">
        <f t="shared" si="5"/>
        <v>0</v>
      </c>
      <c r="U86" s="158">
        <f t="shared" si="6"/>
        <v>0</v>
      </c>
      <c r="V86" s="158">
        <f t="shared" si="7"/>
        <v>0</v>
      </c>
      <c r="W86" s="162"/>
      <c r="X86" s="183"/>
      <c r="Y86" s="1"/>
      <c r="Z86" s="1"/>
      <c r="AA86" s="1"/>
      <c r="AB86" s="1"/>
      <c r="AC86" s="1"/>
    </row>
    <row r="87" ht="18.0" customHeight="1">
      <c r="A87" s="160"/>
      <c r="B87" s="153" t="str">
        <f>IFERROR(VLOOKUP($A87, '利用者情報'!$A$12:$L$113, 2, FALSE), "")</f>
        <v/>
      </c>
      <c r="C87" s="154" t="str">
        <f>IFERROR(VLOOKUP($A87, '利用者情報'!$A$12:$L$113, 3, FALSE), "")</f>
        <v/>
      </c>
      <c r="D87" s="155" t="str">
        <f>IFERROR(VLOOKUP($A87, '利用者情報'!$A$12:$L$113, 4, FALSE), "")</f>
        <v/>
      </c>
      <c r="E87" s="155" t="str">
        <f>IFERROR(VLOOKUP($A87, '利用者情報'!$A$12:$L$113, 5, FALSE), "")</f>
        <v/>
      </c>
      <c r="F87" s="156" t="str">
        <f>IFERROR(VLOOKUP($A87, '利用者情報'!$A$12:$L$113, 8, FALSE), "")</f>
        <v/>
      </c>
      <c r="G87" s="153" t="str">
        <f>IFERROR(VLOOKUP($A87, '利用者情報'!$A$12:$L$113, 9, FALSE), "")</f>
        <v/>
      </c>
      <c r="H87" s="153" t="str">
        <f>IFERROR(VLOOKUP($A87, '利用者情報'!$A$12:$L$113, 10, FALSE), "")</f>
        <v/>
      </c>
      <c r="I87" s="153" t="str">
        <f>IFERROR(VLOOKUP($A87, '利用者情報'!$A$12:$L$113, 11, FALSE), "")</f>
        <v/>
      </c>
      <c r="J87" s="153" t="str">
        <f>IFERROR(VLOOKUP($A87, '利用者情報'!$A$12:$L$113, 12, FALSE), "")</f>
        <v/>
      </c>
      <c r="K87" s="160"/>
      <c r="L87" s="160"/>
      <c r="M87" s="157">
        <f t="shared" si="1"/>
        <v>0</v>
      </c>
      <c r="N87" s="158">
        <f t="shared" si="2"/>
        <v>0</v>
      </c>
      <c r="O87" s="160"/>
      <c r="P87" s="160"/>
      <c r="Q87" s="160"/>
      <c r="R87" s="158">
        <f t="shared" si="3"/>
        <v>0</v>
      </c>
      <c r="S87" s="157">
        <f t="shared" si="4"/>
        <v>0</v>
      </c>
      <c r="T87" s="157">
        <f t="shared" si="5"/>
        <v>0</v>
      </c>
      <c r="U87" s="158">
        <f t="shared" si="6"/>
        <v>0</v>
      </c>
      <c r="V87" s="158">
        <f t="shared" si="7"/>
        <v>0</v>
      </c>
      <c r="W87" s="162"/>
      <c r="X87" s="183"/>
      <c r="Y87" s="1"/>
      <c r="Z87" s="1"/>
      <c r="AA87" s="1"/>
      <c r="AB87" s="1"/>
      <c r="AC87" s="1"/>
    </row>
    <row r="88" ht="18.0" customHeight="1">
      <c r="A88" s="160"/>
      <c r="B88" s="153" t="str">
        <f>IFERROR(VLOOKUP($A88, '利用者情報'!$A$12:$L$113, 2, FALSE), "")</f>
        <v/>
      </c>
      <c r="C88" s="154" t="str">
        <f>IFERROR(VLOOKUP($A88, '利用者情報'!$A$12:$L$113, 3, FALSE), "")</f>
        <v/>
      </c>
      <c r="D88" s="155" t="str">
        <f>IFERROR(VLOOKUP($A88, '利用者情報'!$A$12:$L$113, 4, FALSE), "")</f>
        <v/>
      </c>
      <c r="E88" s="155" t="str">
        <f>IFERROR(VLOOKUP($A88, '利用者情報'!$A$12:$L$113, 5, FALSE), "")</f>
        <v/>
      </c>
      <c r="F88" s="156" t="str">
        <f>IFERROR(VLOOKUP($A88, '利用者情報'!$A$12:$L$113, 8, FALSE), "")</f>
        <v/>
      </c>
      <c r="G88" s="153" t="str">
        <f>IFERROR(VLOOKUP($A88, '利用者情報'!$A$12:$L$113, 9, FALSE), "")</f>
        <v/>
      </c>
      <c r="H88" s="153" t="str">
        <f>IFERROR(VLOOKUP($A88, '利用者情報'!$A$12:$L$113, 10, FALSE), "")</f>
        <v/>
      </c>
      <c r="I88" s="153" t="str">
        <f>IFERROR(VLOOKUP($A88, '利用者情報'!$A$12:$L$113, 11, FALSE), "")</f>
        <v/>
      </c>
      <c r="J88" s="153" t="str">
        <f>IFERROR(VLOOKUP($A88, '利用者情報'!$A$12:$L$113, 12, FALSE), "")</f>
        <v/>
      </c>
      <c r="K88" s="160"/>
      <c r="L88" s="160"/>
      <c r="M88" s="157">
        <f t="shared" si="1"/>
        <v>0</v>
      </c>
      <c r="N88" s="158">
        <f t="shared" si="2"/>
        <v>0</v>
      </c>
      <c r="O88" s="160"/>
      <c r="P88" s="160"/>
      <c r="Q88" s="160"/>
      <c r="R88" s="158">
        <f t="shared" si="3"/>
        <v>0</v>
      </c>
      <c r="S88" s="157">
        <f t="shared" si="4"/>
        <v>0</v>
      </c>
      <c r="T88" s="157">
        <f t="shared" si="5"/>
        <v>0</v>
      </c>
      <c r="U88" s="158">
        <f t="shared" si="6"/>
        <v>0</v>
      </c>
      <c r="V88" s="158">
        <f t="shared" si="7"/>
        <v>0</v>
      </c>
      <c r="W88" s="162"/>
      <c r="X88" s="183"/>
      <c r="Y88" s="1"/>
      <c r="Z88" s="1"/>
      <c r="AA88" s="1"/>
      <c r="AB88" s="1"/>
      <c r="AC88" s="1"/>
    </row>
    <row r="89" ht="18.0" customHeight="1">
      <c r="A89" s="160"/>
      <c r="B89" s="153" t="str">
        <f>IFERROR(VLOOKUP($A89, '利用者情報'!$A$12:$L$113, 2, FALSE), "")</f>
        <v/>
      </c>
      <c r="C89" s="154" t="str">
        <f>IFERROR(VLOOKUP($A89, '利用者情報'!$A$12:$L$113, 3, FALSE), "")</f>
        <v/>
      </c>
      <c r="D89" s="155" t="str">
        <f>IFERROR(VLOOKUP($A89, '利用者情報'!$A$12:$L$113, 4, FALSE), "")</f>
        <v/>
      </c>
      <c r="E89" s="155" t="str">
        <f>IFERROR(VLOOKUP($A89, '利用者情報'!$A$12:$L$113, 5, FALSE), "")</f>
        <v/>
      </c>
      <c r="F89" s="156" t="str">
        <f>IFERROR(VLOOKUP($A89, '利用者情報'!$A$12:$L$113, 8, FALSE), "")</f>
        <v/>
      </c>
      <c r="G89" s="153" t="str">
        <f>IFERROR(VLOOKUP($A89, '利用者情報'!$A$12:$L$113, 9, FALSE), "")</f>
        <v/>
      </c>
      <c r="H89" s="153" t="str">
        <f>IFERROR(VLOOKUP($A89, '利用者情報'!$A$12:$L$113, 10, FALSE), "")</f>
        <v/>
      </c>
      <c r="I89" s="153" t="str">
        <f>IFERROR(VLOOKUP($A89, '利用者情報'!$A$12:$L$113, 11, FALSE), "")</f>
        <v/>
      </c>
      <c r="J89" s="153" t="str">
        <f>IFERROR(VLOOKUP($A89, '利用者情報'!$A$12:$L$113, 12, FALSE), "")</f>
        <v/>
      </c>
      <c r="K89" s="160"/>
      <c r="L89" s="160"/>
      <c r="M89" s="157">
        <f t="shared" si="1"/>
        <v>0</v>
      </c>
      <c r="N89" s="158">
        <f t="shared" si="2"/>
        <v>0</v>
      </c>
      <c r="O89" s="160"/>
      <c r="P89" s="160"/>
      <c r="Q89" s="160"/>
      <c r="R89" s="158">
        <f t="shared" si="3"/>
        <v>0</v>
      </c>
      <c r="S89" s="157">
        <f t="shared" si="4"/>
        <v>0</v>
      </c>
      <c r="T89" s="157">
        <f t="shared" si="5"/>
        <v>0</v>
      </c>
      <c r="U89" s="158">
        <f t="shared" si="6"/>
        <v>0</v>
      </c>
      <c r="V89" s="158">
        <f t="shared" si="7"/>
        <v>0</v>
      </c>
      <c r="W89" s="162"/>
      <c r="X89" s="183"/>
      <c r="Y89" s="1"/>
      <c r="Z89" s="1"/>
      <c r="AA89" s="1"/>
      <c r="AB89" s="1"/>
      <c r="AC89" s="1"/>
    </row>
    <row r="90" ht="18.0" customHeight="1">
      <c r="A90" s="160"/>
      <c r="B90" s="153" t="str">
        <f>IFERROR(VLOOKUP($A90, '利用者情報'!$A$12:$L$113, 2, FALSE), "")</f>
        <v/>
      </c>
      <c r="C90" s="154" t="str">
        <f>IFERROR(VLOOKUP($A90, '利用者情報'!$A$12:$L$113, 3, FALSE), "")</f>
        <v/>
      </c>
      <c r="D90" s="155" t="str">
        <f>IFERROR(VLOOKUP($A90, '利用者情報'!$A$12:$L$113, 4, FALSE), "")</f>
        <v/>
      </c>
      <c r="E90" s="155" t="str">
        <f>IFERROR(VLOOKUP($A90, '利用者情報'!$A$12:$L$113, 5, FALSE), "")</f>
        <v/>
      </c>
      <c r="F90" s="156" t="str">
        <f>IFERROR(VLOOKUP($A90, '利用者情報'!$A$12:$L$113, 8, FALSE), "")</f>
        <v/>
      </c>
      <c r="G90" s="153" t="str">
        <f>IFERROR(VLOOKUP($A90, '利用者情報'!$A$12:$L$113, 9, FALSE), "")</f>
        <v/>
      </c>
      <c r="H90" s="153" t="str">
        <f>IFERROR(VLOOKUP($A90, '利用者情報'!$A$12:$L$113, 10, FALSE), "")</f>
        <v/>
      </c>
      <c r="I90" s="153" t="str">
        <f>IFERROR(VLOOKUP($A90, '利用者情報'!$A$12:$L$113, 11, FALSE), "")</f>
        <v/>
      </c>
      <c r="J90" s="153" t="str">
        <f>IFERROR(VLOOKUP($A90, '利用者情報'!$A$12:$L$113, 12, FALSE), "")</f>
        <v/>
      </c>
      <c r="K90" s="160"/>
      <c r="L90" s="160"/>
      <c r="M90" s="157">
        <f t="shared" si="1"/>
        <v>0</v>
      </c>
      <c r="N90" s="158">
        <f t="shared" si="2"/>
        <v>0</v>
      </c>
      <c r="O90" s="160"/>
      <c r="P90" s="160"/>
      <c r="Q90" s="160"/>
      <c r="R90" s="158">
        <f t="shared" si="3"/>
        <v>0</v>
      </c>
      <c r="S90" s="157">
        <f t="shared" si="4"/>
        <v>0</v>
      </c>
      <c r="T90" s="157">
        <f t="shared" si="5"/>
        <v>0</v>
      </c>
      <c r="U90" s="158">
        <f t="shared" si="6"/>
        <v>0</v>
      </c>
      <c r="V90" s="158">
        <f t="shared" si="7"/>
        <v>0</v>
      </c>
      <c r="W90" s="162"/>
      <c r="X90" s="183"/>
      <c r="Y90" s="1"/>
      <c r="Z90" s="1"/>
      <c r="AA90" s="1"/>
      <c r="AB90" s="1"/>
      <c r="AC90" s="1"/>
    </row>
    <row r="91" ht="18.0" customHeight="1">
      <c r="A91" s="160"/>
      <c r="B91" s="153" t="str">
        <f>IFERROR(VLOOKUP($A91, '利用者情報'!$A$12:$L$113, 2, FALSE), "")</f>
        <v/>
      </c>
      <c r="C91" s="154" t="str">
        <f>IFERROR(VLOOKUP($A91, '利用者情報'!$A$12:$L$113, 3, FALSE), "")</f>
        <v/>
      </c>
      <c r="D91" s="155" t="str">
        <f>IFERROR(VLOOKUP($A91, '利用者情報'!$A$12:$L$113, 4, FALSE), "")</f>
        <v/>
      </c>
      <c r="E91" s="155" t="str">
        <f>IFERROR(VLOOKUP($A91, '利用者情報'!$A$12:$L$113, 5, FALSE), "")</f>
        <v/>
      </c>
      <c r="F91" s="156" t="str">
        <f>IFERROR(VLOOKUP($A91, '利用者情報'!$A$12:$L$113, 8, FALSE), "")</f>
        <v/>
      </c>
      <c r="G91" s="153" t="str">
        <f>IFERROR(VLOOKUP($A91, '利用者情報'!$A$12:$L$113, 9, FALSE), "")</f>
        <v/>
      </c>
      <c r="H91" s="153" t="str">
        <f>IFERROR(VLOOKUP($A91, '利用者情報'!$A$12:$L$113, 10, FALSE), "")</f>
        <v/>
      </c>
      <c r="I91" s="153" t="str">
        <f>IFERROR(VLOOKUP($A91, '利用者情報'!$A$12:$L$113, 11, FALSE), "")</f>
        <v/>
      </c>
      <c r="J91" s="153" t="str">
        <f>IFERROR(VLOOKUP($A91, '利用者情報'!$A$12:$L$113, 12, FALSE), "")</f>
        <v/>
      </c>
      <c r="K91" s="160"/>
      <c r="L91" s="160"/>
      <c r="M91" s="157">
        <f t="shared" si="1"/>
        <v>0</v>
      </c>
      <c r="N91" s="158">
        <f t="shared" si="2"/>
        <v>0</v>
      </c>
      <c r="O91" s="160"/>
      <c r="P91" s="160"/>
      <c r="Q91" s="160"/>
      <c r="R91" s="158">
        <f t="shared" si="3"/>
        <v>0</v>
      </c>
      <c r="S91" s="157">
        <f t="shared" si="4"/>
        <v>0</v>
      </c>
      <c r="T91" s="157">
        <f t="shared" si="5"/>
        <v>0</v>
      </c>
      <c r="U91" s="158">
        <f t="shared" si="6"/>
        <v>0</v>
      </c>
      <c r="V91" s="158">
        <f t="shared" si="7"/>
        <v>0</v>
      </c>
      <c r="W91" s="162"/>
      <c r="X91" s="183"/>
      <c r="Y91" s="1"/>
      <c r="Z91" s="1"/>
      <c r="AA91" s="1"/>
      <c r="AB91" s="1"/>
      <c r="AC91" s="1"/>
    </row>
    <row r="92" ht="18.0" customHeight="1">
      <c r="A92" s="160"/>
      <c r="B92" s="153" t="str">
        <f>IFERROR(VLOOKUP($A92, '利用者情報'!$A$12:$L$113, 2, FALSE), "")</f>
        <v/>
      </c>
      <c r="C92" s="154" t="str">
        <f>IFERROR(VLOOKUP($A92, '利用者情報'!$A$12:$L$113, 3, FALSE), "")</f>
        <v/>
      </c>
      <c r="D92" s="155" t="str">
        <f>IFERROR(VLOOKUP($A92, '利用者情報'!$A$12:$L$113, 4, FALSE), "")</f>
        <v/>
      </c>
      <c r="E92" s="155" t="str">
        <f>IFERROR(VLOOKUP($A92, '利用者情報'!$A$12:$L$113, 5, FALSE), "")</f>
        <v/>
      </c>
      <c r="F92" s="156" t="str">
        <f>IFERROR(VLOOKUP($A92, '利用者情報'!$A$12:$L$113, 8, FALSE), "")</f>
        <v/>
      </c>
      <c r="G92" s="153" t="str">
        <f>IFERROR(VLOOKUP($A92, '利用者情報'!$A$12:$L$113, 9, FALSE), "")</f>
        <v/>
      </c>
      <c r="H92" s="153" t="str">
        <f>IFERROR(VLOOKUP($A92, '利用者情報'!$A$12:$L$113, 10, FALSE), "")</f>
        <v/>
      </c>
      <c r="I92" s="153" t="str">
        <f>IFERROR(VLOOKUP($A92, '利用者情報'!$A$12:$L$113, 11, FALSE), "")</f>
        <v/>
      </c>
      <c r="J92" s="153" t="str">
        <f>IFERROR(VLOOKUP($A92, '利用者情報'!$A$12:$L$113, 12, FALSE), "")</f>
        <v/>
      </c>
      <c r="K92" s="160"/>
      <c r="L92" s="160"/>
      <c r="M92" s="157">
        <f t="shared" si="1"/>
        <v>0</v>
      </c>
      <c r="N92" s="158">
        <f t="shared" si="2"/>
        <v>0</v>
      </c>
      <c r="O92" s="160"/>
      <c r="P92" s="160"/>
      <c r="Q92" s="160"/>
      <c r="R92" s="158">
        <f t="shared" si="3"/>
        <v>0</v>
      </c>
      <c r="S92" s="157">
        <f t="shared" si="4"/>
        <v>0</v>
      </c>
      <c r="T92" s="157">
        <f t="shared" si="5"/>
        <v>0</v>
      </c>
      <c r="U92" s="158">
        <f t="shared" si="6"/>
        <v>0</v>
      </c>
      <c r="V92" s="158">
        <f t="shared" si="7"/>
        <v>0</v>
      </c>
      <c r="W92" s="162"/>
      <c r="X92" s="183"/>
      <c r="Y92" s="1"/>
      <c r="Z92" s="1"/>
      <c r="AA92" s="1"/>
      <c r="AB92" s="1"/>
      <c r="AC92" s="1"/>
    </row>
    <row r="93" ht="18.0" customHeight="1">
      <c r="A93" s="160"/>
      <c r="B93" s="153" t="str">
        <f>IFERROR(VLOOKUP($A93, '利用者情報'!$A$12:$L$113, 2, FALSE), "")</f>
        <v/>
      </c>
      <c r="C93" s="154" t="str">
        <f>IFERROR(VLOOKUP($A93, '利用者情報'!$A$12:$L$113, 3, FALSE), "")</f>
        <v/>
      </c>
      <c r="D93" s="155" t="str">
        <f>IFERROR(VLOOKUP($A93, '利用者情報'!$A$12:$L$113, 4, FALSE), "")</f>
        <v/>
      </c>
      <c r="E93" s="155" t="str">
        <f>IFERROR(VLOOKUP($A93, '利用者情報'!$A$12:$L$113, 5, FALSE), "")</f>
        <v/>
      </c>
      <c r="F93" s="156" t="str">
        <f>IFERROR(VLOOKUP($A93, '利用者情報'!$A$12:$L$113, 8, FALSE), "")</f>
        <v/>
      </c>
      <c r="G93" s="153" t="str">
        <f>IFERROR(VLOOKUP($A93, '利用者情報'!$A$12:$L$113, 9, FALSE), "")</f>
        <v/>
      </c>
      <c r="H93" s="153" t="str">
        <f>IFERROR(VLOOKUP($A93, '利用者情報'!$A$12:$L$113, 10, FALSE), "")</f>
        <v/>
      </c>
      <c r="I93" s="153" t="str">
        <f>IFERROR(VLOOKUP($A93, '利用者情報'!$A$12:$L$113, 11, FALSE), "")</f>
        <v/>
      </c>
      <c r="J93" s="153" t="str">
        <f>IFERROR(VLOOKUP($A93, '利用者情報'!$A$12:$L$113, 12, FALSE), "")</f>
        <v/>
      </c>
      <c r="K93" s="160"/>
      <c r="L93" s="160"/>
      <c r="M93" s="157">
        <f t="shared" si="1"/>
        <v>0</v>
      </c>
      <c r="N93" s="158">
        <f t="shared" si="2"/>
        <v>0</v>
      </c>
      <c r="O93" s="160"/>
      <c r="P93" s="160"/>
      <c r="Q93" s="160"/>
      <c r="R93" s="158">
        <f t="shared" si="3"/>
        <v>0</v>
      </c>
      <c r="S93" s="157">
        <f t="shared" si="4"/>
        <v>0</v>
      </c>
      <c r="T93" s="157">
        <f t="shared" si="5"/>
        <v>0</v>
      </c>
      <c r="U93" s="158">
        <f t="shared" si="6"/>
        <v>0</v>
      </c>
      <c r="V93" s="158">
        <f t="shared" si="7"/>
        <v>0</v>
      </c>
      <c r="W93" s="162"/>
      <c r="X93" s="183"/>
      <c r="Y93" s="1"/>
      <c r="Z93" s="1"/>
      <c r="AA93" s="1"/>
      <c r="AB93" s="1"/>
      <c r="AC93" s="1"/>
    </row>
    <row r="94" ht="18.0" customHeight="1">
      <c r="A94" s="160"/>
      <c r="B94" s="153" t="str">
        <f>IFERROR(VLOOKUP($A94, '利用者情報'!$A$12:$L$113, 2, FALSE), "")</f>
        <v/>
      </c>
      <c r="C94" s="154" t="str">
        <f>IFERROR(VLOOKUP($A94, '利用者情報'!$A$12:$L$113, 3, FALSE), "")</f>
        <v/>
      </c>
      <c r="D94" s="155" t="str">
        <f>IFERROR(VLOOKUP($A94, '利用者情報'!$A$12:$L$113, 4, FALSE), "")</f>
        <v/>
      </c>
      <c r="E94" s="155" t="str">
        <f>IFERROR(VLOOKUP($A94, '利用者情報'!$A$12:$L$113, 5, FALSE), "")</f>
        <v/>
      </c>
      <c r="F94" s="156" t="str">
        <f>IFERROR(VLOOKUP($A94, '利用者情報'!$A$12:$L$113, 8, FALSE), "")</f>
        <v/>
      </c>
      <c r="G94" s="153" t="str">
        <f>IFERROR(VLOOKUP($A94, '利用者情報'!$A$12:$L$113, 9, FALSE), "")</f>
        <v/>
      </c>
      <c r="H94" s="153" t="str">
        <f>IFERROR(VLOOKUP($A94, '利用者情報'!$A$12:$L$113, 10, FALSE), "")</f>
        <v/>
      </c>
      <c r="I94" s="153" t="str">
        <f>IFERROR(VLOOKUP($A94, '利用者情報'!$A$12:$L$113, 11, FALSE), "")</f>
        <v/>
      </c>
      <c r="J94" s="153" t="str">
        <f>IFERROR(VLOOKUP($A94, '利用者情報'!$A$12:$L$113, 12, FALSE), "")</f>
        <v/>
      </c>
      <c r="K94" s="160"/>
      <c r="L94" s="160"/>
      <c r="M94" s="157">
        <f t="shared" si="1"/>
        <v>0</v>
      </c>
      <c r="N94" s="158">
        <f t="shared" si="2"/>
        <v>0</v>
      </c>
      <c r="O94" s="160"/>
      <c r="P94" s="160"/>
      <c r="Q94" s="160"/>
      <c r="R94" s="158">
        <f t="shared" si="3"/>
        <v>0</v>
      </c>
      <c r="S94" s="157">
        <f t="shared" si="4"/>
        <v>0</v>
      </c>
      <c r="T94" s="157">
        <f t="shared" si="5"/>
        <v>0</v>
      </c>
      <c r="U94" s="158">
        <f t="shared" si="6"/>
        <v>0</v>
      </c>
      <c r="V94" s="158">
        <f t="shared" si="7"/>
        <v>0</v>
      </c>
      <c r="W94" s="162"/>
      <c r="X94" s="183"/>
      <c r="Y94" s="1"/>
      <c r="Z94" s="1"/>
      <c r="AA94" s="1"/>
      <c r="AB94" s="1"/>
      <c r="AC94" s="1"/>
    </row>
    <row r="95" ht="18.0" customHeight="1">
      <c r="A95" s="160"/>
      <c r="B95" s="153" t="str">
        <f>IFERROR(VLOOKUP($A95, '利用者情報'!$A$12:$L$113, 2, FALSE), "")</f>
        <v/>
      </c>
      <c r="C95" s="154" t="str">
        <f>IFERROR(VLOOKUP($A95, '利用者情報'!$A$12:$L$113, 3, FALSE), "")</f>
        <v/>
      </c>
      <c r="D95" s="155" t="str">
        <f>IFERROR(VLOOKUP($A95, '利用者情報'!$A$12:$L$113, 4, FALSE), "")</f>
        <v/>
      </c>
      <c r="E95" s="155" t="str">
        <f>IFERROR(VLOOKUP($A95, '利用者情報'!$A$12:$L$113, 5, FALSE), "")</f>
        <v/>
      </c>
      <c r="F95" s="156" t="str">
        <f>IFERROR(VLOOKUP($A95, '利用者情報'!$A$12:$L$113, 8, FALSE), "")</f>
        <v/>
      </c>
      <c r="G95" s="153" t="str">
        <f>IFERROR(VLOOKUP($A95, '利用者情報'!$A$12:$L$113, 9, FALSE), "")</f>
        <v/>
      </c>
      <c r="H95" s="153" t="str">
        <f>IFERROR(VLOOKUP($A95, '利用者情報'!$A$12:$L$113, 10, FALSE), "")</f>
        <v/>
      </c>
      <c r="I95" s="153" t="str">
        <f>IFERROR(VLOOKUP($A95, '利用者情報'!$A$12:$L$113, 11, FALSE), "")</f>
        <v/>
      </c>
      <c r="J95" s="153" t="str">
        <f>IFERROR(VLOOKUP($A95, '利用者情報'!$A$12:$L$113, 12, FALSE), "")</f>
        <v/>
      </c>
      <c r="K95" s="160"/>
      <c r="L95" s="160"/>
      <c r="M95" s="157">
        <f t="shared" si="1"/>
        <v>0</v>
      </c>
      <c r="N95" s="158">
        <f t="shared" si="2"/>
        <v>0</v>
      </c>
      <c r="O95" s="160"/>
      <c r="P95" s="160"/>
      <c r="Q95" s="160"/>
      <c r="R95" s="158">
        <f t="shared" si="3"/>
        <v>0</v>
      </c>
      <c r="S95" s="157">
        <f t="shared" si="4"/>
        <v>0</v>
      </c>
      <c r="T95" s="157">
        <f t="shared" si="5"/>
        <v>0</v>
      </c>
      <c r="U95" s="158">
        <f t="shared" si="6"/>
        <v>0</v>
      </c>
      <c r="V95" s="158">
        <f t="shared" si="7"/>
        <v>0</v>
      </c>
      <c r="W95" s="162"/>
      <c r="X95" s="183"/>
      <c r="Y95" s="1"/>
      <c r="Z95" s="1"/>
      <c r="AA95" s="1"/>
      <c r="AB95" s="1"/>
      <c r="AC95" s="1"/>
    </row>
    <row r="96" ht="18.0" customHeight="1">
      <c r="A96" s="160"/>
      <c r="B96" s="153" t="str">
        <f>IFERROR(VLOOKUP($A96, '利用者情報'!$A$12:$L$113, 2, FALSE), "")</f>
        <v/>
      </c>
      <c r="C96" s="154" t="str">
        <f>IFERROR(VLOOKUP($A96, '利用者情報'!$A$12:$L$113, 3, FALSE), "")</f>
        <v/>
      </c>
      <c r="D96" s="155" t="str">
        <f>IFERROR(VLOOKUP($A96, '利用者情報'!$A$12:$L$113, 4, FALSE), "")</f>
        <v/>
      </c>
      <c r="E96" s="155" t="str">
        <f>IFERROR(VLOOKUP($A96, '利用者情報'!$A$12:$L$113, 5, FALSE), "")</f>
        <v/>
      </c>
      <c r="F96" s="156" t="str">
        <f>IFERROR(VLOOKUP($A96, '利用者情報'!$A$12:$L$113, 8, FALSE), "")</f>
        <v/>
      </c>
      <c r="G96" s="153" t="str">
        <f>IFERROR(VLOOKUP($A96, '利用者情報'!$A$12:$L$113, 9, FALSE), "")</f>
        <v/>
      </c>
      <c r="H96" s="153" t="str">
        <f>IFERROR(VLOOKUP($A96, '利用者情報'!$A$12:$L$113, 10, FALSE), "")</f>
        <v/>
      </c>
      <c r="I96" s="153" t="str">
        <f>IFERROR(VLOOKUP($A96, '利用者情報'!$A$12:$L$113, 11, FALSE), "")</f>
        <v/>
      </c>
      <c r="J96" s="153" t="str">
        <f>IFERROR(VLOOKUP($A96, '利用者情報'!$A$12:$L$113, 12, FALSE), "")</f>
        <v/>
      </c>
      <c r="K96" s="160"/>
      <c r="L96" s="160"/>
      <c r="M96" s="157">
        <f t="shared" si="1"/>
        <v>0</v>
      </c>
      <c r="N96" s="158">
        <f t="shared" si="2"/>
        <v>0</v>
      </c>
      <c r="O96" s="160"/>
      <c r="P96" s="160"/>
      <c r="Q96" s="160"/>
      <c r="R96" s="158">
        <f t="shared" si="3"/>
        <v>0</v>
      </c>
      <c r="S96" s="157">
        <f t="shared" si="4"/>
        <v>0</v>
      </c>
      <c r="T96" s="157">
        <f t="shared" si="5"/>
        <v>0</v>
      </c>
      <c r="U96" s="158">
        <f t="shared" si="6"/>
        <v>0</v>
      </c>
      <c r="V96" s="158">
        <f t="shared" si="7"/>
        <v>0</v>
      </c>
      <c r="W96" s="162"/>
      <c r="X96" s="183"/>
      <c r="Y96" s="1"/>
      <c r="Z96" s="1"/>
      <c r="AA96" s="1"/>
      <c r="AB96" s="1"/>
      <c r="AC96" s="1"/>
    </row>
    <row r="97" ht="18.0" customHeight="1">
      <c r="A97" s="164"/>
      <c r="B97" s="165" t="s">
        <v>73</v>
      </c>
      <c r="C97" s="166"/>
      <c r="D97" s="167"/>
      <c r="E97" s="167"/>
      <c r="F97" s="167">
        <f t="shared" ref="F97:J97" si="9">COUNTIF(F27:F96,"○")</f>
        <v>0</v>
      </c>
      <c r="G97" s="167">
        <f t="shared" si="9"/>
        <v>0</v>
      </c>
      <c r="H97" s="167">
        <f t="shared" si="9"/>
        <v>0</v>
      </c>
      <c r="I97" s="168">
        <f t="shared" si="9"/>
        <v>0</v>
      </c>
      <c r="J97" s="168">
        <f t="shared" si="9"/>
        <v>0</v>
      </c>
      <c r="K97" s="169"/>
      <c r="L97" s="170">
        <f>SUM(L27:L96)</f>
        <v>0</v>
      </c>
      <c r="M97" s="171"/>
      <c r="N97" s="172">
        <f t="shared" ref="N97:R97" si="10">SUM(N27:N96)</f>
        <v>0</v>
      </c>
      <c r="O97" s="173">
        <f t="shared" si="10"/>
        <v>0</v>
      </c>
      <c r="P97" s="174">
        <f t="shared" si="10"/>
        <v>0</v>
      </c>
      <c r="Q97" s="175">
        <f t="shared" si="10"/>
        <v>0</v>
      </c>
      <c r="R97" s="172">
        <f t="shared" si="10"/>
        <v>0</v>
      </c>
      <c r="S97" s="176"/>
      <c r="T97" s="177"/>
      <c r="U97" s="178">
        <f t="shared" ref="U97:V97" si="11">SUM(U27:U96)</f>
        <v>0</v>
      </c>
      <c r="V97" s="179">
        <f t="shared" si="11"/>
        <v>0</v>
      </c>
      <c r="W97" s="180"/>
      <c r="X97" s="183"/>
      <c r="Y97" s="1"/>
      <c r="Z97" s="1"/>
      <c r="AA97" s="1"/>
      <c r="AB97" s="1"/>
      <c r="AC97" s="1"/>
    </row>
    <row r="98" ht="18.0"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ht="18.0"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ht="18.0"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ht="18.0"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ht="18.0"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ht="18.0"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ht="18.0"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ht="18.0"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ht="18.0"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ht="18.0"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ht="18.0"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ht="18.0"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ht="18.0"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row>
    <row r="219"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row>
    <row r="220"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row>
    <row r="221"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row>
    <row r="222"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row>
    <row r="223"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row>
    <row r="224"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row>
    <row r="225"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row>
    <row r="2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row>
    <row r="227"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row>
    <row r="228"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row>
    <row r="229"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row>
    <row r="230"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row>
    <row r="231"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row>
    <row r="232"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row>
    <row r="233"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row>
    <row r="234"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row>
    <row r="235"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row>
    <row r="23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row>
    <row r="237"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row>
    <row r="238"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row>
    <row r="239"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row>
    <row r="240"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row>
    <row r="241"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row>
    <row r="242"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row>
    <row r="243"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row>
    <row r="244"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row>
    <row r="245"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row>
    <row r="24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row>
    <row r="247"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row>
    <row r="248"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row>
    <row r="249"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row>
    <row r="250"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row>
    <row r="251"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row>
    <row r="252"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row>
    <row r="253"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row>
    <row r="254"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row>
    <row r="255"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row>
    <row r="25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row>
    <row r="257"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row>
    <row r="258"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row>
    <row r="259"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row>
    <row r="260"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row>
    <row r="261"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row>
    <row r="262"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row>
    <row r="263"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row>
    <row r="264"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row>
    <row r="265"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row>
    <row r="26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row>
    <row r="267"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row>
    <row r="268"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row>
    <row r="269"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row>
    <row r="270"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row>
    <row r="271"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row>
    <row r="272"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row>
    <row r="273"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row>
    <row r="274"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row>
    <row r="275"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row>
    <row r="27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row>
    <row r="277"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row>
    <row r="278"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row>
    <row r="1001"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row>
    <row r="1002"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row>
    <row r="1003" ht="15.7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row>
    <row r="1004" ht="15.7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row>
    <row r="1005" ht="15.75"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row>
    <row r="1006" ht="15.75" customHeight="1">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row>
    <row r="1007" ht="15.75" customHeight="1">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row>
    <row r="1008" ht="15.75" customHeight="1">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row>
    <row r="1009" ht="15.75" customHeight="1">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row>
    <row r="1010" ht="15.75" customHeight="1">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row>
    <row r="1011" ht="15.75" customHeight="1">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row>
    <row r="1012" ht="15.75" customHeight="1">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row>
  </sheetData>
  <mergeCells count="39">
    <mergeCell ref="A2:V2"/>
    <mergeCell ref="D4:G4"/>
    <mergeCell ref="D5:G5"/>
    <mergeCell ref="D6:G6"/>
    <mergeCell ref="D7:G7"/>
    <mergeCell ref="D8:G8"/>
    <mergeCell ref="D9:G9"/>
    <mergeCell ref="A13:T13"/>
    <mergeCell ref="A14:U14"/>
    <mergeCell ref="A15:T15"/>
    <mergeCell ref="A16:T16"/>
    <mergeCell ref="A17:U17"/>
    <mergeCell ref="A18:U18"/>
    <mergeCell ref="A19:U19"/>
    <mergeCell ref="A22:A26"/>
    <mergeCell ref="B22:B26"/>
    <mergeCell ref="C22:C26"/>
    <mergeCell ref="D22:D26"/>
    <mergeCell ref="E22:E26"/>
    <mergeCell ref="F22:F26"/>
    <mergeCell ref="G22:G26"/>
    <mergeCell ref="K22:K23"/>
    <mergeCell ref="L23:L25"/>
    <mergeCell ref="K24:K25"/>
    <mergeCell ref="M23:M25"/>
    <mergeCell ref="N23:N25"/>
    <mergeCell ref="V22:V25"/>
    <mergeCell ref="S23:T25"/>
    <mergeCell ref="U23:U25"/>
    <mergeCell ref="O24:O25"/>
    <mergeCell ref="P24:Q24"/>
    <mergeCell ref="H22:H26"/>
    <mergeCell ref="I22:I26"/>
    <mergeCell ref="J22:J26"/>
    <mergeCell ref="L22:N22"/>
    <mergeCell ref="O22:U22"/>
    <mergeCell ref="W22:W26"/>
    <mergeCell ref="O23:R23"/>
    <mergeCell ref="R24:R25"/>
  </mergeCells>
  <conditionalFormatting sqref="R61:W96 X61:X78 M78:N78 Y78">
    <cfRule type="cellIs" dxfId="0" priority="1" operator="equal">
      <formula>0</formula>
    </cfRule>
  </conditionalFormatting>
  <conditionalFormatting sqref="M27:N96">
    <cfRule type="cellIs" dxfId="0" priority="2" operator="equal">
      <formula>0</formula>
    </cfRule>
  </conditionalFormatting>
  <conditionalFormatting sqref="R27:W96 X27:X77">
    <cfRule type="cellIs" dxfId="0" priority="3" operator="equal">
      <formula>0</formula>
    </cfRule>
  </conditionalFormatting>
  <conditionalFormatting sqref="M61:N96">
    <cfRule type="cellIs" dxfId="0" priority="4" operator="equal">
      <formula>0</formula>
    </cfRule>
  </conditionalFormatting>
  <conditionalFormatting sqref="R61:W96 X61:X77">
    <cfRule type="cellIs" dxfId="0" priority="5" operator="equal">
      <formula>0</formula>
    </cfRule>
  </conditionalFormatting>
  <printOptions/>
  <pageMargins bottom="0.7480314960629921" footer="0.0" header="0.0" left="0.7086614173228347" right="0.7086614173228347" top="0.7480314960629921"/>
  <pageSetup fitToHeight="0" paperSize="9"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0.38"/>
    <col customWidth="1" min="2" max="2" width="15.75"/>
    <col customWidth="1" min="3" max="3" width="14.63"/>
    <col customWidth="1" min="4" max="4" width="16.88"/>
    <col customWidth="1" min="5" max="5" width="14.5"/>
    <col customWidth="1" min="6" max="6" width="13.13"/>
    <col customWidth="1" min="7" max="7" width="8.0"/>
    <col customWidth="1" min="8" max="8" width="13.5"/>
    <col customWidth="1" min="9" max="9" width="9.88"/>
    <col customWidth="1" min="10" max="10" width="7.63"/>
    <col customWidth="1" min="11" max="11" width="10.5"/>
    <col customWidth="1" min="12" max="23" width="12.63"/>
    <col customWidth="1" min="24" max="29" width="6.88"/>
  </cols>
  <sheetData>
    <row r="1">
      <c r="A1" s="84" t="s">
        <v>96</v>
      </c>
      <c r="B1" s="85"/>
      <c r="C1" s="85"/>
      <c r="D1" s="85"/>
      <c r="E1" s="86"/>
      <c r="F1" s="86"/>
      <c r="G1" s="86"/>
      <c r="H1" s="87"/>
      <c r="I1" s="86"/>
      <c r="J1" s="86"/>
      <c r="K1" s="86"/>
      <c r="L1" s="86"/>
      <c r="M1" s="86"/>
      <c r="N1" s="86"/>
      <c r="O1" s="86"/>
      <c r="P1" s="86"/>
      <c r="Q1" s="86"/>
      <c r="R1" s="86"/>
      <c r="S1" s="86"/>
      <c r="T1" s="86"/>
      <c r="U1" s="86"/>
      <c r="V1" s="1"/>
      <c r="W1" s="1"/>
      <c r="X1" s="1"/>
      <c r="Y1" s="1"/>
      <c r="Z1" s="1"/>
      <c r="AA1" s="1"/>
      <c r="AB1" s="1"/>
      <c r="AC1" s="1"/>
    </row>
    <row r="2" ht="22.5" customHeight="1">
      <c r="A2" s="88" t="s">
        <v>47</v>
      </c>
      <c r="W2" s="1"/>
      <c r="X2" s="1"/>
      <c r="Y2" s="1"/>
      <c r="Z2" s="1"/>
      <c r="AA2" s="1"/>
      <c r="AB2" s="1"/>
      <c r="AC2" s="1"/>
    </row>
    <row r="3" ht="9.0" customHeight="1">
      <c r="A3" s="89"/>
      <c r="B3" s="89"/>
      <c r="C3" s="89"/>
      <c r="D3" s="89"/>
      <c r="E3" s="89"/>
      <c r="F3" s="89"/>
      <c r="G3" s="89"/>
      <c r="H3" s="89"/>
      <c r="I3" s="89"/>
      <c r="J3" s="89"/>
      <c r="K3" s="89"/>
      <c r="L3" s="89"/>
      <c r="M3" s="89"/>
      <c r="N3" s="89"/>
      <c r="O3" s="89"/>
      <c r="P3" s="89"/>
      <c r="Q3" s="89"/>
      <c r="R3" s="89"/>
      <c r="S3" s="89"/>
      <c r="T3" s="89"/>
      <c r="U3" s="89"/>
      <c r="V3" s="89"/>
      <c r="W3" s="89"/>
      <c r="X3" s="89"/>
      <c r="Y3" s="89"/>
      <c r="Z3" s="1"/>
      <c r="AA3" s="1"/>
      <c r="AB3" s="1"/>
      <c r="AC3" s="1"/>
    </row>
    <row r="4" ht="13.5" customHeight="1">
      <c r="A4" s="90"/>
      <c r="B4" s="91"/>
      <c r="C4" s="92" t="s">
        <v>1</v>
      </c>
      <c r="D4" s="28" t="str">
        <f>IF('初めに'!C4="","",'初めに'!C4)</f>
        <v/>
      </c>
      <c r="E4" s="8"/>
      <c r="F4" s="8"/>
      <c r="G4" s="6"/>
      <c r="H4" s="93"/>
      <c r="I4" s="93"/>
      <c r="J4" s="93"/>
      <c r="K4" s="93"/>
      <c r="L4" s="93"/>
      <c r="M4" s="93"/>
      <c r="N4" s="93"/>
      <c r="O4" s="87"/>
      <c r="P4" s="87"/>
      <c r="Q4" s="87"/>
      <c r="R4" s="87"/>
      <c r="S4" s="87"/>
      <c r="T4" s="89"/>
      <c r="U4" s="89"/>
      <c r="V4" s="89"/>
      <c r="W4" s="89"/>
      <c r="X4" s="1"/>
      <c r="Y4" s="1"/>
      <c r="Z4" s="1"/>
      <c r="AA4" s="1"/>
      <c r="AB4" s="1"/>
      <c r="AC4" s="1"/>
    </row>
    <row r="5" ht="13.5" customHeight="1">
      <c r="A5" s="90"/>
      <c r="B5" s="91"/>
      <c r="C5" s="92" t="s">
        <v>5</v>
      </c>
      <c r="D5" s="28" t="str">
        <f>IF('初めに'!B10="","",'初めに'!B10)</f>
        <v>#N/A</v>
      </c>
      <c r="E5" s="8"/>
      <c r="F5" s="8"/>
      <c r="G5" s="6"/>
      <c r="H5" s="93"/>
      <c r="I5" s="93"/>
      <c r="J5" s="93"/>
      <c r="K5" s="93"/>
      <c r="L5" s="93"/>
      <c r="M5" s="93"/>
      <c r="N5" s="93"/>
      <c r="O5" s="87"/>
      <c r="P5" s="87"/>
      <c r="Q5" s="87"/>
      <c r="R5" s="87"/>
      <c r="S5" s="87"/>
      <c r="T5" s="87"/>
      <c r="U5" s="94"/>
      <c r="V5" s="1"/>
      <c r="W5" s="1"/>
      <c r="X5" s="1"/>
      <c r="Y5" s="1"/>
      <c r="Z5" s="1"/>
      <c r="AA5" s="1"/>
      <c r="AB5" s="1"/>
      <c r="AC5" s="1"/>
    </row>
    <row r="6" ht="15.0" customHeight="1">
      <c r="A6" s="90"/>
      <c r="B6" s="91"/>
      <c r="C6" s="92" t="s">
        <v>2</v>
      </c>
      <c r="D6" s="28" t="str">
        <f>IF('初めに'!C5="","",'初めに'!C5)</f>
        <v/>
      </c>
      <c r="E6" s="8"/>
      <c r="F6" s="8"/>
      <c r="G6" s="6"/>
      <c r="H6" s="93"/>
      <c r="I6" s="93"/>
      <c r="J6" s="93"/>
      <c r="K6" s="93"/>
      <c r="L6" s="93"/>
      <c r="M6" s="93"/>
      <c r="N6" s="93"/>
      <c r="O6" s="93"/>
      <c r="P6" s="87"/>
      <c r="Q6" s="87"/>
      <c r="R6" s="87"/>
      <c r="S6" s="87"/>
      <c r="T6" s="87"/>
      <c r="U6" s="87"/>
      <c r="V6" s="94"/>
      <c r="W6" s="1"/>
      <c r="X6" s="1"/>
      <c r="Y6" s="1"/>
      <c r="Z6" s="1"/>
      <c r="AA6" s="1"/>
      <c r="AB6" s="1"/>
      <c r="AC6" s="1"/>
    </row>
    <row r="7" ht="15.0" customHeight="1">
      <c r="A7" s="90"/>
      <c r="B7" s="91"/>
      <c r="C7" s="92" t="s">
        <v>3</v>
      </c>
      <c r="D7" s="32" t="str">
        <f>IF('初めに'!C6="","",'初めに'!C6)</f>
        <v/>
      </c>
      <c r="E7" s="8"/>
      <c r="F7" s="8"/>
      <c r="G7" s="6"/>
      <c r="H7" s="93"/>
      <c r="I7" s="93"/>
      <c r="J7" s="93"/>
      <c r="K7" s="93"/>
      <c r="L7" s="93"/>
      <c r="M7" s="93"/>
      <c r="N7" s="93"/>
      <c r="O7" s="93"/>
      <c r="P7" s="87"/>
      <c r="Q7" s="87"/>
      <c r="R7" s="87"/>
      <c r="S7" s="87"/>
      <c r="T7" s="87"/>
      <c r="U7" s="87"/>
      <c r="V7" s="94"/>
      <c r="W7" s="1"/>
      <c r="X7" s="1"/>
      <c r="Y7" s="1"/>
      <c r="Z7" s="1"/>
      <c r="AA7" s="1"/>
      <c r="AB7" s="1"/>
      <c r="AC7" s="1"/>
    </row>
    <row r="8" ht="13.5" customHeight="1">
      <c r="A8" s="90"/>
      <c r="B8" s="95"/>
      <c r="C8" s="96" t="s">
        <v>4</v>
      </c>
      <c r="D8" s="28" t="str">
        <f>IF('初めに'!C7="","",'初めに'!C7)</f>
        <v/>
      </c>
      <c r="E8" s="8"/>
      <c r="F8" s="8"/>
      <c r="G8" s="6"/>
      <c r="H8" s="93"/>
      <c r="I8" s="93"/>
      <c r="J8" s="93"/>
      <c r="K8" s="97"/>
      <c r="L8" s="97"/>
      <c r="M8" s="97"/>
      <c r="N8" s="93"/>
      <c r="O8" s="87"/>
      <c r="P8" s="87"/>
      <c r="Q8" s="87"/>
      <c r="R8" s="87"/>
      <c r="S8" s="87"/>
      <c r="T8" s="87"/>
      <c r="U8" s="87"/>
      <c r="V8" s="1"/>
      <c r="W8" s="1"/>
      <c r="X8" s="1"/>
      <c r="Y8" s="1"/>
      <c r="Z8" s="1"/>
      <c r="AA8" s="1"/>
      <c r="AB8" s="1"/>
      <c r="AC8" s="1"/>
    </row>
    <row r="9">
      <c r="A9" s="90"/>
      <c r="B9" s="95"/>
      <c r="C9" s="96" t="s">
        <v>29</v>
      </c>
      <c r="D9" s="98" t="s">
        <v>30</v>
      </c>
      <c r="E9" s="8"/>
      <c r="F9" s="8"/>
      <c r="G9" s="6"/>
      <c r="H9" s="93"/>
      <c r="I9" s="93"/>
      <c r="J9" s="93"/>
      <c r="K9" s="93"/>
      <c r="L9" s="93"/>
      <c r="M9" s="93"/>
      <c r="N9" s="93"/>
      <c r="O9" s="87"/>
      <c r="P9" s="99"/>
      <c r="Q9" s="99"/>
      <c r="R9" s="99"/>
      <c r="S9" s="99"/>
      <c r="T9" s="87"/>
      <c r="U9" s="87"/>
      <c r="V9" s="1"/>
      <c r="W9" s="1"/>
      <c r="X9" s="1"/>
      <c r="Y9" s="1"/>
      <c r="Z9" s="1"/>
      <c r="AA9" s="1"/>
      <c r="AB9" s="1"/>
      <c r="AC9" s="1"/>
    </row>
    <row r="10" ht="13.5" customHeight="1">
      <c r="A10" s="90"/>
      <c r="B10" s="100"/>
      <c r="C10" s="100"/>
      <c r="D10" s="93"/>
      <c r="E10" s="93"/>
      <c r="F10" s="101"/>
      <c r="G10" s="91"/>
      <c r="H10" s="91"/>
      <c r="I10" s="91"/>
      <c r="J10" s="91"/>
      <c r="K10" s="91"/>
      <c r="L10" s="87"/>
      <c r="M10" s="87"/>
      <c r="N10" s="1"/>
      <c r="O10" s="1"/>
      <c r="P10" s="1"/>
      <c r="Q10" s="1"/>
      <c r="R10" s="1"/>
      <c r="S10" s="1"/>
      <c r="T10" s="1"/>
      <c r="U10" s="1"/>
      <c r="V10" s="1"/>
      <c r="W10" s="1"/>
      <c r="X10" s="1"/>
      <c r="Y10" s="1"/>
      <c r="Z10" s="1"/>
      <c r="AA10" s="1"/>
      <c r="AB10" s="1"/>
      <c r="AC10" s="1"/>
    </row>
    <row r="11" ht="9.75" customHeight="1">
      <c r="A11" s="90"/>
      <c r="B11" s="100"/>
      <c r="C11" s="100"/>
      <c r="D11" s="91"/>
      <c r="E11" s="87"/>
      <c r="F11" s="87"/>
      <c r="G11" s="87"/>
      <c r="H11" s="87"/>
      <c r="I11" s="87"/>
      <c r="J11" s="87"/>
      <c r="K11" s="87"/>
      <c r="L11" s="87"/>
      <c r="M11" s="87"/>
      <c r="N11" s="87"/>
      <c r="O11" s="87"/>
      <c r="P11" s="87"/>
      <c r="Q11" s="87"/>
      <c r="R11" s="87"/>
      <c r="S11" s="87"/>
      <c r="T11" s="87"/>
      <c r="U11" s="87"/>
      <c r="V11" s="1"/>
      <c r="W11" s="1"/>
      <c r="X11" s="1"/>
      <c r="Y11" s="1"/>
      <c r="Z11" s="1"/>
      <c r="AA11" s="1"/>
      <c r="AB11" s="1"/>
      <c r="AC11" s="1"/>
    </row>
    <row r="12">
      <c r="A12" s="102" t="s">
        <v>48</v>
      </c>
      <c r="B12" s="103"/>
      <c r="C12" s="103"/>
      <c r="D12" s="103"/>
      <c r="E12" s="103"/>
      <c r="F12" s="103"/>
      <c r="G12" s="103"/>
      <c r="H12" s="103"/>
      <c r="I12" s="103"/>
      <c r="J12" s="103"/>
      <c r="K12" s="103"/>
      <c r="L12" s="103"/>
      <c r="M12" s="103"/>
      <c r="N12" s="103"/>
      <c r="O12" s="103"/>
      <c r="P12" s="103"/>
      <c r="Q12" s="103"/>
      <c r="R12" s="103"/>
      <c r="S12" s="103"/>
      <c r="T12" s="103"/>
      <c r="U12" s="104"/>
      <c r="V12" s="1"/>
      <c r="W12" s="1"/>
      <c r="X12" s="1"/>
      <c r="Y12" s="1"/>
      <c r="Z12" s="1"/>
      <c r="AA12" s="1"/>
      <c r="AB12" s="1"/>
      <c r="AC12" s="1"/>
    </row>
    <row r="13" ht="15.75" customHeight="1">
      <c r="A13" s="105" t="s">
        <v>49</v>
      </c>
      <c r="B13" s="106"/>
      <c r="C13" s="106"/>
      <c r="D13" s="106"/>
      <c r="E13" s="106"/>
      <c r="F13" s="106"/>
      <c r="G13" s="106"/>
      <c r="H13" s="106"/>
      <c r="I13" s="106"/>
      <c r="J13" s="106"/>
      <c r="K13" s="106"/>
      <c r="L13" s="106"/>
      <c r="M13" s="106"/>
      <c r="N13" s="106"/>
      <c r="O13" s="106"/>
      <c r="P13" s="106"/>
      <c r="Q13" s="106"/>
      <c r="R13" s="106"/>
      <c r="S13" s="106"/>
      <c r="T13" s="106"/>
      <c r="U13" s="107"/>
      <c r="V13" s="1"/>
      <c r="W13" s="1"/>
      <c r="X13" s="1"/>
      <c r="Y13" s="1"/>
      <c r="Z13" s="1"/>
      <c r="AA13" s="1"/>
      <c r="AB13" s="1"/>
      <c r="AC13" s="1"/>
    </row>
    <row r="14">
      <c r="A14" s="105" t="s">
        <v>50</v>
      </c>
      <c r="B14" s="106"/>
      <c r="C14" s="106"/>
      <c r="D14" s="106"/>
      <c r="E14" s="106"/>
      <c r="F14" s="106"/>
      <c r="G14" s="106"/>
      <c r="H14" s="106"/>
      <c r="I14" s="106"/>
      <c r="J14" s="106"/>
      <c r="K14" s="106"/>
      <c r="L14" s="106"/>
      <c r="M14" s="106"/>
      <c r="N14" s="106"/>
      <c r="O14" s="106"/>
      <c r="P14" s="106"/>
      <c r="Q14" s="106"/>
      <c r="R14" s="106"/>
      <c r="S14" s="106"/>
      <c r="T14" s="106"/>
      <c r="U14" s="108"/>
      <c r="V14" s="1"/>
      <c r="W14" s="1"/>
      <c r="X14" s="1"/>
      <c r="Y14" s="1"/>
      <c r="Z14" s="1"/>
      <c r="AA14" s="1"/>
      <c r="AB14" s="1"/>
      <c r="AC14" s="1"/>
    </row>
    <row r="15" ht="15.75" customHeight="1">
      <c r="A15" s="105" t="s">
        <v>51</v>
      </c>
      <c r="B15" s="106"/>
      <c r="C15" s="106"/>
      <c r="D15" s="106"/>
      <c r="E15" s="106"/>
      <c r="F15" s="106"/>
      <c r="G15" s="106"/>
      <c r="H15" s="106"/>
      <c r="I15" s="106"/>
      <c r="J15" s="106"/>
      <c r="K15" s="106"/>
      <c r="L15" s="106"/>
      <c r="M15" s="106"/>
      <c r="N15" s="106"/>
      <c r="O15" s="106"/>
      <c r="P15" s="106"/>
      <c r="Q15" s="106"/>
      <c r="R15" s="106"/>
      <c r="S15" s="106"/>
      <c r="T15" s="106"/>
      <c r="U15" s="107"/>
      <c r="V15" s="1"/>
      <c r="W15" s="1"/>
      <c r="X15" s="1"/>
      <c r="Y15" s="1"/>
      <c r="Z15" s="1"/>
      <c r="AA15" s="1"/>
      <c r="AB15" s="1"/>
      <c r="AC15" s="1"/>
    </row>
    <row r="16" ht="15.75" customHeight="1">
      <c r="A16" s="105" t="s">
        <v>52</v>
      </c>
      <c r="B16" s="106"/>
      <c r="C16" s="106"/>
      <c r="D16" s="106"/>
      <c r="E16" s="106"/>
      <c r="F16" s="106"/>
      <c r="G16" s="106"/>
      <c r="H16" s="106"/>
      <c r="I16" s="106"/>
      <c r="J16" s="106"/>
      <c r="K16" s="106"/>
      <c r="L16" s="106"/>
      <c r="M16" s="106"/>
      <c r="N16" s="106"/>
      <c r="O16" s="106"/>
      <c r="P16" s="106"/>
      <c r="Q16" s="106"/>
      <c r="R16" s="106"/>
      <c r="S16" s="106"/>
      <c r="T16" s="106"/>
      <c r="U16" s="107"/>
      <c r="V16" s="1"/>
      <c r="W16" s="10"/>
      <c r="X16" s="1"/>
      <c r="Y16" s="1"/>
      <c r="Z16" s="1"/>
      <c r="AA16" s="1"/>
      <c r="AB16" s="1"/>
      <c r="AC16" s="1"/>
    </row>
    <row r="17">
      <c r="A17" s="105" t="s">
        <v>53</v>
      </c>
      <c r="B17" s="106"/>
      <c r="C17" s="106"/>
      <c r="D17" s="106"/>
      <c r="E17" s="106"/>
      <c r="F17" s="106"/>
      <c r="G17" s="106"/>
      <c r="H17" s="106"/>
      <c r="I17" s="106"/>
      <c r="J17" s="106"/>
      <c r="K17" s="106"/>
      <c r="L17" s="106"/>
      <c r="M17" s="106"/>
      <c r="N17" s="106"/>
      <c r="O17" s="106"/>
      <c r="P17" s="106"/>
      <c r="Q17" s="106"/>
      <c r="R17" s="106"/>
      <c r="S17" s="106"/>
      <c r="T17" s="106"/>
      <c r="U17" s="108"/>
      <c r="V17" s="1"/>
      <c r="W17" s="10"/>
      <c r="X17" s="1"/>
      <c r="Y17" s="1"/>
      <c r="Z17" s="1"/>
      <c r="AA17" s="1"/>
      <c r="AB17" s="1"/>
      <c r="AC17" s="1"/>
    </row>
    <row r="18">
      <c r="A18" s="105" t="s">
        <v>54</v>
      </c>
      <c r="B18" s="106"/>
      <c r="C18" s="106"/>
      <c r="D18" s="106"/>
      <c r="E18" s="106"/>
      <c r="F18" s="106"/>
      <c r="G18" s="106"/>
      <c r="H18" s="106"/>
      <c r="I18" s="106"/>
      <c r="J18" s="106"/>
      <c r="K18" s="106"/>
      <c r="L18" s="106"/>
      <c r="M18" s="106"/>
      <c r="N18" s="106"/>
      <c r="O18" s="106"/>
      <c r="P18" s="106"/>
      <c r="Q18" s="106"/>
      <c r="R18" s="106"/>
      <c r="S18" s="106"/>
      <c r="T18" s="106"/>
      <c r="U18" s="108"/>
      <c r="V18" s="1"/>
      <c r="W18" s="10"/>
      <c r="X18" s="1"/>
      <c r="Y18" s="1"/>
      <c r="Z18" s="1"/>
      <c r="AA18" s="1"/>
      <c r="AB18" s="1"/>
      <c r="AC18" s="1"/>
    </row>
    <row r="19" ht="15.75" customHeight="1">
      <c r="A19" s="109" t="s">
        <v>55</v>
      </c>
      <c r="B19" s="110"/>
      <c r="C19" s="110"/>
      <c r="D19" s="110"/>
      <c r="E19" s="110"/>
      <c r="F19" s="110"/>
      <c r="G19" s="110"/>
      <c r="H19" s="110"/>
      <c r="I19" s="110"/>
      <c r="J19" s="110"/>
      <c r="K19" s="110"/>
      <c r="L19" s="110"/>
      <c r="M19" s="110"/>
      <c r="N19" s="110"/>
      <c r="O19" s="110"/>
      <c r="P19" s="110"/>
      <c r="Q19" s="110"/>
      <c r="R19" s="110"/>
      <c r="S19" s="110"/>
      <c r="T19" s="110"/>
      <c r="U19" s="111"/>
      <c r="V19" s="1"/>
      <c r="W19" s="1"/>
      <c r="X19" s="10"/>
      <c r="Y19" s="1"/>
      <c r="Z19" s="1"/>
      <c r="AA19" s="1"/>
      <c r="AB19" s="1"/>
      <c r="AC19" s="1"/>
    </row>
    <row r="20" ht="21.0" customHeight="1">
      <c r="A20" s="90"/>
      <c r="B20" s="112"/>
      <c r="C20" s="112"/>
      <c r="D20" s="91"/>
      <c r="E20" s="87"/>
      <c r="F20" s="87"/>
      <c r="G20" s="87"/>
      <c r="H20" s="87"/>
      <c r="I20" s="87"/>
      <c r="J20" s="87"/>
      <c r="K20" s="87"/>
      <c r="L20" s="87"/>
      <c r="M20" s="87"/>
      <c r="N20" s="87"/>
      <c r="O20" s="87"/>
      <c r="P20" s="87"/>
      <c r="Q20" s="87"/>
      <c r="R20" s="87"/>
      <c r="S20" s="87"/>
      <c r="T20" s="87"/>
      <c r="U20" s="113"/>
      <c r="V20" s="1"/>
      <c r="W20" s="1"/>
      <c r="X20" s="10"/>
      <c r="Y20" s="1"/>
      <c r="Z20" s="1"/>
      <c r="AA20" s="1"/>
      <c r="AB20" s="1"/>
      <c r="AC20" s="1"/>
    </row>
    <row r="21" ht="21.0" customHeight="1">
      <c r="A21" s="41" t="s">
        <v>31</v>
      </c>
      <c r="B21" s="114"/>
      <c r="C21" s="114"/>
      <c r="D21" s="115"/>
      <c r="E21" s="87"/>
      <c r="F21" s="87"/>
      <c r="G21" s="87"/>
      <c r="H21" s="87"/>
      <c r="I21" s="87"/>
      <c r="J21" s="87"/>
      <c r="K21" s="87"/>
      <c r="L21" s="87"/>
      <c r="M21" s="87"/>
      <c r="N21" s="87"/>
      <c r="O21" s="87"/>
      <c r="P21" s="87"/>
      <c r="Q21" s="87"/>
      <c r="R21" s="87"/>
      <c r="S21" s="87"/>
      <c r="T21" s="87"/>
      <c r="U21" s="113" t="s">
        <v>56</v>
      </c>
      <c r="V21" s="1"/>
      <c r="W21" s="1"/>
      <c r="X21" s="10"/>
      <c r="Y21" s="1"/>
      <c r="Z21" s="1"/>
      <c r="AA21" s="1"/>
      <c r="AB21" s="1"/>
      <c r="AC21" s="1"/>
    </row>
    <row r="22" ht="26.25" customHeight="1">
      <c r="A22" s="116" t="s">
        <v>57</v>
      </c>
      <c r="B22" s="117" t="s">
        <v>35</v>
      </c>
      <c r="C22" s="117" t="s">
        <v>36</v>
      </c>
      <c r="D22" s="118" t="s">
        <v>58</v>
      </c>
      <c r="E22" s="118" t="s">
        <v>59</v>
      </c>
      <c r="F22" s="118" t="s">
        <v>41</v>
      </c>
      <c r="G22" s="118" t="s">
        <v>42</v>
      </c>
      <c r="H22" s="118" t="s">
        <v>43</v>
      </c>
      <c r="I22" s="118" t="s">
        <v>44</v>
      </c>
      <c r="J22" s="118" t="s">
        <v>45</v>
      </c>
      <c r="K22" s="117" t="s">
        <v>60</v>
      </c>
      <c r="L22" s="119" t="s">
        <v>97</v>
      </c>
      <c r="M22" s="21"/>
      <c r="N22" s="120"/>
      <c r="O22" s="121" t="s">
        <v>62</v>
      </c>
      <c r="P22" s="21"/>
      <c r="Q22" s="21"/>
      <c r="R22" s="21"/>
      <c r="S22" s="21"/>
      <c r="T22" s="21"/>
      <c r="U22" s="120"/>
      <c r="V22" s="122" t="s">
        <v>98</v>
      </c>
      <c r="W22" s="123" t="s">
        <v>64</v>
      </c>
      <c r="X22" s="1"/>
      <c r="Y22" s="1"/>
      <c r="Z22" s="1"/>
      <c r="AA22" s="1"/>
      <c r="AB22" s="1"/>
      <c r="AC22" s="1"/>
    </row>
    <row r="23" ht="19.5" customHeight="1">
      <c r="A23" s="124"/>
      <c r="B23" s="125"/>
      <c r="C23" s="125"/>
      <c r="D23" s="125"/>
      <c r="E23" s="125"/>
      <c r="F23" s="125"/>
      <c r="G23" s="125"/>
      <c r="H23" s="125"/>
      <c r="I23" s="125"/>
      <c r="J23" s="125"/>
      <c r="K23" s="125"/>
      <c r="L23" s="126" t="s">
        <v>65</v>
      </c>
      <c r="M23" s="127" t="s">
        <v>66</v>
      </c>
      <c r="N23" s="128" t="s">
        <v>99</v>
      </c>
      <c r="O23" s="129" t="s">
        <v>65</v>
      </c>
      <c r="P23" s="130"/>
      <c r="Q23" s="130"/>
      <c r="R23" s="131"/>
      <c r="S23" s="132" t="s">
        <v>100</v>
      </c>
      <c r="T23" s="131"/>
      <c r="U23" s="128" t="s">
        <v>101</v>
      </c>
      <c r="V23" s="125"/>
      <c r="W23" s="133"/>
      <c r="X23" s="1"/>
      <c r="Y23" s="1"/>
      <c r="Z23" s="1"/>
      <c r="AA23" s="1"/>
      <c r="AB23" s="1"/>
      <c r="AC23" s="1"/>
    </row>
    <row r="24" ht="19.5" customHeight="1">
      <c r="A24" s="124"/>
      <c r="B24" s="125"/>
      <c r="C24" s="125"/>
      <c r="D24" s="125"/>
      <c r="E24" s="125"/>
      <c r="F24" s="125"/>
      <c r="G24" s="125"/>
      <c r="H24" s="125"/>
      <c r="I24" s="125"/>
      <c r="J24" s="125"/>
      <c r="K24" s="134" t="s">
        <v>70</v>
      </c>
      <c r="L24" s="125"/>
      <c r="M24" s="125"/>
      <c r="N24" s="125"/>
      <c r="O24" s="135" t="s">
        <v>71</v>
      </c>
      <c r="P24" s="136" t="s">
        <v>72</v>
      </c>
      <c r="Q24" s="137"/>
      <c r="R24" s="138" t="s">
        <v>73</v>
      </c>
      <c r="S24" s="139"/>
      <c r="T24" s="124"/>
      <c r="U24" s="125"/>
      <c r="V24" s="125"/>
      <c r="W24" s="133"/>
      <c r="X24" s="1"/>
      <c r="Y24" s="1"/>
      <c r="Z24" s="1"/>
      <c r="AA24" s="1"/>
      <c r="AB24" s="1"/>
      <c r="AC24" s="1"/>
    </row>
    <row r="25" ht="19.5" customHeight="1">
      <c r="A25" s="124"/>
      <c r="B25" s="125"/>
      <c r="C25" s="125"/>
      <c r="D25" s="125"/>
      <c r="E25" s="125"/>
      <c r="F25" s="125"/>
      <c r="G25" s="125"/>
      <c r="H25" s="125"/>
      <c r="I25" s="125"/>
      <c r="J25" s="125"/>
      <c r="K25" s="125"/>
      <c r="L25" s="125"/>
      <c r="M25" s="125"/>
      <c r="N25" s="125"/>
      <c r="O25" s="125"/>
      <c r="P25" s="140" t="s">
        <v>74</v>
      </c>
      <c r="Q25" s="141" t="s">
        <v>75</v>
      </c>
      <c r="R25" s="125"/>
      <c r="S25" s="139"/>
      <c r="T25" s="124"/>
      <c r="U25" s="125"/>
      <c r="V25" s="125"/>
      <c r="W25" s="133"/>
      <c r="X25" s="1"/>
      <c r="Y25" s="1"/>
      <c r="Z25" s="1"/>
      <c r="AA25" s="1"/>
      <c r="AB25" s="1"/>
      <c r="AC25" s="1"/>
    </row>
    <row r="26" ht="19.5" customHeight="1">
      <c r="A26" s="124"/>
      <c r="B26" s="125"/>
      <c r="C26" s="125"/>
      <c r="D26" s="125"/>
      <c r="E26" s="125"/>
      <c r="F26" s="125"/>
      <c r="G26" s="125"/>
      <c r="H26" s="125"/>
      <c r="I26" s="125"/>
      <c r="J26" s="125"/>
      <c r="K26" s="142" t="s">
        <v>76</v>
      </c>
      <c r="L26" s="143" t="s">
        <v>77</v>
      </c>
      <c r="M26" s="144" t="s">
        <v>78</v>
      </c>
      <c r="N26" s="144" t="s">
        <v>102</v>
      </c>
      <c r="O26" s="145" t="s">
        <v>80</v>
      </c>
      <c r="P26" s="146" t="s">
        <v>81</v>
      </c>
      <c r="Q26" s="147" t="s">
        <v>82</v>
      </c>
      <c r="R26" s="144" t="s">
        <v>103</v>
      </c>
      <c r="S26" s="148" t="s">
        <v>71</v>
      </c>
      <c r="T26" s="149" t="s">
        <v>84</v>
      </c>
      <c r="U26" s="150" t="s">
        <v>85</v>
      </c>
      <c r="V26" s="151" t="s">
        <v>104</v>
      </c>
      <c r="W26" s="133"/>
      <c r="X26" s="1"/>
      <c r="Y26" s="1"/>
      <c r="Z26" s="1"/>
      <c r="AA26" s="1"/>
      <c r="AB26" s="1"/>
      <c r="AC26" s="1"/>
    </row>
    <row r="27" ht="18.0" customHeight="1">
      <c r="A27" s="152"/>
      <c r="B27" s="153" t="str">
        <f>IFERROR(VLOOKUP($A27, '利用者情報'!$A$12:$L$113, 2, FALSE), "")</f>
        <v/>
      </c>
      <c r="C27" s="154" t="str">
        <f>IFERROR(VLOOKUP($A27, '利用者情報'!$A$12:$L$113, 3, FALSE), "")</f>
        <v/>
      </c>
      <c r="D27" s="155" t="str">
        <f>IFERROR(VLOOKUP($A27, '利用者情報'!$A$12:$L$113, 4, FALSE), "")</f>
        <v/>
      </c>
      <c r="E27" s="155" t="str">
        <f>IFERROR(VLOOKUP($A27, '利用者情報'!$A$12:$L$113, 5, FALSE), "")</f>
        <v/>
      </c>
      <c r="F27" s="156" t="str">
        <f>IFERROR(VLOOKUP($A27, '利用者情報'!$A$12:$L$113, 8, FALSE), "")</f>
        <v/>
      </c>
      <c r="G27" s="153" t="str">
        <f>IFERROR(VLOOKUP($A27, '利用者情報'!$A$12:$L$113, 9, FALSE), "")</f>
        <v/>
      </c>
      <c r="H27" s="153" t="str">
        <f>IFERROR(VLOOKUP($A27, '利用者情報'!$A$12:$L$113, 10, FALSE), "")</f>
        <v/>
      </c>
      <c r="I27" s="153" t="str">
        <f>IFERROR(VLOOKUP($A27, '利用者情報'!$A$12:$L$113, 11, FALSE), "")</f>
        <v/>
      </c>
      <c r="J27" s="153" t="str">
        <f>IFERROR(VLOOKUP($A27, '利用者情報'!$A$12:$L$113, 12, FALSE), "")</f>
        <v/>
      </c>
      <c r="K27" s="152"/>
      <c r="L27" s="152"/>
      <c r="M27" s="157">
        <f t="shared" ref="M27:M96" si="1">IF(L27=0,0,IF(B27="",0,IF(AND(F27="○",OR($D$5="小規模多機能型居宅介護",$D$5="複合型サービス(看護小規模多機能型居宅介護）",$D$5="定期巡回・随時対応型訪問介護看護",$D$5="地域密着型老人福祉施設入所者生活介護",$D$5="介護福祉施設サービス")),0,IF(G27="○",0,IF(J27="○",0,IF(H27="○",0.5,0.25))))))</f>
        <v>0</v>
      </c>
      <c r="N27" s="158">
        <f t="shared" ref="N27:N96" si="2">ROUNDDOWN(L27*M27,0)</f>
        <v>0</v>
      </c>
      <c r="O27" s="152"/>
      <c r="P27" s="152"/>
      <c r="Q27" s="152"/>
      <c r="R27" s="158">
        <f t="shared" ref="R27:R96" si="3">Q27+O27+P27</f>
        <v>0</v>
      </c>
      <c r="S27" s="157">
        <f t="shared" ref="S27:S96" si="4">IF(R27=0,0,IF(B27="",0,IF(J27="○",0,IF(H27="○",0.5,0.25))))</f>
        <v>0</v>
      </c>
      <c r="T27" s="157">
        <f t="shared" ref="T27:T96" si="5">IF(R27=0,0,IF(B27="",0,IF(J27="○",1,IF(I27="○",1,IF(H27="○",0.5,0.25)))))</f>
        <v>0</v>
      </c>
      <c r="U27" s="158">
        <f t="shared" ref="U27:U96" si="6">IF(G27="○",ROUNDDOWN(P27*T27,0),ROUNDDOWN(O27*S27,0)+ROUNDDOWN(SUM(P27:Q27)*T27,0))</f>
        <v>0</v>
      </c>
      <c r="V27" s="158">
        <f t="shared" ref="V27:V96" si="7">N27+U27</f>
        <v>0</v>
      </c>
      <c r="W27" s="159"/>
      <c r="X27" s="10" t="str">
        <f t="shared" ref="X27:X77" si="8">IF(J27="○",ROW(),"")</f>
        <v/>
      </c>
      <c r="Y27" s="1"/>
      <c r="Z27" s="1"/>
      <c r="AA27" s="1"/>
      <c r="AB27" s="1"/>
      <c r="AC27" s="1"/>
    </row>
    <row r="28" ht="18.0" customHeight="1">
      <c r="A28" s="160"/>
      <c r="B28" s="153" t="str">
        <f>IFERROR(VLOOKUP($A28, '利用者情報'!$A$12:$L$113, 2, FALSE), "")</f>
        <v/>
      </c>
      <c r="C28" s="154" t="str">
        <f>IFERROR(VLOOKUP($A28, '利用者情報'!$A$12:$L$113, 3, FALSE), "")</f>
        <v/>
      </c>
      <c r="D28" s="155" t="str">
        <f>IFERROR(VLOOKUP($A28, '利用者情報'!$A$12:$L$113, 4, FALSE), "")</f>
        <v/>
      </c>
      <c r="E28" s="155" t="str">
        <f>IFERROR(VLOOKUP($A28, '利用者情報'!$A$12:$L$113, 5, FALSE), "")</f>
        <v/>
      </c>
      <c r="F28" s="156" t="str">
        <f>IFERROR(VLOOKUP($A28, '利用者情報'!$A$12:$L$113, 8, FALSE), "")</f>
        <v/>
      </c>
      <c r="G28" s="153" t="str">
        <f>IFERROR(VLOOKUP($A28, '利用者情報'!$A$12:$L$113, 9, FALSE), "")</f>
        <v/>
      </c>
      <c r="H28" s="153" t="str">
        <f>IFERROR(VLOOKUP($A28, '利用者情報'!$A$12:$L$113, 10, FALSE), "")</f>
        <v/>
      </c>
      <c r="I28" s="153" t="str">
        <f>IFERROR(VLOOKUP($A28, '利用者情報'!$A$12:$L$113, 11, FALSE), "")</f>
        <v/>
      </c>
      <c r="J28" s="153" t="str">
        <f>IFERROR(VLOOKUP($A28, '利用者情報'!$A$12:$L$113, 12, FALSE), "")</f>
        <v/>
      </c>
      <c r="K28" s="160"/>
      <c r="L28" s="160"/>
      <c r="M28" s="157">
        <f t="shared" si="1"/>
        <v>0</v>
      </c>
      <c r="N28" s="158">
        <f t="shared" si="2"/>
        <v>0</v>
      </c>
      <c r="O28" s="160"/>
      <c r="P28" s="160"/>
      <c r="Q28" s="160"/>
      <c r="R28" s="158">
        <f t="shared" si="3"/>
        <v>0</v>
      </c>
      <c r="S28" s="157">
        <f t="shared" si="4"/>
        <v>0</v>
      </c>
      <c r="T28" s="157">
        <f t="shared" si="5"/>
        <v>0</v>
      </c>
      <c r="U28" s="158">
        <f t="shared" si="6"/>
        <v>0</v>
      </c>
      <c r="V28" s="158">
        <f t="shared" si="7"/>
        <v>0</v>
      </c>
      <c r="W28" s="159"/>
      <c r="X28" s="10" t="str">
        <f t="shared" si="8"/>
        <v/>
      </c>
      <c r="Y28" s="1"/>
      <c r="Z28" s="1"/>
      <c r="AA28" s="1"/>
      <c r="AB28" s="1"/>
      <c r="AC28" s="1"/>
    </row>
    <row r="29" ht="18.0" customHeight="1">
      <c r="A29" s="160"/>
      <c r="B29" s="153" t="str">
        <f>IFERROR(VLOOKUP($A29, '利用者情報'!$A$12:$L$113, 2, FALSE), "")</f>
        <v/>
      </c>
      <c r="C29" s="154" t="str">
        <f>IFERROR(VLOOKUP($A29, '利用者情報'!$A$12:$L$113, 3, FALSE), "")</f>
        <v/>
      </c>
      <c r="D29" s="155" t="str">
        <f>IFERROR(VLOOKUP($A29, '利用者情報'!$A$12:$L$113, 4, FALSE), "")</f>
        <v/>
      </c>
      <c r="E29" s="155" t="str">
        <f>IFERROR(VLOOKUP($A29, '利用者情報'!$A$12:$L$113, 5, FALSE), "")</f>
        <v/>
      </c>
      <c r="F29" s="156" t="str">
        <f>IFERROR(VLOOKUP($A29, '利用者情報'!$A$12:$L$113, 8, FALSE), "")</f>
        <v/>
      </c>
      <c r="G29" s="153" t="str">
        <f>IFERROR(VLOOKUP($A29, '利用者情報'!$A$12:$L$113, 9, FALSE), "")</f>
        <v/>
      </c>
      <c r="H29" s="153" t="str">
        <f>IFERROR(VLOOKUP($A29, '利用者情報'!$A$12:$L$113, 10, FALSE), "")</f>
        <v/>
      </c>
      <c r="I29" s="153" t="str">
        <f>IFERROR(VLOOKUP($A29, '利用者情報'!$A$12:$L$113, 11, FALSE), "")</f>
        <v/>
      </c>
      <c r="J29" s="153" t="str">
        <f>IFERROR(VLOOKUP($A29, '利用者情報'!$A$12:$L$113, 12, FALSE), "")</f>
        <v/>
      </c>
      <c r="K29" s="160"/>
      <c r="L29" s="160"/>
      <c r="M29" s="157">
        <f t="shared" si="1"/>
        <v>0</v>
      </c>
      <c r="N29" s="158">
        <f t="shared" si="2"/>
        <v>0</v>
      </c>
      <c r="O29" s="160"/>
      <c r="P29" s="160"/>
      <c r="Q29" s="160"/>
      <c r="R29" s="158">
        <f t="shared" si="3"/>
        <v>0</v>
      </c>
      <c r="S29" s="157">
        <f t="shared" si="4"/>
        <v>0</v>
      </c>
      <c r="T29" s="157">
        <f t="shared" si="5"/>
        <v>0</v>
      </c>
      <c r="U29" s="158">
        <f t="shared" si="6"/>
        <v>0</v>
      </c>
      <c r="V29" s="158">
        <f t="shared" si="7"/>
        <v>0</v>
      </c>
      <c r="W29" s="159"/>
      <c r="X29" s="10" t="str">
        <f t="shared" si="8"/>
        <v/>
      </c>
      <c r="Y29" s="1"/>
      <c r="Z29" s="1"/>
      <c r="AA29" s="1"/>
      <c r="AB29" s="1"/>
      <c r="AC29" s="1"/>
    </row>
    <row r="30" ht="18.0" customHeight="1">
      <c r="A30" s="160"/>
      <c r="B30" s="153" t="str">
        <f>IFERROR(VLOOKUP($A30, '利用者情報'!$A$12:$L$113, 2, FALSE), "")</f>
        <v/>
      </c>
      <c r="C30" s="154" t="str">
        <f>IFERROR(VLOOKUP($A30, '利用者情報'!$A$12:$L$113, 3, FALSE), "")</f>
        <v/>
      </c>
      <c r="D30" s="155" t="str">
        <f>IFERROR(VLOOKUP($A30, '利用者情報'!$A$12:$L$113, 4, FALSE), "")</f>
        <v/>
      </c>
      <c r="E30" s="155" t="str">
        <f>IFERROR(VLOOKUP($A30, '利用者情報'!$A$12:$L$113, 5, FALSE), "")</f>
        <v/>
      </c>
      <c r="F30" s="156" t="str">
        <f>IFERROR(VLOOKUP($A30, '利用者情報'!$A$12:$L$113, 8, FALSE), "")</f>
        <v/>
      </c>
      <c r="G30" s="153" t="str">
        <f>IFERROR(VLOOKUP($A30, '利用者情報'!$A$12:$L$113, 9, FALSE), "")</f>
        <v/>
      </c>
      <c r="H30" s="153" t="str">
        <f>IFERROR(VLOOKUP($A30, '利用者情報'!$A$12:$L$113, 10, FALSE), "")</f>
        <v/>
      </c>
      <c r="I30" s="153" t="str">
        <f>IFERROR(VLOOKUP($A30, '利用者情報'!$A$12:$L$113, 11, FALSE), "")</f>
        <v/>
      </c>
      <c r="J30" s="153" t="str">
        <f>IFERROR(VLOOKUP($A30, '利用者情報'!$A$12:$L$113, 12, FALSE), "")</f>
        <v/>
      </c>
      <c r="K30" s="160"/>
      <c r="L30" s="160"/>
      <c r="M30" s="157">
        <f t="shared" si="1"/>
        <v>0</v>
      </c>
      <c r="N30" s="158">
        <f t="shared" si="2"/>
        <v>0</v>
      </c>
      <c r="O30" s="160"/>
      <c r="P30" s="160"/>
      <c r="Q30" s="160"/>
      <c r="R30" s="158">
        <f t="shared" si="3"/>
        <v>0</v>
      </c>
      <c r="S30" s="157">
        <f t="shared" si="4"/>
        <v>0</v>
      </c>
      <c r="T30" s="157">
        <f t="shared" si="5"/>
        <v>0</v>
      </c>
      <c r="U30" s="158">
        <f t="shared" si="6"/>
        <v>0</v>
      </c>
      <c r="V30" s="158">
        <f t="shared" si="7"/>
        <v>0</v>
      </c>
      <c r="W30" s="159"/>
      <c r="X30" s="10" t="str">
        <f t="shared" si="8"/>
        <v/>
      </c>
      <c r="Y30" s="1"/>
      <c r="Z30" s="1"/>
      <c r="AA30" s="1"/>
      <c r="AB30" s="1"/>
      <c r="AC30" s="1"/>
    </row>
    <row r="31" ht="18.0" customHeight="1">
      <c r="A31" s="160"/>
      <c r="B31" s="153" t="str">
        <f>IFERROR(VLOOKUP($A31, '利用者情報'!$A$12:$L$113, 2, FALSE), "")</f>
        <v/>
      </c>
      <c r="C31" s="154" t="str">
        <f>IFERROR(VLOOKUP($A31, '利用者情報'!$A$12:$L$113, 3, FALSE), "")</f>
        <v/>
      </c>
      <c r="D31" s="155" t="str">
        <f>IFERROR(VLOOKUP($A31, '利用者情報'!$A$12:$L$113, 4, FALSE), "")</f>
        <v/>
      </c>
      <c r="E31" s="155" t="str">
        <f>IFERROR(VLOOKUP($A31, '利用者情報'!$A$12:$L$113, 5, FALSE), "")</f>
        <v/>
      </c>
      <c r="F31" s="156" t="str">
        <f>IFERROR(VLOOKUP($A31, '利用者情報'!$A$12:$L$113, 8, FALSE), "")</f>
        <v/>
      </c>
      <c r="G31" s="153" t="str">
        <f>IFERROR(VLOOKUP($A31, '利用者情報'!$A$12:$L$113, 9, FALSE), "")</f>
        <v/>
      </c>
      <c r="H31" s="153" t="str">
        <f>IFERROR(VLOOKUP($A31, '利用者情報'!$A$12:$L$113, 10, FALSE), "")</f>
        <v/>
      </c>
      <c r="I31" s="153" t="str">
        <f>IFERROR(VLOOKUP($A31, '利用者情報'!$A$12:$L$113, 11, FALSE), "")</f>
        <v/>
      </c>
      <c r="J31" s="153" t="str">
        <f>IFERROR(VLOOKUP($A31, '利用者情報'!$A$12:$L$113, 12, FALSE), "")</f>
        <v/>
      </c>
      <c r="K31" s="160"/>
      <c r="L31" s="160"/>
      <c r="M31" s="157">
        <f t="shared" si="1"/>
        <v>0</v>
      </c>
      <c r="N31" s="158">
        <f t="shared" si="2"/>
        <v>0</v>
      </c>
      <c r="O31" s="160"/>
      <c r="P31" s="160"/>
      <c r="Q31" s="160"/>
      <c r="R31" s="158">
        <f t="shared" si="3"/>
        <v>0</v>
      </c>
      <c r="S31" s="157">
        <f t="shared" si="4"/>
        <v>0</v>
      </c>
      <c r="T31" s="157">
        <f t="shared" si="5"/>
        <v>0</v>
      </c>
      <c r="U31" s="158">
        <f t="shared" si="6"/>
        <v>0</v>
      </c>
      <c r="V31" s="158">
        <f t="shared" si="7"/>
        <v>0</v>
      </c>
      <c r="W31" s="159"/>
      <c r="X31" s="10" t="str">
        <f t="shared" si="8"/>
        <v/>
      </c>
      <c r="Y31" s="1"/>
      <c r="Z31" s="1"/>
      <c r="AA31" s="1"/>
      <c r="AB31" s="1"/>
      <c r="AC31" s="1"/>
    </row>
    <row r="32" ht="18.0" customHeight="1">
      <c r="A32" s="160"/>
      <c r="B32" s="153" t="str">
        <f>IFERROR(VLOOKUP($A32, '利用者情報'!$A$12:$L$113, 2, FALSE), "")</f>
        <v/>
      </c>
      <c r="C32" s="154" t="str">
        <f>IFERROR(VLOOKUP($A32, '利用者情報'!$A$12:$L$113, 3, FALSE), "")</f>
        <v/>
      </c>
      <c r="D32" s="155" t="str">
        <f>IFERROR(VLOOKUP($A32, '利用者情報'!$A$12:$L$113, 4, FALSE), "")</f>
        <v/>
      </c>
      <c r="E32" s="155" t="str">
        <f>IFERROR(VLOOKUP($A32, '利用者情報'!$A$12:$L$113, 5, FALSE), "")</f>
        <v/>
      </c>
      <c r="F32" s="156" t="str">
        <f>IFERROR(VLOOKUP($A32, '利用者情報'!$A$12:$L$113, 8, FALSE), "")</f>
        <v/>
      </c>
      <c r="G32" s="153" t="str">
        <f>IFERROR(VLOOKUP($A32, '利用者情報'!$A$12:$L$113, 9, FALSE), "")</f>
        <v/>
      </c>
      <c r="H32" s="153" t="str">
        <f>IFERROR(VLOOKUP($A32, '利用者情報'!$A$12:$L$113, 10, FALSE), "")</f>
        <v/>
      </c>
      <c r="I32" s="153" t="str">
        <f>IFERROR(VLOOKUP($A32, '利用者情報'!$A$12:$L$113, 11, FALSE), "")</f>
        <v/>
      </c>
      <c r="J32" s="153" t="str">
        <f>IFERROR(VLOOKUP($A32, '利用者情報'!$A$12:$L$113, 12, FALSE), "")</f>
        <v/>
      </c>
      <c r="K32" s="160"/>
      <c r="L32" s="160"/>
      <c r="M32" s="157">
        <f t="shared" si="1"/>
        <v>0</v>
      </c>
      <c r="N32" s="158">
        <f t="shared" si="2"/>
        <v>0</v>
      </c>
      <c r="O32" s="160"/>
      <c r="P32" s="160"/>
      <c r="Q32" s="160"/>
      <c r="R32" s="158">
        <f t="shared" si="3"/>
        <v>0</v>
      </c>
      <c r="S32" s="157">
        <f t="shared" si="4"/>
        <v>0</v>
      </c>
      <c r="T32" s="157">
        <f t="shared" si="5"/>
        <v>0</v>
      </c>
      <c r="U32" s="158">
        <f t="shared" si="6"/>
        <v>0</v>
      </c>
      <c r="V32" s="158">
        <f t="shared" si="7"/>
        <v>0</v>
      </c>
      <c r="W32" s="159"/>
      <c r="X32" s="10" t="str">
        <f t="shared" si="8"/>
        <v/>
      </c>
      <c r="Y32" s="1"/>
      <c r="Z32" s="1"/>
      <c r="AA32" s="1"/>
      <c r="AB32" s="1"/>
      <c r="AC32" s="1"/>
    </row>
    <row r="33" ht="18.0" customHeight="1">
      <c r="A33" s="160"/>
      <c r="B33" s="153" t="str">
        <f>IFERROR(VLOOKUP($A33, '利用者情報'!$A$12:$L$113, 2, FALSE), "")</f>
        <v/>
      </c>
      <c r="C33" s="154" t="str">
        <f>IFERROR(VLOOKUP($A33, '利用者情報'!$A$12:$L$113, 3, FALSE), "")</f>
        <v/>
      </c>
      <c r="D33" s="155" t="str">
        <f>IFERROR(VLOOKUP($A33, '利用者情報'!$A$12:$L$113, 4, FALSE), "")</f>
        <v/>
      </c>
      <c r="E33" s="155" t="str">
        <f>IFERROR(VLOOKUP($A33, '利用者情報'!$A$12:$L$113, 5, FALSE), "")</f>
        <v/>
      </c>
      <c r="F33" s="156" t="str">
        <f>IFERROR(VLOOKUP($A33, '利用者情報'!$A$12:$L$113, 8, FALSE), "")</f>
        <v/>
      </c>
      <c r="G33" s="153" t="str">
        <f>IFERROR(VLOOKUP($A33, '利用者情報'!$A$12:$L$113, 9, FALSE), "")</f>
        <v/>
      </c>
      <c r="H33" s="153" t="str">
        <f>IFERROR(VLOOKUP($A33, '利用者情報'!$A$12:$L$113, 10, FALSE), "")</f>
        <v/>
      </c>
      <c r="I33" s="153" t="str">
        <f>IFERROR(VLOOKUP($A33, '利用者情報'!$A$12:$L$113, 11, FALSE), "")</f>
        <v/>
      </c>
      <c r="J33" s="153" t="str">
        <f>IFERROR(VLOOKUP($A33, '利用者情報'!$A$12:$L$113, 12, FALSE), "")</f>
        <v/>
      </c>
      <c r="K33" s="160"/>
      <c r="L33" s="160"/>
      <c r="M33" s="157">
        <f t="shared" si="1"/>
        <v>0</v>
      </c>
      <c r="N33" s="158">
        <f t="shared" si="2"/>
        <v>0</v>
      </c>
      <c r="O33" s="160"/>
      <c r="P33" s="160"/>
      <c r="Q33" s="160"/>
      <c r="R33" s="158">
        <f t="shared" si="3"/>
        <v>0</v>
      </c>
      <c r="S33" s="157">
        <f t="shared" si="4"/>
        <v>0</v>
      </c>
      <c r="T33" s="157">
        <f t="shared" si="5"/>
        <v>0</v>
      </c>
      <c r="U33" s="158">
        <f t="shared" si="6"/>
        <v>0</v>
      </c>
      <c r="V33" s="158">
        <f t="shared" si="7"/>
        <v>0</v>
      </c>
      <c r="W33" s="159"/>
      <c r="X33" s="10" t="str">
        <f t="shared" si="8"/>
        <v/>
      </c>
      <c r="Y33" s="1"/>
      <c r="Z33" s="1"/>
      <c r="AA33" s="1"/>
      <c r="AB33" s="1"/>
      <c r="AC33" s="1"/>
    </row>
    <row r="34" ht="18.0" customHeight="1">
      <c r="A34" s="160"/>
      <c r="B34" s="153" t="str">
        <f>IFERROR(VLOOKUP($A34, '利用者情報'!$A$12:$L$113, 2, FALSE), "")</f>
        <v/>
      </c>
      <c r="C34" s="154" t="str">
        <f>IFERROR(VLOOKUP($A34, '利用者情報'!$A$12:$L$113, 3, FALSE), "")</f>
        <v/>
      </c>
      <c r="D34" s="155" t="str">
        <f>IFERROR(VLOOKUP($A34, '利用者情報'!$A$12:$L$113, 4, FALSE), "")</f>
        <v/>
      </c>
      <c r="E34" s="155" t="str">
        <f>IFERROR(VLOOKUP($A34, '利用者情報'!$A$12:$L$113, 5, FALSE), "")</f>
        <v/>
      </c>
      <c r="F34" s="156" t="str">
        <f>IFERROR(VLOOKUP($A34, '利用者情報'!$A$12:$L$113, 8, FALSE), "")</f>
        <v/>
      </c>
      <c r="G34" s="153" t="str">
        <f>IFERROR(VLOOKUP($A34, '利用者情報'!$A$12:$L$113, 9, FALSE), "")</f>
        <v/>
      </c>
      <c r="H34" s="153" t="str">
        <f>IFERROR(VLOOKUP($A34, '利用者情報'!$A$12:$L$113, 10, FALSE), "")</f>
        <v/>
      </c>
      <c r="I34" s="153" t="str">
        <f>IFERROR(VLOOKUP($A34, '利用者情報'!$A$12:$L$113, 11, FALSE), "")</f>
        <v/>
      </c>
      <c r="J34" s="153" t="str">
        <f>IFERROR(VLOOKUP($A34, '利用者情報'!$A$12:$L$113, 12, FALSE), "")</f>
        <v/>
      </c>
      <c r="K34" s="160"/>
      <c r="L34" s="160"/>
      <c r="M34" s="157">
        <f t="shared" si="1"/>
        <v>0</v>
      </c>
      <c r="N34" s="158">
        <f t="shared" si="2"/>
        <v>0</v>
      </c>
      <c r="O34" s="160"/>
      <c r="P34" s="160"/>
      <c r="Q34" s="160"/>
      <c r="R34" s="158">
        <f t="shared" si="3"/>
        <v>0</v>
      </c>
      <c r="S34" s="157">
        <f t="shared" si="4"/>
        <v>0</v>
      </c>
      <c r="T34" s="157">
        <f t="shared" si="5"/>
        <v>0</v>
      </c>
      <c r="U34" s="158">
        <f t="shared" si="6"/>
        <v>0</v>
      </c>
      <c r="V34" s="158">
        <f t="shared" si="7"/>
        <v>0</v>
      </c>
      <c r="W34" s="159"/>
      <c r="X34" s="10" t="str">
        <f t="shared" si="8"/>
        <v/>
      </c>
      <c r="Y34" s="1"/>
      <c r="Z34" s="1"/>
      <c r="AA34" s="1"/>
      <c r="AB34" s="1"/>
      <c r="AC34" s="1"/>
    </row>
    <row r="35" ht="18.0" customHeight="1">
      <c r="A35" s="160"/>
      <c r="B35" s="153" t="str">
        <f>IFERROR(VLOOKUP($A35, '利用者情報'!$A$12:$L$113, 2, FALSE), "")</f>
        <v/>
      </c>
      <c r="C35" s="154" t="str">
        <f>IFERROR(VLOOKUP($A35, '利用者情報'!$A$12:$L$113, 3, FALSE), "")</f>
        <v/>
      </c>
      <c r="D35" s="155" t="str">
        <f>IFERROR(VLOOKUP($A35, '利用者情報'!$A$12:$L$113, 4, FALSE), "")</f>
        <v/>
      </c>
      <c r="E35" s="155" t="str">
        <f>IFERROR(VLOOKUP($A35, '利用者情報'!$A$12:$L$113, 5, FALSE), "")</f>
        <v/>
      </c>
      <c r="F35" s="156" t="str">
        <f>IFERROR(VLOOKUP($A35, '利用者情報'!$A$12:$L$113, 8, FALSE), "")</f>
        <v/>
      </c>
      <c r="G35" s="153" t="str">
        <f>IFERROR(VLOOKUP($A35, '利用者情報'!$A$12:$L$113, 9, FALSE), "")</f>
        <v/>
      </c>
      <c r="H35" s="153" t="str">
        <f>IFERROR(VLOOKUP($A35, '利用者情報'!$A$12:$L$113, 10, FALSE), "")</f>
        <v/>
      </c>
      <c r="I35" s="153" t="str">
        <f>IFERROR(VLOOKUP($A35, '利用者情報'!$A$12:$L$113, 11, FALSE), "")</f>
        <v/>
      </c>
      <c r="J35" s="153" t="str">
        <f>IFERROR(VLOOKUP($A35, '利用者情報'!$A$12:$L$113, 12, FALSE), "")</f>
        <v/>
      </c>
      <c r="K35" s="160"/>
      <c r="L35" s="160"/>
      <c r="M35" s="157">
        <f t="shared" si="1"/>
        <v>0</v>
      </c>
      <c r="N35" s="158">
        <f t="shared" si="2"/>
        <v>0</v>
      </c>
      <c r="O35" s="160"/>
      <c r="P35" s="160"/>
      <c r="Q35" s="160"/>
      <c r="R35" s="158">
        <f t="shared" si="3"/>
        <v>0</v>
      </c>
      <c r="S35" s="157">
        <f t="shared" si="4"/>
        <v>0</v>
      </c>
      <c r="T35" s="157">
        <f t="shared" si="5"/>
        <v>0</v>
      </c>
      <c r="U35" s="158">
        <f t="shared" si="6"/>
        <v>0</v>
      </c>
      <c r="V35" s="158">
        <f t="shared" si="7"/>
        <v>0</v>
      </c>
      <c r="W35" s="159"/>
      <c r="X35" s="10" t="str">
        <f t="shared" si="8"/>
        <v/>
      </c>
      <c r="Y35" s="1"/>
      <c r="Z35" s="1"/>
      <c r="AA35" s="1"/>
      <c r="AB35" s="1"/>
      <c r="AC35" s="1"/>
    </row>
    <row r="36" ht="18.0" customHeight="1">
      <c r="A36" s="160"/>
      <c r="B36" s="153" t="str">
        <f>IFERROR(VLOOKUP($A36, '利用者情報'!$A$12:$L$113, 2, FALSE), "")</f>
        <v/>
      </c>
      <c r="C36" s="154" t="str">
        <f>IFERROR(VLOOKUP($A36, '利用者情報'!$A$12:$L$113, 3, FALSE), "")</f>
        <v/>
      </c>
      <c r="D36" s="155" t="str">
        <f>IFERROR(VLOOKUP($A36, '利用者情報'!$A$12:$L$113, 4, FALSE), "")</f>
        <v/>
      </c>
      <c r="E36" s="155" t="str">
        <f>IFERROR(VLOOKUP($A36, '利用者情報'!$A$12:$L$113, 5, FALSE), "")</f>
        <v/>
      </c>
      <c r="F36" s="156" t="str">
        <f>IFERROR(VLOOKUP($A36, '利用者情報'!$A$12:$L$113, 8, FALSE), "")</f>
        <v/>
      </c>
      <c r="G36" s="153" t="str">
        <f>IFERROR(VLOOKUP($A36, '利用者情報'!$A$12:$L$113, 9, FALSE), "")</f>
        <v/>
      </c>
      <c r="H36" s="153" t="str">
        <f>IFERROR(VLOOKUP($A36, '利用者情報'!$A$12:$L$113, 10, FALSE), "")</f>
        <v/>
      </c>
      <c r="I36" s="153" t="str">
        <f>IFERROR(VLOOKUP($A36, '利用者情報'!$A$12:$L$113, 11, FALSE), "")</f>
        <v/>
      </c>
      <c r="J36" s="153" t="str">
        <f>IFERROR(VLOOKUP($A36, '利用者情報'!$A$12:$L$113, 12, FALSE), "")</f>
        <v/>
      </c>
      <c r="K36" s="160"/>
      <c r="L36" s="160"/>
      <c r="M36" s="157">
        <f t="shared" si="1"/>
        <v>0</v>
      </c>
      <c r="N36" s="158">
        <f t="shared" si="2"/>
        <v>0</v>
      </c>
      <c r="O36" s="160"/>
      <c r="P36" s="160"/>
      <c r="Q36" s="160"/>
      <c r="R36" s="158">
        <f t="shared" si="3"/>
        <v>0</v>
      </c>
      <c r="S36" s="157">
        <f t="shared" si="4"/>
        <v>0</v>
      </c>
      <c r="T36" s="157">
        <f t="shared" si="5"/>
        <v>0</v>
      </c>
      <c r="U36" s="158">
        <f t="shared" si="6"/>
        <v>0</v>
      </c>
      <c r="V36" s="158">
        <f t="shared" si="7"/>
        <v>0</v>
      </c>
      <c r="W36" s="159"/>
      <c r="X36" s="10" t="str">
        <f t="shared" si="8"/>
        <v/>
      </c>
      <c r="Y36" s="1"/>
      <c r="Z36" s="1"/>
      <c r="AA36" s="1"/>
      <c r="AB36" s="1"/>
      <c r="AC36" s="1"/>
    </row>
    <row r="37" ht="18.0" customHeight="1">
      <c r="A37" s="160"/>
      <c r="B37" s="153" t="str">
        <f>IFERROR(VLOOKUP($A37, '利用者情報'!$A$12:$L$113, 2, FALSE), "")</f>
        <v/>
      </c>
      <c r="C37" s="154" t="str">
        <f>IFERROR(VLOOKUP($A37, '利用者情報'!$A$12:$L$113, 3, FALSE), "")</f>
        <v/>
      </c>
      <c r="D37" s="155" t="str">
        <f>IFERROR(VLOOKUP($A37, '利用者情報'!$A$12:$L$113, 4, FALSE), "")</f>
        <v/>
      </c>
      <c r="E37" s="155" t="str">
        <f>IFERROR(VLOOKUP($A37, '利用者情報'!$A$12:$L$113, 5, FALSE), "")</f>
        <v/>
      </c>
      <c r="F37" s="156" t="str">
        <f>IFERROR(VLOOKUP($A37, '利用者情報'!$A$12:$L$113, 8, FALSE), "")</f>
        <v/>
      </c>
      <c r="G37" s="153" t="str">
        <f>IFERROR(VLOOKUP($A37, '利用者情報'!$A$12:$L$113, 9, FALSE), "")</f>
        <v/>
      </c>
      <c r="H37" s="153" t="str">
        <f>IFERROR(VLOOKUP($A37, '利用者情報'!$A$12:$L$113, 10, FALSE), "")</f>
        <v/>
      </c>
      <c r="I37" s="153" t="str">
        <f>IFERROR(VLOOKUP($A37, '利用者情報'!$A$12:$L$113, 11, FALSE), "")</f>
        <v/>
      </c>
      <c r="J37" s="153" t="str">
        <f>IFERROR(VLOOKUP($A37, '利用者情報'!$A$12:$L$113, 12, FALSE), "")</f>
        <v/>
      </c>
      <c r="K37" s="160"/>
      <c r="L37" s="160"/>
      <c r="M37" s="157">
        <f t="shared" si="1"/>
        <v>0</v>
      </c>
      <c r="N37" s="158">
        <f t="shared" si="2"/>
        <v>0</v>
      </c>
      <c r="O37" s="160"/>
      <c r="P37" s="160"/>
      <c r="Q37" s="160"/>
      <c r="R37" s="158">
        <f t="shared" si="3"/>
        <v>0</v>
      </c>
      <c r="S37" s="157">
        <f t="shared" si="4"/>
        <v>0</v>
      </c>
      <c r="T37" s="157">
        <f t="shared" si="5"/>
        <v>0</v>
      </c>
      <c r="U37" s="158">
        <f t="shared" si="6"/>
        <v>0</v>
      </c>
      <c r="V37" s="158">
        <f t="shared" si="7"/>
        <v>0</v>
      </c>
      <c r="W37" s="159"/>
      <c r="X37" s="10" t="str">
        <f t="shared" si="8"/>
        <v/>
      </c>
      <c r="Y37" s="1"/>
      <c r="Z37" s="1"/>
      <c r="AA37" s="1"/>
      <c r="AB37" s="1"/>
      <c r="AC37" s="1"/>
    </row>
    <row r="38" ht="18.0" customHeight="1">
      <c r="A38" s="160"/>
      <c r="B38" s="153" t="str">
        <f>IFERROR(VLOOKUP($A38, '利用者情報'!$A$12:$L$113, 2, FALSE), "")</f>
        <v/>
      </c>
      <c r="C38" s="154" t="str">
        <f>IFERROR(VLOOKUP($A38, '利用者情報'!$A$12:$L$113, 3, FALSE), "")</f>
        <v/>
      </c>
      <c r="D38" s="155" t="str">
        <f>IFERROR(VLOOKUP($A38, '利用者情報'!$A$12:$L$113, 4, FALSE), "")</f>
        <v/>
      </c>
      <c r="E38" s="155" t="str">
        <f>IFERROR(VLOOKUP($A38, '利用者情報'!$A$12:$L$113, 5, FALSE), "")</f>
        <v/>
      </c>
      <c r="F38" s="156" t="str">
        <f>IFERROR(VLOOKUP($A38, '利用者情報'!$A$12:$L$113, 8, FALSE), "")</f>
        <v/>
      </c>
      <c r="G38" s="153" t="str">
        <f>IFERROR(VLOOKUP($A38, '利用者情報'!$A$12:$L$113, 9, FALSE), "")</f>
        <v/>
      </c>
      <c r="H38" s="153" t="str">
        <f>IFERROR(VLOOKUP($A38, '利用者情報'!$A$12:$L$113, 10, FALSE), "")</f>
        <v/>
      </c>
      <c r="I38" s="153" t="str">
        <f>IFERROR(VLOOKUP($A38, '利用者情報'!$A$12:$L$113, 11, FALSE), "")</f>
        <v/>
      </c>
      <c r="J38" s="153" t="str">
        <f>IFERROR(VLOOKUP($A38, '利用者情報'!$A$12:$L$113, 12, FALSE), "")</f>
        <v/>
      </c>
      <c r="K38" s="160"/>
      <c r="L38" s="160"/>
      <c r="M38" s="157">
        <f t="shared" si="1"/>
        <v>0</v>
      </c>
      <c r="N38" s="158">
        <f t="shared" si="2"/>
        <v>0</v>
      </c>
      <c r="O38" s="160"/>
      <c r="P38" s="160"/>
      <c r="Q38" s="160"/>
      <c r="R38" s="158">
        <f t="shared" si="3"/>
        <v>0</v>
      </c>
      <c r="S38" s="157">
        <f t="shared" si="4"/>
        <v>0</v>
      </c>
      <c r="T38" s="157">
        <f t="shared" si="5"/>
        <v>0</v>
      </c>
      <c r="U38" s="158">
        <f t="shared" si="6"/>
        <v>0</v>
      </c>
      <c r="V38" s="158">
        <f t="shared" si="7"/>
        <v>0</v>
      </c>
      <c r="W38" s="159"/>
      <c r="X38" s="10" t="str">
        <f t="shared" si="8"/>
        <v/>
      </c>
      <c r="Y38" s="1"/>
      <c r="Z38" s="1"/>
      <c r="AA38" s="1"/>
      <c r="AB38" s="1"/>
      <c r="AC38" s="1"/>
    </row>
    <row r="39" ht="18.0" customHeight="1">
      <c r="A39" s="160"/>
      <c r="B39" s="153" t="str">
        <f>IFERROR(VLOOKUP($A39, '利用者情報'!$A$12:$L$113, 2, FALSE), "")</f>
        <v/>
      </c>
      <c r="C39" s="154" t="str">
        <f>IFERROR(VLOOKUP($A39, '利用者情報'!$A$12:$L$113, 3, FALSE), "")</f>
        <v/>
      </c>
      <c r="D39" s="155" t="str">
        <f>IFERROR(VLOOKUP($A39, '利用者情報'!$A$12:$L$113, 4, FALSE), "")</f>
        <v/>
      </c>
      <c r="E39" s="155" t="str">
        <f>IFERROR(VLOOKUP($A39, '利用者情報'!$A$12:$L$113, 5, FALSE), "")</f>
        <v/>
      </c>
      <c r="F39" s="156" t="str">
        <f>IFERROR(VLOOKUP($A39, '利用者情報'!$A$12:$L$113, 8, FALSE), "")</f>
        <v/>
      </c>
      <c r="G39" s="153" t="str">
        <f>IFERROR(VLOOKUP($A39, '利用者情報'!$A$12:$L$113, 9, FALSE), "")</f>
        <v/>
      </c>
      <c r="H39" s="153" t="str">
        <f>IFERROR(VLOOKUP($A39, '利用者情報'!$A$12:$L$113, 10, FALSE), "")</f>
        <v/>
      </c>
      <c r="I39" s="153" t="str">
        <f>IFERROR(VLOOKUP($A39, '利用者情報'!$A$12:$L$113, 11, FALSE), "")</f>
        <v/>
      </c>
      <c r="J39" s="153" t="str">
        <f>IFERROR(VLOOKUP($A39, '利用者情報'!$A$12:$L$113, 12, FALSE), "")</f>
        <v/>
      </c>
      <c r="K39" s="160"/>
      <c r="L39" s="160"/>
      <c r="M39" s="157">
        <f t="shared" si="1"/>
        <v>0</v>
      </c>
      <c r="N39" s="158">
        <f t="shared" si="2"/>
        <v>0</v>
      </c>
      <c r="O39" s="160"/>
      <c r="P39" s="160"/>
      <c r="Q39" s="160"/>
      <c r="R39" s="158">
        <f t="shared" si="3"/>
        <v>0</v>
      </c>
      <c r="S39" s="157">
        <f t="shared" si="4"/>
        <v>0</v>
      </c>
      <c r="T39" s="157">
        <f t="shared" si="5"/>
        <v>0</v>
      </c>
      <c r="U39" s="158">
        <f t="shared" si="6"/>
        <v>0</v>
      </c>
      <c r="V39" s="158">
        <f t="shared" si="7"/>
        <v>0</v>
      </c>
      <c r="W39" s="159"/>
      <c r="X39" s="10" t="str">
        <f t="shared" si="8"/>
        <v/>
      </c>
      <c r="Y39" s="1"/>
      <c r="Z39" s="1"/>
      <c r="AA39" s="1"/>
      <c r="AB39" s="1"/>
      <c r="AC39" s="1"/>
    </row>
    <row r="40" ht="18.0" customHeight="1">
      <c r="A40" s="160"/>
      <c r="B40" s="153" t="str">
        <f>IFERROR(VLOOKUP($A40, '利用者情報'!$A$12:$L$113, 2, FALSE), "")</f>
        <v/>
      </c>
      <c r="C40" s="154" t="str">
        <f>IFERROR(VLOOKUP($A40, '利用者情報'!$A$12:$L$113, 3, FALSE), "")</f>
        <v/>
      </c>
      <c r="D40" s="155" t="str">
        <f>IFERROR(VLOOKUP($A40, '利用者情報'!$A$12:$L$113, 4, FALSE), "")</f>
        <v/>
      </c>
      <c r="E40" s="155" t="str">
        <f>IFERROR(VLOOKUP($A40, '利用者情報'!$A$12:$L$113, 5, FALSE), "")</f>
        <v/>
      </c>
      <c r="F40" s="156" t="str">
        <f>IFERROR(VLOOKUP($A40, '利用者情報'!$A$12:$L$113, 8, FALSE), "")</f>
        <v/>
      </c>
      <c r="G40" s="153" t="str">
        <f>IFERROR(VLOOKUP($A40, '利用者情報'!$A$12:$L$113, 9, FALSE), "")</f>
        <v/>
      </c>
      <c r="H40" s="153" t="str">
        <f>IFERROR(VLOOKUP($A40, '利用者情報'!$A$12:$L$113, 10, FALSE), "")</f>
        <v/>
      </c>
      <c r="I40" s="153" t="str">
        <f>IFERROR(VLOOKUP($A40, '利用者情報'!$A$12:$L$113, 11, FALSE), "")</f>
        <v/>
      </c>
      <c r="J40" s="153" t="str">
        <f>IFERROR(VLOOKUP($A40, '利用者情報'!$A$12:$L$113, 12, FALSE), "")</f>
        <v/>
      </c>
      <c r="K40" s="160"/>
      <c r="L40" s="160"/>
      <c r="M40" s="157">
        <f t="shared" si="1"/>
        <v>0</v>
      </c>
      <c r="N40" s="158">
        <f t="shared" si="2"/>
        <v>0</v>
      </c>
      <c r="O40" s="160"/>
      <c r="P40" s="160"/>
      <c r="Q40" s="160"/>
      <c r="R40" s="158">
        <f t="shared" si="3"/>
        <v>0</v>
      </c>
      <c r="S40" s="157">
        <f t="shared" si="4"/>
        <v>0</v>
      </c>
      <c r="T40" s="157">
        <f t="shared" si="5"/>
        <v>0</v>
      </c>
      <c r="U40" s="158">
        <f t="shared" si="6"/>
        <v>0</v>
      </c>
      <c r="V40" s="158">
        <f t="shared" si="7"/>
        <v>0</v>
      </c>
      <c r="W40" s="159"/>
      <c r="X40" s="10" t="str">
        <f t="shared" si="8"/>
        <v/>
      </c>
      <c r="Y40" s="1"/>
      <c r="Z40" s="1"/>
      <c r="AA40" s="1"/>
      <c r="AB40" s="1"/>
      <c r="AC40" s="1"/>
    </row>
    <row r="41" ht="18.0" customHeight="1">
      <c r="A41" s="160"/>
      <c r="B41" s="153" t="str">
        <f>IFERROR(VLOOKUP($A41, '利用者情報'!$A$12:$L$113, 2, FALSE), "")</f>
        <v/>
      </c>
      <c r="C41" s="154" t="str">
        <f>IFERROR(VLOOKUP($A41, '利用者情報'!$A$12:$L$113, 3, FALSE), "")</f>
        <v/>
      </c>
      <c r="D41" s="155" t="str">
        <f>IFERROR(VLOOKUP($A41, '利用者情報'!$A$12:$L$113, 4, FALSE), "")</f>
        <v/>
      </c>
      <c r="E41" s="155" t="str">
        <f>IFERROR(VLOOKUP($A41, '利用者情報'!$A$12:$L$113, 5, FALSE), "")</f>
        <v/>
      </c>
      <c r="F41" s="156" t="str">
        <f>IFERROR(VLOOKUP($A41, '利用者情報'!$A$12:$L$113, 8, FALSE), "")</f>
        <v/>
      </c>
      <c r="G41" s="153" t="str">
        <f>IFERROR(VLOOKUP($A41, '利用者情報'!$A$12:$L$113, 9, FALSE), "")</f>
        <v/>
      </c>
      <c r="H41" s="153" t="str">
        <f>IFERROR(VLOOKUP($A41, '利用者情報'!$A$12:$L$113, 10, FALSE), "")</f>
        <v/>
      </c>
      <c r="I41" s="153" t="str">
        <f>IFERROR(VLOOKUP($A41, '利用者情報'!$A$12:$L$113, 11, FALSE), "")</f>
        <v/>
      </c>
      <c r="J41" s="153" t="str">
        <f>IFERROR(VLOOKUP($A41, '利用者情報'!$A$12:$L$113, 12, FALSE), "")</f>
        <v/>
      </c>
      <c r="K41" s="160"/>
      <c r="L41" s="160"/>
      <c r="M41" s="157">
        <f t="shared" si="1"/>
        <v>0</v>
      </c>
      <c r="N41" s="158">
        <f t="shared" si="2"/>
        <v>0</v>
      </c>
      <c r="O41" s="160"/>
      <c r="P41" s="160"/>
      <c r="Q41" s="160"/>
      <c r="R41" s="158">
        <f t="shared" si="3"/>
        <v>0</v>
      </c>
      <c r="S41" s="157">
        <f t="shared" si="4"/>
        <v>0</v>
      </c>
      <c r="T41" s="157">
        <f t="shared" si="5"/>
        <v>0</v>
      </c>
      <c r="U41" s="158">
        <f t="shared" si="6"/>
        <v>0</v>
      </c>
      <c r="V41" s="158">
        <f t="shared" si="7"/>
        <v>0</v>
      </c>
      <c r="W41" s="159"/>
      <c r="X41" s="10" t="str">
        <f t="shared" si="8"/>
        <v/>
      </c>
      <c r="Y41" s="1"/>
      <c r="Z41" s="1"/>
      <c r="AA41" s="1"/>
      <c r="AB41" s="1"/>
      <c r="AC41" s="1"/>
    </row>
    <row r="42" ht="18.0" customHeight="1">
      <c r="A42" s="160"/>
      <c r="B42" s="153" t="str">
        <f>IFERROR(VLOOKUP($A42, '利用者情報'!$A$12:$L$113, 2, FALSE), "")</f>
        <v/>
      </c>
      <c r="C42" s="154" t="str">
        <f>IFERROR(VLOOKUP($A42, '利用者情報'!$A$12:$L$113, 3, FALSE), "")</f>
        <v/>
      </c>
      <c r="D42" s="155" t="str">
        <f>IFERROR(VLOOKUP($A42, '利用者情報'!$A$12:$L$113, 4, FALSE), "")</f>
        <v/>
      </c>
      <c r="E42" s="155" t="str">
        <f>IFERROR(VLOOKUP($A42, '利用者情報'!$A$12:$L$113, 5, FALSE), "")</f>
        <v/>
      </c>
      <c r="F42" s="156" t="str">
        <f>IFERROR(VLOOKUP($A42, '利用者情報'!$A$12:$L$113, 8, FALSE), "")</f>
        <v/>
      </c>
      <c r="G42" s="153" t="str">
        <f>IFERROR(VLOOKUP($A42, '利用者情報'!$A$12:$L$113, 9, FALSE), "")</f>
        <v/>
      </c>
      <c r="H42" s="153" t="str">
        <f>IFERROR(VLOOKUP($A42, '利用者情報'!$A$12:$L$113, 10, FALSE), "")</f>
        <v/>
      </c>
      <c r="I42" s="153" t="str">
        <f>IFERROR(VLOOKUP($A42, '利用者情報'!$A$12:$L$113, 11, FALSE), "")</f>
        <v/>
      </c>
      <c r="J42" s="153" t="str">
        <f>IFERROR(VLOOKUP($A42, '利用者情報'!$A$12:$L$113, 12, FALSE), "")</f>
        <v/>
      </c>
      <c r="K42" s="160"/>
      <c r="L42" s="160"/>
      <c r="M42" s="157">
        <f t="shared" si="1"/>
        <v>0</v>
      </c>
      <c r="N42" s="158">
        <f t="shared" si="2"/>
        <v>0</v>
      </c>
      <c r="O42" s="160"/>
      <c r="P42" s="160"/>
      <c r="Q42" s="160"/>
      <c r="R42" s="158">
        <f t="shared" si="3"/>
        <v>0</v>
      </c>
      <c r="S42" s="157">
        <f t="shared" si="4"/>
        <v>0</v>
      </c>
      <c r="T42" s="157">
        <f t="shared" si="5"/>
        <v>0</v>
      </c>
      <c r="U42" s="158">
        <f t="shared" si="6"/>
        <v>0</v>
      </c>
      <c r="V42" s="158">
        <f t="shared" si="7"/>
        <v>0</v>
      </c>
      <c r="W42" s="159"/>
      <c r="X42" s="10" t="str">
        <f t="shared" si="8"/>
        <v/>
      </c>
      <c r="Y42" s="1"/>
      <c r="Z42" s="1"/>
      <c r="AA42" s="1"/>
      <c r="AB42" s="1"/>
      <c r="AC42" s="1"/>
    </row>
    <row r="43" ht="18.0" customHeight="1">
      <c r="A43" s="160"/>
      <c r="B43" s="153" t="str">
        <f>IFERROR(VLOOKUP($A43, '利用者情報'!$A$12:$L$113, 2, FALSE), "")</f>
        <v/>
      </c>
      <c r="C43" s="154" t="str">
        <f>IFERROR(VLOOKUP($A43, '利用者情報'!$A$12:$L$113, 3, FALSE), "")</f>
        <v/>
      </c>
      <c r="D43" s="155" t="str">
        <f>IFERROR(VLOOKUP($A43, '利用者情報'!$A$12:$L$113, 4, FALSE), "")</f>
        <v/>
      </c>
      <c r="E43" s="155" t="str">
        <f>IFERROR(VLOOKUP($A43, '利用者情報'!$A$12:$L$113, 5, FALSE), "")</f>
        <v/>
      </c>
      <c r="F43" s="156" t="str">
        <f>IFERROR(VLOOKUP($A43, '利用者情報'!$A$12:$L$113, 8, FALSE), "")</f>
        <v/>
      </c>
      <c r="G43" s="153" t="str">
        <f>IFERROR(VLOOKUP($A43, '利用者情報'!$A$12:$L$113, 9, FALSE), "")</f>
        <v/>
      </c>
      <c r="H43" s="153" t="str">
        <f>IFERROR(VLOOKUP($A43, '利用者情報'!$A$12:$L$113, 10, FALSE), "")</f>
        <v/>
      </c>
      <c r="I43" s="153" t="str">
        <f>IFERROR(VLOOKUP($A43, '利用者情報'!$A$12:$L$113, 11, FALSE), "")</f>
        <v/>
      </c>
      <c r="J43" s="153" t="str">
        <f>IFERROR(VLOOKUP($A43, '利用者情報'!$A$12:$L$113, 12, FALSE), "")</f>
        <v/>
      </c>
      <c r="K43" s="160"/>
      <c r="L43" s="160"/>
      <c r="M43" s="157">
        <f t="shared" si="1"/>
        <v>0</v>
      </c>
      <c r="N43" s="158">
        <f t="shared" si="2"/>
        <v>0</v>
      </c>
      <c r="O43" s="160"/>
      <c r="P43" s="160"/>
      <c r="Q43" s="160"/>
      <c r="R43" s="158">
        <f t="shared" si="3"/>
        <v>0</v>
      </c>
      <c r="S43" s="157">
        <f t="shared" si="4"/>
        <v>0</v>
      </c>
      <c r="T43" s="157">
        <f t="shared" si="5"/>
        <v>0</v>
      </c>
      <c r="U43" s="158">
        <f t="shared" si="6"/>
        <v>0</v>
      </c>
      <c r="V43" s="158">
        <f t="shared" si="7"/>
        <v>0</v>
      </c>
      <c r="W43" s="159"/>
      <c r="X43" s="10" t="str">
        <f t="shared" si="8"/>
        <v/>
      </c>
      <c r="Y43" s="1"/>
      <c r="Z43" s="1"/>
      <c r="AA43" s="1"/>
      <c r="AB43" s="1"/>
      <c r="AC43" s="1"/>
    </row>
    <row r="44" ht="18.0" customHeight="1">
      <c r="A44" s="160"/>
      <c r="B44" s="153" t="str">
        <f>IFERROR(VLOOKUP($A44, '利用者情報'!$A$12:$L$113, 2, FALSE), "")</f>
        <v/>
      </c>
      <c r="C44" s="154" t="str">
        <f>IFERROR(VLOOKUP($A44, '利用者情報'!$A$12:$L$113, 3, FALSE), "")</f>
        <v/>
      </c>
      <c r="D44" s="155" t="str">
        <f>IFERROR(VLOOKUP($A44, '利用者情報'!$A$12:$L$113, 4, FALSE), "")</f>
        <v/>
      </c>
      <c r="E44" s="155" t="str">
        <f>IFERROR(VLOOKUP($A44, '利用者情報'!$A$12:$L$113, 5, FALSE), "")</f>
        <v/>
      </c>
      <c r="F44" s="156" t="str">
        <f>IFERROR(VLOOKUP($A44, '利用者情報'!$A$12:$L$113, 8, FALSE), "")</f>
        <v/>
      </c>
      <c r="G44" s="153" t="str">
        <f>IFERROR(VLOOKUP($A44, '利用者情報'!$A$12:$L$113, 9, FALSE), "")</f>
        <v/>
      </c>
      <c r="H44" s="153" t="str">
        <f>IFERROR(VLOOKUP($A44, '利用者情報'!$A$12:$L$113, 10, FALSE), "")</f>
        <v/>
      </c>
      <c r="I44" s="153" t="str">
        <f>IFERROR(VLOOKUP($A44, '利用者情報'!$A$12:$L$113, 11, FALSE), "")</f>
        <v/>
      </c>
      <c r="J44" s="153" t="str">
        <f>IFERROR(VLOOKUP($A44, '利用者情報'!$A$12:$L$113, 12, FALSE), "")</f>
        <v/>
      </c>
      <c r="K44" s="160"/>
      <c r="L44" s="160"/>
      <c r="M44" s="157">
        <f t="shared" si="1"/>
        <v>0</v>
      </c>
      <c r="N44" s="158">
        <f t="shared" si="2"/>
        <v>0</v>
      </c>
      <c r="O44" s="160"/>
      <c r="P44" s="160"/>
      <c r="Q44" s="160"/>
      <c r="R44" s="158">
        <f t="shared" si="3"/>
        <v>0</v>
      </c>
      <c r="S44" s="157">
        <f t="shared" si="4"/>
        <v>0</v>
      </c>
      <c r="T44" s="157">
        <f t="shared" si="5"/>
        <v>0</v>
      </c>
      <c r="U44" s="158">
        <f t="shared" si="6"/>
        <v>0</v>
      </c>
      <c r="V44" s="158">
        <f t="shared" si="7"/>
        <v>0</v>
      </c>
      <c r="W44" s="159"/>
      <c r="X44" s="10" t="str">
        <f t="shared" si="8"/>
        <v/>
      </c>
      <c r="Y44" s="1"/>
      <c r="Z44" s="1"/>
      <c r="AA44" s="1"/>
      <c r="AB44" s="1"/>
      <c r="AC44" s="1"/>
    </row>
    <row r="45" ht="18.0" customHeight="1">
      <c r="A45" s="160"/>
      <c r="B45" s="153" t="str">
        <f>IFERROR(VLOOKUP($A45, '利用者情報'!$A$12:$L$113, 2, FALSE), "")</f>
        <v/>
      </c>
      <c r="C45" s="154" t="str">
        <f>IFERROR(VLOOKUP($A45, '利用者情報'!$A$12:$L$113, 3, FALSE), "")</f>
        <v/>
      </c>
      <c r="D45" s="155" t="str">
        <f>IFERROR(VLOOKUP($A45, '利用者情報'!$A$12:$L$113, 4, FALSE), "")</f>
        <v/>
      </c>
      <c r="E45" s="155" t="str">
        <f>IFERROR(VLOOKUP($A45, '利用者情報'!$A$12:$L$113, 5, FALSE), "")</f>
        <v/>
      </c>
      <c r="F45" s="156" t="str">
        <f>IFERROR(VLOOKUP($A45, '利用者情報'!$A$12:$L$113, 8, FALSE), "")</f>
        <v/>
      </c>
      <c r="G45" s="153" t="str">
        <f>IFERROR(VLOOKUP($A45, '利用者情報'!$A$12:$L$113, 9, FALSE), "")</f>
        <v/>
      </c>
      <c r="H45" s="153" t="str">
        <f>IFERROR(VLOOKUP($A45, '利用者情報'!$A$12:$L$113, 10, FALSE), "")</f>
        <v/>
      </c>
      <c r="I45" s="153" t="str">
        <f>IFERROR(VLOOKUP($A45, '利用者情報'!$A$12:$L$113, 11, FALSE), "")</f>
        <v/>
      </c>
      <c r="J45" s="153" t="str">
        <f>IFERROR(VLOOKUP($A45, '利用者情報'!$A$12:$L$113, 12, FALSE), "")</f>
        <v/>
      </c>
      <c r="K45" s="160"/>
      <c r="L45" s="160"/>
      <c r="M45" s="157">
        <f t="shared" si="1"/>
        <v>0</v>
      </c>
      <c r="N45" s="158">
        <f t="shared" si="2"/>
        <v>0</v>
      </c>
      <c r="O45" s="160"/>
      <c r="P45" s="160"/>
      <c r="Q45" s="160"/>
      <c r="R45" s="158">
        <f t="shared" si="3"/>
        <v>0</v>
      </c>
      <c r="S45" s="157">
        <f t="shared" si="4"/>
        <v>0</v>
      </c>
      <c r="T45" s="157">
        <f t="shared" si="5"/>
        <v>0</v>
      </c>
      <c r="U45" s="158">
        <f t="shared" si="6"/>
        <v>0</v>
      </c>
      <c r="V45" s="158">
        <f t="shared" si="7"/>
        <v>0</v>
      </c>
      <c r="W45" s="159"/>
      <c r="X45" s="10" t="str">
        <f t="shared" si="8"/>
        <v/>
      </c>
      <c r="Y45" s="1"/>
      <c r="Z45" s="1"/>
      <c r="AA45" s="1"/>
      <c r="AB45" s="1"/>
      <c r="AC45" s="1"/>
    </row>
    <row r="46" ht="18.0" customHeight="1">
      <c r="A46" s="160"/>
      <c r="B46" s="153" t="str">
        <f>IFERROR(VLOOKUP($A46, '利用者情報'!$A$12:$L$113, 2, FALSE), "")</f>
        <v/>
      </c>
      <c r="C46" s="154" t="str">
        <f>IFERROR(VLOOKUP($A46, '利用者情報'!$A$12:$L$113, 3, FALSE), "")</f>
        <v/>
      </c>
      <c r="D46" s="155" t="str">
        <f>IFERROR(VLOOKUP($A46, '利用者情報'!$A$12:$L$113, 4, FALSE), "")</f>
        <v/>
      </c>
      <c r="E46" s="155" t="str">
        <f>IFERROR(VLOOKUP($A46, '利用者情報'!$A$12:$L$113, 5, FALSE), "")</f>
        <v/>
      </c>
      <c r="F46" s="156" t="str">
        <f>IFERROR(VLOOKUP($A46, '利用者情報'!$A$12:$L$113, 8, FALSE), "")</f>
        <v/>
      </c>
      <c r="G46" s="153" t="str">
        <f>IFERROR(VLOOKUP($A46, '利用者情報'!$A$12:$L$113, 9, FALSE), "")</f>
        <v/>
      </c>
      <c r="H46" s="153" t="str">
        <f>IFERROR(VLOOKUP($A46, '利用者情報'!$A$12:$L$113, 10, FALSE), "")</f>
        <v/>
      </c>
      <c r="I46" s="153" t="str">
        <f>IFERROR(VLOOKUP($A46, '利用者情報'!$A$12:$L$113, 11, FALSE), "")</f>
        <v/>
      </c>
      <c r="J46" s="153" t="str">
        <f>IFERROR(VLOOKUP($A46, '利用者情報'!$A$12:$L$113, 12, FALSE), "")</f>
        <v/>
      </c>
      <c r="K46" s="160"/>
      <c r="L46" s="160"/>
      <c r="M46" s="157">
        <f t="shared" si="1"/>
        <v>0</v>
      </c>
      <c r="N46" s="158">
        <f t="shared" si="2"/>
        <v>0</v>
      </c>
      <c r="O46" s="160"/>
      <c r="P46" s="160"/>
      <c r="Q46" s="160"/>
      <c r="R46" s="158">
        <f t="shared" si="3"/>
        <v>0</v>
      </c>
      <c r="S46" s="157">
        <f t="shared" si="4"/>
        <v>0</v>
      </c>
      <c r="T46" s="157">
        <f t="shared" si="5"/>
        <v>0</v>
      </c>
      <c r="U46" s="158">
        <f t="shared" si="6"/>
        <v>0</v>
      </c>
      <c r="V46" s="158">
        <f t="shared" si="7"/>
        <v>0</v>
      </c>
      <c r="W46" s="159"/>
      <c r="X46" s="10" t="str">
        <f t="shared" si="8"/>
        <v/>
      </c>
      <c r="Y46" s="1"/>
      <c r="Z46" s="1"/>
      <c r="AA46" s="1"/>
      <c r="AB46" s="1"/>
      <c r="AC46" s="1"/>
    </row>
    <row r="47" ht="18.0" customHeight="1">
      <c r="A47" s="160"/>
      <c r="B47" s="153" t="str">
        <f>IFERROR(VLOOKUP($A47, '利用者情報'!$A$12:$L$113, 2, FALSE), "")</f>
        <v/>
      </c>
      <c r="C47" s="154" t="str">
        <f>IFERROR(VLOOKUP($A47, '利用者情報'!$A$12:$L$113, 3, FALSE), "")</f>
        <v/>
      </c>
      <c r="D47" s="155" t="str">
        <f>IFERROR(VLOOKUP($A47, '利用者情報'!$A$12:$L$113, 4, FALSE), "")</f>
        <v/>
      </c>
      <c r="E47" s="155" t="str">
        <f>IFERROR(VLOOKUP($A47, '利用者情報'!$A$12:$L$113, 5, FALSE), "")</f>
        <v/>
      </c>
      <c r="F47" s="156" t="str">
        <f>IFERROR(VLOOKUP($A47, '利用者情報'!$A$12:$L$113, 8, FALSE), "")</f>
        <v/>
      </c>
      <c r="G47" s="153" t="str">
        <f>IFERROR(VLOOKUP($A47, '利用者情報'!$A$12:$L$113, 9, FALSE), "")</f>
        <v/>
      </c>
      <c r="H47" s="153" t="str">
        <f>IFERROR(VLOOKUP($A47, '利用者情報'!$A$12:$L$113, 10, FALSE), "")</f>
        <v/>
      </c>
      <c r="I47" s="153" t="str">
        <f>IFERROR(VLOOKUP($A47, '利用者情報'!$A$12:$L$113, 11, FALSE), "")</f>
        <v/>
      </c>
      <c r="J47" s="153" t="str">
        <f>IFERROR(VLOOKUP($A47, '利用者情報'!$A$12:$L$113, 12, FALSE), "")</f>
        <v/>
      </c>
      <c r="K47" s="160"/>
      <c r="L47" s="160"/>
      <c r="M47" s="157">
        <f t="shared" si="1"/>
        <v>0</v>
      </c>
      <c r="N47" s="158">
        <f t="shared" si="2"/>
        <v>0</v>
      </c>
      <c r="O47" s="160"/>
      <c r="P47" s="160"/>
      <c r="Q47" s="160"/>
      <c r="R47" s="158">
        <f t="shared" si="3"/>
        <v>0</v>
      </c>
      <c r="S47" s="157">
        <f t="shared" si="4"/>
        <v>0</v>
      </c>
      <c r="T47" s="157">
        <f t="shared" si="5"/>
        <v>0</v>
      </c>
      <c r="U47" s="158">
        <f t="shared" si="6"/>
        <v>0</v>
      </c>
      <c r="V47" s="158">
        <f t="shared" si="7"/>
        <v>0</v>
      </c>
      <c r="W47" s="159"/>
      <c r="X47" s="10" t="str">
        <f t="shared" si="8"/>
        <v/>
      </c>
      <c r="Y47" s="1"/>
      <c r="Z47" s="1"/>
      <c r="AA47" s="1"/>
      <c r="AB47" s="1"/>
      <c r="AC47" s="1"/>
    </row>
    <row r="48" ht="18.0" customHeight="1">
      <c r="A48" s="160"/>
      <c r="B48" s="153" t="str">
        <f>IFERROR(VLOOKUP($A48, '利用者情報'!$A$12:$L$113, 2, FALSE), "")</f>
        <v/>
      </c>
      <c r="C48" s="154" t="str">
        <f>IFERROR(VLOOKUP($A48, '利用者情報'!$A$12:$L$113, 3, FALSE), "")</f>
        <v/>
      </c>
      <c r="D48" s="155" t="str">
        <f>IFERROR(VLOOKUP($A48, '利用者情報'!$A$12:$L$113, 4, FALSE), "")</f>
        <v/>
      </c>
      <c r="E48" s="155" t="str">
        <f>IFERROR(VLOOKUP($A48, '利用者情報'!$A$12:$L$113, 5, FALSE), "")</f>
        <v/>
      </c>
      <c r="F48" s="156" t="str">
        <f>IFERROR(VLOOKUP($A48, '利用者情報'!$A$12:$L$113, 8, FALSE), "")</f>
        <v/>
      </c>
      <c r="G48" s="153" t="str">
        <f>IFERROR(VLOOKUP($A48, '利用者情報'!$A$12:$L$113, 9, FALSE), "")</f>
        <v/>
      </c>
      <c r="H48" s="153" t="str">
        <f>IFERROR(VLOOKUP($A48, '利用者情報'!$A$12:$L$113, 10, FALSE), "")</f>
        <v/>
      </c>
      <c r="I48" s="153" t="str">
        <f>IFERROR(VLOOKUP($A48, '利用者情報'!$A$12:$L$113, 11, FALSE), "")</f>
        <v/>
      </c>
      <c r="J48" s="153" t="str">
        <f>IFERROR(VLOOKUP($A48, '利用者情報'!$A$12:$L$113, 12, FALSE), "")</f>
        <v/>
      </c>
      <c r="K48" s="160"/>
      <c r="L48" s="160"/>
      <c r="M48" s="157">
        <f t="shared" si="1"/>
        <v>0</v>
      </c>
      <c r="N48" s="158">
        <f t="shared" si="2"/>
        <v>0</v>
      </c>
      <c r="O48" s="160"/>
      <c r="P48" s="160"/>
      <c r="Q48" s="160"/>
      <c r="R48" s="158">
        <f t="shared" si="3"/>
        <v>0</v>
      </c>
      <c r="S48" s="157">
        <f t="shared" si="4"/>
        <v>0</v>
      </c>
      <c r="T48" s="157">
        <f t="shared" si="5"/>
        <v>0</v>
      </c>
      <c r="U48" s="158">
        <f t="shared" si="6"/>
        <v>0</v>
      </c>
      <c r="V48" s="158">
        <f t="shared" si="7"/>
        <v>0</v>
      </c>
      <c r="W48" s="159"/>
      <c r="X48" s="10" t="str">
        <f t="shared" si="8"/>
        <v/>
      </c>
      <c r="Y48" s="1"/>
      <c r="Z48" s="1"/>
      <c r="AA48" s="1"/>
      <c r="AB48" s="1"/>
      <c r="AC48" s="1"/>
    </row>
    <row r="49" ht="18.0" customHeight="1">
      <c r="A49" s="160"/>
      <c r="B49" s="153" t="str">
        <f>IFERROR(VLOOKUP($A49, '利用者情報'!$A$12:$L$113, 2, FALSE), "")</f>
        <v/>
      </c>
      <c r="C49" s="154" t="str">
        <f>IFERROR(VLOOKUP($A49, '利用者情報'!$A$12:$L$113, 3, FALSE), "")</f>
        <v/>
      </c>
      <c r="D49" s="155" t="str">
        <f>IFERROR(VLOOKUP($A49, '利用者情報'!$A$12:$L$113, 4, FALSE), "")</f>
        <v/>
      </c>
      <c r="E49" s="155" t="str">
        <f>IFERROR(VLOOKUP($A49, '利用者情報'!$A$12:$L$113, 5, FALSE), "")</f>
        <v/>
      </c>
      <c r="F49" s="156" t="str">
        <f>IFERROR(VLOOKUP($A49, '利用者情報'!$A$12:$L$113, 8, FALSE), "")</f>
        <v/>
      </c>
      <c r="G49" s="153" t="str">
        <f>IFERROR(VLOOKUP($A49, '利用者情報'!$A$12:$L$113, 9, FALSE), "")</f>
        <v/>
      </c>
      <c r="H49" s="153" t="str">
        <f>IFERROR(VLOOKUP($A49, '利用者情報'!$A$12:$L$113, 10, FALSE), "")</f>
        <v/>
      </c>
      <c r="I49" s="153" t="str">
        <f>IFERROR(VLOOKUP($A49, '利用者情報'!$A$12:$L$113, 11, FALSE), "")</f>
        <v/>
      </c>
      <c r="J49" s="153" t="str">
        <f>IFERROR(VLOOKUP($A49, '利用者情報'!$A$12:$L$113, 12, FALSE), "")</f>
        <v/>
      </c>
      <c r="K49" s="160"/>
      <c r="L49" s="160"/>
      <c r="M49" s="157">
        <f t="shared" si="1"/>
        <v>0</v>
      </c>
      <c r="N49" s="158">
        <f t="shared" si="2"/>
        <v>0</v>
      </c>
      <c r="O49" s="160"/>
      <c r="P49" s="160"/>
      <c r="Q49" s="160"/>
      <c r="R49" s="158">
        <f t="shared" si="3"/>
        <v>0</v>
      </c>
      <c r="S49" s="157">
        <f t="shared" si="4"/>
        <v>0</v>
      </c>
      <c r="T49" s="157">
        <f t="shared" si="5"/>
        <v>0</v>
      </c>
      <c r="U49" s="158">
        <f t="shared" si="6"/>
        <v>0</v>
      </c>
      <c r="V49" s="158">
        <f t="shared" si="7"/>
        <v>0</v>
      </c>
      <c r="W49" s="159"/>
      <c r="X49" s="10" t="str">
        <f t="shared" si="8"/>
        <v/>
      </c>
      <c r="Y49" s="1"/>
      <c r="Z49" s="1"/>
      <c r="AA49" s="1"/>
      <c r="AB49" s="1"/>
      <c r="AC49" s="1"/>
    </row>
    <row r="50" ht="18.0" customHeight="1">
      <c r="A50" s="160"/>
      <c r="B50" s="153" t="str">
        <f>IFERROR(VLOOKUP($A50, '利用者情報'!$A$12:$L$113, 2, FALSE), "")</f>
        <v/>
      </c>
      <c r="C50" s="154" t="str">
        <f>IFERROR(VLOOKUP($A50, '利用者情報'!$A$12:$L$113, 3, FALSE), "")</f>
        <v/>
      </c>
      <c r="D50" s="155" t="str">
        <f>IFERROR(VLOOKUP($A50, '利用者情報'!$A$12:$L$113, 4, FALSE), "")</f>
        <v/>
      </c>
      <c r="E50" s="155" t="str">
        <f>IFERROR(VLOOKUP($A50, '利用者情報'!$A$12:$L$113, 5, FALSE), "")</f>
        <v/>
      </c>
      <c r="F50" s="156" t="str">
        <f>IFERROR(VLOOKUP($A50, '利用者情報'!$A$12:$L$113, 8, FALSE), "")</f>
        <v/>
      </c>
      <c r="G50" s="153" t="str">
        <f>IFERROR(VLOOKUP($A50, '利用者情報'!$A$12:$L$113, 9, FALSE), "")</f>
        <v/>
      </c>
      <c r="H50" s="153" t="str">
        <f>IFERROR(VLOOKUP($A50, '利用者情報'!$A$12:$L$113, 10, FALSE), "")</f>
        <v/>
      </c>
      <c r="I50" s="153" t="str">
        <f>IFERROR(VLOOKUP($A50, '利用者情報'!$A$12:$L$113, 11, FALSE), "")</f>
        <v/>
      </c>
      <c r="J50" s="153" t="str">
        <f>IFERROR(VLOOKUP($A50, '利用者情報'!$A$12:$L$113, 12, FALSE), "")</f>
        <v/>
      </c>
      <c r="K50" s="160"/>
      <c r="L50" s="160"/>
      <c r="M50" s="157">
        <f t="shared" si="1"/>
        <v>0</v>
      </c>
      <c r="N50" s="158">
        <f t="shared" si="2"/>
        <v>0</v>
      </c>
      <c r="O50" s="160"/>
      <c r="P50" s="160"/>
      <c r="Q50" s="160"/>
      <c r="R50" s="158">
        <f t="shared" si="3"/>
        <v>0</v>
      </c>
      <c r="S50" s="157">
        <f t="shared" si="4"/>
        <v>0</v>
      </c>
      <c r="T50" s="157">
        <f t="shared" si="5"/>
        <v>0</v>
      </c>
      <c r="U50" s="158">
        <f t="shared" si="6"/>
        <v>0</v>
      </c>
      <c r="V50" s="158">
        <f t="shared" si="7"/>
        <v>0</v>
      </c>
      <c r="W50" s="159"/>
      <c r="X50" s="10" t="str">
        <f t="shared" si="8"/>
        <v/>
      </c>
      <c r="Y50" s="1"/>
      <c r="Z50" s="1"/>
      <c r="AA50" s="1"/>
      <c r="AB50" s="1"/>
      <c r="AC50" s="1"/>
    </row>
    <row r="51" ht="18.0" customHeight="1">
      <c r="A51" s="160"/>
      <c r="B51" s="153" t="str">
        <f>IFERROR(VLOOKUP($A51, '利用者情報'!$A$12:$L$113, 2, FALSE), "")</f>
        <v/>
      </c>
      <c r="C51" s="154" t="str">
        <f>IFERROR(VLOOKUP($A51, '利用者情報'!$A$12:$L$113, 3, FALSE), "")</f>
        <v/>
      </c>
      <c r="D51" s="155" t="str">
        <f>IFERROR(VLOOKUP($A51, '利用者情報'!$A$12:$L$113, 4, FALSE), "")</f>
        <v/>
      </c>
      <c r="E51" s="155" t="str">
        <f>IFERROR(VLOOKUP($A51, '利用者情報'!$A$12:$L$113, 5, FALSE), "")</f>
        <v/>
      </c>
      <c r="F51" s="156" t="str">
        <f>IFERROR(VLOOKUP($A51, '利用者情報'!$A$12:$L$113, 8, FALSE), "")</f>
        <v/>
      </c>
      <c r="G51" s="153" t="str">
        <f>IFERROR(VLOOKUP($A51, '利用者情報'!$A$12:$L$113, 9, FALSE), "")</f>
        <v/>
      </c>
      <c r="H51" s="153" t="str">
        <f>IFERROR(VLOOKUP($A51, '利用者情報'!$A$12:$L$113, 10, FALSE), "")</f>
        <v/>
      </c>
      <c r="I51" s="153" t="str">
        <f>IFERROR(VLOOKUP($A51, '利用者情報'!$A$12:$L$113, 11, FALSE), "")</f>
        <v/>
      </c>
      <c r="J51" s="153" t="str">
        <f>IFERROR(VLOOKUP($A51, '利用者情報'!$A$12:$L$113, 12, FALSE), "")</f>
        <v/>
      </c>
      <c r="K51" s="160"/>
      <c r="L51" s="160"/>
      <c r="M51" s="157">
        <f t="shared" si="1"/>
        <v>0</v>
      </c>
      <c r="N51" s="158">
        <f t="shared" si="2"/>
        <v>0</v>
      </c>
      <c r="O51" s="160"/>
      <c r="P51" s="160"/>
      <c r="Q51" s="160"/>
      <c r="R51" s="158">
        <f t="shared" si="3"/>
        <v>0</v>
      </c>
      <c r="S51" s="157">
        <f t="shared" si="4"/>
        <v>0</v>
      </c>
      <c r="T51" s="157">
        <f t="shared" si="5"/>
        <v>0</v>
      </c>
      <c r="U51" s="158">
        <f t="shared" si="6"/>
        <v>0</v>
      </c>
      <c r="V51" s="158">
        <f t="shared" si="7"/>
        <v>0</v>
      </c>
      <c r="W51" s="159"/>
      <c r="X51" s="10" t="str">
        <f t="shared" si="8"/>
        <v/>
      </c>
      <c r="Y51" s="1"/>
      <c r="Z51" s="1"/>
      <c r="AA51" s="1"/>
      <c r="AB51" s="1"/>
      <c r="AC51" s="1"/>
    </row>
    <row r="52" ht="18.0" customHeight="1">
      <c r="A52" s="160"/>
      <c r="B52" s="153" t="str">
        <f>IFERROR(VLOOKUP($A52, '利用者情報'!$A$12:$L$113, 2, FALSE), "")</f>
        <v/>
      </c>
      <c r="C52" s="154" t="str">
        <f>IFERROR(VLOOKUP($A52, '利用者情報'!$A$12:$L$113, 3, FALSE), "")</f>
        <v/>
      </c>
      <c r="D52" s="155" t="str">
        <f>IFERROR(VLOOKUP($A52, '利用者情報'!$A$12:$L$113, 4, FALSE), "")</f>
        <v/>
      </c>
      <c r="E52" s="155" t="str">
        <f>IFERROR(VLOOKUP($A52, '利用者情報'!$A$12:$L$113, 5, FALSE), "")</f>
        <v/>
      </c>
      <c r="F52" s="156" t="str">
        <f>IFERROR(VLOOKUP($A52, '利用者情報'!$A$12:$L$113, 8, FALSE), "")</f>
        <v/>
      </c>
      <c r="G52" s="153" t="str">
        <f>IFERROR(VLOOKUP($A52, '利用者情報'!$A$12:$L$113, 9, FALSE), "")</f>
        <v/>
      </c>
      <c r="H52" s="153" t="str">
        <f>IFERROR(VLOOKUP($A52, '利用者情報'!$A$12:$L$113, 10, FALSE), "")</f>
        <v/>
      </c>
      <c r="I52" s="153" t="str">
        <f>IFERROR(VLOOKUP($A52, '利用者情報'!$A$12:$L$113, 11, FALSE), "")</f>
        <v/>
      </c>
      <c r="J52" s="153" t="str">
        <f>IFERROR(VLOOKUP($A52, '利用者情報'!$A$12:$L$113, 12, FALSE), "")</f>
        <v/>
      </c>
      <c r="K52" s="160"/>
      <c r="L52" s="160"/>
      <c r="M52" s="157">
        <f t="shared" si="1"/>
        <v>0</v>
      </c>
      <c r="N52" s="158">
        <f t="shared" si="2"/>
        <v>0</v>
      </c>
      <c r="O52" s="160"/>
      <c r="P52" s="160"/>
      <c r="Q52" s="160"/>
      <c r="R52" s="158">
        <f t="shared" si="3"/>
        <v>0</v>
      </c>
      <c r="S52" s="157">
        <f t="shared" si="4"/>
        <v>0</v>
      </c>
      <c r="T52" s="157">
        <f t="shared" si="5"/>
        <v>0</v>
      </c>
      <c r="U52" s="158">
        <f t="shared" si="6"/>
        <v>0</v>
      </c>
      <c r="V52" s="158">
        <f t="shared" si="7"/>
        <v>0</v>
      </c>
      <c r="W52" s="159"/>
      <c r="X52" s="10" t="str">
        <f t="shared" si="8"/>
        <v/>
      </c>
      <c r="Y52" s="1"/>
      <c r="Z52" s="1"/>
      <c r="AA52" s="1"/>
      <c r="AB52" s="1"/>
      <c r="AC52" s="1"/>
    </row>
    <row r="53" ht="18.0" customHeight="1">
      <c r="A53" s="160"/>
      <c r="B53" s="153" t="str">
        <f>IFERROR(VLOOKUP($A53, '利用者情報'!$A$12:$L$113, 2, FALSE), "")</f>
        <v/>
      </c>
      <c r="C53" s="154" t="str">
        <f>IFERROR(VLOOKUP($A53, '利用者情報'!$A$12:$L$113, 3, FALSE), "")</f>
        <v/>
      </c>
      <c r="D53" s="155" t="str">
        <f>IFERROR(VLOOKUP($A53, '利用者情報'!$A$12:$L$113, 4, FALSE), "")</f>
        <v/>
      </c>
      <c r="E53" s="155" t="str">
        <f>IFERROR(VLOOKUP($A53, '利用者情報'!$A$12:$L$113, 5, FALSE), "")</f>
        <v/>
      </c>
      <c r="F53" s="156" t="str">
        <f>IFERROR(VLOOKUP($A53, '利用者情報'!$A$12:$L$113, 8, FALSE), "")</f>
        <v/>
      </c>
      <c r="G53" s="153" t="str">
        <f>IFERROR(VLOOKUP($A53, '利用者情報'!$A$12:$L$113, 9, FALSE), "")</f>
        <v/>
      </c>
      <c r="H53" s="153" t="str">
        <f>IFERROR(VLOOKUP($A53, '利用者情報'!$A$12:$L$113, 10, FALSE), "")</f>
        <v/>
      </c>
      <c r="I53" s="153" t="str">
        <f>IFERROR(VLOOKUP($A53, '利用者情報'!$A$12:$L$113, 11, FALSE), "")</f>
        <v/>
      </c>
      <c r="J53" s="153" t="str">
        <f>IFERROR(VLOOKUP($A53, '利用者情報'!$A$12:$L$113, 12, FALSE), "")</f>
        <v/>
      </c>
      <c r="K53" s="160"/>
      <c r="L53" s="160"/>
      <c r="M53" s="157">
        <f t="shared" si="1"/>
        <v>0</v>
      </c>
      <c r="N53" s="158">
        <f t="shared" si="2"/>
        <v>0</v>
      </c>
      <c r="O53" s="160"/>
      <c r="P53" s="160"/>
      <c r="Q53" s="160"/>
      <c r="R53" s="158">
        <f t="shared" si="3"/>
        <v>0</v>
      </c>
      <c r="S53" s="157">
        <f t="shared" si="4"/>
        <v>0</v>
      </c>
      <c r="T53" s="157">
        <f t="shared" si="5"/>
        <v>0</v>
      </c>
      <c r="U53" s="158">
        <f t="shared" si="6"/>
        <v>0</v>
      </c>
      <c r="V53" s="158">
        <f t="shared" si="7"/>
        <v>0</v>
      </c>
      <c r="W53" s="159"/>
      <c r="X53" s="10" t="str">
        <f t="shared" si="8"/>
        <v/>
      </c>
      <c r="Y53" s="1"/>
      <c r="Z53" s="1"/>
      <c r="AA53" s="1"/>
      <c r="AB53" s="1"/>
      <c r="AC53" s="1"/>
    </row>
    <row r="54" ht="18.0" customHeight="1">
      <c r="A54" s="160"/>
      <c r="B54" s="153" t="str">
        <f>IFERROR(VLOOKUP($A54, '利用者情報'!$A$12:$L$113, 2, FALSE), "")</f>
        <v/>
      </c>
      <c r="C54" s="154" t="str">
        <f>IFERROR(VLOOKUP($A54, '利用者情報'!$A$12:$L$113, 3, FALSE), "")</f>
        <v/>
      </c>
      <c r="D54" s="155" t="str">
        <f>IFERROR(VLOOKUP($A54, '利用者情報'!$A$12:$L$113, 4, FALSE), "")</f>
        <v/>
      </c>
      <c r="E54" s="155" t="str">
        <f>IFERROR(VLOOKUP($A54, '利用者情報'!$A$12:$L$113, 5, FALSE), "")</f>
        <v/>
      </c>
      <c r="F54" s="156" t="str">
        <f>IFERROR(VLOOKUP($A54, '利用者情報'!$A$12:$L$113, 8, FALSE), "")</f>
        <v/>
      </c>
      <c r="G54" s="153" t="str">
        <f>IFERROR(VLOOKUP($A54, '利用者情報'!$A$12:$L$113, 9, FALSE), "")</f>
        <v/>
      </c>
      <c r="H54" s="153" t="str">
        <f>IFERROR(VLOOKUP($A54, '利用者情報'!$A$12:$L$113, 10, FALSE), "")</f>
        <v/>
      </c>
      <c r="I54" s="153" t="str">
        <f>IFERROR(VLOOKUP($A54, '利用者情報'!$A$12:$L$113, 11, FALSE), "")</f>
        <v/>
      </c>
      <c r="J54" s="153" t="str">
        <f>IFERROR(VLOOKUP($A54, '利用者情報'!$A$12:$L$113, 12, FALSE), "")</f>
        <v/>
      </c>
      <c r="K54" s="160"/>
      <c r="L54" s="160"/>
      <c r="M54" s="157">
        <f t="shared" si="1"/>
        <v>0</v>
      </c>
      <c r="N54" s="158">
        <f t="shared" si="2"/>
        <v>0</v>
      </c>
      <c r="O54" s="160"/>
      <c r="P54" s="160"/>
      <c r="Q54" s="160"/>
      <c r="R54" s="158">
        <f t="shared" si="3"/>
        <v>0</v>
      </c>
      <c r="S54" s="157">
        <f t="shared" si="4"/>
        <v>0</v>
      </c>
      <c r="T54" s="157">
        <f t="shared" si="5"/>
        <v>0</v>
      </c>
      <c r="U54" s="158">
        <f t="shared" si="6"/>
        <v>0</v>
      </c>
      <c r="V54" s="158">
        <f t="shared" si="7"/>
        <v>0</v>
      </c>
      <c r="W54" s="159"/>
      <c r="X54" s="10" t="str">
        <f t="shared" si="8"/>
        <v/>
      </c>
      <c r="Y54" s="1"/>
      <c r="Z54" s="1"/>
      <c r="AA54" s="1"/>
      <c r="AB54" s="1"/>
      <c r="AC54" s="1"/>
    </row>
    <row r="55" ht="18.0" customHeight="1">
      <c r="A55" s="160"/>
      <c r="B55" s="153" t="str">
        <f>IFERROR(VLOOKUP($A55, '利用者情報'!$A$12:$L$113, 2, FALSE), "")</f>
        <v/>
      </c>
      <c r="C55" s="154" t="str">
        <f>IFERROR(VLOOKUP($A55, '利用者情報'!$A$12:$L$113, 3, FALSE), "")</f>
        <v/>
      </c>
      <c r="D55" s="155" t="str">
        <f>IFERROR(VLOOKUP($A55, '利用者情報'!$A$12:$L$113, 4, FALSE), "")</f>
        <v/>
      </c>
      <c r="E55" s="155" t="str">
        <f>IFERROR(VLOOKUP($A55, '利用者情報'!$A$12:$L$113, 5, FALSE), "")</f>
        <v/>
      </c>
      <c r="F55" s="156" t="str">
        <f>IFERROR(VLOOKUP($A55, '利用者情報'!$A$12:$L$113, 8, FALSE), "")</f>
        <v/>
      </c>
      <c r="G55" s="153" t="str">
        <f>IFERROR(VLOOKUP($A55, '利用者情報'!$A$12:$L$113, 9, FALSE), "")</f>
        <v/>
      </c>
      <c r="H55" s="153" t="str">
        <f>IFERROR(VLOOKUP($A55, '利用者情報'!$A$12:$L$113, 10, FALSE), "")</f>
        <v/>
      </c>
      <c r="I55" s="153" t="str">
        <f>IFERROR(VLOOKUP($A55, '利用者情報'!$A$12:$L$113, 11, FALSE), "")</f>
        <v/>
      </c>
      <c r="J55" s="153" t="str">
        <f>IFERROR(VLOOKUP($A55, '利用者情報'!$A$12:$L$113, 12, FALSE), "")</f>
        <v/>
      </c>
      <c r="K55" s="160"/>
      <c r="L55" s="160"/>
      <c r="M55" s="157">
        <f t="shared" si="1"/>
        <v>0</v>
      </c>
      <c r="N55" s="158">
        <f t="shared" si="2"/>
        <v>0</v>
      </c>
      <c r="O55" s="160"/>
      <c r="P55" s="160"/>
      <c r="Q55" s="160"/>
      <c r="R55" s="158">
        <f t="shared" si="3"/>
        <v>0</v>
      </c>
      <c r="S55" s="157">
        <f t="shared" si="4"/>
        <v>0</v>
      </c>
      <c r="T55" s="157">
        <f t="shared" si="5"/>
        <v>0</v>
      </c>
      <c r="U55" s="158">
        <f t="shared" si="6"/>
        <v>0</v>
      </c>
      <c r="V55" s="158">
        <f t="shared" si="7"/>
        <v>0</v>
      </c>
      <c r="W55" s="159"/>
      <c r="X55" s="10" t="str">
        <f t="shared" si="8"/>
        <v/>
      </c>
      <c r="Y55" s="1"/>
      <c r="Z55" s="1"/>
      <c r="AA55" s="1"/>
      <c r="AB55" s="1"/>
      <c r="AC55" s="1"/>
    </row>
    <row r="56" ht="18.0" customHeight="1">
      <c r="A56" s="160"/>
      <c r="B56" s="153" t="str">
        <f>IFERROR(VLOOKUP($A56, '利用者情報'!$A$12:$L$113, 2, FALSE), "")</f>
        <v/>
      </c>
      <c r="C56" s="154" t="str">
        <f>IFERROR(VLOOKUP($A56, '利用者情報'!$A$12:$L$113, 3, FALSE), "")</f>
        <v/>
      </c>
      <c r="D56" s="155" t="str">
        <f>IFERROR(VLOOKUP($A56, '利用者情報'!$A$12:$L$113, 4, FALSE), "")</f>
        <v/>
      </c>
      <c r="E56" s="155" t="str">
        <f>IFERROR(VLOOKUP($A56, '利用者情報'!$A$12:$L$113, 5, FALSE), "")</f>
        <v/>
      </c>
      <c r="F56" s="156" t="str">
        <f>IFERROR(VLOOKUP($A56, '利用者情報'!$A$12:$L$113, 8, FALSE), "")</f>
        <v/>
      </c>
      <c r="G56" s="153" t="str">
        <f>IFERROR(VLOOKUP($A56, '利用者情報'!$A$12:$L$113, 9, FALSE), "")</f>
        <v/>
      </c>
      <c r="H56" s="153" t="str">
        <f>IFERROR(VLOOKUP($A56, '利用者情報'!$A$12:$L$113, 10, FALSE), "")</f>
        <v/>
      </c>
      <c r="I56" s="153" t="str">
        <f>IFERROR(VLOOKUP($A56, '利用者情報'!$A$12:$L$113, 11, FALSE), "")</f>
        <v/>
      </c>
      <c r="J56" s="153" t="str">
        <f>IFERROR(VLOOKUP($A56, '利用者情報'!$A$12:$L$113, 12, FALSE), "")</f>
        <v/>
      </c>
      <c r="K56" s="160"/>
      <c r="L56" s="160"/>
      <c r="M56" s="157">
        <f t="shared" si="1"/>
        <v>0</v>
      </c>
      <c r="N56" s="158">
        <f t="shared" si="2"/>
        <v>0</v>
      </c>
      <c r="O56" s="160"/>
      <c r="P56" s="160"/>
      <c r="Q56" s="160"/>
      <c r="R56" s="158">
        <f t="shared" si="3"/>
        <v>0</v>
      </c>
      <c r="S56" s="157">
        <f t="shared" si="4"/>
        <v>0</v>
      </c>
      <c r="T56" s="157">
        <f t="shared" si="5"/>
        <v>0</v>
      </c>
      <c r="U56" s="158">
        <f t="shared" si="6"/>
        <v>0</v>
      </c>
      <c r="V56" s="158">
        <f t="shared" si="7"/>
        <v>0</v>
      </c>
      <c r="W56" s="159"/>
      <c r="X56" s="10" t="str">
        <f t="shared" si="8"/>
        <v/>
      </c>
      <c r="Y56" s="1"/>
      <c r="Z56" s="1"/>
      <c r="AA56" s="1"/>
      <c r="AB56" s="1"/>
      <c r="AC56" s="1"/>
    </row>
    <row r="57" ht="18.0" customHeight="1">
      <c r="A57" s="160"/>
      <c r="B57" s="153" t="str">
        <f>IFERROR(VLOOKUP($A57, '利用者情報'!$A$12:$L$113, 2, FALSE), "")</f>
        <v/>
      </c>
      <c r="C57" s="154" t="str">
        <f>IFERROR(VLOOKUP($A57, '利用者情報'!$A$12:$L$113, 3, FALSE), "")</f>
        <v/>
      </c>
      <c r="D57" s="155" t="str">
        <f>IFERROR(VLOOKUP($A57, '利用者情報'!$A$12:$L$113, 4, FALSE), "")</f>
        <v/>
      </c>
      <c r="E57" s="155" t="str">
        <f>IFERROR(VLOOKUP($A57, '利用者情報'!$A$12:$L$113, 5, FALSE), "")</f>
        <v/>
      </c>
      <c r="F57" s="156" t="str">
        <f>IFERROR(VLOOKUP($A57, '利用者情報'!$A$12:$L$113, 8, FALSE), "")</f>
        <v/>
      </c>
      <c r="G57" s="153" t="str">
        <f>IFERROR(VLOOKUP($A57, '利用者情報'!$A$12:$L$113, 9, FALSE), "")</f>
        <v/>
      </c>
      <c r="H57" s="153" t="str">
        <f>IFERROR(VLOOKUP($A57, '利用者情報'!$A$12:$L$113, 10, FALSE), "")</f>
        <v/>
      </c>
      <c r="I57" s="153" t="str">
        <f>IFERROR(VLOOKUP($A57, '利用者情報'!$A$12:$L$113, 11, FALSE), "")</f>
        <v/>
      </c>
      <c r="J57" s="153" t="str">
        <f>IFERROR(VLOOKUP($A57, '利用者情報'!$A$12:$L$113, 12, FALSE), "")</f>
        <v/>
      </c>
      <c r="K57" s="160"/>
      <c r="L57" s="160"/>
      <c r="M57" s="157">
        <f t="shared" si="1"/>
        <v>0</v>
      </c>
      <c r="N57" s="158">
        <f t="shared" si="2"/>
        <v>0</v>
      </c>
      <c r="O57" s="160"/>
      <c r="P57" s="160"/>
      <c r="Q57" s="160"/>
      <c r="R57" s="158">
        <f t="shared" si="3"/>
        <v>0</v>
      </c>
      <c r="S57" s="157">
        <f t="shared" si="4"/>
        <v>0</v>
      </c>
      <c r="T57" s="157">
        <f t="shared" si="5"/>
        <v>0</v>
      </c>
      <c r="U57" s="158">
        <f t="shared" si="6"/>
        <v>0</v>
      </c>
      <c r="V57" s="158">
        <f t="shared" si="7"/>
        <v>0</v>
      </c>
      <c r="W57" s="159"/>
      <c r="X57" s="10" t="str">
        <f t="shared" si="8"/>
        <v/>
      </c>
      <c r="Y57" s="1"/>
      <c r="Z57" s="1"/>
      <c r="AA57" s="1"/>
      <c r="AB57" s="1"/>
      <c r="AC57" s="1"/>
    </row>
    <row r="58" ht="18.0" customHeight="1">
      <c r="A58" s="160"/>
      <c r="B58" s="153" t="str">
        <f>IFERROR(VLOOKUP($A58, '利用者情報'!$A$12:$L$113, 2, FALSE), "")</f>
        <v/>
      </c>
      <c r="C58" s="154" t="str">
        <f>IFERROR(VLOOKUP($A58, '利用者情報'!$A$12:$L$113, 3, FALSE), "")</f>
        <v/>
      </c>
      <c r="D58" s="155" t="str">
        <f>IFERROR(VLOOKUP($A58, '利用者情報'!$A$12:$L$113, 4, FALSE), "")</f>
        <v/>
      </c>
      <c r="E58" s="155" t="str">
        <f>IFERROR(VLOOKUP($A58, '利用者情報'!$A$12:$L$113, 5, FALSE), "")</f>
        <v/>
      </c>
      <c r="F58" s="156" t="str">
        <f>IFERROR(VLOOKUP($A58, '利用者情報'!$A$12:$L$113, 8, FALSE), "")</f>
        <v/>
      </c>
      <c r="G58" s="153" t="str">
        <f>IFERROR(VLOOKUP($A58, '利用者情報'!$A$12:$L$113, 9, FALSE), "")</f>
        <v/>
      </c>
      <c r="H58" s="153" t="str">
        <f>IFERROR(VLOOKUP($A58, '利用者情報'!$A$12:$L$113, 10, FALSE), "")</f>
        <v/>
      </c>
      <c r="I58" s="153" t="str">
        <f>IFERROR(VLOOKUP($A58, '利用者情報'!$A$12:$L$113, 11, FALSE), "")</f>
        <v/>
      </c>
      <c r="J58" s="153" t="str">
        <f>IFERROR(VLOOKUP($A58, '利用者情報'!$A$12:$L$113, 12, FALSE), "")</f>
        <v/>
      </c>
      <c r="K58" s="160"/>
      <c r="L58" s="160"/>
      <c r="M58" s="157">
        <f t="shared" si="1"/>
        <v>0</v>
      </c>
      <c r="N58" s="158">
        <f t="shared" si="2"/>
        <v>0</v>
      </c>
      <c r="O58" s="160"/>
      <c r="P58" s="160"/>
      <c r="Q58" s="160"/>
      <c r="R58" s="158">
        <f t="shared" si="3"/>
        <v>0</v>
      </c>
      <c r="S58" s="157">
        <f t="shared" si="4"/>
        <v>0</v>
      </c>
      <c r="T58" s="157">
        <f t="shared" si="5"/>
        <v>0</v>
      </c>
      <c r="U58" s="158">
        <f t="shared" si="6"/>
        <v>0</v>
      </c>
      <c r="V58" s="158">
        <f t="shared" si="7"/>
        <v>0</v>
      </c>
      <c r="W58" s="159"/>
      <c r="X58" s="10" t="str">
        <f t="shared" si="8"/>
        <v/>
      </c>
      <c r="Y58" s="1"/>
      <c r="Z58" s="1"/>
      <c r="AA58" s="1"/>
      <c r="AB58" s="1"/>
      <c r="AC58" s="1"/>
    </row>
    <row r="59" ht="18.0" customHeight="1">
      <c r="A59" s="160"/>
      <c r="B59" s="153" t="str">
        <f>IFERROR(VLOOKUP($A59, '利用者情報'!$A$12:$L$113, 2, FALSE), "")</f>
        <v/>
      </c>
      <c r="C59" s="154" t="str">
        <f>IFERROR(VLOOKUP($A59, '利用者情報'!$A$12:$L$113, 3, FALSE), "")</f>
        <v/>
      </c>
      <c r="D59" s="155" t="str">
        <f>IFERROR(VLOOKUP($A59, '利用者情報'!$A$12:$L$113, 4, FALSE), "")</f>
        <v/>
      </c>
      <c r="E59" s="155" t="str">
        <f>IFERROR(VLOOKUP($A59, '利用者情報'!$A$12:$L$113, 5, FALSE), "")</f>
        <v/>
      </c>
      <c r="F59" s="156" t="str">
        <f>IFERROR(VLOOKUP($A59, '利用者情報'!$A$12:$L$113, 8, FALSE), "")</f>
        <v/>
      </c>
      <c r="G59" s="153" t="str">
        <f>IFERROR(VLOOKUP($A59, '利用者情報'!$A$12:$L$113, 9, FALSE), "")</f>
        <v/>
      </c>
      <c r="H59" s="153" t="str">
        <f>IFERROR(VLOOKUP($A59, '利用者情報'!$A$12:$L$113, 10, FALSE), "")</f>
        <v/>
      </c>
      <c r="I59" s="153" t="str">
        <f>IFERROR(VLOOKUP($A59, '利用者情報'!$A$12:$L$113, 11, FALSE), "")</f>
        <v/>
      </c>
      <c r="J59" s="153" t="str">
        <f>IFERROR(VLOOKUP($A59, '利用者情報'!$A$12:$L$113, 12, FALSE), "")</f>
        <v/>
      </c>
      <c r="K59" s="160"/>
      <c r="L59" s="160"/>
      <c r="M59" s="157">
        <f t="shared" si="1"/>
        <v>0</v>
      </c>
      <c r="N59" s="158">
        <f t="shared" si="2"/>
        <v>0</v>
      </c>
      <c r="O59" s="160"/>
      <c r="P59" s="160"/>
      <c r="Q59" s="160"/>
      <c r="R59" s="158">
        <f t="shared" si="3"/>
        <v>0</v>
      </c>
      <c r="S59" s="157">
        <f t="shared" si="4"/>
        <v>0</v>
      </c>
      <c r="T59" s="157">
        <f t="shared" si="5"/>
        <v>0</v>
      </c>
      <c r="U59" s="158">
        <f t="shared" si="6"/>
        <v>0</v>
      </c>
      <c r="V59" s="158">
        <f t="shared" si="7"/>
        <v>0</v>
      </c>
      <c r="W59" s="159"/>
      <c r="X59" s="10" t="str">
        <f t="shared" si="8"/>
        <v/>
      </c>
      <c r="Y59" s="1"/>
      <c r="Z59" s="1"/>
      <c r="AA59" s="1"/>
      <c r="AB59" s="1"/>
      <c r="AC59" s="1"/>
    </row>
    <row r="60" ht="18.0" customHeight="1">
      <c r="A60" s="160"/>
      <c r="B60" s="153" t="str">
        <f>IFERROR(VLOOKUP($A60, '利用者情報'!$A$12:$L$113, 2, FALSE), "")</f>
        <v/>
      </c>
      <c r="C60" s="154" t="str">
        <f>IFERROR(VLOOKUP($A60, '利用者情報'!$A$12:$L$113, 3, FALSE), "")</f>
        <v/>
      </c>
      <c r="D60" s="155" t="str">
        <f>IFERROR(VLOOKUP($A60, '利用者情報'!$A$12:$L$113, 4, FALSE), "")</f>
        <v/>
      </c>
      <c r="E60" s="155" t="str">
        <f>IFERROR(VLOOKUP($A60, '利用者情報'!$A$12:$L$113, 5, FALSE), "")</f>
        <v/>
      </c>
      <c r="F60" s="156" t="str">
        <f>IFERROR(VLOOKUP($A60, '利用者情報'!$A$12:$L$113, 8, FALSE), "")</f>
        <v/>
      </c>
      <c r="G60" s="153" t="str">
        <f>IFERROR(VLOOKUP($A60, '利用者情報'!$A$12:$L$113, 9, FALSE), "")</f>
        <v/>
      </c>
      <c r="H60" s="153" t="str">
        <f>IFERROR(VLOOKUP($A60, '利用者情報'!$A$12:$L$113, 10, FALSE), "")</f>
        <v/>
      </c>
      <c r="I60" s="153" t="str">
        <f>IFERROR(VLOOKUP($A60, '利用者情報'!$A$12:$L$113, 11, FALSE), "")</f>
        <v/>
      </c>
      <c r="J60" s="153" t="str">
        <f>IFERROR(VLOOKUP($A60, '利用者情報'!$A$12:$L$113, 12, FALSE), "")</f>
        <v/>
      </c>
      <c r="K60" s="160"/>
      <c r="L60" s="160"/>
      <c r="M60" s="157">
        <f t="shared" si="1"/>
        <v>0</v>
      </c>
      <c r="N60" s="158">
        <f t="shared" si="2"/>
        <v>0</v>
      </c>
      <c r="O60" s="160"/>
      <c r="P60" s="160"/>
      <c r="Q60" s="160"/>
      <c r="R60" s="158">
        <f t="shared" si="3"/>
        <v>0</v>
      </c>
      <c r="S60" s="157">
        <f t="shared" si="4"/>
        <v>0</v>
      </c>
      <c r="T60" s="157">
        <f t="shared" si="5"/>
        <v>0</v>
      </c>
      <c r="U60" s="158">
        <f t="shared" si="6"/>
        <v>0</v>
      </c>
      <c r="V60" s="158">
        <f t="shared" si="7"/>
        <v>0</v>
      </c>
      <c r="W60" s="159"/>
      <c r="X60" s="10" t="str">
        <f t="shared" si="8"/>
        <v/>
      </c>
      <c r="Y60" s="1"/>
      <c r="Z60" s="1"/>
      <c r="AA60" s="1"/>
      <c r="AB60" s="1"/>
      <c r="AC60" s="1"/>
    </row>
    <row r="61" ht="18.0" customHeight="1">
      <c r="A61" s="160"/>
      <c r="B61" s="153" t="str">
        <f>IFERROR(VLOOKUP($A61, '利用者情報'!$A$12:$L$113, 2, FALSE), "")</f>
        <v/>
      </c>
      <c r="C61" s="154" t="str">
        <f>IFERROR(VLOOKUP($A61, '利用者情報'!$A$12:$L$113, 3, FALSE), "")</f>
        <v/>
      </c>
      <c r="D61" s="155" t="str">
        <f>IFERROR(VLOOKUP($A61, '利用者情報'!$A$12:$L$113, 4, FALSE), "")</f>
        <v/>
      </c>
      <c r="E61" s="155" t="str">
        <f>IFERROR(VLOOKUP($A61, '利用者情報'!$A$12:$L$113, 5, FALSE), "")</f>
        <v/>
      </c>
      <c r="F61" s="156" t="str">
        <f>IFERROR(VLOOKUP($A61, '利用者情報'!$A$12:$L$113, 8, FALSE), "")</f>
        <v/>
      </c>
      <c r="G61" s="153" t="str">
        <f>IFERROR(VLOOKUP($A61, '利用者情報'!$A$12:$L$113, 9, FALSE), "")</f>
        <v/>
      </c>
      <c r="H61" s="153" t="str">
        <f>IFERROR(VLOOKUP($A61, '利用者情報'!$A$12:$L$113, 10, FALSE), "")</f>
        <v/>
      </c>
      <c r="I61" s="153" t="str">
        <f>IFERROR(VLOOKUP($A61, '利用者情報'!$A$12:$L$113, 11, FALSE), "")</f>
        <v/>
      </c>
      <c r="J61" s="153" t="str">
        <f>IFERROR(VLOOKUP($A61, '利用者情報'!$A$12:$L$113, 12, FALSE), "")</f>
        <v/>
      </c>
      <c r="K61" s="160"/>
      <c r="L61" s="160"/>
      <c r="M61" s="157">
        <f t="shared" si="1"/>
        <v>0</v>
      </c>
      <c r="N61" s="158">
        <f t="shared" si="2"/>
        <v>0</v>
      </c>
      <c r="O61" s="160"/>
      <c r="P61" s="160"/>
      <c r="Q61" s="160"/>
      <c r="R61" s="158">
        <f t="shared" si="3"/>
        <v>0</v>
      </c>
      <c r="S61" s="157">
        <f t="shared" si="4"/>
        <v>0</v>
      </c>
      <c r="T61" s="157">
        <f t="shared" si="5"/>
        <v>0</v>
      </c>
      <c r="U61" s="158">
        <f t="shared" si="6"/>
        <v>0</v>
      </c>
      <c r="V61" s="158">
        <f t="shared" si="7"/>
        <v>0</v>
      </c>
      <c r="W61" s="159"/>
      <c r="X61" s="10" t="str">
        <f t="shared" si="8"/>
        <v/>
      </c>
      <c r="Y61" s="1"/>
      <c r="Z61" s="1"/>
      <c r="AA61" s="1"/>
      <c r="AB61" s="1"/>
      <c r="AC61" s="1"/>
    </row>
    <row r="62" ht="18.0" customHeight="1">
      <c r="A62" s="160"/>
      <c r="B62" s="153" t="str">
        <f>IFERROR(VLOOKUP($A62, '利用者情報'!$A$12:$L$113, 2, FALSE), "")</f>
        <v/>
      </c>
      <c r="C62" s="154" t="str">
        <f>IFERROR(VLOOKUP($A62, '利用者情報'!$A$12:$L$113, 3, FALSE), "")</f>
        <v/>
      </c>
      <c r="D62" s="155" t="str">
        <f>IFERROR(VLOOKUP($A62, '利用者情報'!$A$12:$L$113, 4, FALSE), "")</f>
        <v/>
      </c>
      <c r="E62" s="155" t="str">
        <f>IFERROR(VLOOKUP($A62, '利用者情報'!$A$12:$L$113, 5, FALSE), "")</f>
        <v/>
      </c>
      <c r="F62" s="156" t="str">
        <f>IFERROR(VLOOKUP($A62, '利用者情報'!$A$12:$L$113, 8, FALSE), "")</f>
        <v/>
      </c>
      <c r="G62" s="153" t="str">
        <f>IFERROR(VLOOKUP($A62, '利用者情報'!$A$12:$L$113, 9, FALSE), "")</f>
        <v/>
      </c>
      <c r="H62" s="153" t="str">
        <f>IFERROR(VLOOKUP($A62, '利用者情報'!$A$12:$L$113, 10, FALSE), "")</f>
        <v/>
      </c>
      <c r="I62" s="153" t="str">
        <f>IFERROR(VLOOKUP($A62, '利用者情報'!$A$12:$L$113, 11, FALSE), "")</f>
        <v/>
      </c>
      <c r="J62" s="153" t="str">
        <f>IFERROR(VLOOKUP($A62, '利用者情報'!$A$12:$L$113, 12, FALSE), "")</f>
        <v/>
      </c>
      <c r="K62" s="160"/>
      <c r="L62" s="160"/>
      <c r="M62" s="157">
        <f t="shared" si="1"/>
        <v>0</v>
      </c>
      <c r="N62" s="158">
        <f t="shared" si="2"/>
        <v>0</v>
      </c>
      <c r="O62" s="160"/>
      <c r="P62" s="160"/>
      <c r="Q62" s="160"/>
      <c r="R62" s="158">
        <f t="shared" si="3"/>
        <v>0</v>
      </c>
      <c r="S62" s="157">
        <f t="shared" si="4"/>
        <v>0</v>
      </c>
      <c r="T62" s="157">
        <f t="shared" si="5"/>
        <v>0</v>
      </c>
      <c r="U62" s="158">
        <f t="shared" si="6"/>
        <v>0</v>
      </c>
      <c r="V62" s="158">
        <f t="shared" si="7"/>
        <v>0</v>
      </c>
      <c r="W62" s="159"/>
      <c r="X62" s="10" t="str">
        <f t="shared" si="8"/>
        <v/>
      </c>
      <c r="Y62" s="1"/>
      <c r="Z62" s="1"/>
      <c r="AA62" s="1"/>
      <c r="AB62" s="1"/>
      <c r="AC62" s="1"/>
    </row>
    <row r="63" ht="18.0" customHeight="1">
      <c r="A63" s="160"/>
      <c r="B63" s="153" t="str">
        <f>IFERROR(VLOOKUP($A63, '利用者情報'!$A$12:$L$113, 2, FALSE), "")</f>
        <v/>
      </c>
      <c r="C63" s="154" t="str">
        <f>IFERROR(VLOOKUP($A63, '利用者情報'!$A$12:$L$113, 3, FALSE), "")</f>
        <v/>
      </c>
      <c r="D63" s="155" t="str">
        <f>IFERROR(VLOOKUP($A63, '利用者情報'!$A$12:$L$113, 4, FALSE), "")</f>
        <v/>
      </c>
      <c r="E63" s="155" t="str">
        <f>IFERROR(VLOOKUP($A63, '利用者情報'!$A$12:$L$113, 5, FALSE), "")</f>
        <v/>
      </c>
      <c r="F63" s="156" t="str">
        <f>IFERROR(VLOOKUP($A63, '利用者情報'!$A$12:$L$113, 8, FALSE), "")</f>
        <v/>
      </c>
      <c r="G63" s="153" t="str">
        <f>IFERROR(VLOOKUP($A63, '利用者情報'!$A$12:$L$113, 9, FALSE), "")</f>
        <v/>
      </c>
      <c r="H63" s="153" t="str">
        <f>IFERROR(VLOOKUP($A63, '利用者情報'!$A$12:$L$113, 10, FALSE), "")</f>
        <v/>
      </c>
      <c r="I63" s="153" t="str">
        <f>IFERROR(VLOOKUP($A63, '利用者情報'!$A$12:$L$113, 11, FALSE), "")</f>
        <v/>
      </c>
      <c r="J63" s="153" t="str">
        <f>IFERROR(VLOOKUP($A63, '利用者情報'!$A$12:$L$113, 12, FALSE), "")</f>
        <v/>
      </c>
      <c r="K63" s="160"/>
      <c r="L63" s="160"/>
      <c r="M63" s="157">
        <f t="shared" si="1"/>
        <v>0</v>
      </c>
      <c r="N63" s="158">
        <f t="shared" si="2"/>
        <v>0</v>
      </c>
      <c r="O63" s="160"/>
      <c r="P63" s="160"/>
      <c r="Q63" s="160"/>
      <c r="R63" s="158">
        <f t="shared" si="3"/>
        <v>0</v>
      </c>
      <c r="S63" s="157">
        <f t="shared" si="4"/>
        <v>0</v>
      </c>
      <c r="T63" s="157">
        <f t="shared" si="5"/>
        <v>0</v>
      </c>
      <c r="U63" s="158">
        <f t="shared" si="6"/>
        <v>0</v>
      </c>
      <c r="V63" s="158">
        <f t="shared" si="7"/>
        <v>0</v>
      </c>
      <c r="W63" s="159"/>
      <c r="X63" s="10" t="str">
        <f t="shared" si="8"/>
        <v/>
      </c>
      <c r="Y63" s="1"/>
      <c r="Z63" s="1"/>
      <c r="AA63" s="1"/>
      <c r="AB63" s="1"/>
      <c r="AC63" s="1"/>
    </row>
    <row r="64" ht="18.0" customHeight="1">
      <c r="A64" s="160"/>
      <c r="B64" s="153" t="str">
        <f>IFERROR(VLOOKUP($A64, '利用者情報'!$A$12:$L$113, 2, FALSE), "")</f>
        <v/>
      </c>
      <c r="C64" s="154" t="str">
        <f>IFERROR(VLOOKUP($A64, '利用者情報'!$A$12:$L$113, 3, FALSE), "")</f>
        <v/>
      </c>
      <c r="D64" s="155" t="str">
        <f>IFERROR(VLOOKUP($A64, '利用者情報'!$A$12:$L$113, 4, FALSE), "")</f>
        <v/>
      </c>
      <c r="E64" s="155" t="str">
        <f>IFERROR(VLOOKUP($A64, '利用者情報'!$A$12:$L$113, 5, FALSE), "")</f>
        <v/>
      </c>
      <c r="F64" s="156" t="str">
        <f>IFERROR(VLOOKUP($A64, '利用者情報'!$A$12:$L$113, 8, FALSE), "")</f>
        <v/>
      </c>
      <c r="G64" s="153" t="str">
        <f>IFERROR(VLOOKUP($A64, '利用者情報'!$A$12:$L$113, 9, FALSE), "")</f>
        <v/>
      </c>
      <c r="H64" s="153" t="str">
        <f>IFERROR(VLOOKUP($A64, '利用者情報'!$A$12:$L$113, 10, FALSE), "")</f>
        <v/>
      </c>
      <c r="I64" s="153" t="str">
        <f>IFERROR(VLOOKUP($A64, '利用者情報'!$A$12:$L$113, 11, FALSE), "")</f>
        <v/>
      </c>
      <c r="J64" s="153" t="str">
        <f>IFERROR(VLOOKUP($A64, '利用者情報'!$A$12:$L$113, 12, FALSE), "")</f>
        <v/>
      </c>
      <c r="K64" s="160"/>
      <c r="L64" s="160"/>
      <c r="M64" s="157">
        <f t="shared" si="1"/>
        <v>0</v>
      </c>
      <c r="N64" s="158">
        <f t="shared" si="2"/>
        <v>0</v>
      </c>
      <c r="O64" s="160"/>
      <c r="P64" s="160"/>
      <c r="Q64" s="160"/>
      <c r="R64" s="158">
        <f t="shared" si="3"/>
        <v>0</v>
      </c>
      <c r="S64" s="157">
        <f t="shared" si="4"/>
        <v>0</v>
      </c>
      <c r="T64" s="157">
        <f t="shared" si="5"/>
        <v>0</v>
      </c>
      <c r="U64" s="158">
        <f t="shared" si="6"/>
        <v>0</v>
      </c>
      <c r="V64" s="158">
        <f t="shared" si="7"/>
        <v>0</v>
      </c>
      <c r="W64" s="159"/>
      <c r="X64" s="10" t="str">
        <f t="shared" si="8"/>
        <v/>
      </c>
      <c r="Y64" s="1"/>
      <c r="Z64" s="1"/>
      <c r="AA64" s="1"/>
      <c r="AB64" s="1"/>
      <c r="AC64" s="1"/>
    </row>
    <row r="65" ht="18.0" customHeight="1">
      <c r="A65" s="160"/>
      <c r="B65" s="153" t="str">
        <f>IFERROR(VLOOKUP($A65, '利用者情報'!$A$12:$L$113, 2, FALSE), "")</f>
        <v/>
      </c>
      <c r="C65" s="154" t="str">
        <f>IFERROR(VLOOKUP($A65, '利用者情報'!$A$12:$L$113, 3, FALSE), "")</f>
        <v/>
      </c>
      <c r="D65" s="155" t="str">
        <f>IFERROR(VLOOKUP($A65, '利用者情報'!$A$12:$L$113, 4, FALSE), "")</f>
        <v/>
      </c>
      <c r="E65" s="155" t="str">
        <f>IFERROR(VLOOKUP($A65, '利用者情報'!$A$12:$L$113, 5, FALSE), "")</f>
        <v/>
      </c>
      <c r="F65" s="156" t="str">
        <f>IFERROR(VLOOKUP($A65, '利用者情報'!$A$12:$L$113, 8, FALSE), "")</f>
        <v/>
      </c>
      <c r="G65" s="153" t="str">
        <f>IFERROR(VLOOKUP($A65, '利用者情報'!$A$12:$L$113, 9, FALSE), "")</f>
        <v/>
      </c>
      <c r="H65" s="153" t="str">
        <f>IFERROR(VLOOKUP($A65, '利用者情報'!$A$12:$L$113, 10, FALSE), "")</f>
        <v/>
      </c>
      <c r="I65" s="153" t="str">
        <f>IFERROR(VLOOKUP($A65, '利用者情報'!$A$12:$L$113, 11, FALSE), "")</f>
        <v/>
      </c>
      <c r="J65" s="153" t="str">
        <f>IFERROR(VLOOKUP($A65, '利用者情報'!$A$12:$L$113, 12, FALSE), "")</f>
        <v/>
      </c>
      <c r="K65" s="160"/>
      <c r="L65" s="160"/>
      <c r="M65" s="157">
        <f t="shared" si="1"/>
        <v>0</v>
      </c>
      <c r="N65" s="158">
        <f t="shared" si="2"/>
        <v>0</v>
      </c>
      <c r="O65" s="160"/>
      <c r="P65" s="160"/>
      <c r="Q65" s="160"/>
      <c r="R65" s="158">
        <f t="shared" si="3"/>
        <v>0</v>
      </c>
      <c r="S65" s="157">
        <f t="shared" si="4"/>
        <v>0</v>
      </c>
      <c r="T65" s="157">
        <f t="shared" si="5"/>
        <v>0</v>
      </c>
      <c r="U65" s="158">
        <f t="shared" si="6"/>
        <v>0</v>
      </c>
      <c r="V65" s="158">
        <f t="shared" si="7"/>
        <v>0</v>
      </c>
      <c r="W65" s="159"/>
      <c r="X65" s="10" t="str">
        <f t="shared" si="8"/>
        <v/>
      </c>
      <c r="Y65" s="1"/>
      <c r="Z65" s="1"/>
      <c r="AA65" s="1"/>
      <c r="AB65" s="1"/>
      <c r="AC65" s="1"/>
    </row>
    <row r="66" ht="18.0" customHeight="1">
      <c r="A66" s="160"/>
      <c r="B66" s="153" t="str">
        <f>IFERROR(VLOOKUP($A66, '利用者情報'!$A$12:$L$113, 2, FALSE), "")</f>
        <v/>
      </c>
      <c r="C66" s="154" t="str">
        <f>IFERROR(VLOOKUP($A66, '利用者情報'!$A$12:$L$113, 3, FALSE), "")</f>
        <v/>
      </c>
      <c r="D66" s="155" t="str">
        <f>IFERROR(VLOOKUP($A66, '利用者情報'!$A$12:$L$113, 4, FALSE), "")</f>
        <v/>
      </c>
      <c r="E66" s="155" t="str">
        <f>IFERROR(VLOOKUP($A66, '利用者情報'!$A$12:$L$113, 5, FALSE), "")</f>
        <v/>
      </c>
      <c r="F66" s="156" t="str">
        <f>IFERROR(VLOOKUP($A66, '利用者情報'!$A$12:$L$113, 8, FALSE), "")</f>
        <v/>
      </c>
      <c r="G66" s="153" t="str">
        <f>IFERROR(VLOOKUP($A66, '利用者情報'!$A$12:$L$113, 9, FALSE), "")</f>
        <v/>
      </c>
      <c r="H66" s="153" t="str">
        <f>IFERROR(VLOOKUP($A66, '利用者情報'!$A$12:$L$113, 10, FALSE), "")</f>
        <v/>
      </c>
      <c r="I66" s="153" t="str">
        <f>IFERROR(VLOOKUP($A66, '利用者情報'!$A$12:$L$113, 11, FALSE), "")</f>
        <v/>
      </c>
      <c r="J66" s="153" t="str">
        <f>IFERROR(VLOOKUP($A66, '利用者情報'!$A$12:$L$113, 12, FALSE), "")</f>
        <v/>
      </c>
      <c r="K66" s="160"/>
      <c r="L66" s="160"/>
      <c r="M66" s="157">
        <f t="shared" si="1"/>
        <v>0</v>
      </c>
      <c r="N66" s="158">
        <f t="shared" si="2"/>
        <v>0</v>
      </c>
      <c r="O66" s="160"/>
      <c r="P66" s="160"/>
      <c r="Q66" s="160"/>
      <c r="R66" s="158">
        <f t="shared" si="3"/>
        <v>0</v>
      </c>
      <c r="S66" s="157">
        <f t="shared" si="4"/>
        <v>0</v>
      </c>
      <c r="T66" s="157">
        <f t="shared" si="5"/>
        <v>0</v>
      </c>
      <c r="U66" s="158">
        <f t="shared" si="6"/>
        <v>0</v>
      </c>
      <c r="V66" s="158">
        <f t="shared" si="7"/>
        <v>0</v>
      </c>
      <c r="W66" s="159"/>
      <c r="X66" s="10" t="str">
        <f t="shared" si="8"/>
        <v/>
      </c>
      <c r="Y66" s="1"/>
      <c r="Z66" s="1"/>
      <c r="AA66" s="1"/>
      <c r="AB66" s="1"/>
      <c r="AC66" s="1"/>
    </row>
    <row r="67" ht="18.0" customHeight="1">
      <c r="A67" s="160"/>
      <c r="B67" s="153" t="str">
        <f>IFERROR(VLOOKUP($A67, '利用者情報'!$A$12:$L$113, 2, FALSE), "")</f>
        <v/>
      </c>
      <c r="C67" s="154" t="str">
        <f>IFERROR(VLOOKUP($A67, '利用者情報'!$A$12:$L$113, 3, FALSE), "")</f>
        <v/>
      </c>
      <c r="D67" s="155" t="str">
        <f>IFERROR(VLOOKUP($A67, '利用者情報'!$A$12:$L$113, 4, FALSE), "")</f>
        <v/>
      </c>
      <c r="E67" s="155" t="str">
        <f>IFERROR(VLOOKUP($A67, '利用者情報'!$A$12:$L$113, 5, FALSE), "")</f>
        <v/>
      </c>
      <c r="F67" s="156" t="str">
        <f>IFERROR(VLOOKUP($A67, '利用者情報'!$A$12:$L$113, 8, FALSE), "")</f>
        <v/>
      </c>
      <c r="G67" s="153" t="str">
        <f>IFERROR(VLOOKUP($A67, '利用者情報'!$A$12:$L$113, 9, FALSE), "")</f>
        <v/>
      </c>
      <c r="H67" s="153" t="str">
        <f>IFERROR(VLOOKUP($A67, '利用者情報'!$A$12:$L$113, 10, FALSE), "")</f>
        <v/>
      </c>
      <c r="I67" s="153" t="str">
        <f>IFERROR(VLOOKUP($A67, '利用者情報'!$A$12:$L$113, 11, FALSE), "")</f>
        <v/>
      </c>
      <c r="J67" s="153" t="str">
        <f>IFERROR(VLOOKUP($A67, '利用者情報'!$A$12:$L$113, 12, FALSE), "")</f>
        <v/>
      </c>
      <c r="K67" s="160"/>
      <c r="L67" s="160"/>
      <c r="M67" s="157">
        <f t="shared" si="1"/>
        <v>0</v>
      </c>
      <c r="N67" s="158">
        <f t="shared" si="2"/>
        <v>0</v>
      </c>
      <c r="O67" s="160"/>
      <c r="P67" s="160"/>
      <c r="Q67" s="160"/>
      <c r="R67" s="158">
        <f t="shared" si="3"/>
        <v>0</v>
      </c>
      <c r="S67" s="157">
        <f t="shared" si="4"/>
        <v>0</v>
      </c>
      <c r="T67" s="157">
        <f t="shared" si="5"/>
        <v>0</v>
      </c>
      <c r="U67" s="158">
        <f t="shared" si="6"/>
        <v>0</v>
      </c>
      <c r="V67" s="158">
        <f t="shared" si="7"/>
        <v>0</v>
      </c>
      <c r="W67" s="159"/>
      <c r="X67" s="10" t="str">
        <f t="shared" si="8"/>
        <v/>
      </c>
      <c r="Y67" s="1"/>
      <c r="Z67" s="1"/>
      <c r="AA67" s="1"/>
      <c r="AB67" s="1"/>
      <c r="AC67" s="1"/>
    </row>
    <row r="68" ht="18.0" customHeight="1">
      <c r="A68" s="160"/>
      <c r="B68" s="153" t="str">
        <f>IFERROR(VLOOKUP($A68, '利用者情報'!$A$12:$L$113, 2, FALSE), "")</f>
        <v/>
      </c>
      <c r="C68" s="154" t="str">
        <f>IFERROR(VLOOKUP($A68, '利用者情報'!$A$12:$L$113, 3, FALSE), "")</f>
        <v/>
      </c>
      <c r="D68" s="155" t="str">
        <f>IFERROR(VLOOKUP($A68, '利用者情報'!$A$12:$L$113, 4, FALSE), "")</f>
        <v/>
      </c>
      <c r="E68" s="155" t="str">
        <f>IFERROR(VLOOKUP($A68, '利用者情報'!$A$12:$L$113, 5, FALSE), "")</f>
        <v/>
      </c>
      <c r="F68" s="156" t="str">
        <f>IFERROR(VLOOKUP($A68, '利用者情報'!$A$12:$L$113, 8, FALSE), "")</f>
        <v/>
      </c>
      <c r="G68" s="153" t="str">
        <f>IFERROR(VLOOKUP($A68, '利用者情報'!$A$12:$L$113, 9, FALSE), "")</f>
        <v/>
      </c>
      <c r="H68" s="153" t="str">
        <f>IFERROR(VLOOKUP($A68, '利用者情報'!$A$12:$L$113, 10, FALSE), "")</f>
        <v/>
      </c>
      <c r="I68" s="153" t="str">
        <f>IFERROR(VLOOKUP($A68, '利用者情報'!$A$12:$L$113, 11, FALSE), "")</f>
        <v/>
      </c>
      <c r="J68" s="153" t="str">
        <f>IFERROR(VLOOKUP($A68, '利用者情報'!$A$12:$L$113, 12, FALSE), "")</f>
        <v/>
      </c>
      <c r="K68" s="160"/>
      <c r="L68" s="160"/>
      <c r="M68" s="157">
        <f t="shared" si="1"/>
        <v>0</v>
      </c>
      <c r="N68" s="158">
        <f t="shared" si="2"/>
        <v>0</v>
      </c>
      <c r="O68" s="160"/>
      <c r="P68" s="160"/>
      <c r="Q68" s="160"/>
      <c r="R68" s="158">
        <f t="shared" si="3"/>
        <v>0</v>
      </c>
      <c r="S68" s="157">
        <f t="shared" si="4"/>
        <v>0</v>
      </c>
      <c r="T68" s="157">
        <f t="shared" si="5"/>
        <v>0</v>
      </c>
      <c r="U68" s="158">
        <f t="shared" si="6"/>
        <v>0</v>
      </c>
      <c r="V68" s="158">
        <f t="shared" si="7"/>
        <v>0</v>
      </c>
      <c r="W68" s="159"/>
      <c r="X68" s="10" t="str">
        <f t="shared" si="8"/>
        <v/>
      </c>
      <c r="Y68" s="1"/>
      <c r="Z68" s="1"/>
      <c r="AA68" s="1"/>
      <c r="AB68" s="1"/>
      <c r="AC68" s="1"/>
    </row>
    <row r="69" ht="18.0" customHeight="1">
      <c r="A69" s="160"/>
      <c r="B69" s="153" t="str">
        <f>IFERROR(VLOOKUP($A69, '利用者情報'!$A$12:$L$113, 2, FALSE), "")</f>
        <v/>
      </c>
      <c r="C69" s="154" t="str">
        <f>IFERROR(VLOOKUP($A69, '利用者情報'!$A$12:$L$113, 3, FALSE), "")</f>
        <v/>
      </c>
      <c r="D69" s="155" t="str">
        <f>IFERROR(VLOOKUP($A69, '利用者情報'!$A$12:$L$113, 4, FALSE), "")</f>
        <v/>
      </c>
      <c r="E69" s="155" t="str">
        <f>IFERROR(VLOOKUP($A69, '利用者情報'!$A$12:$L$113, 5, FALSE), "")</f>
        <v/>
      </c>
      <c r="F69" s="156" t="str">
        <f>IFERROR(VLOOKUP($A69, '利用者情報'!$A$12:$L$113, 8, FALSE), "")</f>
        <v/>
      </c>
      <c r="G69" s="153" t="str">
        <f>IFERROR(VLOOKUP($A69, '利用者情報'!$A$12:$L$113, 9, FALSE), "")</f>
        <v/>
      </c>
      <c r="H69" s="153" t="str">
        <f>IFERROR(VLOOKUP($A69, '利用者情報'!$A$12:$L$113, 10, FALSE), "")</f>
        <v/>
      </c>
      <c r="I69" s="153" t="str">
        <f>IFERROR(VLOOKUP($A69, '利用者情報'!$A$12:$L$113, 11, FALSE), "")</f>
        <v/>
      </c>
      <c r="J69" s="153" t="str">
        <f>IFERROR(VLOOKUP($A69, '利用者情報'!$A$12:$L$113, 12, FALSE), "")</f>
        <v/>
      </c>
      <c r="K69" s="160"/>
      <c r="L69" s="160"/>
      <c r="M69" s="157">
        <f t="shared" si="1"/>
        <v>0</v>
      </c>
      <c r="N69" s="158">
        <f t="shared" si="2"/>
        <v>0</v>
      </c>
      <c r="O69" s="160"/>
      <c r="P69" s="160"/>
      <c r="Q69" s="160"/>
      <c r="R69" s="158">
        <f t="shared" si="3"/>
        <v>0</v>
      </c>
      <c r="S69" s="157">
        <f t="shared" si="4"/>
        <v>0</v>
      </c>
      <c r="T69" s="157">
        <f t="shared" si="5"/>
        <v>0</v>
      </c>
      <c r="U69" s="158">
        <f t="shared" si="6"/>
        <v>0</v>
      </c>
      <c r="V69" s="158">
        <f t="shared" si="7"/>
        <v>0</v>
      </c>
      <c r="W69" s="159"/>
      <c r="X69" s="10" t="str">
        <f t="shared" si="8"/>
        <v/>
      </c>
      <c r="Y69" s="1"/>
      <c r="Z69" s="1"/>
      <c r="AA69" s="1"/>
      <c r="AB69" s="1"/>
      <c r="AC69" s="1"/>
    </row>
    <row r="70" ht="18.0" customHeight="1">
      <c r="A70" s="160"/>
      <c r="B70" s="153" t="str">
        <f>IFERROR(VLOOKUP($A70, '利用者情報'!$A$12:$L$113, 2, FALSE), "")</f>
        <v/>
      </c>
      <c r="C70" s="154" t="str">
        <f>IFERROR(VLOOKUP($A70, '利用者情報'!$A$12:$L$113, 3, FALSE), "")</f>
        <v/>
      </c>
      <c r="D70" s="155" t="str">
        <f>IFERROR(VLOOKUP($A70, '利用者情報'!$A$12:$L$113, 4, FALSE), "")</f>
        <v/>
      </c>
      <c r="E70" s="155" t="str">
        <f>IFERROR(VLOOKUP($A70, '利用者情報'!$A$12:$L$113, 5, FALSE), "")</f>
        <v/>
      </c>
      <c r="F70" s="156" t="str">
        <f>IFERROR(VLOOKUP($A70, '利用者情報'!$A$12:$L$113, 8, FALSE), "")</f>
        <v/>
      </c>
      <c r="G70" s="153" t="str">
        <f>IFERROR(VLOOKUP($A70, '利用者情報'!$A$12:$L$113, 9, FALSE), "")</f>
        <v/>
      </c>
      <c r="H70" s="153" t="str">
        <f>IFERROR(VLOOKUP($A70, '利用者情報'!$A$12:$L$113, 10, FALSE), "")</f>
        <v/>
      </c>
      <c r="I70" s="153" t="str">
        <f>IFERROR(VLOOKUP($A70, '利用者情報'!$A$12:$L$113, 11, FALSE), "")</f>
        <v/>
      </c>
      <c r="J70" s="153" t="str">
        <f>IFERROR(VLOOKUP($A70, '利用者情報'!$A$12:$L$113, 12, FALSE), "")</f>
        <v/>
      </c>
      <c r="K70" s="160"/>
      <c r="L70" s="160"/>
      <c r="M70" s="157">
        <f t="shared" si="1"/>
        <v>0</v>
      </c>
      <c r="N70" s="158">
        <f t="shared" si="2"/>
        <v>0</v>
      </c>
      <c r="O70" s="160"/>
      <c r="P70" s="160"/>
      <c r="Q70" s="160"/>
      <c r="R70" s="158">
        <f t="shared" si="3"/>
        <v>0</v>
      </c>
      <c r="S70" s="157">
        <f t="shared" si="4"/>
        <v>0</v>
      </c>
      <c r="T70" s="157">
        <f t="shared" si="5"/>
        <v>0</v>
      </c>
      <c r="U70" s="158">
        <f t="shared" si="6"/>
        <v>0</v>
      </c>
      <c r="V70" s="158">
        <f t="shared" si="7"/>
        <v>0</v>
      </c>
      <c r="W70" s="159"/>
      <c r="X70" s="10" t="str">
        <f t="shared" si="8"/>
        <v/>
      </c>
      <c r="Y70" s="1"/>
      <c r="Z70" s="1"/>
      <c r="AA70" s="1"/>
      <c r="AB70" s="1"/>
      <c r="AC70" s="1"/>
    </row>
    <row r="71" ht="18.0" customHeight="1">
      <c r="A71" s="160"/>
      <c r="B71" s="153" t="str">
        <f>IFERROR(VLOOKUP($A71, '利用者情報'!$A$12:$L$113, 2, FALSE), "")</f>
        <v/>
      </c>
      <c r="C71" s="154" t="str">
        <f>IFERROR(VLOOKUP($A71, '利用者情報'!$A$12:$L$113, 3, FALSE), "")</f>
        <v/>
      </c>
      <c r="D71" s="155" t="str">
        <f>IFERROR(VLOOKUP($A71, '利用者情報'!$A$12:$L$113, 4, FALSE), "")</f>
        <v/>
      </c>
      <c r="E71" s="155" t="str">
        <f>IFERROR(VLOOKUP($A71, '利用者情報'!$A$12:$L$113, 5, FALSE), "")</f>
        <v/>
      </c>
      <c r="F71" s="156" t="str">
        <f>IFERROR(VLOOKUP($A71, '利用者情報'!$A$12:$L$113, 8, FALSE), "")</f>
        <v/>
      </c>
      <c r="G71" s="153" t="str">
        <f>IFERROR(VLOOKUP($A71, '利用者情報'!$A$12:$L$113, 9, FALSE), "")</f>
        <v/>
      </c>
      <c r="H71" s="153" t="str">
        <f>IFERROR(VLOOKUP($A71, '利用者情報'!$A$12:$L$113, 10, FALSE), "")</f>
        <v/>
      </c>
      <c r="I71" s="153" t="str">
        <f>IFERROR(VLOOKUP($A71, '利用者情報'!$A$12:$L$113, 11, FALSE), "")</f>
        <v/>
      </c>
      <c r="J71" s="153" t="str">
        <f>IFERROR(VLOOKUP($A71, '利用者情報'!$A$12:$L$113, 12, FALSE), "")</f>
        <v/>
      </c>
      <c r="K71" s="160"/>
      <c r="L71" s="160"/>
      <c r="M71" s="157">
        <f t="shared" si="1"/>
        <v>0</v>
      </c>
      <c r="N71" s="158">
        <f t="shared" si="2"/>
        <v>0</v>
      </c>
      <c r="O71" s="160"/>
      <c r="P71" s="160"/>
      <c r="Q71" s="160"/>
      <c r="R71" s="158">
        <f t="shared" si="3"/>
        <v>0</v>
      </c>
      <c r="S71" s="157">
        <f t="shared" si="4"/>
        <v>0</v>
      </c>
      <c r="T71" s="157">
        <f t="shared" si="5"/>
        <v>0</v>
      </c>
      <c r="U71" s="158">
        <f t="shared" si="6"/>
        <v>0</v>
      </c>
      <c r="V71" s="158">
        <f t="shared" si="7"/>
        <v>0</v>
      </c>
      <c r="W71" s="159"/>
      <c r="X71" s="10" t="str">
        <f t="shared" si="8"/>
        <v/>
      </c>
      <c r="Y71" s="1"/>
      <c r="Z71" s="1"/>
      <c r="AA71" s="1"/>
      <c r="AB71" s="1"/>
      <c r="AC71" s="1"/>
    </row>
    <row r="72" ht="18.0" customHeight="1">
      <c r="A72" s="160"/>
      <c r="B72" s="153" t="str">
        <f>IFERROR(VLOOKUP($A72, '利用者情報'!$A$12:$L$113, 2, FALSE), "")</f>
        <v/>
      </c>
      <c r="C72" s="154" t="str">
        <f>IFERROR(VLOOKUP($A72, '利用者情報'!$A$12:$L$113, 3, FALSE), "")</f>
        <v/>
      </c>
      <c r="D72" s="155" t="str">
        <f>IFERROR(VLOOKUP($A72, '利用者情報'!$A$12:$L$113, 4, FALSE), "")</f>
        <v/>
      </c>
      <c r="E72" s="155" t="str">
        <f>IFERROR(VLOOKUP($A72, '利用者情報'!$A$12:$L$113, 5, FALSE), "")</f>
        <v/>
      </c>
      <c r="F72" s="156" t="str">
        <f>IFERROR(VLOOKUP($A72, '利用者情報'!$A$12:$L$113, 8, FALSE), "")</f>
        <v/>
      </c>
      <c r="G72" s="153" t="str">
        <f>IFERROR(VLOOKUP($A72, '利用者情報'!$A$12:$L$113, 9, FALSE), "")</f>
        <v/>
      </c>
      <c r="H72" s="153" t="str">
        <f>IFERROR(VLOOKUP($A72, '利用者情報'!$A$12:$L$113, 10, FALSE), "")</f>
        <v/>
      </c>
      <c r="I72" s="153" t="str">
        <f>IFERROR(VLOOKUP($A72, '利用者情報'!$A$12:$L$113, 11, FALSE), "")</f>
        <v/>
      </c>
      <c r="J72" s="153" t="str">
        <f>IFERROR(VLOOKUP($A72, '利用者情報'!$A$12:$L$113, 12, FALSE), "")</f>
        <v/>
      </c>
      <c r="K72" s="160"/>
      <c r="L72" s="160"/>
      <c r="M72" s="157">
        <f t="shared" si="1"/>
        <v>0</v>
      </c>
      <c r="N72" s="158">
        <f t="shared" si="2"/>
        <v>0</v>
      </c>
      <c r="O72" s="160"/>
      <c r="P72" s="160"/>
      <c r="Q72" s="160"/>
      <c r="R72" s="158">
        <f t="shared" si="3"/>
        <v>0</v>
      </c>
      <c r="S72" s="157">
        <f t="shared" si="4"/>
        <v>0</v>
      </c>
      <c r="T72" s="157">
        <f t="shared" si="5"/>
        <v>0</v>
      </c>
      <c r="U72" s="158">
        <f t="shared" si="6"/>
        <v>0</v>
      </c>
      <c r="V72" s="158">
        <f t="shared" si="7"/>
        <v>0</v>
      </c>
      <c r="W72" s="159"/>
      <c r="X72" s="10" t="str">
        <f t="shared" si="8"/>
        <v/>
      </c>
      <c r="Y72" s="1"/>
      <c r="Z72" s="1"/>
      <c r="AA72" s="1"/>
      <c r="AB72" s="1"/>
      <c r="AC72" s="1"/>
    </row>
    <row r="73" ht="18.0" customHeight="1">
      <c r="A73" s="160"/>
      <c r="B73" s="153" t="str">
        <f>IFERROR(VLOOKUP($A73, '利用者情報'!$A$12:$L$113, 2, FALSE), "")</f>
        <v/>
      </c>
      <c r="C73" s="154" t="str">
        <f>IFERROR(VLOOKUP($A73, '利用者情報'!$A$12:$L$113, 3, FALSE), "")</f>
        <v/>
      </c>
      <c r="D73" s="155" t="str">
        <f>IFERROR(VLOOKUP($A73, '利用者情報'!$A$12:$L$113, 4, FALSE), "")</f>
        <v/>
      </c>
      <c r="E73" s="155" t="str">
        <f>IFERROR(VLOOKUP($A73, '利用者情報'!$A$12:$L$113, 5, FALSE), "")</f>
        <v/>
      </c>
      <c r="F73" s="156" t="str">
        <f>IFERROR(VLOOKUP($A73, '利用者情報'!$A$12:$L$113, 8, FALSE), "")</f>
        <v/>
      </c>
      <c r="G73" s="153" t="str">
        <f>IFERROR(VLOOKUP($A73, '利用者情報'!$A$12:$L$113, 9, FALSE), "")</f>
        <v/>
      </c>
      <c r="H73" s="153" t="str">
        <f>IFERROR(VLOOKUP($A73, '利用者情報'!$A$12:$L$113, 10, FALSE), "")</f>
        <v/>
      </c>
      <c r="I73" s="153" t="str">
        <f>IFERROR(VLOOKUP($A73, '利用者情報'!$A$12:$L$113, 11, FALSE), "")</f>
        <v/>
      </c>
      <c r="J73" s="153" t="str">
        <f>IFERROR(VLOOKUP($A73, '利用者情報'!$A$12:$L$113, 12, FALSE), "")</f>
        <v/>
      </c>
      <c r="K73" s="160"/>
      <c r="L73" s="160"/>
      <c r="M73" s="157">
        <f t="shared" si="1"/>
        <v>0</v>
      </c>
      <c r="N73" s="158">
        <f t="shared" si="2"/>
        <v>0</v>
      </c>
      <c r="O73" s="160"/>
      <c r="P73" s="160"/>
      <c r="Q73" s="160"/>
      <c r="R73" s="158">
        <f t="shared" si="3"/>
        <v>0</v>
      </c>
      <c r="S73" s="157">
        <f t="shared" si="4"/>
        <v>0</v>
      </c>
      <c r="T73" s="157">
        <f t="shared" si="5"/>
        <v>0</v>
      </c>
      <c r="U73" s="158">
        <f t="shared" si="6"/>
        <v>0</v>
      </c>
      <c r="V73" s="158">
        <f t="shared" si="7"/>
        <v>0</v>
      </c>
      <c r="W73" s="159"/>
      <c r="X73" s="10" t="str">
        <f t="shared" si="8"/>
        <v/>
      </c>
      <c r="Y73" s="1"/>
      <c r="Z73" s="1"/>
      <c r="AA73" s="1"/>
      <c r="AB73" s="1"/>
      <c r="AC73" s="1"/>
    </row>
    <row r="74" ht="18.0" customHeight="1">
      <c r="A74" s="160"/>
      <c r="B74" s="153" t="str">
        <f>IFERROR(VLOOKUP($A74, '利用者情報'!$A$12:$L$113, 2, FALSE), "")</f>
        <v/>
      </c>
      <c r="C74" s="154" t="str">
        <f>IFERROR(VLOOKUP($A74, '利用者情報'!$A$12:$L$113, 3, FALSE), "")</f>
        <v/>
      </c>
      <c r="D74" s="155" t="str">
        <f>IFERROR(VLOOKUP($A74, '利用者情報'!$A$12:$L$113, 4, FALSE), "")</f>
        <v/>
      </c>
      <c r="E74" s="155" t="str">
        <f>IFERROR(VLOOKUP($A74, '利用者情報'!$A$12:$L$113, 5, FALSE), "")</f>
        <v/>
      </c>
      <c r="F74" s="156" t="str">
        <f>IFERROR(VLOOKUP($A74, '利用者情報'!$A$12:$L$113, 8, FALSE), "")</f>
        <v/>
      </c>
      <c r="G74" s="153" t="str">
        <f>IFERROR(VLOOKUP($A74, '利用者情報'!$A$12:$L$113, 9, FALSE), "")</f>
        <v/>
      </c>
      <c r="H74" s="153" t="str">
        <f>IFERROR(VLOOKUP($A74, '利用者情報'!$A$12:$L$113, 10, FALSE), "")</f>
        <v/>
      </c>
      <c r="I74" s="153" t="str">
        <f>IFERROR(VLOOKUP($A74, '利用者情報'!$A$12:$L$113, 11, FALSE), "")</f>
        <v/>
      </c>
      <c r="J74" s="153" t="str">
        <f>IFERROR(VLOOKUP($A74, '利用者情報'!$A$12:$L$113, 12, FALSE), "")</f>
        <v/>
      </c>
      <c r="K74" s="160"/>
      <c r="L74" s="160"/>
      <c r="M74" s="157">
        <f t="shared" si="1"/>
        <v>0</v>
      </c>
      <c r="N74" s="158">
        <f t="shared" si="2"/>
        <v>0</v>
      </c>
      <c r="O74" s="160"/>
      <c r="P74" s="160"/>
      <c r="Q74" s="160"/>
      <c r="R74" s="158">
        <f t="shared" si="3"/>
        <v>0</v>
      </c>
      <c r="S74" s="157">
        <f t="shared" si="4"/>
        <v>0</v>
      </c>
      <c r="T74" s="157">
        <f t="shared" si="5"/>
        <v>0</v>
      </c>
      <c r="U74" s="158">
        <f t="shared" si="6"/>
        <v>0</v>
      </c>
      <c r="V74" s="158">
        <f t="shared" si="7"/>
        <v>0</v>
      </c>
      <c r="W74" s="159"/>
      <c r="X74" s="10" t="str">
        <f t="shared" si="8"/>
        <v/>
      </c>
      <c r="Y74" s="1"/>
      <c r="Z74" s="1"/>
      <c r="AA74" s="1"/>
      <c r="AB74" s="1"/>
      <c r="AC74" s="1"/>
    </row>
    <row r="75" ht="18.0" customHeight="1">
      <c r="A75" s="160"/>
      <c r="B75" s="153" t="str">
        <f>IFERROR(VLOOKUP($A75, '利用者情報'!$A$12:$L$113, 2, FALSE), "")</f>
        <v/>
      </c>
      <c r="C75" s="154" t="str">
        <f>IFERROR(VLOOKUP($A75, '利用者情報'!$A$12:$L$113, 3, FALSE), "")</f>
        <v/>
      </c>
      <c r="D75" s="155" t="str">
        <f>IFERROR(VLOOKUP($A75, '利用者情報'!$A$12:$L$113, 4, FALSE), "")</f>
        <v/>
      </c>
      <c r="E75" s="155" t="str">
        <f>IFERROR(VLOOKUP($A75, '利用者情報'!$A$12:$L$113, 5, FALSE), "")</f>
        <v/>
      </c>
      <c r="F75" s="156" t="str">
        <f>IFERROR(VLOOKUP($A75, '利用者情報'!$A$12:$L$113, 8, FALSE), "")</f>
        <v/>
      </c>
      <c r="G75" s="153" t="str">
        <f>IFERROR(VLOOKUP($A75, '利用者情報'!$A$12:$L$113, 9, FALSE), "")</f>
        <v/>
      </c>
      <c r="H75" s="153" t="str">
        <f>IFERROR(VLOOKUP($A75, '利用者情報'!$A$12:$L$113, 10, FALSE), "")</f>
        <v/>
      </c>
      <c r="I75" s="153" t="str">
        <f>IFERROR(VLOOKUP($A75, '利用者情報'!$A$12:$L$113, 11, FALSE), "")</f>
        <v/>
      </c>
      <c r="J75" s="153" t="str">
        <f>IFERROR(VLOOKUP($A75, '利用者情報'!$A$12:$L$113, 12, FALSE), "")</f>
        <v/>
      </c>
      <c r="K75" s="160"/>
      <c r="L75" s="160"/>
      <c r="M75" s="157">
        <f t="shared" si="1"/>
        <v>0</v>
      </c>
      <c r="N75" s="158">
        <f t="shared" si="2"/>
        <v>0</v>
      </c>
      <c r="O75" s="160"/>
      <c r="P75" s="160"/>
      <c r="Q75" s="160"/>
      <c r="R75" s="158">
        <f t="shared" si="3"/>
        <v>0</v>
      </c>
      <c r="S75" s="157">
        <f t="shared" si="4"/>
        <v>0</v>
      </c>
      <c r="T75" s="157">
        <f t="shared" si="5"/>
        <v>0</v>
      </c>
      <c r="U75" s="158">
        <f t="shared" si="6"/>
        <v>0</v>
      </c>
      <c r="V75" s="158">
        <f t="shared" si="7"/>
        <v>0</v>
      </c>
      <c r="W75" s="159"/>
      <c r="X75" s="10" t="str">
        <f t="shared" si="8"/>
        <v/>
      </c>
      <c r="Y75" s="1"/>
      <c r="Z75" s="1"/>
      <c r="AA75" s="1"/>
      <c r="AB75" s="1"/>
      <c r="AC75" s="1"/>
    </row>
    <row r="76" ht="18.0" customHeight="1">
      <c r="A76" s="160"/>
      <c r="B76" s="153" t="str">
        <f>IFERROR(VLOOKUP($A76, '利用者情報'!$A$12:$L$113, 2, FALSE), "")</f>
        <v/>
      </c>
      <c r="C76" s="154" t="str">
        <f>IFERROR(VLOOKUP($A76, '利用者情報'!$A$12:$L$113, 3, FALSE), "")</f>
        <v/>
      </c>
      <c r="D76" s="155" t="str">
        <f>IFERROR(VLOOKUP($A76, '利用者情報'!$A$12:$L$113, 4, FALSE), "")</f>
        <v/>
      </c>
      <c r="E76" s="155" t="str">
        <f>IFERROR(VLOOKUP($A76, '利用者情報'!$A$12:$L$113, 5, FALSE), "")</f>
        <v/>
      </c>
      <c r="F76" s="156" t="str">
        <f>IFERROR(VLOOKUP($A76, '利用者情報'!$A$12:$L$113, 8, FALSE), "")</f>
        <v/>
      </c>
      <c r="G76" s="153" t="str">
        <f>IFERROR(VLOOKUP($A76, '利用者情報'!$A$12:$L$113, 9, FALSE), "")</f>
        <v/>
      </c>
      <c r="H76" s="153" t="str">
        <f>IFERROR(VLOOKUP($A76, '利用者情報'!$A$12:$L$113, 10, FALSE), "")</f>
        <v/>
      </c>
      <c r="I76" s="153" t="str">
        <f>IFERROR(VLOOKUP($A76, '利用者情報'!$A$12:$L$113, 11, FALSE), "")</f>
        <v/>
      </c>
      <c r="J76" s="153" t="str">
        <f>IFERROR(VLOOKUP($A76, '利用者情報'!$A$12:$L$113, 12, FALSE), "")</f>
        <v/>
      </c>
      <c r="K76" s="160"/>
      <c r="L76" s="160"/>
      <c r="M76" s="157">
        <f t="shared" si="1"/>
        <v>0</v>
      </c>
      <c r="N76" s="158">
        <f t="shared" si="2"/>
        <v>0</v>
      </c>
      <c r="O76" s="160"/>
      <c r="P76" s="160"/>
      <c r="Q76" s="160"/>
      <c r="R76" s="158">
        <f t="shared" si="3"/>
        <v>0</v>
      </c>
      <c r="S76" s="157">
        <f t="shared" si="4"/>
        <v>0</v>
      </c>
      <c r="T76" s="157">
        <f t="shared" si="5"/>
        <v>0</v>
      </c>
      <c r="U76" s="158">
        <f t="shared" si="6"/>
        <v>0</v>
      </c>
      <c r="V76" s="158">
        <f t="shared" si="7"/>
        <v>0</v>
      </c>
      <c r="W76" s="162"/>
      <c r="X76" s="163" t="str">
        <f t="shared" si="8"/>
        <v/>
      </c>
      <c r="Y76" s="1"/>
      <c r="Z76" s="1"/>
      <c r="AA76" s="1"/>
      <c r="AB76" s="1"/>
      <c r="AC76" s="1"/>
    </row>
    <row r="77" ht="18.0" customHeight="1">
      <c r="A77" s="160"/>
      <c r="B77" s="153" t="str">
        <f>IFERROR(VLOOKUP($A77, '利用者情報'!$A$12:$L$113, 2, FALSE), "")</f>
        <v/>
      </c>
      <c r="C77" s="154" t="str">
        <f>IFERROR(VLOOKUP($A77, '利用者情報'!$A$12:$L$113, 3, FALSE), "")</f>
        <v/>
      </c>
      <c r="D77" s="155" t="str">
        <f>IFERROR(VLOOKUP($A77, '利用者情報'!$A$12:$L$113, 4, FALSE), "")</f>
        <v/>
      </c>
      <c r="E77" s="155" t="str">
        <f>IFERROR(VLOOKUP($A77, '利用者情報'!$A$12:$L$113, 5, FALSE), "")</f>
        <v/>
      </c>
      <c r="F77" s="156" t="str">
        <f>IFERROR(VLOOKUP($A77, '利用者情報'!$A$12:$L$113, 8, FALSE), "")</f>
        <v/>
      </c>
      <c r="G77" s="153" t="str">
        <f>IFERROR(VLOOKUP($A77, '利用者情報'!$A$12:$L$113, 9, FALSE), "")</f>
        <v/>
      </c>
      <c r="H77" s="153" t="str">
        <f>IFERROR(VLOOKUP($A77, '利用者情報'!$A$12:$L$113, 10, FALSE), "")</f>
        <v/>
      </c>
      <c r="I77" s="153" t="str">
        <f>IFERROR(VLOOKUP($A77, '利用者情報'!$A$12:$L$113, 11, FALSE), "")</f>
        <v/>
      </c>
      <c r="J77" s="153" t="str">
        <f>IFERROR(VLOOKUP($A77, '利用者情報'!$A$12:$L$113, 12, FALSE), "")</f>
        <v/>
      </c>
      <c r="K77" s="160"/>
      <c r="L77" s="160"/>
      <c r="M77" s="157">
        <f t="shared" si="1"/>
        <v>0</v>
      </c>
      <c r="N77" s="158">
        <f t="shared" si="2"/>
        <v>0</v>
      </c>
      <c r="O77" s="160"/>
      <c r="P77" s="160"/>
      <c r="Q77" s="160"/>
      <c r="R77" s="158">
        <f t="shared" si="3"/>
        <v>0</v>
      </c>
      <c r="S77" s="157">
        <f t="shared" si="4"/>
        <v>0</v>
      </c>
      <c r="T77" s="157">
        <f t="shared" si="5"/>
        <v>0</v>
      </c>
      <c r="U77" s="158">
        <f t="shared" si="6"/>
        <v>0</v>
      </c>
      <c r="V77" s="158">
        <f t="shared" si="7"/>
        <v>0</v>
      </c>
      <c r="W77" s="162"/>
      <c r="X77" s="163" t="str">
        <f t="shared" si="8"/>
        <v/>
      </c>
      <c r="Y77" s="1"/>
      <c r="Z77" s="1"/>
      <c r="AA77" s="1"/>
      <c r="AB77" s="1"/>
      <c r="AC77" s="1"/>
    </row>
    <row r="78" ht="18.0" customHeight="1">
      <c r="A78" s="160"/>
      <c r="B78" s="153" t="str">
        <f>IFERROR(VLOOKUP($A78, '利用者情報'!$A$12:$L$113, 2, FALSE), "")</f>
        <v/>
      </c>
      <c r="C78" s="154" t="str">
        <f>IFERROR(VLOOKUP($A78, '利用者情報'!$A$12:$L$113, 3, FALSE), "")</f>
        <v/>
      </c>
      <c r="D78" s="155" t="str">
        <f>IFERROR(VLOOKUP($A78, '利用者情報'!$A$12:$L$113, 4, FALSE), "")</f>
        <v/>
      </c>
      <c r="E78" s="155" t="str">
        <f>IFERROR(VLOOKUP($A78, '利用者情報'!$A$12:$L$113, 5, FALSE), "")</f>
        <v/>
      </c>
      <c r="F78" s="156" t="str">
        <f>IFERROR(VLOOKUP($A78, '利用者情報'!$A$12:$L$113, 8, FALSE), "")</f>
        <v/>
      </c>
      <c r="G78" s="153" t="str">
        <f>IFERROR(VLOOKUP($A78, '利用者情報'!$A$12:$L$113, 9, FALSE), "")</f>
        <v/>
      </c>
      <c r="H78" s="153" t="str">
        <f>IFERROR(VLOOKUP($A78, '利用者情報'!$A$12:$L$113, 10, FALSE), "")</f>
        <v/>
      </c>
      <c r="I78" s="153" t="str">
        <f>IFERROR(VLOOKUP($A78, '利用者情報'!$A$12:$L$113, 11, FALSE), "")</f>
        <v/>
      </c>
      <c r="J78" s="153" t="str">
        <f>IFERROR(VLOOKUP($A78, '利用者情報'!$A$12:$L$113, 12, FALSE), "")</f>
        <v/>
      </c>
      <c r="K78" s="160"/>
      <c r="L78" s="160"/>
      <c r="M78" s="157">
        <f t="shared" si="1"/>
        <v>0</v>
      </c>
      <c r="N78" s="158">
        <f t="shared" si="2"/>
        <v>0</v>
      </c>
      <c r="O78" s="160"/>
      <c r="P78" s="160"/>
      <c r="Q78" s="160"/>
      <c r="R78" s="158">
        <f t="shared" si="3"/>
        <v>0</v>
      </c>
      <c r="S78" s="157">
        <f t="shared" si="4"/>
        <v>0</v>
      </c>
      <c r="T78" s="157">
        <f t="shared" si="5"/>
        <v>0</v>
      </c>
      <c r="U78" s="158">
        <f t="shared" si="6"/>
        <v>0</v>
      </c>
      <c r="V78" s="158">
        <f t="shared" si="7"/>
        <v>0</v>
      </c>
      <c r="W78" s="162"/>
      <c r="X78" s="163"/>
      <c r="Y78" s="10"/>
      <c r="Z78" s="10"/>
      <c r="AA78" s="10"/>
      <c r="AB78" s="10"/>
      <c r="AC78" s="1"/>
    </row>
    <row r="79" ht="18.0" customHeight="1">
      <c r="A79" s="160"/>
      <c r="B79" s="153" t="str">
        <f>IFERROR(VLOOKUP($A79, '利用者情報'!$A$12:$L$113, 2, FALSE), "")</f>
        <v/>
      </c>
      <c r="C79" s="154" t="str">
        <f>IFERROR(VLOOKUP($A79, '利用者情報'!$A$12:$L$113, 3, FALSE), "")</f>
        <v/>
      </c>
      <c r="D79" s="155" t="str">
        <f>IFERROR(VLOOKUP($A79, '利用者情報'!$A$12:$L$113, 4, FALSE), "")</f>
        <v/>
      </c>
      <c r="E79" s="155" t="str">
        <f>IFERROR(VLOOKUP($A79, '利用者情報'!$A$12:$L$113, 5, FALSE), "")</f>
        <v/>
      </c>
      <c r="F79" s="156" t="str">
        <f>IFERROR(VLOOKUP($A79, '利用者情報'!$A$12:$L$113, 8, FALSE), "")</f>
        <v/>
      </c>
      <c r="G79" s="153" t="str">
        <f>IFERROR(VLOOKUP($A79, '利用者情報'!$A$12:$L$113, 9, FALSE), "")</f>
        <v/>
      </c>
      <c r="H79" s="153" t="str">
        <f>IFERROR(VLOOKUP($A79, '利用者情報'!$A$12:$L$113, 10, FALSE), "")</f>
        <v/>
      </c>
      <c r="I79" s="153" t="str">
        <f>IFERROR(VLOOKUP($A79, '利用者情報'!$A$12:$L$113, 11, FALSE), "")</f>
        <v/>
      </c>
      <c r="J79" s="153" t="str">
        <f>IFERROR(VLOOKUP($A79, '利用者情報'!$A$12:$L$113, 12, FALSE), "")</f>
        <v/>
      </c>
      <c r="K79" s="160"/>
      <c r="L79" s="160"/>
      <c r="M79" s="157">
        <f t="shared" si="1"/>
        <v>0</v>
      </c>
      <c r="N79" s="158">
        <f t="shared" si="2"/>
        <v>0</v>
      </c>
      <c r="O79" s="160"/>
      <c r="P79" s="160"/>
      <c r="Q79" s="160"/>
      <c r="R79" s="158">
        <f t="shared" si="3"/>
        <v>0</v>
      </c>
      <c r="S79" s="157">
        <f t="shared" si="4"/>
        <v>0</v>
      </c>
      <c r="T79" s="157">
        <f t="shared" si="5"/>
        <v>0</v>
      </c>
      <c r="U79" s="158">
        <f t="shared" si="6"/>
        <v>0</v>
      </c>
      <c r="V79" s="158">
        <f t="shared" si="7"/>
        <v>0</v>
      </c>
      <c r="W79" s="162"/>
      <c r="X79" s="183"/>
      <c r="Y79" s="1"/>
      <c r="Z79" s="1"/>
      <c r="AA79" s="1"/>
      <c r="AB79" s="1"/>
      <c r="AC79" s="1"/>
    </row>
    <row r="80" ht="18.0" customHeight="1">
      <c r="A80" s="160"/>
      <c r="B80" s="153" t="str">
        <f>IFERROR(VLOOKUP($A80, '利用者情報'!$A$12:$L$113, 2, FALSE), "")</f>
        <v/>
      </c>
      <c r="C80" s="154" t="str">
        <f>IFERROR(VLOOKUP($A80, '利用者情報'!$A$12:$L$113, 3, FALSE), "")</f>
        <v/>
      </c>
      <c r="D80" s="155" t="str">
        <f>IFERROR(VLOOKUP($A80, '利用者情報'!$A$12:$L$113, 4, FALSE), "")</f>
        <v/>
      </c>
      <c r="E80" s="155" t="str">
        <f>IFERROR(VLOOKUP($A80, '利用者情報'!$A$12:$L$113, 5, FALSE), "")</f>
        <v/>
      </c>
      <c r="F80" s="156" t="str">
        <f>IFERROR(VLOOKUP($A80, '利用者情報'!$A$12:$L$113, 8, FALSE), "")</f>
        <v/>
      </c>
      <c r="G80" s="153" t="str">
        <f>IFERROR(VLOOKUP($A80, '利用者情報'!$A$12:$L$113, 9, FALSE), "")</f>
        <v/>
      </c>
      <c r="H80" s="153" t="str">
        <f>IFERROR(VLOOKUP($A80, '利用者情報'!$A$12:$L$113, 10, FALSE), "")</f>
        <v/>
      </c>
      <c r="I80" s="153" t="str">
        <f>IFERROR(VLOOKUP($A80, '利用者情報'!$A$12:$L$113, 11, FALSE), "")</f>
        <v/>
      </c>
      <c r="J80" s="153" t="str">
        <f>IFERROR(VLOOKUP($A80, '利用者情報'!$A$12:$L$113, 12, FALSE), "")</f>
        <v/>
      </c>
      <c r="K80" s="160"/>
      <c r="L80" s="160"/>
      <c r="M80" s="157">
        <f t="shared" si="1"/>
        <v>0</v>
      </c>
      <c r="N80" s="158">
        <f t="shared" si="2"/>
        <v>0</v>
      </c>
      <c r="O80" s="160"/>
      <c r="P80" s="160"/>
      <c r="Q80" s="160"/>
      <c r="R80" s="158">
        <f t="shared" si="3"/>
        <v>0</v>
      </c>
      <c r="S80" s="157">
        <f t="shared" si="4"/>
        <v>0</v>
      </c>
      <c r="T80" s="157">
        <f t="shared" si="5"/>
        <v>0</v>
      </c>
      <c r="U80" s="158">
        <f t="shared" si="6"/>
        <v>0</v>
      </c>
      <c r="V80" s="158">
        <f t="shared" si="7"/>
        <v>0</v>
      </c>
      <c r="W80" s="162"/>
      <c r="X80" s="183"/>
      <c r="Y80" s="1"/>
      <c r="Z80" s="1"/>
      <c r="AA80" s="1"/>
      <c r="AB80" s="1"/>
      <c r="AC80" s="1"/>
    </row>
    <row r="81" ht="18.0" customHeight="1">
      <c r="A81" s="160"/>
      <c r="B81" s="153" t="str">
        <f>IFERROR(VLOOKUP($A81, '利用者情報'!$A$12:$L$113, 2, FALSE), "")</f>
        <v/>
      </c>
      <c r="C81" s="154" t="str">
        <f>IFERROR(VLOOKUP($A81, '利用者情報'!$A$12:$L$113, 3, FALSE), "")</f>
        <v/>
      </c>
      <c r="D81" s="155" t="str">
        <f>IFERROR(VLOOKUP($A81, '利用者情報'!$A$12:$L$113, 4, FALSE), "")</f>
        <v/>
      </c>
      <c r="E81" s="155" t="str">
        <f>IFERROR(VLOOKUP($A81, '利用者情報'!$A$12:$L$113, 5, FALSE), "")</f>
        <v/>
      </c>
      <c r="F81" s="156" t="str">
        <f>IFERROR(VLOOKUP($A81, '利用者情報'!$A$12:$L$113, 8, FALSE), "")</f>
        <v/>
      </c>
      <c r="G81" s="153" t="str">
        <f>IFERROR(VLOOKUP($A81, '利用者情報'!$A$12:$L$113, 9, FALSE), "")</f>
        <v/>
      </c>
      <c r="H81" s="153" t="str">
        <f>IFERROR(VLOOKUP($A81, '利用者情報'!$A$12:$L$113, 10, FALSE), "")</f>
        <v/>
      </c>
      <c r="I81" s="153" t="str">
        <f>IFERROR(VLOOKUP($A81, '利用者情報'!$A$12:$L$113, 11, FALSE), "")</f>
        <v/>
      </c>
      <c r="J81" s="153" t="str">
        <f>IFERROR(VLOOKUP($A81, '利用者情報'!$A$12:$L$113, 12, FALSE), "")</f>
        <v/>
      </c>
      <c r="K81" s="160"/>
      <c r="L81" s="160"/>
      <c r="M81" s="157">
        <f t="shared" si="1"/>
        <v>0</v>
      </c>
      <c r="N81" s="158">
        <f t="shared" si="2"/>
        <v>0</v>
      </c>
      <c r="O81" s="160"/>
      <c r="P81" s="160"/>
      <c r="Q81" s="160"/>
      <c r="R81" s="158">
        <f t="shared" si="3"/>
        <v>0</v>
      </c>
      <c r="S81" s="157">
        <f t="shared" si="4"/>
        <v>0</v>
      </c>
      <c r="T81" s="157">
        <f t="shared" si="5"/>
        <v>0</v>
      </c>
      <c r="U81" s="158">
        <f t="shared" si="6"/>
        <v>0</v>
      </c>
      <c r="V81" s="158">
        <f t="shared" si="7"/>
        <v>0</v>
      </c>
      <c r="W81" s="162"/>
      <c r="X81" s="183"/>
      <c r="Y81" s="1"/>
      <c r="Z81" s="1"/>
      <c r="AA81" s="1"/>
      <c r="AB81" s="1"/>
      <c r="AC81" s="1"/>
    </row>
    <row r="82" ht="18.0" customHeight="1">
      <c r="A82" s="160"/>
      <c r="B82" s="153" t="str">
        <f>IFERROR(VLOOKUP($A82, '利用者情報'!$A$12:$L$113, 2, FALSE), "")</f>
        <v/>
      </c>
      <c r="C82" s="154" t="str">
        <f>IFERROR(VLOOKUP($A82, '利用者情報'!$A$12:$L$113, 3, FALSE), "")</f>
        <v/>
      </c>
      <c r="D82" s="155" t="str">
        <f>IFERROR(VLOOKUP($A82, '利用者情報'!$A$12:$L$113, 4, FALSE), "")</f>
        <v/>
      </c>
      <c r="E82" s="155" t="str">
        <f>IFERROR(VLOOKUP($A82, '利用者情報'!$A$12:$L$113, 5, FALSE), "")</f>
        <v/>
      </c>
      <c r="F82" s="156" t="str">
        <f>IFERROR(VLOOKUP($A82, '利用者情報'!$A$12:$L$113, 8, FALSE), "")</f>
        <v/>
      </c>
      <c r="G82" s="153" t="str">
        <f>IFERROR(VLOOKUP($A82, '利用者情報'!$A$12:$L$113, 9, FALSE), "")</f>
        <v/>
      </c>
      <c r="H82" s="153" t="str">
        <f>IFERROR(VLOOKUP($A82, '利用者情報'!$A$12:$L$113, 10, FALSE), "")</f>
        <v/>
      </c>
      <c r="I82" s="153" t="str">
        <f>IFERROR(VLOOKUP($A82, '利用者情報'!$A$12:$L$113, 11, FALSE), "")</f>
        <v/>
      </c>
      <c r="J82" s="153" t="str">
        <f>IFERROR(VLOOKUP($A82, '利用者情報'!$A$12:$L$113, 12, FALSE), "")</f>
        <v/>
      </c>
      <c r="K82" s="160"/>
      <c r="L82" s="160"/>
      <c r="M82" s="157">
        <f t="shared" si="1"/>
        <v>0</v>
      </c>
      <c r="N82" s="158">
        <f t="shared" si="2"/>
        <v>0</v>
      </c>
      <c r="O82" s="160"/>
      <c r="P82" s="160"/>
      <c r="Q82" s="160"/>
      <c r="R82" s="158">
        <f t="shared" si="3"/>
        <v>0</v>
      </c>
      <c r="S82" s="157">
        <f t="shared" si="4"/>
        <v>0</v>
      </c>
      <c r="T82" s="157">
        <f t="shared" si="5"/>
        <v>0</v>
      </c>
      <c r="U82" s="158">
        <f t="shared" si="6"/>
        <v>0</v>
      </c>
      <c r="V82" s="158">
        <f t="shared" si="7"/>
        <v>0</v>
      </c>
      <c r="W82" s="162"/>
      <c r="X82" s="183"/>
      <c r="Y82" s="1"/>
      <c r="Z82" s="1"/>
      <c r="AA82" s="1"/>
      <c r="AB82" s="1"/>
      <c r="AC82" s="1"/>
    </row>
    <row r="83" ht="18.0" customHeight="1">
      <c r="A83" s="160"/>
      <c r="B83" s="153" t="str">
        <f>IFERROR(VLOOKUP($A83, '利用者情報'!$A$12:$L$113, 2, FALSE), "")</f>
        <v/>
      </c>
      <c r="C83" s="154" t="str">
        <f>IFERROR(VLOOKUP($A83, '利用者情報'!$A$12:$L$113, 3, FALSE), "")</f>
        <v/>
      </c>
      <c r="D83" s="155" t="str">
        <f>IFERROR(VLOOKUP($A83, '利用者情報'!$A$12:$L$113, 4, FALSE), "")</f>
        <v/>
      </c>
      <c r="E83" s="155" t="str">
        <f>IFERROR(VLOOKUP($A83, '利用者情報'!$A$12:$L$113, 5, FALSE), "")</f>
        <v/>
      </c>
      <c r="F83" s="156" t="str">
        <f>IFERROR(VLOOKUP($A83, '利用者情報'!$A$12:$L$113, 8, FALSE), "")</f>
        <v/>
      </c>
      <c r="G83" s="153" t="str">
        <f>IFERROR(VLOOKUP($A83, '利用者情報'!$A$12:$L$113, 9, FALSE), "")</f>
        <v/>
      </c>
      <c r="H83" s="153" t="str">
        <f>IFERROR(VLOOKUP($A83, '利用者情報'!$A$12:$L$113, 10, FALSE), "")</f>
        <v/>
      </c>
      <c r="I83" s="153" t="str">
        <f>IFERROR(VLOOKUP($A83, '利用者情報'!$A$12:$L$113, 11, FALSE), "")</f>
        <v/>
      </c>
      <c r="J83" s="153" t="str">
        <f>IFERROR(VLOOKUP($A83, '利用者情報'!$A$12:$L$113, 12, FALSE), "")</f>
        <v/>
      </c>
      <c r="K83" s="160"/>
      <c r="L83" s="160"/>
      <c r="M83" s="157">
        <f t="shared" si="1"/>
        <v>0</v>
      </c>
      <c r="N83" s="158">
        <f t="shared" si="2"/>
        <v>0</v>
      </c>
      <c r="O83" s="160"/>
      <c r="P83" s="160"/>
      <c r="Q83" s="160"/>
      <c r="R83" s="158">
        <f t="shared" si="3"/>
        <v>0</v>
      </c>
      <c r="S83" s="157">
        <f t="shared" si="4"/>
        <v>0</v>
      </c>
      <c r="T83" s="157">
        <f t="shared" si="5"/>
        <v>0</v>
      </c>
      <c r="U83" s="158">
        <f t="shared" si="6"/>
        <v>0</v>
      </c>
      <c r="V83" s="158">
        <f t="shared" si="7"/>
        <v>0</v>
      </c>
      <c r="W83" s="162"/>
      <c r="X83" s="183"/>
      <c r="Y83" s="1"/>
      <c r="Z83" s="1"/>
      <c r="AA83" s="1"/>
      <c r="AB83" s="1"/>
      <c r="AC83" s="1"/>
    </row>
    <row r="84" ht="18.0" customHeight="1">
      <c r="A84" s="160"/>
      <c r="B84" s="153" t="str">
        <f>IFERROR(VLOOKUP($A84, '利用者情報'!$A$12:$L$113, 2, FALSE), "")</f>
        <v/>
      </c>
      <c r="C84" s="154" t="str">
        <f>IFERROR(VLOOKUP($A84, '利用者情報'!$A$12:$L$113, 3, FALSE), "")</f>
        <v/>
      </c>
      <c r="D84" s="155" t="str">
        <f>IFERROR(VLOOKUP($A84, '利用者情報'!$A$12:$L$113, 4, FALSE), "")</f>
        <v/>
      </c>
      <c r="E84" s="155" t="str">
        <f>IFERROR(VLOOKUP($A84, '利用者情報'!$A$12:$L$113, 5, FALSE), "")</f>
        <v/>
      </c>
      <c r="F84" s="156" t="str">
        <f>IFERROR(VLOOKUP($A84, '利用者情報'!$A$12:$L$113, 8, FALSE), "")</f>
        <v/>
      </c>
      <c r="G84" s="153" t="str">
        <f>IFERROR(VLOOKUP($A84, '利用者情報'!$A$12:$L$113, 9, FALSE), "")</f>
        <v/>
      </c>
      <c r="H84" s="153" t="str">
        <f>IFERROR(VLOOKUP($A84, '利用者情報'!$A$12:$L$113, 10, FALSE), "")</f>
        <v/>
      </c>
      <c r="I84" s="153" t="str">
        <f>IFERROR(VLOOKUP($A84, '利用者情報'!$A$12:$L$113, 11, FALSE), "")</f>
        <v/>
      </c>
      <c r="J84" s="153" t="str">
        <f>IFERROR(VLOOKUP($A84, '利用者情報'!$A$12:$L$113, 12, FALSE), "")</f>
        <v/>
      </c>
      <c r="K84" s="160"/>
      <c r="L84" s="160"/>
      <c r="M84" s="157">
        <f t="shared" si="1"/>
        <v>0</v>
      </c>
      <c r="N84" s="158">
        <f t="shared" si="2"/>
        <v>0</v>
      </c>
      <c r="O84" s="160"/>
      <c r="P84" s="160"/>
      <c r="Q84" s="160"/>
      <c r="R84" s="158">
        <f t="shared" si="3"/>
        <v>0</v>
      </c>
      <c r="S84" s="157">
        <f t="shared" si="4"/>
        <v>0</v>
      </c>
      <c r="T84" s="157">
        <f t="shared" si="5"/>
        <v>0</v>
      </c>
      <c r="U84" s="158">
        <f t="shared" si="6"/>
        <v>0</v>
      </c>
      <c r="V84" s="158">
        <f t="shared" si="7"/>
        <v>0</v>
      </c>
      <c r="W84" s="162"/>
      <c r="X84" s="183"/>
      <c r="Y84" s="1"/>
      <c r="Z84" s="1"/>
      <c r="AA84" s="1"/>
      <c r="AB84" s="1"/>
      <c r="AC84" s="1"/>
    </row>
    <row r="85" ht="18.0" customHeight="1">
      <c r="A85" s="160"/>
      <c r="B85" s="153" t="str">
        <f>IFERROR(VLOOKUP($A85, '利用者情報'!$A$12:$L$113, 2, FALSE), "")</f>
        <v/>
      </c>
      <c r="C85" s="154" t="str">
        <f>IFERROR(VLOOKUP($A85, '利用者情報'!$A$12:$L$113, 3, FALSE), "")</f>
        <v/>
      </c>
      <c r="D85" s="155" t="str">
        <f>IFERROR(VLOOKUP($A85, '利用者情報'!$A$12:$L$113, 4, FALSE), "")</f>
        <v/>
      </c>
      <c r="E85" s="155" t="str">
        <f>IFERROR(VLOOKUP($A85, '利用者情報'!$A$12:$L$113, 5, FALSE), "")</f>
        <v/>
      </c>
      <c r="F85" s="156" t="str">
        <f>IFERROR(VLOOKUP($A85, '利用者情報'!$A$12:$L$113, 8, FALSE), "")</f>
        <v/>
      </c>
      <c r="G85" s="153" t="str">
        <f>IFERROR(VLOOKUP($A85, '利用者情報'!$A$12:$L$113, 9, FALSE), "")</f>
        <v/>
      </c>
      <c r="H85" s="153" t="str">
        <f>IFERROR(VLOOKUP($A85, '利用者情報'!$A$12:$L$113, 10, FALSE), "")</f>
        <v/>
      </c>
      <c r="I85" s="153" t="str">
        <f>IFERROR(VLOOKUP($A85, '利用者情報'!$A$12:$L$113, 11, FALSE), "")</f>
        <v/>
      </c>
      <c r="J85" s="153" t="str">
        <f>IFERROR(VLOOKUP($A85, '利用者情報'!$A$12:$L$113, 12, FALSE), "")</f>
        <v/>
      </c>
      <c r="K85" s="160"/>
      <c r="L85" s="160"/>
      <c r="M85" s="157">
        <f t="shared" si="1"/>
        <v>0</v>
      </c>
      <c r="N85" s="158">
        <f t="shared" si="2"/>
        <v>0</v>
      </c>
      <c r="O85" s="160"/>
      <c r="P85" s="160"/>
      <c r="Q85" s="160"/>
      <c r="R85" s="158">
        <f t="shared" si="3"/>
        <v>0</v>
      </c>
      <c r="S85" s="157">
        <f t="shared" si="4"/>
        <v>0</v>
      </c>
      <c r="T85" s="157">
        <f t="shared" si="5"/>
        <v>0</v>
      </c>
      <c r="U85" s="158">
        <f t="shared" si="6"/>
        <v>0</v>
      </c>
      <c r="V85" s="158">
        <f t="shared" si="7"/>
        <v>0</v>
      </c>
      <c r="W85" s="162"/>
      <c r="X85" s="183"/>
      <c r="Y85" s="1"/>
      <c r="Z85" s="1"/>
      <c r="AA85" s="1"/>
      <c r="AB85" s="1"/>
      <c r="AC85" s="1"/>
    </row>
    <row r="86" ht="18.0" customHeight="1">
      <c r="A86" s="160"/>
      <c r="B86" s="153" t="str">
        <f>IFERROR(VLOOKUP($A86, '利用者情報'!$A$12:$L$113, 2, FALSE), "")</f>
        <v/>
      </c>
      <c r="C86" s="154" t="str">
        <f>IFERROR(VLOOKUP($A86, '利用者情報'!$A$12:$L$113, 3, FALSE), "")</f>
        <v/>
      </c>
      <c r="D86" s="155" t="str">
        <f>IFERROR(VLOOKUP($A86, '利用者情報'!$A$12:$L$113, 4, FALSE), "")</f>
        <v/>
      </c>
      <c r="E86" s="155" t="str">
        <f>IFERROR(VLOOKUP($A86, '利用者情報'!$A$12:$L$113, 5, FALSE), "")</f>
        <v/>
      </c>
      <c r="F86" s="156" t="str">
        <f>IFERROR(VLOOKUP($A86, '利用者情報'!$A$12:$L$113, 8, FALSE), "")</f>
        <v/>
      </c>
      <c r="G86" s="153" t="str">
        <f>IFERROR(VLOOKUP($A86, '利用者情報'!$A$12:$L$113, 9, FALSE), "")</f>
        <v/>
      </c>
      <c r="H86" s="153" t="str">
        <f>IFERROR(VLOOKUP($A86, '利用者情報'!$A$12:$L$113, 10, FALSE), "")</f>
        <v/>
      </c>
      <c r="I86" s="153" t="str">
        <f>IFERROR(VLOOKUP($A86, '利用者情報'!$A$12:$L$113, 11, FALSE), "")</f>
        <v/>
      </c>
      <c r="J86" s="153" t="str">
        <f>IFERROR(VLOOKUP($A86, '利用者情報'!$A$12:$L$113, 12, FALSE), "")</f>
        <v/>
      </c>
      <c r="K86" s="160"/>
      <c r="L86" s="160"/>
      <c r="M86" s="157">
        <f t="shared" si="1"/>
        <v>0</v>
      </c>
      <c r="N86" s="158">
        <f t="shared" si="2"/>
        <v>0</v>
      </c>
      <c r="O86" s="160"/>
      <c r="P86" s="160"/>
      <c r="Q86" s="160"/>
      <c r="R86" s="158">
        <f t="shared" si="3"/>
        <v>0</v>
      </c>
      <c r="S86" s="157">
        <f t="shared" si="4"/>
        <v>0</v>
      </c>
      <c r="T86" s="157">
        <f t="shared" si="5"/>
        <v>0</v>
      </c>
      <c r="U86" s="158">
        <f t="shared" si="6"/>
        <v>0</v>
      </c>
      <c r="V86" s="158">
        <f t="shared" si="7"/>
        <v>0</v>
      </c>
      <c r="W86" s="162"/>
      <c r="X86" s="183"/>
      <c r="Y86" s="1"/>
      <c r="Z86" s="1"/>
      <c r="AA86" s="1"/>
      <c r="AB86" s="1"/>
      <c r="AC86" s="1"/>
    </row>
    <row r="87" ht="18.0" customHeight="1">
      <c r="A87" s="160"/>
      <c r="B87" s="153" t="str">
        <f>IFERROR(VLOOKUP($A87, '利用者情報'!$A$12:$L$113, 2, FALSE), "")</f>
        <v/>
      </c>
      <c r="C87" s="154" t="str">
        <f>IFERROR(VLOOKUP($A87, '利用者情報'!$A$12:$L$113, 3, FALSE), "")</f>
        <v/>
      </c>
      <c r="D87" s="155" t="str">
        <f>IFERROR(VLOOKUP($A87, '利用者情報'!$A$12:$L$113, 4, FALSE), "")</f>
        <v/>
      </c>
      <c r="E87" s="155" t="str">
        <f>IFERROR(VLOOKUP($A87, '利用者情報'!$A$12:$L$113, 5, FALSE), "")</f>
        <v/>
      </c>
      <c r="F87" s="156" t="str">
        <f>IFERROR(VLOOKUP($A87, '利用者情報'!$A$12:$L$113, 8, FALSE), "")</f>
        <v/>
      </c>
      <c r="G87" s="153" t="str">
        <f>IFERROR(VLOOKUP($A87, '利用者情報'!$A$12:$L$113, 9, FALSE), "")</f>
        <v/>
      </c>
      <c r="H87" s="153" t="str">
        <f>IFERROR(VLOOKUP($A87, '利用者情報'!$A$12:$L$113, 10, FALSE), "")</f>
        <v/>
      </c>
      <c r="I87" s="153" t="str">
        <f>IFERROR(VLOOKUP($A87, '利用者情報'!$A$12:$L$113, 11, FALSE), "")</f>
        <v/>
      </c>
      <c r="J87" s="153" t="str">
        <f>IFERROR(VLOOKUP($A87, '利用者情報'!$A$12:$L$113, 12, FALSE), "")</f>
        <v/>
      </c>
      <c r="K87" s="160"/>
      <c r="L87" s="160"/>
      <c r="M87" s="157">
        <f t="shared" si="1"/>
        <v>0</v>
      </c>
      <c r="N87" s="158">
        <f t="shared" si="2"/>
        <v>0</v>
      </c>
      <c r="O87" s="160"/>
      <c r="P87" s="160"/>
      <c r="Q87" s="160"/>
      <c r="R87" s="158">
        <f t="shared" si="3"/>
        <v>0</v>
      </c>
      <c r="S87" s="157">
        <f t="shared" si="4"/>
        <v>0</v>
      </c>
      <c r="T87" s="157">
        <f t="shared" si="5"/>
        <v>0</v>
      </c>
      <c r="U87" s="158">
        <f t="shared" si="6"/>
        <v>0</v>
      </c>
      <c r="V87" s="158">
        <f t="shared" si="7"/>
        <v>0</v>
      </c>
      <c r="W87" s="162"/>
      <c r="X87" s="183"/>
      <c r="Y87" s="1"/>
      <c r="Z87" s="1"/>
      <c r="AA87" s="1"/>
      <c r="AB87" s="1"/>
      <c r="AC87" s="1"/>
    </row>
    <row r="88" ht="18.0" customHeight="1">
      <c r="A88" s="160"/>
      <c r="B88" s="153" t="str">
        <f>IFERROR(VLOOKUP($A88, '利用者情報'!$A$12:$L$113, 2, FALSE), "")</f>
        <v/>
      </c>
      <c r="C88" s="154" t="str">
        <f>IFERROR(VLOOKUP($A88, '利用者情報'!$A$12:$L$113, 3, FALSE), "")</f>
        <v/>
      </c>
      <c r="D88" s="155" t="str">
        <f>IFERROR(VLOOKUP($A88, '利用者情報'!$A$12:$L$113, 4, FALSE), "")</f>
        <v/>
      </c>
      <c r="E88" s="155" t="str">
        <f>IFERROR(VLOOKUP($A88, '利用者情報'!$A$12:$L$113, 5, FALSE), "")</f>
        <v/>
      </c>
      <c r="F88" s="156" t="str">
        <f>IFERROR(VLOOKUP($A88, '利用者情報'!$A$12:$L$113, 8, FALSE), "")</f>
        <v/>
      </c>
      <c r="G88" s="153" t="str">
        <f>IFERROR(VLOOKUP($A88, '利用者情報'!$A$12:$L$113, 9, FALSE), "")</f>
        <v/>
      </c>
      <c r="H88" s="153" t="str">
        <f>IFERROR(VLOOKUP($A88, '利用者情報'!$A$12:$L$113, 10, FALSE), "")</f>
        <v/>
      </c>
      <c r="I88" s="153" t="str">
        <f>IFERROR(VLOOKUP($A88, '利用者情報'!$A$12:$L$113, 11, FALSE), "")</f>
        <v/>
      </c>
      <c r="J88" s="153" t="str">
        <f>IFERROR(VLOOKUP($A88, '利用者情報'!$A$12:$L$113, 12, FALSE), "")</f>
        <v/>
      </c>
      <c r="K88" s="160"/>
      <c r="L88" s="160"/>
      <c r="M88" s="157">
        <f t="shared" si="1"/>
        <v>0</v>
      </c>
      <c r="N88" s="158">
        <f t="shared" si="2"/>
        <v>0</v>
      </c>
      <c r="O88" s="160"/>
      <c r="P88" s="160"/>
      <c r="Q88" s="160"/>
      <c r="R88" s="158">
        <f t="shared" si="3"/>
        <v>0</v>
      </c>
      <c r="S88" s="157">
        <f t="shared" si="4"/>
        <v>0</v>
      </c>
      <c r="T88" s="157">
        <f t="shared" si="5"/>
        <v>0</v>
      </c>
      <c r="U88" s="158">
        <f t="shared" si="6"/>
        <v>0</v>
      </c>
      <c r="V88" s="158">
        <f t="shared" si="7"/>
        <v>0</v>
      </c>
      <c r="W88" s="162"/>
      <c r="X88" s="183"/>
      <c r="Y88" s="1"/>
      <c r="Z88" s="1"/>
      <c r="AA88" s="1"/>
      <c r="AB88" s="1"/>
      <c r="AC88" s="1"/>
    </row>
    <row r="89" ht="18.0" customHeight="1">
      <c r="A89" s="160"/>
      <c r="B89" s="153" t="str">
        <f>IFERROR(VLOOKUP($A89, '利用者情報'!$A$12:$L$113, 2, FALSE), "")</f>
        <v/>
      </c>
      <c r="C89" s="154" t="str">
        <f>IFERROR(VLOOKUP($A89, '利用者情報'!$A$12:$L$113, 3, FALSE), "")</f>
        <v/>
      </c>
      <c r="D89" s="155" t="str">
        <f>IFERROR(VLOOKUP($A89, '利用者情報'!$A$12:$L$113, 4, FALSE), "")</f>
        <v/>
      </c>
      <c r="E89" s="155" t="str">
        <f>IFERROR(VLOOKUP($A89, '利用者情報'!$A$12:$L$113, 5, FALSE), "")</f>
        <v/>
      </c>
      <c r="F89" s="156" t="str">
        <f>IFERROR(VLOOKUP($A89, '利用者情報'!$A$12:$L$113, 8, FALSE), "")</f>
        <v/>
      </c>
      <c r="G89" s="153" t="str">
        <f>IFERROR(VLOOKUP($A89, '利用者情報'!$A$12:$L$113, 9, FALSE), "")</f>
        <v/>
      </c>
      <c r="H89" s="153" t="str">
        <f>IFERROR(VLOOKUP($A89, '利用者情報'!$A$12:$L$113, 10, FALSE), "")</f>
        <v/>
      </c>
      <c r="I89" s="153" t="str">
        <f>IFERROR(VLOOKUP($A89, '利用者情報'!$A$12:$L$113, 11, FALSE), "")</f>
        <v/>
      </c>
      <c r="J89" s="153" t="str">
        <f>IFERROR(VLOOKUP($A89, '利用者情報'!$A$12:$L$113, 12, FALSE), "")</f>
        <v/>
      </c>
      <c r="K89" s="160"/>
      <c r="L89" s="160"/>
      <c r="M89" s="157">
        <f t="shared" si="1"/>
        <v>0</v>
      </c>
      <c r="N89" s="158">
        <f t="shared" si="2"/>
        <v>0</v>
      </c>
      <c r="O89" s="160"/>
      <c r="P89" s="160"/>
      <c r="Q89" s="160"/>
      <c r="R89" s="158">
        <f t="shared" si="3"/>
        <v>0</v>
      </c>
      <c r="S89" s="157">
        <f t="shared" si="4"/>
        <v>0</v>
      </c>
      <c r="T89" s="157">
        <f t="shared" si="5"/>
        <v>0</v>
      </c>
      <c r="U89" s="158">
        <f t="shared" si="6"/>
        <v>0</v>
      </c>
      <c r="V89" s="158">
        <f t="shared" si="7"/>
        <v>0</v>
      </c>
      <c r="W89" s="162"/>
      <c r="X89" s="183"/>
      <c r="Y89" s="1"/>
      <c r="Z89" s="1"/>
      <c r="AA89" s="1"/>
      <c r="AB89" s="1"/>
      <c r="AC89" s="1"/>
    </row>
    <row r="90" ht="18.0" customHeight="1">
      <c r="A90" s="160"/>
      <c r="B90" s="153" t="str">
        <f>IFERROR(VLOOKUP($A90, '利用者情報'!$A$12:$L$113, 2, FALSE), "")</f>
        <v/>
      </c>
      <c r="C90" s="154" t="str">
        <f>IFERROR(VLOOKUP($A90, '利用者情報'!$A$12:$L$113, 3, FALSE), "")</f>
        <v/>
      </c>
      <c r="D90" s="155" t="str">
        <f>IFERROR(VLOOKUP($A90, '利用者情報'!$A$12:$L$113, 4, FALSE), "")</f>
        <v/>
      </c>
      <c r="E90" s="155" t="str">
        <f>IFERROR(VLOOKUP($A90, '利用者情報'!$A$12:$L$113, 5, FALSE), "")</f>
        <v/>
      </c>
      <c r="F90" s="156" t="str">
        <f>IFERROR(VLOOKUP($A90, '利用者情報'!$A$12:$L$113, 8, FALSE), "")</f>
        <v/>
      </c>
      <c r="G90" s="153" t="str">
        <f>IFERROR(VLOOKUP($A90, '利用者情報'!$A$12:$L$113, 9, FALSE), "")</f>
        <v/>
      </c>
      <c r="H90" s="153" t="str">
        <f>IFERROR(VLOOKUP($A90, '利用者情報'!$A$12:$L$113, 10, FALSE), "")</f>
        <v/>
      </c>
      <c r="I90" s="153" t="str">
        <f>IFERROR(VLOOKUP($A90, '利用者情報'!$A$12:$L$113, 11, FALSE), "")</f>
        <v/>
      </c>
      <c r="J90" s="153" t="str">
        <f>IFERROR(VLOOKUP($A90, '利用者情報'!$A$12:$L$113, 12, FALSE), "")</f>
        <v/>
      </c>
      <c r="K90" s="160"/>
      <c r="L90" s="160"/>
      <c r="M90" s="157">
        <f t="shared" si="1"/>
        <v>0</v>
      </c>
      <c r="N90" s="158">
        <f t="shared" si="2"/>
        <v>0</v>
      </c>
      <c r="O90" s="160"/>
      <c r="P90" s="160"/>
      <c r="Q90" s="160"/>
      <c r="R90" s="158">
        <f t="shared" si="3"/>
        <v>0</v>
      </c>
      <c r="S90" s="157">
        <f t="shared" si="4"/>
        <v>0</v>
      </c>
      <c r="T90" s="157">
        <f t="shared" si="5"/>
        <v>0</v>
      </c>
      <c r="U90" s="158">
        <f t="shared" si="6"/>
        <v>0</v>
      </c>
      <c r="V90" s="158">
        <f t="shared" si="7"/>
        <v>0</v>
      </c>
      <c r="W90" s="162"/>
      <c r="X90" s="183"/>
      <c r="Y90" s="1"/>
      <c r="Z90" s="1"/>
      <c r="AA90" s="1"/>
      <c r="AB90" s="1"/>
      <c r="AC90" s="1"/>
    </row>
    <row r="91" ht="18.0" customHeight="1">
      <c r="A91" s="160"/>
      <c r="B91" s="153" t="str">
        <f>IFERROR(VLOOKUP($A91, '利用者情報'!$A$12:$L$113, 2, FALSE), "")</f>
        <v/>
      </c>
      <c r="C91" s="154" t="str">
        <f>IFERROR(VLOOKUP($A91, '利用者情報'!$A$12:$L$113, 3, FALSE), "")</f>
        <v/>
      </c>
      <c r="D91" s="155" t="str">
        <f>IFERROR(VLOOKUP($A91, '利用者情報'!$A$12:$L$113, 4, FALSE), "")</f>
        <v/>
      </c>
      <c r="E91" s="155" t="str">
        <f>IFERROR(VLOOKUP($A91, '利用者情報'!$A$12:$L$113, 5, FALSE), "")</f>
        <v/>
      </c>
      <c r="F91" s="156" t="str">
        <f>IFERROR(VLOOKUP($A91, '利用者情報'!$A$12:$L$113, 8, FALSE), "")</f>
        <v/>
      </c>
      <c r="G91" s="153" t="str">
        <f>IFERROR(VLOOKUP($A91, '利用者情報'!$A$12:$L$113, 9, FALSE), "")</f>
        <v/>
      </c>
      <c r="H91" s="153" t="str">
        <f>IFERROR(VLOOKUP($A91, '利用者情報'!$A$12:$L$113, 10, FALSE), "")</f>
        <v/>
      </c>
      <c r="I91" s="153" t="str">
        <f>IFERROR(VLOOKUP($A91, '利用者情報'!$A$12:$L$113, 11, FALSE), "")</f>
        <v/>
      </c>
      <c r="J91" s="153" t="str">
        <f>IFERROR(VLOOKUP($A91, '利用者情報'!$A$12:$L$113, 12, FALSE), "")</f>
        <v/>
      </c>
      <c r="K91" s="160"/>
      <c r="L91" s="160"/>
      <c r="M91" s="157">
        <f t="shared" si="1"/>
        <v>0</v>
      </c>
      <c r="N91" s="158">
        <f t="shared" si="2"/>
        <v>0</v>
      </c>
      <c r="O91" s="160"/>
      <c r="P91" s="160"/>
      <c r="Q91" s="160"/>
      <c r="R91" s="158">
        <f t="shared" si="3"/>
        <v>0</v>
      </c>
      <c r="S91" s="157">
        <f t="shared" si="4"/>
        <v>0</v>
      </c>
      <c r="T91" s="157">
        <f t="shared" si="5"/>
        <v>0</v>
      </c>
      <c r="U91" s="158">
        <f t="shared" si="6"/>
        <v>0</v>
      </c>
      <c r="V91" s="158">
        <f t="shared" si="7"/>
        <v>0</v>
      </c>
      <c r="W91" s="162"/>
      <c r="X91" s="183"/>
      <c r="Y91" s="1"/>
      <c r="Z91" s="1"/>
      <c r="AA91" s="1"/>
      <c r="AB91" s="1"/>
      <c r="AC91" s="1"/>
    </row>
    <row r="92" ht="18.0" customHeight="1">
      <c r="A92" s="160"/>
      <c r="B92" s="153" t="str">
        <f>IFERROR(VLOOKUP($A92, '利用者情報'!$A$12:$L$113, 2, FALSE), "")</f>
        <v/>
      </c>
      <c r="C92" s="154" t="str">
        <f>IFERROR(VLOOKUP($A92, '利用者情報'!$A$12:$L$113, 3, FALSE), "")</f>
        <v/>
      </c>
      <c r="D92" s="155" t="str">
        <f>IFERROR(VLOOKUP($A92, '利用者情報'!$A$12:$L$113, 4, FALSE), "")</f>
        <v/>
      </c>
      <c r="E92" s="155" t="str">
        <f>IFERROR(VLOOKUP($A92, '利用者情報'!$A$12:$L$113, 5, FALSE), "")</f>
        <v/>
      </c>
      <c r="F92" s="156" t="str">
        <f>IFERROR(VLOOKUP($A92, '利用者情報'!$A$12:$L$113, 8, FALSE), "")</f>
        <v/>
      </c>
      <c r="G92" s="153" t="str">
        <f>IFERROR(VLOOKUP($A92, '利用者情報'!$A$12:$L$113, 9, FALSE), "")</f>
        <v/>
      </c>
      <c r="H92" s="153" t="str">
        <f>IFERROR(VLOOKUP($A92, '利用者情報'!$A$12:$L$113, 10, FALSE), "")</f>
        <v/>
      </c>
      <c r="I92" s="153" t="str">
        <f>IFERROR(VLOOKUP($A92, '利用者情報'!$A$12:$L$113, 11, FALSE), "")</f>
        <v/>
      </c>
      <c r="J92" s="153" t="str">
        <f>IFERROR(VLOOKUP($A92, '利用者情報'!$A$12:$L$113, 12, FALSE), "")</f>
        <v/>
      </c>
      <c r="K92" s="160"/>
      <c r="L92" s="160"/>
      <c r="M92" s="157">
        <f t="shared" si="1"/>
        <v>0</v>
      </c>
      <c r="N92" s="158">
        <f t="shared" si="2"/>
        <v>0</v>
      </c>
      <c r="O92" s="160"/>
      <c r="P92" s="160"/>
      <c r="Q92" s="160"/>
      <c r="R92" s="158">
        <f t="shared" si="3"/>
        <v>0</v>
      </c>
      <c r="S92" s="157">
        <f t="shared" si="4"/>
        <v>0</v>
      </c>
      <c r="T92" s="157">
        <f t="shared" si="5"/>
        <v>0</v>
      </c>
      <c r="U92" s="158">
        <f t="shared" si="6"/>
        <v>0</v>
      </c>
      <c r="V92" s="158">
        <f t="shared" si="7"/>
        <v>0</v>
      </c>
      <c r="W92" s="162"/>
      <c r="X92" s="183"/>
      <c r="Y92" s="1"/>
      <c r="Z92" s="1"/>
      <c r="AA92" s="1"/>
      <c r="AB92" s="1"/>
      <c r="AC92" s="1"/>
    </row>
    <row r="93" ht="18.0" customHeight="1">
      <c r="A93" s="160"/>
      <c r="B93" s="153" t="str">
        <f>IFERROR(VLOOKUP($A93, '利用者情報'!$A$12:$L$113, 2, FALSE), "")</f>
        <v/>
      </c>
      <c r="C93" s="154" t="str">
        <f>IFERROR(VLOOKUP($A93, '利用者情報'!$A$12:$L$113, 3, FALSE), "")</f>
        <v/>
      </c>
      <c r="D93" s="155" t="str">
        <f>IFERROR(VLOOKUP($A93, '利用者情報'!$A$12:$L$113, 4, FALSE), "")</f>
        <v/>
      </c>
      <c r="E93" s="155" t="str">
        <f>IFERROR(VLOOKUP($A93, '利用者情報'!$A$12:$L$113, 5, FALSE), "")</f>
        <v/>
      </c>
      <c r="F93" s="156" t="str">
        <f>IFERROR(VLOOKUP($A93, '利用者情報'!$A$12:$L$113, 8, FALSE), "")</f>
        <v/>
      </c>
      <c r="G93" s="153" t="str">
        <f>IFERROR(VLOOKUP($A93, '利用者情報'!$A$12:$L$113, 9, FALSE), "")</f>
        <v/>
      </c>
      <c r="H93" s="153" t="str">
        <f>IFERROR(VLOOKUP($A93, '利用者情報'!$A$12:$L$113, 10, FALSE), "")</f>
        <v/>
      </c>
      <c r="I93" s="153" t="str">
        <f>IFERROR(VLOOKUP($A93, '利用者情報'!$A$12:$L$113, 11, FALSE), "")</f>
        <v/>
      </c>
      <c r="J93" s="153" t="str">
        <f>IFERROR(VLOOKUP($A93, '利用者情報'!$A$12:$L$113, 12, FALSE), "")</f>
        <v/>
      </c>
      <c r="K93" s="160"/>
      <c r="L93" s="160"/>
      <c r="M93" s="157">
        <f t="shared" si="1"/>
        <v>0</v>
      </c>
      <c r="N93" s="158">
        <f t="shared" si="2"/>
        <v>0</v>
      </c>
      <c r="O93" s="160"/>
      <c r="P93" s="160"/>
      <c r="Q93" s="160"/>
      <c r="R93" s="158">
        <f t="shared" si="3"/>
        <v>0</v>
      </c>
      <c r="S93" s="157">
        <f t="shared" si="4"/>
        <v>0</v>
      </c>
      <c r="T93" s="157">
        <f t="shared" si="5"/>
        <v>0</v>
      </c>
      <c r="U93" s="158">
        <f t="shared" si="6"/>
        <v>0</v>
      </c>
      <c r="V93" s="158">
        <f t="shared" si="7"/>
        <v>0</v>
      </c>
      <c r="W93" s="162"/>
      <c r="X93" s="183"/>
      <c r="Y93" s="1"/>
      <c r="Z93" s="1"/>
      <c r="AA93" s="1"/>
      <c r="AB93" s="1"/>
      <c r="AC93" s="1"/>
    </row>
    <row r="94" ht="18.0" customHeight="1">
      <c r="A94" s="160"/>
      <c r="B94" s="153" t="str">
        <f>IFERROR(VLOOKUP($A94, '利用者情報'!$A$12:$L$113, 2, FALSE), "")</f>
        <v/>
      </c>
      <c r="C94" s="154" t="str">
        <f>IFERROR(VLOOKUP($A94, '利用者情報'!$A$12:$L$113, 3, FALSE), "")</f>
        <v/>
      </c>
      <c r="D94" s="155" t="str">
        <f>IFERROR(VLOOKUP($A94, '利用者情報'!$A$12:$L$113, 4, FALSE), "")</f>
        <v/>
      </c>
      <c r="E94" s="155" t="str">
        <f>IFERROR(VLOOKUP($A94, '利用者情報'!$A$12:$L$113, 5, FALSE), "")</f>
        <v/>
      </c>
      <c r="F94" s="156" t="str">
        <f>IFERROR(VLOOKUP($A94, '利用者情報'!$A$12:$L$113, 8, FALSE), "")</f>
        <v/>
      </c>
      <c r="G94" s="153" t="str">
        <f>IFERROR(VLOOKUP($A94, '利用者情報'!$A$12:$L$113, 9, FALSE), "")</f>
        <v/>
      </c>
      <c r="H94" s="153" t="str">
        <f>IFERROR(VLOOKUP($A94, '利用者情報'!$A$12:$L$113, 10, FALSE), "")</f>
        <v/>
      </c>
      <c r="I94" s="153" t="str">
        <f>IFERROR(VLOOKUP($A94, '利用者情報'!$A$12:$L$113, 11, FALSE), "")</f>
        <v/>
      </c>
      <c r="J94" s="153" t="str">
        <f>IFERROR(VLOOKUP($A94, '利用者情報'!$A$12:$L$113, 12, FALSE), "")</f>
        <v/>
      </c>
      <c r="K94" s="160"/>
      <c r="L94" s="160"/>
      <c r="M94" s="157">
        <f t="shared" si="1"/>
        <v>0</v>
      </c>
      <c r="N94" s="158">
        <f t="shared" si="2"/>
        <v>0</v>
      </c>
      <c r="O94" s="160"/>
      <c r="P94" s="160"/>
      <c r="Q94" s="160"/>
      <c r="R94" s="158">
        <f t="shared" si="3"/>
        <v>0</v>
      </c>
      <c r="S94" s="157">
        <f t="shared" si="4"/>
        <v>0</v>
      </c>
      <c r="T94" s="157">
        <f t="shared" si="5"/>
        <v>0</v>
      </c>
      <c r="U94" s="158">
        <f t="shared" si="6"/>
        <v>0</v>
      </c>
      <c r="V94" s="158">
        <f t="shared" si="7"/>
        <v>0</v>
      </c>
      <c r="W94" s="162"/>
      <c r="X94" s="183"/>
      <c r="Y94" s="1"/>
      <c r="Z94" s="1"/>
      <c r="AA94" s="1"/>
      <c r="AB94" s="1"/>
      <c r="AC94" s="1"/>
    </row>
    <row r="95" ht="18.0" customHeight="1">
      <c r="A95" s="160"/>
      <c r="B95" s="153" t="str">
        <f>IFERROR(VLOOKUP($A95, '利用者情報'!$A$12:$L$113, 2, FALSE), "")</f>
        <v/>
      </c>
      <c r="C95" s="154" t="str">
        <f>IFERROR(VLOOKUP($A95, '利用者情報'!$A$12:$L$113, 3, FALSE), "")</f>
        <v/>
      </c>
      <c r="D95" s="155" t="str">
        <f>IFERROR(VLOOKUP($A95, '利用者情報'!$A$12:$L$113, 4, FALSE), "")</f>
        <v/>
      </c>
      <c r="E95" s="155" t="str">
        <f>IFERROR(VLOOKUP($A95, '利用者情報'!$A$12:$L$113, 5, FALSE), "")</f>
        <v/>
      </c>
      <c r="F95" s="156" t="str">
        <f>IFERROR(VLOOKUP($A95, '利用者情報'!$A$12:$L$113, 8, FALSE), "")</f>
        <v/>
      </c>
      <c r="G95" s="153" t="str">
        <f>IFERROR(VLOOKUP($A95, '利用者情報'!$A$12:$L$113, 9, FALSE), "")</f>
        <v/>
      </c>
      <c r="H95" s="153" t="str">
        <f>IFERROR(VLOOKUP($A95, '利用者情報'!$A$12:$L$113, 10, FALSE), "")</f>
        <v/>
      </c>
      <c r="I95" s="153" t="str">
        <f>IFERROR(VLOOKUP($A95, '利用者情報'!$A$12:$L$113, 11, FALSE), "")</f>
        <v/>
      </c>
      <c r="J95" s="153" t="str">
        <f>IFERROR(VLOOKUP($A95, '利用者情報'!$A$12:$L$113, 12, FALSE), "")</f>
        <v/>
      </c>
      <c r="K95" s="160"/>
      <c r="L95" s="160"/>
      <c r="M95" s="157">
        <f t="shared" si="1"/>
        <v>0</v>
      </c>
      <c r="N95" s="158">
        <f t="shared" si="2"/>
        <v>0</v>
      </c>
      <c r="O95" s="160"/>
      <c r="P95" s="160"/>
      <c r="Q95" s="160"/>
      <c r="R95" s="158">
        <f t="shared" si="3"/>
        <v>0</v>
      </c>
      <c r="S95" s="157">
        <f t="shared" si="4"/>
        <v>0</v>
      </c>
      <c r="T95" s="157">
        <f t="shared" si="5"/>
        <v>0</v>
      </c>
      <c r="U95" s="158">
        <f t="shared" si="6"/>
        <v>0</v>
      </c>
      <c r="V95" s="158">
        <f t="shared" si="7"/>
        <v>0</v>
      </c>
      <c r="W95" s="162"/>
      <c r="X95" s="183"/>
      <c r="Y95" s="1"/>
      <c r="Z95" s="1"/>
      <c r="AA95" s="1"/>
      <c r="AB95" s="1"/>
      <c r="AC95" s="1"/>
    </row>
    <row r="96" ht="18.0" customHeight="1">
      <c r="A96" s="160"/>
      <c r="B96" s="153" t="str">
        <f>IFERROR(VLOOKUP($A96, '利用者情報'!$A$12:$L$113, 2, FALSE), "")</f>
        <v/>
      </c>
      <c r="C96" s="154" t="str">
        <f>IFERROR(VLOOKUP($A96, '利用者情報'!$A$12:$L$113, 3, FALSE), "")</f>
        <v/>
      </c>
      <c r="D96" s="155" t="str">
        <f>IFERROR(VLOOKUP($A96, '利用者情報'!$A$12:$L$113, 4, FALSE), "")</f>
        <v/>
      </c>
      <c r="E96" s="155" t="str">
        <f>IFERROR(VLOOKUP($A96, '利用者情報'!$A$12:$L$113, 5, FALSE), "")</f>
        <v/>
      </c>
      <c r="F96" s="156" t="str">
        <f>IFERROR(VLOOKUP($A96, '利用者情報'!$A$12:$L$113, 8, FALSE), "")</f>
        <v/>
      </c>
      <c r="G96" s="153" t="str">
        <f>IFERROR(VLOOKUP($A96, '利用者情報'!$A$12:$L$113, 9, FALSE), "")</f>
        <v/>
      </c>
      <c r="H96" s="153" t="str">
        <f>IFERROR(VLOOKUP($A96, '利用者情報'!$A$12:$L$113, 10, FALSE), "")</f>
        <v/>
      </c>
      <c r="I96" s="153" t="str">
        <f>IFERROR(VLOOKUP($A96, '利用者情報'!$A$12:$L$113, 11, FALSE), "")</f>
        <v/>
      </c>
      <c r="J96" s="153" t="str">
        <f>IFERROR(VLOOKUP($A96, '利用者情報'!$A$12:$L$113, 12, FALSE), "")</f>
        <v/>
      </c>
      <c r="K96" s="160"/>
      <c r="L96" s="160"/>
      <c r="M96" s="157">
        <f t="shared" si="1"/>
        <v>0</v>
      </c>
      <c r="N96" s="158">
        <f t="shared" si="2"/>
        <v>0</v>
      </c>
      <c r="O96" s="160"/>
      <c r="P96" s="160"/>
      <c r="Q96" s="160"/>
      <c r="R96" s="158">
        <f t="shared" si="3"/>
        <v>0</v>
      </c>
      <c r="S96" s="157">
        <f t="shared" si="4"/>
        <v>0</v>
      </c>
      <c r="T96" s="157">
        <f t="shared" si="5"/>
        <v>0</v>
      </c>
      <c r="U96" s="158">
        <f t="shared" si="6"/>
        <v>0</v>
      </c>
      <c r="V96" s="158">
        <f t="shared" si="7"/>
        <v>0</v>
      </c>
      <c r="W96" s="162"/>
      <c r="X96" s="183"/>
      <c r="Y96" s="1"/>
      <c r="Z96" s="1"/>
      <c r="AA96" s="1"/>
      <c r="AB96" s="1"/>
      <c r="AC96" s="1"/>
    </row>
    <row r="97" ht="18.0" customHeight="1">
      <c r="A97" s="164"/>
      <c r="B97" s="165" t="s">
        <v>73</v>
      </c>
      <c r="C97" s="166"/>
      <c r="D97" s="167"/>
      <c r="E97" s="167"/>
      <c r="F97" s="167">
        <f t="shared" ref="F97:J97" si="9">COUNTIF(F27:F96,"○")</f>
        <v>0</v>
      </c>
      <c r="G97" s="167">
        <f t="shared" si="9"/>
        <v>0</v>
      </c>
      <c r="H97" s="167">
        <f t="shared" si="9"/>
        <v>0</v>
      </c>
      <c r="I97" s="168">
        <f t="shared" si="9"/>
        <v>0</v>
      </c>
      <c r="J97" s="168">
        <f t="shared" si="9"/>
        <v>0</v>
      </c>
      <c r="K97" s="169"/>
      <c r="L97" s="170">
        <f>SUM(L27:L96)</f>
        <v>0</v>
      </c>
      <c r="M97" s="171"/>
      <c r="N97" s="172">
        <f t="shared" ref="N97:R97" si="10">SUM(N27:N96)</f>
        <v>0</v>
      </c>
      <c r="O97" s="173">
        <f t="shared" si="10"/>
        <v>0</v>
      </c>
      <c r="P97" s="174">
        <f t="shared" si="10"/>
        <v>0</v>
      </c>
      <c r="Q97" s="175">
        <f t="shared" si="10"/>
        <v>0</v>
      </c>
      <c r="R97" s="172">
        <f t="shared" si="10"/>
        <v>0</v>
      </c>
      <c r="S97" s="176"/>
      <c r="T97" s="177"/>
      <c r="U97" s="178">
        <f t="shared" ref="U97:V97" si="11">SUM(U27:U96)</f>
        <v>0</v>
      </c>
      <c r="V97" s="179">
        <f t="shared" si="11"/>
        <v>0</v>
      </c>
      <c r="W97" s="180"/>
      <c r="X97" s="183"/>
      <c r="Y97" s="1"/>
      <c r="Z97" s="1"/>
      <c r="AA97" s="1"/>
      <c r="AB97" s="1"/>
      <c r="AC97" s="1"/>
    </row>
    <row r="98" ht="18.0"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ht="18.0"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ht="18.0"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ht="18.0"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ht="18.0"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ht="18.0"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ht="18.0"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ht="18.0"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ht="18.0"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ht="18.0"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ht="18.0"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ht="18.0"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ht="18.0"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ht="18.0"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ht="18.0"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ht="18.0"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ht="18.0"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ht="18.0"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ht="18.0"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ht="18.0"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ht="18.0"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ht="18.0"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ht="18.0"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ht="18.0"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ht="18.0"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ht="18.0"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ht="18.0"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ht="18.0"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ht="18.0"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ht="18.0"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ht="18.0"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row>
    <row r="219"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row>
    <row r="220"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row>
    <row r="221"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row>
    <row r="222"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row>
    <row r="223"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row>
    <row r="224"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row>
    <row r="225"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row>
    <row r="2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row>
    <row r="227"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row>
    <row r="228"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row>
    <row r="229"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row>
    <row r="230"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row>
    <row r="231"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row>
    <row r="232"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row>
    <row r="233"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row>
    <row r="234"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row>
    <row r="235"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row>
    <row r="23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row>
    <row r="237"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row>
    <row r="238"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row>
    <row r="239"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row>
    <row r="240"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row>
    <row r="241"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row>
    <row r="242"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row>
    <row r="243"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row>
    <row r="244"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row>
    <row r="245"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row>
    <row r="24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row>
    <row r="247"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row>
    <row r="248"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row>
    <row r="249"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row>
    <row r="250"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row>
    <row r="251"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row>
    <row r="252"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row>
    <row r="253"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row>
    <row r="254"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row>
    <row r="255"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row>
    <row r="25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row>
    <row r="257"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row>
    <row r="258"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row>
    <row r="259"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row>
    <row r="260"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row>
    <row r="261"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row>
    <row r="262"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row>
    <row r="263"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row>
    <row r="264"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row>
    <row r="265"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row>
    <row r="26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row>
    <row r="267"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row>
    <row r="268"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row>
    <row r="269"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row>
    <row r="270"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row>
    <row r="271"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row>
    <row r="272"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row>
    <row r="273"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row>
    <row r="274"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row>
    <row r="275"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row>
    <row r="27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row>
    <row r="277"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row>
    <row r="278"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row>
    <row r="1001"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row>
    <row r="1002"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row>
    <row r="1003" ht="15.7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row>
    <row r="1004" ht="15.7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row>
    <row r="1005" ht="15.75"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row>
    <row r="1006" ht="15.75" customHeight="1">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row>
    <row r="1007" ht="15.75" customHeight="1">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row>
    <row r="1008" ht="15.75" customHeight="1">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row>
    <row r="1009" ht="15.75" customHeight="1">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row>
    <row r="1010" ht="15.75" customHeight="1">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row>
    <row r="1011" ht="15.75" customHeight="1">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row>
    <row r="1012" ht="15.75" customHeight="1">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row>
  </sheetData>
  <mergeCells count="39">
    <mergeCell ref="A2:V2"/>
    <mergeCell ref="D4:G4"/>
    <mergeCell ref="D5:G5"/>
    <mergeCell ref="D6:G6"/>
    <mergeCell ref="D7:G7"/>
    <mergeCell ref="D8:G8"/>
    <mergeCell ref="D9:G9"/>
    <mergeCell ref="A13:T13"/>
    <mergeCell ref="A14:U14"/>
    <mergeCell ref="A15:T15"/>
    <mergeCell ref="A16:T16"/>
    <mergeCell ref="A17:U17"/>
    <mergeCell ref="A18:U18"/>
    <mergeCell ref="A19:U19"/>
    <mergeCell ref="A22:A26"/>
    <mergeCell ref="B22:B26"/>
    <mergeCell ref="C22:C26"/>
    <mergeCell ref="D22:D26"/>
    <mergeCell ref="E22:E26"/>
    <mergeCell ref="F22:F26"/>
    <mergeCell ref="G22:G26"/>
    <mergeCell ref="K22:K23"/>
    <mergeCell ref="L23:L25"/>
    <mergeCell ref="K24:K25"/>
    <mergeCell ref="M23:M25"/>
    <mergeCell ref="N23:N25"/>
    <mergeCell ref="V22:V25"/>
    <mergeCell ref="S23:T25"/>
    <mergeCell ref="U23:U25"/>
    <mergeCell ref="O24:O25"/>
    <mergeCell ref="P24:Q24"/>
    <mergeCell ref="H22:H26"/>
    <mergeCell ref="I22:I26"/>
    <mergeCell ref="J22:J26"/>
    <mergeCell ref="L22:N22"/>
    <mergeCell ref="O22:U22"/>
    <mergeCell ref="W22:W26"/>
    <mergeCell ref="O23:R23"/>
    <mergeCell ref="R24:R25"/>
  </mergeCells>
  <conditionalFormatting sqref="R61:W96 X61:X78 M78:N96 Y78">
    <cfRule type="cellIs" dxfId="0" priority="1" operator="equal">
      <formula>0</formula>
    </cfRule>
  </conditionalFormatting>
  <conditionalFormatting sqref="M27:N77">
    <cfRule type="cellIs" dxfId="0" priority="2" operator="equal">
      <formula>0</formula>
    </cfRule>
  </conditionalFormatting>
  <conditionalFormatting sqref="R27:X77">
    <cfRule type="cellIs" dxfId="0" priority="3" operator="equal">
      <formula>0</formula>
    </cfRule>
  </conditionalFormatting>
  <conditionalFormatting sqref="M61:N77">
    <cfRule type="cellIs" dxfId="0" priority="4" operator="equal">
      <formula>0</formula>
    </cfRule>
  </conditionalFormatting>
  <conditionalFormatting sqref="R61:X77">
    <cfRule type="cellIs" dxfId="0" priority="5" operator="equal">
      <formula>0</formula>
    </cfRule>
  </conditionalFormatting>
  <printOptions/>
  <pageMargins bottom="0.7480314960629921" footer="0.0" header="0.0" left="0.7086614173228347" right="0.7086614173228347" top="0.7480314960629921"/>
  <pageSetup fitToHeight="0" paperSize="9"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0.38"/>
    <col customWidth="1" min="2" max="2" width="15.75"/>
    <col customWidth="1" min="3" max="3" width="14.63"/>
    <col customWidth="1" min="4" max="4" width="16.88"/>
    <col customWidth="1" min="5" max="5" width="14.5"/>
    <col customWidth="1" min="6" max="6" width="13.13"/>
    <col customWidth="1" min="7" max="7" width="8.0"/>
    <col customWidth="1" min="8" max="8" width="13.5"/>
    <col customWidth="1" min="9" max="9" width="9.88"/>
    <col customWidth="1" min="10" max="10" width="7.63"/>
    <col customWidth="1" min="11" max="11" width="10.5"/>
    <col customWidth="1" min="12" max="23" width="12.63"/>
    <col customWidth="1" min="24" max="29" width="6.88"/>
  </cols>
  <sheetData>
    <row r="1">
      <c r="A1" s="84" t="s">
        <v>105</v>
      </c>
      <c r="B1" s="85"/>
      <c r="C1" s="85"/>
      <c r="D1" s="85"/>
      <c r="E1" s="86"/>
      <c r="F1" s="86"/>
      <c r="G1" s="86"/>
      <c r="H1" s="87"/>
      <c r="I1" s="86"/>
      <c r="J1" s="86"/>
      <c r="K1" s="86"/>
      <c r="L1" s="86"/>
      <c r="M1" s="86"/>
      <c r="N1" s="86"/>
      <c r="O1" s="86"/>
      <c r="P1" s="86"/>
      <c r="Q1" s="86"/>
      <c r="R1" s="86"/>
      <c r="S1" s="86"/>
      <c r="T1" s="86"/>
      <c r="U1" s="86"/>
      <c r="V1" s="1"/>
      <c r="W1" s="1"/>
      <c r="X1" s="1"/>
      <c r="Y1" s="1"/>
      <c r="Z1" s="1"/>
      <c r="AA1" s="1"/>
      <c r="AB1" s="1"/>
      <c r="AC1" s="1"/>
    </row>
    <row r="2" ht="22.5" customHeight="1">
      <c r="A2" s="88" t="s">
        <v>47</v>
      </c>
      <c r="W2" s="1"/>
      <c r="X2" s="1"/>
      <c r="Y2" s="1"/>
      <c r="Z2" s="1"/>
      <c r="AA2" s="1"/>
      <c r="AB2" s="1"/>
      <c r="AC2" s="1"/>
    </row>
    <row r="3" ht="9.0" customHeight="1">
      <c r="A3" s="89"/>
      <c r="B3" s="89"/>
      <c r="C3" s="89"/>
      <c r="D3" s="89"/>
      <c r="E3" s="89"/>
      <c r="F3" s="89"/>
      <c r="G3" s="89"/>
      <c r="H3" s="89"/>
      <c r="I3" s="89"/>
      <c r="J3" s="89"/>
      <c r="K3" s="89"/>
      <c r="L3" s="89"/>
      <c r="M3" s="89"/>
      <c r="N3" s="89"/>
      <c r="O3" s="89"/>
      <c r="P3" s="89"/>
      <c r="Q3" s="89"/>
      <c r="R3" s="89"/>
      <c r="S3" s="89"/>
      <c r="T3" s="89"/>
      <c r="U3" s="89"/>
      <c r="V3" s="89"/>
      <c r="W3" s="89"/>
      <c r="X3" s="89"/>
      <c r="Y3" s="89"/>
      <c r="Z3" s="1"/>
      <c r="AA3" s="1"/>
      <c r="AB3" s="1"/>
      <c r="AC3" s="1"/>
    </row>
    <row r="4" ht="13.5" customHeight="1">
      <c r="A4" s="90"/>
      <c r="B4" s="91"/>
      <c r="C4" s="92" t="s">
        <v>1</v>
      </c>
      <c r="D4" s="28" t="str">
        <f>IF('初めに'!C4="","",'初めに'!C4)</f>
        <v/>
      </c>
      <c r="E4" s="8"/>
      <c r="F4" s="8"/>
      <c r="G4" s="6"/>
      <c r="H4" s="93"/>
      <c r="I4" s="93"/>
      <c r="J4" s="93"/>
      <c r="K4" s="93"/>
      <c r="L4" s="93"/>
      <c r="M4" s="93"/>
      <c r="N4" s="93"/>
      <c r="O4" s="87"/>
      <c r="P4" s="87"/>
      <c r="Q4" s="87"/>
      <c r="R4" s="87"/>
      <c r="S4" s="87"/>
      <c r="T4" s="89"/>
      <c r="U4" s="89"/>
      <c r="V4" s="89"/>
      <c r="W4" s="89"/>
      <c r="X4" s="1"/>
      <c r="Y4" s="1"/>
      <c r="Z4" s="1"/>
      <c r="AA4" s="1"/>
      <c r="AB4" s="1"/>
      <c r="AC4" s="1"/>
    </row>
    <row r="5" ht="13.5" customHeight="1">
      <c r="A5" s="90"/>
      <c r="B5" s="91"/>
      <c r="C5" s="92" t="s">
        <v>5</v>
      </c>
      <c r="D5" s="28" t="str">
        <f>IF('初めに'!B10="","",'初めに'!B10)</f>
        <v>#N/A</v>
      </c>
      <c r="E5" s="8"/>
      <c r="F5" s="8"/>
      <c r="G5" s="6"/>
      <c r="H5" s="93"/>
      <c r="I5" s="93"/>
      <c r="J5" s="93"/>
      <c r="K5" s="93"/>
      <c r="L5" s="93"/>
      <c r="M5" s="93"/>
      <c r="N5" s="93"/>
      <c r="O5" s="87"/>
      <c r="P5" s="87"/>
      <c r="Q5" s="87"/>
      <c r="R5" s="87"/>
      <c r="S5" s="87"/>
      <c r="T5" s="87"/>
      <c r="U5" s="94"/>
      <c r="V5" s="1"/>
      <c r="W5" s="1"/>
      <c r="X5" s="1"/>
      <c r="Y5" s="1"/>
      <c r="Z5" s="1"/>
      <c r="AA5" s="1"/>
      <c r="AB5" s="1"/>
      <c r="AC5" s="1"/>
    </row>
    <row r="6" ht="15.0" customHeight="1">
      <c r="A6" s="90"/>
      <c r="B6" s="91"/>
      <c r="C6" s="92" t="s">
        <v>2</v>
      </c>
      <c r="D6" s="28" t="str">
        <f>IF('初めに'!C5="","",'初めに'!C5)</f>
        <v/>
      </c>
      <c r="E6" s="8"/>
      <c r="F6" s="8"/>
      <c r="G6" s="6"/>
      <c r="H6" s="93"/>
      <c r="I6" s="93"/>
      <c r="J6" s="93"/>
      <c r="K6" s="93"/>
      <c r="L6" s="93"/>
      <c r="M6" s="93"/>
      <c r="N6" s="93"/>
      <c r="O6" s="93"/>
      <c r="P6" s="87"/>
      <c r="Q6" s="87"/>
      <c r="R6" s="87"/>
      <c r="S6" s="87"/>
      <c r="T6" s="87"/>
      <c r="U6" s="87"/>
      <c r="V6" s="94"/>
      <c r="W6" s="1"/>
      <c r="X6" s="1"/>
      <c r="Y6" s="1"/>
      <c r="Z6" s="1"/>
      <c r="AA6" s="1"/>
      <c r="AB6" s="1"/>
      <c r="AC6" s="1"/>
    </row>
    <row r="7" ht="15.0" customHeight="1">
      <c r="A7" s="90"/>
      <c r="B7" s="91"/>
      <c r="C7" s="92" t="s">
        <v>3</v>
      </c>
      <c r="D7" s="32" t="str">
        <f>IF('初めに'!C6="","",'初めに'!C6)</f>
        <v/>
      </c>
      <c r="E7" s="8"/>
      <c r="F7" s="8"/>
      <c r="G7" s="6"/>
      <c r="H7" s="93"/>
      <c r="I7" s="93"/>
      <c r="J7" s="93"/>
      <c r="K7" s="93"/>
      <c r="L7" s="93"/>
      <c r="M7" s="93"/>
      <c r="N7" s="93"/>
      <c r="O7" s="93"/>
      <c r="P7" s="87"/>
      <c r="Q7" s="87"/>
      <c r="R7" s="87"/>
      <c r="S7" s="87"/>
      <c r="T7" s="87"/>
      <c r="U7" s="87"/>
      <c r="V7" s="94"/>
      <c r="W7" s="1"/>
      <c r="X7" s="1"/>
      <c r="Y7" s="1"/>
      <c r="Z7" s="1"/>
      <c r="AA7" s="1"/>
      <c r="AB7" s="1"/>
      <c r="AC7" s="1"/>
    </row>
    <row r="8" ht="13.5" customHeight="1">
      <c r="A8" s="90"/>
      <c r="B8" s="95"/>
      <c r="C8" s="96" t="s">
        <v>4</v>
      </c>
      <c r="D8" s="28" t="str">
        <f>IF('初めに'!C7="","",'初めに'!C7)</f>
        <v/>
      </c>
      <c r="E8" s="8"/>
      <c r="F8" s="8"/>
      <c r="G8" s="6"/>
      <c r="H8" s="93"/>
      <c r="I8" s="93"/>
      <c r="J8" s="93"/>
      <c r="K8" s="97"/>
      <c r="L8" s="97"/>
      <c r="M8" s="97"/>
      <c r="N8" s="93"/>
      <c r="O8" s="87"/>
      <c r="P8" s="87"/>
      <c r="Q8" s="87"/>
      <c r="R8" s="87"/>
      <c r="S8" s="87"/>
      <c r="T8" s="87"/>
      <c r="U8" s="87"/>
      <c r="V8" s="1"/>
      <c r="W8" s="1"/>
      <c r="X8" s="1"/>
      <c r="Y8" s="1"/>
      <c r="Z8" s="1"/>
      <c r="AA8" s="1"/>
      <c r="AB8" s="1"/>
      <c r="AC8" s="1"/>
    </row>
    <row r="9">
      <c r="A9" s="90"/>
      <c r="B9" s="95"/>
      <c r="C9" s="96" t="s">
        <v>29</v>
      </c>
      <c r="D9" s="98" t="s">
        <v>30</v>
      </c>
      <c r="E9" s="8"/>
      <c r="F9" s="8"/>
      <c r="G9" s="6"/>
      <c r="H9" s="93"/>
      <c r="I9" s="93"/>
      <c r="J9" s="93"/>
      <c r="K9" s="93"/>
      <c r="L9" s="93"/>
      <c r="M9" s="93"/>
      <c r="N9" s="93"/>
      <c r="O9" s="87"/>
      <c r="P9" s="99"/>
      <c r="Q9" s="99"/>
      <c r="R9" s="99"/>
      <c r="S9" s="99"/>
      <c r="T9" s="87"/>
      <c r="U9" s="87"/>
      <c r="V9" s="1"/>
      <c r="W9" s="1"/>
      <c r="X9" s="1"/>
      <c r="Y9" s="1"/>
      <c r="Z9" s="1"/>
      <c r="AA9" s="1"/>
      <c r="AB9" s="1"/>
      <c r="AC9" s="1"/>
    </row>
    <row r="10" ht="13.5" customHeight="1">
      <c r="A10" s="90"/>
      <c r="B10" s="100"/>
      <c r="C10" s="100"/>
      <c r="D10" s="93"/>
      <c r="E10" s="93"/>
      <c r="F10" s="101"/>
      <c r="G10" s="91"/>
      <c r="H10" s="91"/>
      <c r="I10" s="91"/>
      <c r="J10" s="91"/>
      <c r="K10" s="91"/>
      <c r="L10" s="87"/>
      <c r="M10" s="87"/>
      <c r="N10" s="1"/>
      <c r="O10" s="1"/>
      <c r="P10" s="1"/>
      <c r="Q10" s="1"/>
      <c r="R10" s="1"/>
      <c r="S10" s="1"/>
      <c r="T10" s="1"/>
      <c r="U10" s="1"/>
      <c r="V10" s="1"/>
      <c r="W10" s="1"/>
      <c r="X10" s="1"/>
      <c r="Y10" s="1"/>
      <c r="Z10" s="1"/>
      <c r="AA10" s="1"/>
      <c r="AB10" s="1"/>
      <c r="AC10" s="1"/>
    </row>
    <row r="11" ht="9.75" customHeight="1">
      <c r="A11" s="90"/>
      <c r="B11" s="100"/>
      <c r="C11" s="100"/>
      <c r="D11" s="91"/>
      <c r="E11" s="87"/>
      <c r="F11" s="87"/>
      <c r="G11" s="87"/>
      <c r="H11" s="87"/>
      <c r="I11" s="87"/>
      <c r="J11" s="87"/>
      <c r="K11" s="87"/>
      <c r="L11" s="87"/>
      <c r="M11" s="87"/>
      <c r="N11" s="87"/>
      <c r="O11" s="87"/>
      <c r="P11" s="87"/>
      <c r="Q11" s="87"/>
      <c r="R11" s="87"/>
      <c r="S11" s="87"/>
      <c r="T11" s="87"/>
      <c r="U11" s="87"/>
      <c r="V11" s="1"/>
      <c r="W11" s="1"/>
      <c r="X11" s="1"/>
      <c r="Y11" s="1"/>
      <c r="Z11" s="1"/>
      <c r="AA11" s="1"/>
      <c r="AB11" s="1"/>
      <c r="AC11" s="1"/>
    </row>
    <row r="12">
      <c r="A12" s="102" t="s">
        <v>48</v>
      </c>
      <c r="B12" s="103"/>
      <c r="C12" s="103"/>
      <c r="D12" s="103"/>
      <c r="E12" s="103"/>
      <c r="F12" s="103"/>
      <c r="G12" s="103"/>
      <c r="H12" s="103"/>
      <c r="I12" s="103"/>
      <c r="J12" s="103"/>
      <c r="K12" s="103"/>
      <c r="L12" s="103"/>
      <c r="M12" s="103"/>
      <c r="N12" s="103"/>
      <c r="O12" s="103"/>
      <c r="P12" s="103"/>
      <c r="Q12" s="103"/>
      <c r="R12" s="103"/>
      <c r="S12" s="103"/>
      <c r="T12" s="103"/>
      <c r="U12" s="104"/>
      <c r="V12" s="1"/>
      <c r="W12" s="1"/>
      <c r="X12" s="1"/>
      <c r="Y12" s="1"/>
      <c r="Z12" s="1"/>
      <c r="AA12" s="1"/>
      <c r="AB12" s="1"/>
      <c r="AC12" s="1"/>
    </row>
    <row r="13" ht="15.75" customHeight="1">
      <c r="A13" s="105" t="s">
        <v>49</v>
      </c>
      <c r="B13" s="106"/>
      <c r="C13" s="106"/>
      <c r="D13" s="106"/>
      <c r="E13" s="106"/>
      <c r="F13" s="106"/>
      <c r="G13" s="106"/>
      <c r="H13" s="106"/>
      <c r="I13" s="106"/>
      <c r="J13" s="106"/>
      <c r="K13" s="106"/>
      <c r="L13" s="106"/>
      <c r="M13" s="106"/>
      <c r="N13" s="106"/>
      <c r="O13" s="106"/>
      <c r="P13" s="106"/>
      <c r="Q13" s="106"/>
      <c r="R13" s="106"/>
      <c r="S13" s="106"/>
      <c r="T13" s="106"/>
      <c r="U13" s="107"/>
      <c r="V13" s="1"/>
      <c r="W13" s="1"/>
      <c r="X13" s="1"/>
      <c r="Y13" s="1"/>
      <c r="Z13" s="1"/>
      <c r="AA13" s="1"/>
      <c r="AB13" s="1"/>
      <c r="AC13" s="1"/>
    </row>
    <row r="14">
      <c r="A14" s="105" t="s">
        <v>50</v>
      </c>
      <c r="B14" s="106"/>
      <c r="C14" s="106"/>
      <c r="D14" s="106"/>
      <c r="E14" s="106"/>
      <c r="F14" s="106"/>
      <c r="G14" s="106"/>
      <c r="H14" s="106"/>
      <c r="I14" s="106"/>
      <c r="J14" s="106"/>
      <c r="K14" s="106"/>
      <c r="L14" s="106"/>
      <c r="M14" s="106"/>
      <c r="N14" s="106"/>
      <c r="O14" s="106"/>
      <c r="P14" s="106"/>
      <c r="Q14" s="106"/>
      <c r="R14" s="106"/>
      <c r="S14" s="106"/>
      <c r="T14" s="106"/>
      <c r="U14" s="108"/>
      <c r="V14" s="1"/>
      <c r="W14" s="1"/>
      <c r="X14" s="1"/>
      <c r="Y14" s="1"/>
      <c r="Z14" s="1"/>
      <c r="AA14" s="1"/>
      <c r="AB14" s="1"/>
      <c r="AC14" s="1"/>
    </row>
    <row r="15" ht="15.75" customHeight="1">
      <c r="A15" s="105" t="s">
        <v>51</v>
      </c>
      <c r="B15" s="106"/>
      <c r="C15" s="106"/>
      <c r="D15" s="106"/>
      <c r="E15" s="106"/>
      <c r="F15" s="106"/>
      <c r="G15" s="106"/>
      <c r="H15" s="106"/>
      <c r="I15" s="106"/>
      <c r="J15" s="106"/>
      <c r="K15" s="106"/>
      <c r="L15" s="106"/>
      <c r="M15" s="106"/>
      <c r="N15" s="106"/>
      <c r="O15" s="106"/>
      <c r="P15" s="106"/>
      <c r="Q15" s="106"/>
      <c r="R15" s="106"/>
      <c r="S15" s="106"/>
      <c r="T15" s="106"/>
      <c r="U15" s="107"/>
      <c r="V15" s="1"/>
      <c r="W15" s="1"/>
      <c r="X15" s="1"/>
      <c r="Y15" s="1"/>
      <c r="Z15" s="1"/>
      <c r="AA15" s="1"/>
      <c r="AB15" s="1"/>
      <c r="AC15" s="1"/>
    </row>
    <row r="16" ht="15.75" customHeight="1">
      <c r="A16" s="105" t="s">
        <v>52</v>
      </c>
      <c r="B16" s="106"/>
      <c r="C16" s="106"/>
      <c r="D16" s="106"/>
      <c r="E16" s="106"/>
      <c r="F16" s="106"/>
      <c r="G16" s="106"/>
      <c r="H16" s="106"/>
      <c r="I16" s="106"/>
      <c r="J16" s="106"/>
      <c r="K16" s="106"/>
      <c r="L16" s="106"/>
      <c r="M16" s="106"/>
      <c r="N16" s="106"/>
      <c r="O16" s="106"/>
      <c r="P16" s="106"/>
      <c r="Q16" s="106"/>
      <c r="R16" s="106"/>
      <c r="S16" s="106"/>
      <c r="T16" s="106"/>
      <c r="U16" s="107"/>
      <c r="V16" s="1"/>
      <c r="W16" s="10"/>
      <c r="X16" s="1"/>
      <c r="Y16" s="1"/>
      <c r="Z16" s="1"/>
      <c r="AA16" s="1"/>
      <c r="AB16" s="1"/>
      <c r="AC16" s="1"/>
    </row>
    <row r="17">
      <c r="A17" s="105" t="s">
        <v>53</v>
      </c>
      <c r="B17" s="106"/>
      <c r="C17" s="106"/>
      <c r="D17" s="106"/>
      <c r="E17" s="106"/>
      <c r="F17" s="106"/>
      <c r="G17" s="106"/>
      <c r="H17" s="106"/>
      <c r="I17" s="106"/>
      <c r="J17" s="106"/>
      <c r="K17" s="106"/>
      <c r="L17" s="106"/>
      <c r="M17" s="106"/>
      <c r="N17" s="106"/>
      <c r="O17" s="106"/>
      <c r="P17" s="106"/>
      <c r="Q17" s="106"/>
      <c r="R17" s="106"/>
      <c r="S17" s="106"/>
      <c r="T17" s="106"/>
      <c r="U17" s="108"/>
      <c r="V17" s="1"/>
      <c r="W17" s="10"/>
      <c r="X17" s="1"/>
      <c r="Y17" s="1"/>
      <c r="Z17" s="1"/>
      <c r="AA17" s="1"/>
      <c r="AB17" s="1"/>
      <c r="AC17" s="1"/>
    </row>
    <row r="18">
      <c r="A18" s="105" t="s">
        <v>54</v>
      </c>
      <c r="B18" s="106"/>
      <c r="C18" s="106"/>
      <c r="D18" s="106"/>
      <c r="E18" s="106"/>
      <c r="F18" s="106"/>
      <c r="G18" s="106"/>
      <c r="H18" s="106"/>
      <c r="I18" s="106"/>
      <c r="J18" s="106"/>
      <c r="K18" s="106"/>
      <c r="L18" s="106"/>
      <c r="M18" s="106"/>
      <c r="N18" s="106"/>
      <c r="O18" s="106"/>
      <c r="P18" s="106"/>
      <c r="Q18" s="106"/>
      <c r="R18" s="106"/>
      <c r="S18" s="106"/>
      <c r="T18" s="106"/>
      <c r="U18" s="108"/>
      <c r="V18" s="1"/>
      <c r="W18" s="10"/>
      <c r="X18" s="1"/>
      <c r="Y18" s="1"/>
      <c r="Z18" s="1"/>
      <c r="AA18" s="1"/>
      <c r="AB18" s="1"/>
      <c r="AC18" s="1"/>
    </row>
    <row r="19" ht="15.75" customHeight="1">
      <c r="A19" s="109" t="s">
        <v>55</v>
      </c>
      <c r="B19" s="110"/>
      <c r="C19" s="110"/>
      <c r="D19" s="110"/>
      <c r="E19" s="110"/>
      <c r="F19" s="110"/>
      <c r="G19" s="110"/>
      <c r="H19" s="110"/>
      <c r="I19" s="110"/>
      <c r="J19" s="110"/>
      <c r="K19" s="110"/>
      <c r="L19" s="110"/>
      <c r="M19" s="110"/>
      <c r="N19" s="110"/>
      <c r="O19" s="110"/>
      <c r="P19" s="110"/>
      <c r="Q19" s="110"/>
      <c r="R19" s="110"/>
      <c r="S19" s="110"/>
      <c r="T19" s="110"/>
      <c r="U19" s="111"/>
      <c r="V19" s="1"/>
      <c r="W19" s="1"/>
      <c r="X19" s="10"/>
      <c r="Y19" s="1"/>
      <c r="Z19" s="1"/>
      <c r="AA19" s="1"/>
      <c r="AB19" s="1"/>
      <c r="AC19" s="1"/>
    </row>
    <row r="20" ht="21.0" customHeight="1">
      <c r="A20" s="90"/>
      <c r="B20" s="112"/>
      <c r="C20" s="112"/>
      <c r="D20" s="91"/>
      <c r="E20" s="87"/>
      <c r="F20" s="87"/>
      <c r="G20" s="87"/>
      <c r="H20" s="87"/>
      <c r="I20" s="87"/>
      <c r="J20" s="87"/>
      <c r="K20" s="87"/>
      <c r="L20" s="87"/>
      <c r="M20" s="87"/>
      <c r="N20" s="87"/>
      <c r="O20" s="87"/>
      <c r="P20" s="87"/>
      <c r="Q20" s="87"/>
      <c r="R20" s="87"/>
      <c r="S20" s="87"/>
      <c r="T20" s="87"/>
      <c r="U20" s="113"/>
      <c r="V20" s="1"/>
      <c r="W20" s="1"/>
      <c r="X20" s="10"/>
      <c r="Y20" s="1"/>
      <c r="Z20" s="1"/>
      <c r="AA20" s="1"/>
      <c r="AB20" s="1"/>
      <c r="AC20" s="1"/>
    </row>
    <row r="21" ht="21.0" customHeight="1">
      <c r="A21" s="41" t="s">
        <v>31</v>
      </c>
      <c r="B21" s="114"/>
      <c r="C21" s="114"/>
      <c r="D21" s="115"/>
      <c r="E21" s="87"/>
      <c r="F21" s="87"/>
      <c r="G21" s="87"/>
      <c r="H21" s="87"/>
      <c r="I21" s="87"/>
      <c r="J21" s="87"/>
      <c r="K21" s="87"/>
      <c r="L21" s="87"/>
      <c r="M21" s="87"/>
      <c r="N21" s="87"/>
      <c r="O21" s="87"/>
      <c r="P21" s="87"/>
      <c r="Q21" s="87"/>
      <c r="R21" s="87"/>
      <c r="S21" s="87"/>
      <c r="T21" s="87"/>
      <c r="U21" s="113" t="s">
        <v>56</v>
      </c>
      <c r="V21" s="1"/>
      <c r="W21" s="1"/>
      <c r="X21" s="10"/>
      <c r="Y21" s="1"/>
      <c r="Z21" s="1"/>
      <c r="AA21" s="1"/>
      <c r="AB21" s="1"/>
      <c r="AC21" s="1"/>
    </row>
    <row r="22" ht="26.25" customHeight="1">
      <c r="A22" s="116" t="s">
        <v>57</v>
      </c>
      <c r="B22" s="117" t="s">
        <v>35</v>
      </c>
      <c r="C22" s="117" t="s">
        <v>36</v>
      </c>
      <c r="D22" s="118" t="s">
        <v>58</v>
      </c>
      <c r="E22" s="118" t="s">
        <v>59</v>
      </c>
      <c r="F22" s="118" t="s">
        <v>41</v>
      </c>
      <c r="G22" s="118" t="s">
        <v>42</v>
      </c>
      <c r="H22" s="118" t="s">
        <v>43</v>
      </c>
      <c r="I22" s="118" t="s">
        <v>44</v>
      </c>
      <c r="J22" s="118" t="s">
        <v>45</v>
      </c>
      <c r="K22" s="117" t="s">
        <v>60</v>
      </c>
      <c r="L22" s="119" t="s">
        <v>106</v>
      </c>
      <c r="M22" s="21"/>
      <c r="N22" s="120"/>
      <c r="O22" s="121" t="s">
        <v>62</v>
      </c>
      <c r="P22" s="21"/>
      <c r="Q22" s="21"/>
      <c r="R22" s="21"/>
      <c r="S22" s="21"/>
      <c r="T22" s="21"/>
      <c r="U22" s="120"/>
      <c r="V22" s="122" t="s">
        <v>107</v>
      </c>
      <c r="W22" s="123" t="s">
        <v>64</v>
      </c>
      <c r="X22" s="1"/>
      <c r="Y22" s="1"/>
      <c r="Z22" s="1"/>
      <c r="AA22" s="1"/>
      <c r="AB22" s="1"/>
      <c r="AC22" s="1"/>
    </row>
    <row r="23" ht="19.5" customHeight="1">
      <c r="A23" s="124"/>
      <c r="B23" s="125"/>
      <c r="C23" s="125"/>
      <c r="D23" s="125"/>
      <c r="E23" s="125"/>
      <c r="F23" s="125"/>
      <c r="G23" s="125"/>
      <c r="H23" s="125"/>
      <c r="I23" s="125"/>
      <c r="J23" s="125"/>
      <c r="K23" s="125"/>
      <c r="L23" s="126" t="s">
        <v>65</v>
      </c>
      <c r="M23" s="127" t="s">
        <v>66</v>
      </c>
      <c r="N23" s="128" t="s">
        <v>108</v>
      </c>
      <c r="O23" s="129" t="s">
        <v>65</v>
      </c>
      <c r="P23" s="130"/>
      <c r="Q23" s="130"/>
      <c r="R23" s="131"/>
      <c r="S23" s="132" t="s">
        <v>109</v>
      </c>
      <c r="T23" s="131"/>
      <c r="U23" s="128" t="s">
        <v>110</v>
      </c>
      <c r="V23" s="125"/>
      <c r="W23" s="133"/>
      <c r="X23" s="1"/>
      <c r="Y23" s="1"/>
      <c r="Z23" s="1"/>
      <c r="AA23" s="1"/>
      <c r="AB23" s="1"/>
      <c r="AC23" s="1"/>
    </row>
    <row r="24" ht="19.5" customHeight="1">
      <c r="A24" s="124"/>
      <c r="B24" s="125"/>
      <c r="C24" s="125"/>
      <c r="D24" s="125"/>
      <c r="E24" s="125"/>
      <c r="F24" s="125"/>
      <c r="G24" s="125"/>
      <c r="H24" s="125"/>
      <c r="I24" s="125"/>
      <c r="J24" s="125"/>
      <c r="K24" s="134" t="s">
        <v>70</v>
      </c>
      <c r="L24" s="125"/>
      <c r="M24" s="125"/>
      <c r="N24" s="125"/>
      <c r="O24" s="135" t="s">
        <v>71</v>
      </c>
      <c r="P24" s="136" t="s">
        <v>72</v>
      </c>
      <c r="Q24" s="137"/>
      <c r="R24" s="138" t="s">
        <v>73</v>
      </c>
      <c r="S24" s="139"/>
      <c r="T24" s="124"/>
      <c r="U24" s="125"/>
      <c r="V24" s="125"/>
      <c r="W24" s="133"/>
      <c r="X24" s="1"/>
      <c r="Y24" s="1"/>
      <c r="Z24" s="1"/>
      <c r="AA24" s="1"/>
      <c r="AB24" s="1"/>
      <c r="AC24" s="1"/>
    </row>
    <row r="25" ht="19.5" customHeight="1">
      <c r="A25" s="124"/>
      <c r="B25" s="125"/>
      <c r="C25" s="125"/>
      <c r="D25" s="125"/>
      <c r="E25" s="125"/>
      <c r="F25" s="125"/>
      <c r="G25" s="125"/>
      <c r="H25" s="125"/>
      <c r="I25" s="125"/>
      <c r="J25" s="125"/>
      <c r="K25" s="125"/>
      <c r="L25" s="125"/>
      <c r="M25" s="125"/>
      <c r="N25" s="125"/>
      <c r="O25" s="125"/>
      <c r="P25" s="140" t="s">
        <v>74</v>
      </c>
      <c r="Q25" s="141" t="s">
        <v>75</v>
      </c>
      <c r="R25" s="125"/>
      <c r="S25" s="139"/>
      <c r="T25" s="124"/>
      <c r="U25" s="125"/>
      <c r="V25" s="125"/>
      <c r="W25" s="133"/>
      <c r="X25" s="1"/>
      <c r="Y25" s="1"/>
      <c r="Z25" s="1"/>
      <c r="AA25" s="1"/>
      <c r="AB25" s="1"/>
      <c r="AC25" s="1"/>
    </row>
    <row r="26" ht="19.5" customHeight="1">
      <c r="A26" s="124"/>
      <c r="B26" s="125"/>
      <c r="C26" s="125"/>
      <c r="D26" s="125"/>
      <c r="E26" s="125"/>
      <c r="F26" s="125"/>
      <c r="G26" s="125"/>
      <c r="H26" s="125"/>
      <c r="I26" s="125"/>
      <c r="J26" s="125"/>
      <c r="K26" s="142" t="s">
        <v>76</v>
      </c>
      <c r="L26" s="143" t="s">
        <v>77</v>
      </c>
      <c r="M26" s="144" t="s">
        <v>78</v>
      </c>
      <c r="N26" s="144" t="s">
        <v>111</v>
      </c>
      <c r="O26" s="145" t="s">
        <v>80</v>
      </c>
      <c r="P26" s="146" t="s">
        <v>81</v>
      </c>
      <c r="Q26" s="147" t="s">
        <v>82</v>
      </c>
      <c r="R26" s="144" t="s">
        <v>112</v>
      </c>
      <c r="S26" s="148" t="s">
        <v>71</v>
      </c>
      <c r="T26" s="149" t="s">
        <v>84</v>
      </c>
      <c r="U26" s="150" t="s">
        <v>85</v>
      </c>
      <c r="V26" s="151" t="s">
        <v>113</v>
      </c>
      <c r="W26" s="133"/>
      <c r="X26" s="1"/>
      <c r="Y26" s="1"/>
      <c r="Z26" s="1"/>
      <c r="AA26" s="1"/>
      <c r="AB26" s="1"/>
      <c r="AC26" s="1"/>
    </row>
    <row r="27" ht="18.0" customHeight="1">
      <c r="A27" s="152"/>
      <c r="B27" s="153" t="str">
        <f>IFERROR(VLOOKUP($A27, '利用者情報'!$A$12:$L$113, 2, FALSE), "")</f>
        <v/>
      </c>
      <c r="C27" s="154" t="str">
        <f>IFERROR(VLOOKUP($A27, '利用者情報'!$A$12:$L$113, 3, FALSE), "")</f>
        <v/>
      </c>
      <c r="D27" s="155" t="str">
        <f>IFERROR(VLOOKUP($A27, '利用者情報'!$A$12:$L$113, 4, FALSE), "")</f>
        <v/>
      </c>
      <c r="E27" s="155" t="str">
        <f>IFERROR(VLOOKUP($A27, '利用者情報'!$A$12:$L$113, 5, FALSE), "")</f>
        <v/>
      </c>
      <c r="F27" s="156" t="str">
        <f>IFERROR(VLOOKUP($A27, '利用者情報'!$A$12:$L$113, 8, FALSE), "")</f>
        <v/>
      </c>
      <c r="G27" s="153" t="str">
        <f>IFERROR(VLOOKUP($A27, '利用者情報'!$A$12:$L$113, 9, FALSE), "")</f>
        <v/>
      </c>
      <c r="H27" s="153" t="str">
        <f>IFERROR(VLOOKUP($A27, '利用者情報'!$A$12:$L$113, 10, FALSE), "")</f>
        <v/>
      </c>
      <c r="I27" s="153" t="str">
        <f>IFERROR(VLOOKUP($A27, '利用者情報'!$A$12:$L$113, 11, FALSE), "")</f>
        <v/>
      </c>
      <c r="J27" s="153" t="str">
        <f>IFERROR(VLOOKUP($A27, '利用者情報'!$A$12:$L$113, 12, FALSE), "")</f>
        <v/>
      </c>
      <c r="K27" s="152"/>
      <c r="L27" s="152"/>
      <c r="M27" s="157">
        <f t="shared" ref="M27:M96" si="1">IF(L27=0,0,IF(B27="",0,IF(AND(F27="○",OR($D$5="小規模多機能型居宅介護",$D$5="複合型サービス(看護小規模多機能型居宅介護）",$D$5="定期巡回・随時対応型訪問介護看護",$D$5="地域密着型老人福祉施設入所者生活介護",$D$5="介護福祉施設サービス")),0,IF(G27="○",0,IF(J27="○",0,IF(H27="○",0.5,0.25))))))</f>
        <v>0</v>
      </c>
      <c r="N27" s="158">
        <f t="shared" ref="N27:N96" si="2">ROUNDDOWN(L27*M27,0)</f>
        <v>0</v>
      </c>
      <c r="O27" s="152"/>
      <c r="P27" s="152"/>
      <c r="Q27" s="152"/>
      <c r="R27" s="158">
        <f t="shared" ref="R27:R96" si="3">Q27+O27+P27</f>
        <v>0</v>
      </c>
      <c r="S27" s="157">
        <f t="shared" ref="S27:S96" si="4">IF(R27=0,0,IF(B27="",0,IF(J27="○",0,IF(H27="○",0.5,0.25))))</f>
        <v>0</v>
      </c>
      <c r="T27" s="157">
        <f t="shared" ref="T27:T96" si="5">IF(R27=0,0,IF(B27="",0,IF(J27="○",1,IF(I27="○",1,IF(H27="○",0.5,0.25)))))</f>
        <v>0</v>
      </c>
      <c r="U27" s="158">
        <f t="shared" ref="U27:U96" si="6">IF(G27="○",ROUNDDOWN(P27*T27,0),ROUNDDOWN(O27*S27,0)+ROUNDDOWN(SUM(P27:Q27)*T27,0))</f>
        <v>0</v>
      </c>
      <c r="V27" s="158">
        <f t="shared" ref="V27:V96" si="7">N27+U27</f>
        <v>0</v>
      </c>
      <c r="W27" s="159"/>
      <c r="X27" s="10" t="str">
        <f t="shared" ref="X27:X77" si="8">IF(J27="○",ROW(),"")</f>
        <v/>
      </c>
      <c r="Y27" s="1"/>
      <c r="Z27" s="1"/>
      <c r="AA27" s="1"/>
      <c r="AB27" s="1"/>
      <c r="AC27" s="1"/>
    </row>
    <row r="28" ht="18.0" customHeight="1">
      <c r="A28" s="160"/>
      <c r="B28" s="153" t="str">
        <f>IFERROR(VLOOKUP($A28, '利用者情報'!$A$12:$L$113, 2, FALSE), "")</f>
        <v/>
      </c>
      <c r="C28" s="154" t="str">
        <f>IFERROR(VLOOKUP($A28, '利用者情報'!$A$12:$L$113, 3, FALSE), "")</f>
        <v/>
      </c>
      <c r="D28" s="155" t="str">
        <f>IFERROR(VLOOKUP($A28, '利用者情報'!$A$12:$L$113, 4, FALSE), "")</f>
        <v/>
      </c>
      <c r="E28" s="155" t="str">
        <f>IFERROR(VLOOKUP($A28, '利用者情報'!$A$12:$L$113, 5, FALSE), "")</f>
        <v/>
      </c>
      <c r="F28" s="156" t="str">
        <f>IFERROR(VLOOKUP($A28, '利用者情報'!$A$12:$L$113, 8, FALSE), "")</f>
        <v/>
      </c>
      <c r="G28" s="153" t="str">
        <f>IFERROR(VLOOKUP($A28, '利用者情報'!$A$12:$L$113, 9, FALSE), "")</f>
        <v/>
      </c>
      <c r="H28" s="153" t="str">
        <f>IFERROR(VLOOKUP($A28, '利用者情報'!$A$12:$L$113, 10, FALSE), "")</f>
        <v/>
      </c>
      <c r="I28" s="153" t="str">
        <f>IFERROR(VLOOKUP($A28, '利用者情報'!$A$12:$L$113, 11, FALSE), "")</f>
        <v/>
      </c>
      <c r="J28" s="153" t="str">
        <f>IFERROR(VLOOKUP($A28, '利用者情報'!$A$12:$L$113, 12, FALSE), "")</f>
        <v/>
      </c>
      <c r="K28" s="160"/>
      <c r="L28" s="160"/>
      <c r="M28" s="157">
        <f t="shared" si="1"/>
        <v>0</v>
      </c>
      <c r="N28" s="158">
        <f t="shared" si="2"/>
        <v>0</v>
      </c>
      <c r="O28" s="160"/>
      <c r="P28" s="160"/>
      <c r="Q28" s="160"/>
      <c r="R28" s="158">
        <f t="shared" si="3"/>
        <v>0</v>
      </c>
      <c r="S28" s="157">
        <f t="shared" si="4"/>
        <v>0</v>
      </c>
      <c r="T28" s="157">
        <f t="shared" si="5"/>
        <v>0</v>
      </c>
      <c r="U28" s="158">
        <f t="shared" si="6"/>
        <v>0</v>
      </c>
      <c r="V28" s="158">
        <f t="shared" si="7"/>
        <v>0</v>
      </c>
      <c r="W28" s="159"/>
      <c r="X28" s="10" t="str">
        <f t="shared" si="8"/>
        <v/>
      </c>
      <c r="Y28" s="1"/>
      <c r="Z28" s="1"/>
      <c r="AA28" s="1"/>
      <c r="AB28" s="1"/>
      <c r="AC28" s="1"/>
    </row>
    <row r="29" ht="18.0" customHeight="1">
      <c r="A29" s="160"/>
      <c r="B29" s="153" t="str">
        <f>IFERROR(VLOOKUP($A29, '利用者情報'!$A$12:$L$113, 2, FALSE), "")</f>
        <v/>
      </c>
      <c r="C29" s="154" t="str">
        <f>IFERROR(VLOOKUP($A29, '利用者情報'!$A$12:$L$113, 3, FALSE), "")</f>
        <v/>
      </c>
      <c r="D29" s="155" t="str">
        <f>IFERROR(VLOOKUP($A29, '利用者情報'!$A$12:$L$113, 4, FALSE), "")</f>
        <v/>
      </c>
      <c r="E29" s="155" t="str">
        <f>IFERROR(VLOOKUP($A29, '利用者情報'!$A$12:$L$113, 5, FALSE), "")</f>
        <v/>
      </c>
      <c r="F29" s="156" t="str">
        <f>IFERROR(VLOOKUP($A29, '利用者情報'!$A$12:$L$113, 8, FALSE), "")</f>
        <v/>
      </c>
      <c r="G29" s="153" t="str">
        <f>IFERROR(VLOOKUP($A29, '利用者情報'!$A$12:$L$113, 9, FALSE), "")</f>
        <v/>
      </c>
      <c r="H29" s="153" t="str">
        <f>IFERROR(VLOOKUP($A29, '利用者情報'!$A$12:$L$113, 10, FALSE), "")</f>
        <v/>
      </c>
      <c r="I29" s="153" t="str">
        <f>IFERROR(VLOOKUP($A29, '利用者情報'!$A$12:$L$113, 11, FALSE), "")</f>
        <v/>
      </c>
      <c r="J29" s="153" t="str">
        <f>IFERROR(VLOOKUP($A29, '利用者情報'!$A$12:$L$113, 12, FALSE), "")</f>
        <v/>
      </c>
      <c r="K29" s="160"/>
      <c r="L29" s="160"/>
      <c r="M29" s="157">
        <f t="shared" si="1"/>
        <v>0</v>
      </c>
      <c r="N29" s="158">
        <f t="shared" si="2"/>
        <v>0</v>
      </c>
      <c r="O29" s="160"/>
      <c r="P29" s="160"/>
      <c r="Q29" s="160"/>
      <c r="R29" s="158">
        <f t="shared" si="3"/>
        <v>0</v>
      </c>
      <c r="S29" s="157">
        <f t="shared" si="4"/>
        <v>0</v>
      </c>
      <c r="T29" s="157">
        <f t="shared" si="5"/>
        <v>0</v>
      </c>
      <c r="U29" s="158">
        <f t="shared" si="6"/>
        <v>0</v>
      </c>
      <c r="V29" s="158">
        <f t="shared" si="7"/>
        <v>0</v>
      </c>
      <c r="W29" s="159"/>
      <c r="X29" s="10" t="str">
        <f t="shared" si="8"/>
        <v/>
      </c>
      <c r="Y29" s="1"/>
      <c r="Z29" s="1"/>
      <c r="AA29" s="1"/>
      <c r="AB29" s="1"/>
      <c r="AC29" s="1"/>
    </row>
    <row r="30" ht="18.0" customHeight="1">
      <c r="A30" s="160"/>
      <c r="B30" s="153" t="str">
        <f>IFERROR(VLOOKUP($A30, '利用者情報'!$A$12:$L$113, 2, FALSE), "")</f>
        <v/>
      </c>
      <c r="C30" s="154" t="str">
        <f>IFERROR(VLOOKUP($A30, '利用者情報'!$A$12:$L$113, 3, FALSE), "")</f>
        <v/>
      </c>
      <c r="D30" s="155" t="str">
        <f>IFERROR(VLOOKUP($A30, '利用者情報'!$A$12:$L$113, 4, FALSE), "")</f>
        <v/>
      </c>
      <c r="E30" s="155" t="str">
        <f>IFERROR(VLOOKUP($A30, '利用者情報'!$A$12:$L$113, 5, FALSE), "")</f>
        <v/>
      </c>
      <c r="F30" s="156" t="str">
        <f>IFERROR(VLOOKUP($A30, '利用者情報'!$A$12:$L$113, 8, FALSE), "")</f>
        <v/>
      </c>
      <c r="G30" s="153" t="str">
        <f>IFERROR(VLOOKUP($A30, '利用者情報'!$A$12:$L$113, 9, FALSE), "")</f>
        <v/>
      </c>
      <c r="H30" s="153" t="str">
        <f>IFERROR(VLOOKUP($A30, '利用者情報'!$A$12:$L$113, 10, FALSE), "")</f>
        <v/>
      </c>
      <c r="I30" s="153" t="str">
        <f>IFERROR(VLOOKUP($A30, '利用者情報'!$A$12:$L$113, 11, FALSE), "")</f>
        <v/>
      </c>
      <c r="J30" s="153" t="str">
        <f>IFERROR(VLOOKUP($A30, '利用者情報'!$A$12:$L$113, 12, FALSE), "")</f>
        <v/>
      </c>
      <c r="K30" s="160"/>
      <c r="L30" s="160"/>
      <c r="M30" s="157">
        <f t="shared" si="1"/>
        <v>0</v>
      </c>
      <c r="N30" s="158">
        <f t="shared" si="2"/>
        <v>0</v>
      </c>
      <c r="O30" s="160"/>
      <c r="P30" s="160"/>
      <c r="Q30" s="160"/>
      <c r="R30" s="158">
        <f t="shared" si="3"/>
        <v>0</v>
      </c>
      <c r="S30" s="157">
        <f t="shared" si="4"/>
        <v>0</v>
      </c>
      <c r="T30" s="157">
        <f t="shared" si="5"/>
        <v>0</v>
      </c>
      <c r="U30" s="158">
        <f t="shared" si="6"/>
        <v>0</v>
      </c>
      <c r="V30" s="158">
        <f t="shared" si="7"/>
        <v>0</v>
      </c>
      <c r="W30" s="159"/>
      <c r="X30" s="10" t="str">
        <f t="shared" si="8"/>
        <v/>
      </c>
      <c r="Y30" s="1"/>
      <c r="Z30" s="1"/>
      <c r="AA30" s="1"/>
      <c r="AB30" s="1"/>
      <c r="AC30" s="1"/>
    </row>
    <row r="31" ht="18.0" customHeight="1">
      <c r="A31" s="160"/>
      <c r="B31" s="153" t="str">
        <f>IFERROR(VLOOKUP($A31, '利用者情報'!$A$12:$L$113, 2, FALSE), "")</f>
        <v/>
      </c>
      <c r="C31" s="154" t="str">
        <f>IFERROR(VLOOKUP($A31, '利用者情報'!$A$12:$L$113, 3, FALSE), "")</f>
        <v/>
      </c>
      <c r="D31" s="155" t="str">
        <f>IFERROR(VLOOKUP($A31, '利用者情報'!$A$12:$L$113, 4, FALSE), "")</f>
        <v/>
      </c>
      <c r="E31" s="155" t="str">
        <f>IFERROR(VLOOKUP($A31, '利用者情報'!$A$12:$L$113, 5, FALSE), "")</f>
        <v/>
      </c>
      <c r="F31" s="156" t="str">
        <f>IFERROR(VLOOKUP($A31, '利用者情報'!$A$12:$L$113, 8, FALSE), "")</f>
        <v/>
      </c>
      <c r="G31" s="153" t="str">
        <f>IFERROR(VLOOKUP($A31, '利用者情報'!$A$12:$L$113, 9, FALSE), "")</f>
        <v/>
      </c>
      <c r="H31" s="153" t="str">
        <f>IFERROR(VLOOKUP($A31, '利用者情報'!$A$12:$L$113, 10, FALSE), "")</f>
        <v/>
      </c>
      <c r="I31" s="153" t="str">
        <f>IFERROR(VLOOKUP($A31, '利用者情報'!$A$12:$L$113, 11, FALSE), "")</f>
        <v/>
      </c>
      <c r="J31" s="153" t="str">
        <f>IFERROR(VLOOKUP($A31, '利用者情報'!$A$12:$L$113, 12, FALSE), "")</f>
        <v/>
      </c>
      <c r="K31" s="160"/>
      <c r="L31" s="160"/>
      <c r="M31" s="157">
        <f t="shared" si="1"/>
        <v>0</v>
      </c>
      <c r="N31" s="158">
        <f t="shared" si="2"/>
        <v>0</v>
      </c>
      <c r="O31" s="160"/>
      <c r="P31" s="160"/>
      <c r="Q31" s="160"/>
      <c r="R31" s="158">
        <f t="shared" si="3"/>
        <v>0</v>
      </c>
      <c r="S31" s="157">
        <f t="shared" si="4"/>
        <v>0</v>
      </c>
      <c r="T31" s="157">
        <f t="shared" si="5"/>
        <v>0</v>
      </c>
      <c r="U31" s="158">
        <f t="shared" si="6"/>
        <v>0</v>
      </c>
      <c r="V31" s="158">
        <f t="shared" si="7"/>
        <v>0</v>
      </c>
      <c r="W31" s="159"/>
      <c r="X31" s="10" t="str">
        <f t="shared" si="8"/>
        <v/>
      </c>
      <c r="Y31" s="1"/>
      <c r="Z31" s="1"/>
      <c r="AA31" s="1"/>
      <c r="AB31" s="1"/>
      <c r="AC31" s="1"/>
    </row>
    <row r="32" ht="18.0" customHeight="1">
      <c r="A32" s="160"/>
      <c r="B32" s="153" t="str">
        <f>IFERROR(VLOOKUP($A32, '利用者情報'!$A$12:$L$113, 2, FALSE), "")</f>
        <v/>
      </c>
      <c r="C32" s="154" t="str">
        <f>IFERROR(VLOOKUP($A32, '利用者情報'!$A$12:$L$113, 3, FALSE), "")</f>
        <v/>
      </c>
      <c r="D32" s="155" t="str">
        <f>IFERROR(VLOOKUP($A32, '利用者情報'!$A$12:$L$113, 4, FALSE), "")</f>
        <v/>
      </c>
      <c r="E32" s="155" t="str">
        <f>IFERROR(VLOOKUP($A32, '利用者情報'!$A$12:$L$113, 5, FALSE), "")</f>
        <v/>
      </c>
      <c r="F32" s="156" t="str">
        <f>IFERROR(VLOOKUP($A32, '利用者情報'!$A$12:$L$113, 8, FALSE), "")</f>
        <v/>
      </c>
      <c r="G32" s="153" t="str">
        <f>IFERROR(VLOOKUP($A32, '利用者情報'!$A$12:$L$113, 9, FALSE), "")</f>
        <v/>
      </c>
      <c r="H32" s="153" t="str">
        <f>IFERROR(VLOOKUP($A32, '利用者情報'!$A$12:$L$113, 10, FALSE), "")</f>
        <v/>
      </c>
      <c r="I32" s="153" t="str">
        <f>IFERROR(VLOOKUP($A32, '利用者情報'!$A$12:$L$113, 11, FALSE), "")</f>
        <v/>
      </c>
      <c r="J32" s="153" t="str">
        <f>IFERROR(VLOOKUP($A32, '利用者情報'!$A$12:$L$113, 12, FALSE), "")</f>
        <v/>
      </c>
      <c r="K32" s="160"/>
      <c r="L32" s="160"/>
      <c r="M32" s="157">
        <f t="shared" si="1"/>
        <v>0</v>
      </c>
      <c r="N32" s="158">
        <f t="shared" si="2"/>
        <v>0</v>
      </c>
      <c r="O32" s="160"/>
      <c r="P32" s="160"/>
      <c r="Q32" s="160"/>
      <c r="R32" s="158">
        <f t="shared" si="3"/>
        <v>0</v>
      </c>
      <c r="S32" s="157">
        <f t="shared" si="4"/>
        <v>0</v>
      </c>
      <c r="T32" s="157">
        <f t="shared" si="5"/>
        <v>0</v>
      </c>
      <c r="U32" s="158">
        <f t="shared" si="6"/>
        <v>0</v>
      </c>
      <c r="V32" s="158">
        <f t="shared" si="7"/>
        <v>0</v>
      </c>
      <c r="W32" s="159"/>
      <c r="X32" s="10" t="str">
        <f t="shared" si="8"/>
        <v/>
      </c>
      <c r="Y32" s="1"/>
      <c r="Z32" s="1"/>
      <c r="AA32" s="1"/>
      <c r="AB32" s="1"/>
      <c r="AC32" s="1"/>
    </row>
    <row r="33" ht="18.0" customHeight="1">
      <c r="A33" s="160"/>
      <c r="B33" s="153" t="str">
        <f>IFERROR(VLOOKUP($A33, '利用者情報'!$A$12:$L$113, 2, FALSE), "")</f>
        <v/>
      </c>
      <c r="C33" s="154" t="str">
        <f>IFERROR(VLOOKUP($A33, '利用者情報'!$A$12:$L$113, 3, FALSE), "")</f>
        <v/>
      </c>
      <c r="D33" s="155" t="str">
        <f>IFERROR(VLOOKUP($A33, '利用者情報'!$A$12:$L$113, 4, FALSE), "")</f>
        <v/>
      </c>
      <c r="E33" s="155" t="str">
        <f>IFERROR(VLOOKUP($A33, '利用者情報'!$A$12:$L$113, 5, FALSE), "")</f>
        <v/>
      </c>
      <c r="F33" s="156" t="str">
        <f>IFERROR(VLOOKUP($A33, '利用者情報'!$A$12:$L$113, 8, FALSE), "")</f>
        <v/>
      </c>
      <c r="G33" s="153" t="str">
        <f>IFERROR(VLOOKUP($A33, '利用者情報'!$A$12:$L$113, 9, FALSE), "")</f>
        <v/>
      </c>
      <c r="H33" s="153" t="str">
        <f>IFERROR(VLOOKUP($A33, '利用者情報'!$A$12:$L$113, 10, FALSE), "")</f>
        <v/>
      </c>
      <c r="I33" s="153" t="str">
        <f>IFERROR(VLOOKUP($A33, '利用者情報'!$A$12:$L$113, 11, FALSE), "")</f>
        <v/>
      </c>
      <c r="J33" s="153" t="str">
        <f>IFERROR(VLOOKUP($A33, '利用者情報'!$A$12:$L$113, 12, FALSE), "")</f>
        <v/>
      </c>
      <c r="K33" s="160"/>
      <c r="L33" s="160"/>
      <c r="M33" s="157">
        <f t="shared" si="1"/>
        <v>0</v>
      </c>
      <c r="N33" s="158">
        <f t="shared" si="2"/>
        <v>0</v>
      </c>
      <c r="O33" s="160"/>
      <c r="P33" s="160"/>
      <c r="Q33" s="160"/>
      <c r="R33" s="158">
        <f t="shared" si="3"/>
        <v>0</v>
      </c>
      <c r="S33" s="157">
        <f t="shared" si="4"/>
        <v>0</v>
      </c>
      <c r="T33" s="157">
        <f t="shared" si="5"/>
        <v>0</v>
      </c>
      <c r="U33" s="158">
        <f t="shared" si="6"/>
        <v>0</v>
      </c>
      <c r="V33" s="158">
        <f t="shared" si="7"/>
        <v>0</v>
      </c>
      <c r="W33" s="159"/>
      <c r="X33" s="10" t="str">
        <f t="shared" si="8"/>
        <v/>
      </c>
      <c r="Y33" s="1"/>
      <c r="Z33" s="1"/>
      <c r="AA33" s="1"/>
      <c r="AB33" s="1"/>
      <c r="AC33" s="1"/>
    </row>
    <row r="34" ht="18.0" customHeight="1">
      <c r="A34" s="160"/>
      <c r="B34" s="153" t="str">
        <f>IFERROR(VLOOKUP($A34, '利用者情報'!$A$12:$L$113, 2, FALSE), "")</f>
        <v/>
      </c>
      <c r="C34" s="154" t="str">
        <f>IFERROR(VLOOKUP($A34, '利用者情報'!$A$12:$L$113, 3, FALSE), "")</f>
        <v/>
      </c>
      <c r="D34" s="155" t="str">
        <f>IFERROR(VLOOKUP($A34, '利用者情報'!$A$12:$L$113, 4, FALSE), "")</f>
        <v/>
      </c>
      <c r="E34" s="155" t="str">
        <f>IFERROR(VLOOKUP($A34, '利用者情報'!$A$12:$L$113, 5, FALSE), "")</f>
        <v/>
      </c>
      <c r="F34" s="156" t="str">
        <f>IFERROR(VLOOKUP($A34, '利用者情報'!$A$12:$L$113, 8, FALSE), "")</f>
        <v/>
      </c>
      <c r="G34" s="153" t="str">
        <f>IFERROR(VLOOKUP($A34, '利用者情報'!$A$12:$L$113, 9, FALSE), "")</f>
        <v/>
      </c>
      <c r="H34" s="153" t="str">
        <f>IFERROR(VLOOKUP($A34, '利用者情報'!$A$12:$L$113, 10, FALSE), "")</f>
        <v/>
      </c>
      <c r="I34" s="153" t="str">
        <f>IFERROR(VLOOKUP($A34, '利用者情報'!$A$12:$L$113, 11, FALSE), "")</f>
        <v/>
      </c>
      <c r="J34" s="153" t="str">
        <f>IFERROR(VLOOKUP($A34, '利用者情報'!$A$12:$L$113, 12, FALSE), "")</f>
        <v/>
      </c>
      <c r="K34" s="160"/>
      <c r="L34" s="160"/>
      <c r="M34" s="157">
        <f t="shared" si="1"/>
        <v>0</v>
      </c>
      <c r="N34" s="158">
        <f t="shared" si="2"/>
        <v>0</v>
      </c>
      <c r="O34" s="160"/>
      <c r="P34" s="160"/>
      <c r="Q34" s="160"/>
      <c r="R34" s="158">
        <f t="shared" si="3"/>
        <v>0</v>
      </c>
      <c r="S34" s="157">
        <f t="shared" si="4"/>
        <v>0</v>
      </c>
      <c r="T34" s="157">
        <f t="shared" si="5"/>
        <v>0</v>
      </c>
      <c r="U34" s="158">
        <f t="shared" si="6"/>
        <v>0</v>
      </c>
      <c r="V34" s="158">
        <f t="shared" si="7"/>
        <v>0</v>
      </c>
      <c r="W34" s="159"/>
      <c r="X34" s="10" t="str">
        <f t="shared" si="8"/>
        <v/>
      </c>
      <c r="Y34" s="1"/>
      <c r="Z34" s="1"/>
      <c r="AA34" s="1"/>
      <c r="AB34" s="1"/>
      <c r="AC34" s="1"/>
    </row>
    <row r="35" ht="18.0" customHeight="1">
      <c r="A35" s="160"/>
      <c r="B35" s="153" t="str">
        <f>IFERROR(VLOOKUP($A35, '利用者情報'!$A$12:$L$113, 2, FALSE), "")</f>
        <v/>
      </c>
      <c r="C35" s="154" t="str">
        <f>IFERROR(VLOOKUP($A35, '利用者情報'!$A$12:$L$113, 3, FALSE), "")</f>
        <v/>
      </c>
      <c r="D35" s="155" t="str">
        <f>IFERROR(VLOOKUP($A35, '利用者情報'!$A$12:$L$113, 4, FALSE), "")</f>
        <v/>
      </c>
      <c r="E35" s="155" t="str">
        <f>IFERROR(VLOOKUP($A35, '利用者情報'!$A$12:$L$113, 5, FALSE), "")</f>
        <v/>
      </c>
      <c r="F35" s="156" t="str">
        <f>IFERROR(VLOOKUP($A35, '利用者情報'!$A$12:$L$113, 8, FALSE), "")</f>
        <v/>
      </c>
      <c r="G35" s="153" t="str">
        <f>IFERROR(VLOOKUP($A35, '利用者情報'!$A$12:$L$113, 9, FALSE), "")</f>
        <v/>
      </c>
      <c r="H35" s="153" t="str">
        <f>IFERROR(VLOOKUP($A35, '利用者情報'!$A$12:$L$113, 10, FALSE), "")</f>
        <v/>
      </c>
      <c r="I35" s="153" t="str">
        <f>IFERROR(VLOOKUP($A35, '利用者情報'!$A$12:$L$113, 11, FALSE), "")</f>
        <v/>
      </c>
      <c r="J35" s="153" t="str">
        <f>IFERROR(VLOOKUP($A35, '利用者情報'!$A$12:$L$113, 12, FALSE), "")</f>
        <v/>
      </c>
      <c r="K35" s="160"/>
      <c r="L35" s="160"/>
      <c r="M35" s="157">
        <f t="shared" si="1"/>
        <v>0</v>
      </c>
      <c r="N35" s="158">
        <f t="shared" si="2"/>
        <v>0</v>
      </c>
      <c r="O35" s="160"/>
      <c r="P35" s="160"/>
      <c r="Q35" s="160"/>
      <c r="R35" s="158">
        <f t="shared" si="3"/>
        <v>0</v>
      </c>
      <c r="S35" s="157">
        <f t="shared" si="4"/>
        <v>0</v>
      </c>
      <c r="T35" s="157">
        <f t="shared" si="5"/>
        <v>0</v>
      </c>
      <c r="U35" s="158">
        <f t="shared" si="6"/>
        <v>0</v>
      </c>
      <c r="V35" s="158">
        <f t="shared" si="7"/>
        <v>0</v>
      </c>
      <c r="W35" s="159"/>
      <c r="X35" s="10" t="str">
        <f t="shared" si="8"/>
        <v/>
      </c>
      <c r="Y35" s="1"/>
      <c r="Z35" s="1"/>
      <c r="AA35" s="1"/>
      <c r="AB35" s="1"/>
      <c r="AC35" s="1"/>
    </row>
    <row r="36" ht="18.0" customHeight="1">
      <c r="A36" s="160"/>
      <c r="B36" s="153" t="str">
        <f>IFERROR(VLOOKUP($A36, '利用者情報'!$A$12:$L$113, 2, FALSE), "")</f>
        <v/>
      </c>
      <c r="C36" s="154" t="str">
        <f>IFERROR(VLOOKUP($A36, '利用者情報'!$A$12:$L$113, 3, FALSE), "")</f>
        <v/>
      </c>
      <c r="D36" s="155" t="str">
        <f>IFERROR(VLOOKUP($A36, '利用者情報'!$A$12:$L$113, 4, FALSE), "")</f>
        <v/>
      </c>
      <c r="E36" s="155" t="str">
        <f>IFERROR(VLOOKUP($A36, '利用者情報'!$A$12:$L$113, 5, FALSE), "")</f>
        <v/>
      </c>
      <c r="F36" s="156" t="str">
        <f>IFERROR(VLOOKUP($A36, '利用者情報'!$A$12:$L$113, 8, FALSE), "")</f>
        <v/>
      </c>
      <c r="G36" s="153" t="str">
        <f>IFERROR(VLOOKUP($A36, '利用者情報'!$A$12:$L$113, 9, FALSE), "")</f>
        <v/>
      </c>
      <c r="H36" s="153" t="str">
        <f>IFERROR(VLOOKUP($A36, '利用者情報'!$A$12:$L$113, 10, FALSE), "")</f>
        <v/>
      </c>
      <c r="I36" s="153" t="str">
        <f>IFERROR(VLOOKUP($A36, '利用者情報'!$A$12:$L$113, 11, FALSE), "")</f>
        <v/>
      </c>
      <c r="J36" s="153" t="str">
        <f>IFERROR(VLOOKUP($A36, '利用者情報'!$A$12:$L$113, 12, FALSE), "")</f>
        <v/>
      </c>
      <c r="K36" s="160"/>
      <c r="L36" s="160"/>
      <c r="M36" s="157">
        <f t="shared" si="1"/>
        <v>0</v>
      </c>
      <c r="N36" s="158">
        <f t="shared" si="2"/>
        <v>0</v>
      </c>
      <c r="O36" s="160"/>
      <c r="P36" s="160"/>
      <c r="Q36" s="160"/>
      <c r="R36" s="158">
        <f t="shared" si="3"/>
        <v>0</v>
      </c>
      <c r="S36" s="157">
        <f t="shared" si="4"/>
        <v>0</v>
      </c>
      <c r="T36" s="157">
        <f t="shared" si="5"/>
        <v>0</v>
      </c>
      <c r="U36" s="158">
        <f t="shared" si="6"/>
        <v>0</v>
      </c>
      <c r="V36" s="158">
        <f t="shared" si="7"/>
        <v>0</v>
      </c>
      <c r="W36" s="159"/>
      <c r="X36" s="10" t="str">
        <f t="shared" si="8"/>
        <v/>
      </c>
      <c r="Y36" s="1"/>
      <c r="Z36" s="1"/>
      <c r="AA36" s="1"/>
      <c r="AB36" s="1"/>
      <c r="AC36" s="1"/>
    </row>
    <row r="37" ht="18.0" customHeight="1">
      <c r="A37" s="160"/>
      <c r="B37" s="153" t="str">
        <f>IFERROR(VLOOKUP($A37, '利用者情報'!$A$12:$L$113, 2, FALSE), "")</f>
        <v/>
      </c>
      <c r="C37" s="154" t="str">
        <f>IFERROR(VLOOKUP($A37, '利用者情報'!$A$12:$L$113, 3, FALSE), "")</f>
        <v/>
      </c>
      <c r="D37" s="155" t="str">
        <f>IFERROR(VLOOKUP($A37, '利用者情報'!$A$12:$L$113, 4, FALSE), "")</f>
        <v/>
      </c>
      <c r="E37" s="155" t="str">
        <f>IFERROR(VLOOKUP($A37, '利用者情報'!$A$12:$L$113, 5, FALSE), "")</f>
        <v/>
      </c>
      <c r="F37" s="156" t="str">
        <f>IFERROR(VLOOKUP($A37, '利用者情報'!$A$12:$L$113, 8, FALSE), "")</f>
        <v/>
      </c>
      <c r="G37" s="153" t="str">
        <f>IFERROR(VLOOKUP($A37, '利用者情報'!$A$12:$L$113, 9, FALSE), "")</f>
        <v/>
      </c>
      <c r="H37" s="153" t="str">
        <f>IFERROR(VLOOKUP($A37, '利用者情報'!$A$12:$L$113, 10, FALSE), "")</f>
        <v/>
      </c>
      <c r="I37" s="153" t="str">
        <f>IFERROR(VLOOKUP($A37, '利用者情報'!$A$12:$L$113, 11, FALSE), "")</f>
        <v/>
      </c>
      <c r="J37" s="153" t="str">
        <f>IFERROR(VLOOKUP($A37, '利用者情報'!$A$12:$L$113, 12, FALSE), "")</f>
        <v/>
      </c>
      <c r="K37" s="160"/>
      <c r="L37" s="160"/>
      <c r="M37" s="157">
        <f t="shared" si="1"/>
        <v>0</v>
      </c>
      <c r="N37" s="158">
        <f t="shared" si="2"/>
        <v>0</v>
      </c>
      <c r="O37" s="160"/>
      <c r="P37" s="160"/>
      <c r="Q37" s="160"/>
      <c r="R37" s="158">
        <f t="shared" si="3"/>
        <v>0</v>
      </c>
      <c r="S37" s="157">
        <f t="shared" si="4"/>
        <v>0</v>
      </c>
      <c r="T37" s="157">
        <f t="shared" si="5"/>
        <v>0</v>
      </c>
      <c r="U37" s="158">
        <f t="shared" si="6"/>
        <v>0</v>
      </c>
      <c r="V37" s="158">
        <f t="shared" si="7"/>
        <v>0</v>
      </c>
      <c r="W37" s="159"/>
      <c r="X37" s="10" t="str">
        <f t="shared" si="8"/>
        <v/>
      </c>
      <c r="Y37" s="1"/>
      <c r="Z37" s="1"/>
      <c r="AA37" s="1"/>
      <c r="AB37" s="1"/>
      <c r="AC37" s="1"/>
    </row>
    <row r="38" ht="18.0" customHeight="1">
      <c r="A38" s="160"/>
      <c r="B38" s="153" t="str">
        <f>IFERROR(VLOOKUP($A38, '利用者情報'!$A$12:$L$113, 2, FALSE), "")</f>
        <v/>
      </c>
      <c r="C38" s="154" t="str">
        <f>IFERROR(VLOOKUP($A38, '利用者情報'!$A$12:$L$113, 3, FALSE), "")</f>
        <v/>
      </c>
      <c r="D38" s="155" t="str">
        <f>IFERROR(VLOOKUP($A38, '利用者情報'!$A$12:$L$113, 4, FALSE), "")</f>
        <v/>
      </c>
      <c r="E38" s="155" t="str">
        <f>IFERROR(VLOOKUP($A38, '利用者情報'!$A$12:$L$113, 5, FALSE), "")</f>
        <v/>
      </c>
      <c r="F38" s="156" t="str">
        <f>IFERROR(VLOOKUP($A38, '利用者情報'!$A$12:$L$113, 8, FALSE), "")</f>
        <v/>
      </c>
      <c r="G38" s="153" t="str">
        <f>IFERROR(VLOOKUP($A38, '利用者情報'!$A$12:$L$113, 9, FALSE), "")</f>
        <v/>
      </c>
      <c r="H38" s="153" t="str">
        <f>IFERROR(VLOOKUP($A38, '利用者情報'!$A$12:$L$113, 10, FALSE), "")</f>
        <v/>
      </c>
      <c r="I38" s="153" t="str">
        <f>IFERROR(VLOOKUP($A38, '利用者情報'!$A$12:$L$113, 11, FALSE), "")</f>
        <v/>
      </c>
      <c r="J38" s="153" t="str">
        <f>IFERROR(VLOOKUP($A38, '利用者情報'!$A$12:$L$113, 12, FALSE), "")</f>
        <v/>
      </c>
      <c r="K38" s="160"/>
      <c r="L38" s="160"/>
      <c r="M38" s="157">
        <f t="shared" si="1"/>
        <v>0</v>
      </c>
      <c r="N38" s="158">
        <f t="shared" si="2"/>
        <v>0</v>
      </c>
      <c r="O38" s="160"/>
      <c r="P38" s="160"/>
      <c r="Q38" s="160"/>
      <c r="R38" s="158">
        <f t="shared" si="3"/>
        <v>0</v>
      </c>
      <c r="S38" s="157">
        <f t="shared" si="4"/>
        <v>0</v>
      </c>
      <c r="T38" s="157">
        <f t="shared" si="5"/>
        <v>0</v>
      </c>
      <c r="U38" s="158">
        <f t="shared" si="6"/>
        <v>0</v>
      </c>
      <c r="V38" s="158">
        <f t="shared" si="7"/>
        <v>0</v>
      </c>
      <c r="W38" s="159"/>
      <c r="X38" s="10" t="str">
        <f t="shared" si="8"/>
        <v/>
      </c>
      <c r="Y38" s="1"/>
      <c r="Z38" s="1"/>
      <c r="AA38" s="1"/>
      <c r="AB38" s="1"/>
      <c r="AC38" s="1"/>
    </row>
    <row r="39" ht="18.0" customHeight="1">
      <c r="A39" s="160"/>
      <c r="B39" s="153" t="str">
        <f>IFERROR(VLOOKUP($A39, '利用者情報'!$A$12:$L$113, 2, FALSE), "")</f>
        <v/>
      </c>
      <c r="C39" s="154" t="str">
        <f>IFERROR(VLOOKUP($A39, '利用者情報'!$A$12:$L$113, 3, FALSE), "")</f>
        <v/>
      </c>
      <c r="D39" s="155" t="str">
        <f>IFERROR(VLOOKUP($A39, '利用者情報'!$A$12:$L$113, 4, FALSE), "")</f>
        <v/>
      </c>
      <c r="E39" s="155" t="str">
        <f>IFERROR(VLOOKUP($A39, '利用者情報'!$A$12:$L$113, 5, FALSE), "")</f>
        <v/>
      </c>
      <c r="F39" s="156" t="str">
        <f>IFERROR(VLOOKUP($A39, '利用者情報'!$A$12:$L$113, 8, FALSE), "")</f>
        <v/>
      </c>
      <c r="G39" s="153" t="str">
        <f>IFERROR(VLOOKUP($A39, '利用者情報'!$A$12:$L$113, 9, FALSE), "")</f>
        <v/>
      </c>
      <c r="H39" s="153" t="str">
        <f>IFERROR(VLOOKUP($A39, '利用者情報'!$A$12:$L$113, 10, FALSE), "")</f>
        <v/>
      </c>
      <c r="I39" s="153" t="str">
        <f>IFERROR(VLOOKUP($A39, '利用者情報'!$A$12:$L$113, 11, FALSE), "")</f>
        <v/>
      </c>
      <c r="J39" s="153" t="str">
        <f>IFERROR(VLOOKUP($A39, '利用者情報'!$A$12:$L$113, 12, FALSE), "")</f>
        <v/>
      </c>
      <c r="K39" s="160"/>
      <c r="L39" s="160"/>
      <c r="M39" s="157">
        <f t="shared" si="1"/>
        <v>0</v>
      </c>
      <c r="N39" s="158">
        <f t="shared" si="2"/>
        <v>0</v>
      </c>
      <c r="O39" s="160"/>
      <c r="P39" s="160"/>
      <c r="Q39" s="160"/>
      <c r="R39" s="158">
        <f t="shared" si="3"/>
        <v>0</v>
      </c>
      <c r="S39" s="157">
        <f t="shared" si="4"/>
        <v>0</v>
      </c>
      <c r="T39" s="157">
        <f t="shared" si="5"/>
        <v>0</v>
      </c>
      <c r="U39" s="158">
        <f t="shared" si="6"/>
        <v>0</v>
      </c>
      <c r="V39" s="158">
        <f t="shared" si="7"/>
        <v>0</v>
      </c>
      <c r="W39" s="159"/>
      <c r="X39" s="10" t="str">
        <f t="shared" si="8"/>
        <v/>
      </c>
      <c r="Y39" s="1"/>
      <c r="Z39" s="1"/>
      <c r="AA39" s="1"/>
      <c r="AB39" s="1"/>
      <c r="AC39" s="1"/>
    </row>
    <row r="40" ht="18.0" customHeight="1">
      <c r="A40" s="160"/>
      <c r="B40" s="153" t="str">
        <f>IFERROR(VLOOKUP($A40, '利用者情報'!$A$12:$L$113, 2, FALSE), "")</f>
        <v/>
      </c>
      <c r="C40" s="154" t="str">
        <f>IFERROR(VLOOKUP($A40, '利用者情報'!$A$12:$L$113, 3, FALSE), "")</f>
        <v/>
      </c>
      <c r="D40" s="155" t="str">
        <f>IFERROR(VLOOKUP($A40, '利用者情報'!$A$12:$L$113, 4, FALSE), "")</f>
        <v/>
      </c>
      <c r="E40" s="155" t="str">
        <f>IFERROR(VLOOKUP($A40, '利用者情報'!$A$12:$L$113, 5, FALSE), "")</f>
        <v/>
      </c>
      <c r="F40" s="156" t="str">
        <f>IFERROR(VLOOKUP($A40, '利用者情報'!$A$12:$L$113, 8, FALSE), "")</f>
        <v/>
      </c>
      <c r="G40" s="153" t="str">
        <f>IFERROR(VLOOKUP($A40, '利用者情報'!$A$12:$L$113, 9, FALSE), "")</f>
        <v/>
      </c>
      <c r="H40" s="153" t="str">
        <f>IFERROR(VLOOKUP($A40, '利用者情報'!$A$12:$L$113, 10, FALSE), "")</f>
        <v/>
      </c>
      <c r="I40" s="153" t="str">
        <f>IFERROR(VLOOKUP($A40, '利用者情報'!$A$12:$L$113, 11, FALSE), "")</f>
        <v/>
      </c>
      <c r="J40" s="153" t="str">
        <f>IFERROR(VLOOKUP($A40, '利用者情報'!$A$12:$L$113, 12, FALSE), "")</f>
        <v/>
      </c>
      <c r="K40" s="160"/>
      <c r="L40" s="160"/>
      <c r="M40" s="157">
        <f t="shared" si="1"/>
        <v>0</v>
      </c>
      <c r="N40" s="158">
        <f t="shared" si="2"/>
        <v>0</v>
      </c>
      <c r="O40" s="160"/>
      <c r="P40" s="160"/>
      <c r="Q40" s="160"/>
      <c r="R40" s="158">
        <f t="shared" si="3"/>
        <v>0</v>
      </c>
      <c r="S40" s="157">
        <f t="shared" si="4"/>
        <v>0</v>
      </c>
      <c r="T40" s="157">
        <f t="shared" si="5"/>
        <v>0</v>
      </c>
      <c r="U40" s="158">
        <f t="shared" si="6"/>
        <v>0</v>
      </c>
      <c r="V40" s="158">
        <f t="shared" si="7"/>
        <v>0</v>
      </c>
      <c r="W40" s="159"/>
      <c r="X40" s="10" t="str">
        <f t="shared" si="8"/>
        <v/>
      </c>
      <c r="Y40" s="1"/>
      <c r="Z40" s="1"/>
      <c r="AA40" s="1"/>
      <c r="AB40" s="1"/>
      <c r="AC40" s="1"/>
    </row>
    <row r="41" ht="18.0" customHeight="1">
      <c r="A41" s="160"/>
      <c r="B41" s="153" t="str">
        <f>IFERROR(VLOOKUP($A41, '利用者情報'!$A$12:$L$113, 2, FALSE), "")</f>
        <v/>
      </c>
      <c r="C41" s="154" t="str">
        <f>IFERROR(VLOOKUP($A41, '利用者情報'!$A$12:$L$113, 3, FALSE), "")</f>
        <v/>
      </c>
      <c r="D41" s="155" t="str">
        <f>IFERROR(VLOOKUP($A41, '利用者情報'!$A$12:$L$113, 4, FALSE), "")</f>
        <v/>
      </c>
      <c r="E41" s="155" t="str">
        <f>IFERROR(VLOOKUP($A41, '利用者情報'!$A$12:$L$113, 5, FALSE), "")</f>
        <v/>
      </c>
      <c r="F41" s="156" t="str">
        <f>IFERROR(VLOOKUP($A41, '利用者情報'!$A$12:$L$113, 8, FALSE), "")</f>
        <v/>
      </c>
      <c r="G41" s="153" t="str">
        <f>IFERROR(VLOOKUP($A41, '利用者情報'!$A$12:$L$113, 9, FALSE), "")</f>
        <v/>
      </c>
      <c r="H41" s="153" t="str">
        <f>IFERROR(VLOOKUP($A41, '利用者情報'!$A$12:$L$113, 10, FALSE), "")</f>
        <v/>
      </c>
      <c r="I41" s="153" t="str">
        <f>IFERROR(VLOOKUP($A41, '利用者情報'!$A$12:$L$113, 11, FALSE), "")</f>
        <v/>
      </c>
      <c r="J41" s="153" t="str">
        <f>IFERROR(VLOOKUP($A41, '利用者情報'!$A$12:$L$113, 12, FALSE), "")</f>
        <v/>
      </c>
      <c r="K41" s="160"/>
      <c r="L41" s="160"/>
      <c r="M41" s="157">
        <f t="shared" si="1"/>
        <v>0</v>
      </c>
      <c r="N41" s="158">
        <f t="shared" si="2"/>
        <v>0</v>
      </c>
      <c r="O41" s="160"/>
      <c r="P41" s="160"/>
      <c r="Q41" s="160"/>
      <c r="R41" s="158">
        <f t="shared" si="3"/>
        <v>0</v>
      </c>
      <c r="S41" s="157">
        <f t="shared" si="4"/>
        <v>0</v>
      </c>
      <c r="T41" s="157">
        <f t="shared" si="5"/>
        <v>0</v>
      </c>
      <c r="U41" s="158">
        <f t="shared" si="6"/>
        <v>0</v>
      </c>
      <c r="V41" s="158">
        <f t="shared" si="7"/>
        <v>0</v>
      </c>
      <c r="W41" s="159"/>
      <c r="X41" s="10" t="str">
        <f t="shared" si="8"/>
        <v/>
      </c>
      <c r="Y41" s="1"/>
      <c r="Z41" s="1"/>
      <c r="AA41" s="1"/>
      <c r="AB41" s="1"/>
      <c r="AC41" s="1"/>
    </row>
    <row r="42" ht="18.0" customHeight="1">
      <c r="A42" s="160"/>
      <c r="B42" s="153" t="str">
        <f>IFERROR(VLOOKUP($A42, '利用者情報'!$A$12:$L$113, 2, FALSE), "")</f>
        <v/>
      </c>
      <c r="C42" s="154" t="str">
        <f>IFERROR(VLOOKUP($A42, '利用者情報'!$A$12:$L$113, 3, FALSE), "")</f>
        <v/>
      </c>
      <c r="D42" s="155" t="str">
        <f>IFERROR(VLOOKUP($A42, '利用者情報'!$A$12:$L$113, 4, FALSE), "")</f>
        <v/>
      </c>
      <c r="E42" s="155" t="str">
        <f>IFERROR(VLOOKUP($A42, '利用者情報'!$A$12:$L$113, 5, FALSE), "")</f>
        <v/>
      </c>
      <c r="F42" s="156" t="str">
        <f>IFERROR(VLOOKUP($A42, '利用者情報'!$A$12:$L$113, 8, FALSE), "")</f>
        <v/>
      </c>
      <c r="G42" s="153" t="str">
        <f>IFERROR(VLOOKUP($A42, '利用者情報'!$A$12:$L$113, 9, FALSE), "")</f>
        <v/>
      </c>
      <c r="H42" s="153" t="str">
        <f>IFERROR(VLOOKUP($A42, '利用者情報'!$A$12:$L$113, 10, FALSE), "")</f>
        <v/>
      </c>
      <c r="I42" s="153" t="str">
        <f>IFERROR(VLOOKUP($A42, '利用者情報'!$A$12:$L$113, 11, FALSE), "")</f>
        <v/>
      </c>
      <c r="J42" s="153" t="str">
        <f>IFERROR(VLOOKUP($A42, '利用者情報'!$A$12:$L$113, 12, FALSE), "")</f>
        <v/>
      </c>
      <c r="K42" s="160"/>
      <c r="L42" s="160"/>
      <c r="M42" s="157">
        <f t="shared" si="1"/>
        <v>0</v>
      </c>
      <c r="N42" s="158">
        <f t="shared" si="2"/>
        <v>0</v>
      </c>
      <c r="O42" s="160"/>
      <c r="P42" s="160"/>
      <c r="Q42" s="160"/>
      <c r="R42" s="158">
        <f t="shared" si="3"/>
        <v>0</v>
      </c>
      <c r="S42" s="157">
        <f t="shared" si="4"/>
        <v>0</v>
      </c>
      <c r="T42" s="157">
        <f t="shared" si="5"/>
        <v>0</v>
      </c>
      <c r="U42" s="158">
        <f t="shared" si="6"/>
        <v>0</v>
      </c>
      <c r="V42" s="158">
        <f t="shared" si="7"/>
        <v>0</v>
      </c>
      <c r="W42" s="159"/>
      <c r="X42" s="10" t="str">
        <f t="shared" si="8"/>
        <v/>
      </c>
      <c r="Y42" s="1"/>
      <c r="Z42" s="1"/>
      <c r="AA42" s="1"/>
      <c r="AB42" s="1"/>
      <c r="AC42" s="1"/>
    </row>
    <row r="43" ht="18.0" customHeight="1">
      <c r="A43" s="160"/>
      <c r="B43" s="153" t="str">
        <f>IFERROR(VLOOKUP($A43, '利用者情報'!$A$12:$L$113, 2, FALSE), "")</f>
        <v/>
      </c>
      <c r="C43" s="154" t="str">
        <f>IFERROR(VLOOKUP($A43, '利用者情報'!$A$12:$L$113, 3, FALSE), "")</f>
        <v/>
      </c>
      <c r="D43" s="155" t="str">
        <f>IFERROR(VLOOKUP($A43, '利用者情報'!$A$12:$L$113, 4, FALSE), "")</f>
        <v/>
      </c>
      <c r="E43" s="155" t="str">
        <f>IFERROR(VLOOKUP($A43, '利用者情報'!$A$12:$L$113, 5, FALSE), "")</f>
        <v/>
      </c>
      <c r="F43" s="156" t="str">
        <f>IFERROR(VLOOKUP($A43, '利用者情報'!$A$12:$L$113, 8, FALSE), "")</f>
        <v/>
      </c>
      <c r="G43" s="153" t="str">
        <f>IFERROR(VLOOKUP($A43, '利用者情報'!$A$12:$L$113, 9, FALSE), "")</f>
        <v/>
      </c>
      <c r="H43" s="153" t="str">
        <f>IFERROR(VLOOKUP($A43, '利用者情報'!$A$12:$L$113, 10, FALSE), "")</f>
        <v/>
      </c>
      <c r="I43" s="153" t="str">
        <f>IFERROR(VLOOKUP($A43, '利用者情報'!$A$12:$L$113, 11, FALSE), "")</f>
        <v/>
      </c>
      <c r="J43" s="153" t="str">
        <f>IFERROR(VLOOKUP($A43, '利用者情報'!$A$12:$L$113, 12, FALSE), "")</f>
        <v/>
      </c>
      <c r="K43" s="160"/>
      <c r="L43" s="160"/>
      <c r="M43" s="157">
        <f t="shared" si="1"/>
        <v>0</v>
      </c>
      <c r="N43" s="158">
        <f t="shared" si="2"/>
        <v>0</v>
      </c>
      <c r="O43" s="160"/>
      <c r="P43" s="160"/>
      <c r="Q43" s="160"/>
      <c r="R43" s="158">
        <f t="shared" si="3"/>
        <v>0</v>
      </c>
      <c r="S43" s="157">
        <f t="shared" si="4"/>
        <v>0</v>
      </c>
      <c r="T43" s="157">
        <f t="shared" si="5"/>
        <v>0</v>
      </c>
      <c r="U43" s="158">
        <f t="shared" si="6"/>
        <v>0</v>
      </c>
      <c r="V43" s="158">
        <f t="shared" si="7"/>
        <v>0</v>
      </c>
      <c r="W43" s="159"/>
      <c r="X43" s="10" t="str">
        <f t="shared" si="8"/>
        <v/>
      </c>
      <c r="Y43" s="1"/>
      <c r="Z43" s="1"/>
      <c r="AA43" s="1"/>
      <c r="AB43" s="1"/>
      <c r="AC43" s="1"/>
    </row>
    <row r="44" ht="18.0" customHeight="1">
      <c r="A44" s="160"/>
      <c r="B44" s="153" t="str">
        <f>IFERROR(VLOOKUP($A44, '利用者情報'!$A$12:$L$113, 2, FALSE), "")</f>
        <v/>
      </c>
      <c r="C44" s="154" t="str">
        <f>IFERROR(VLOOKUP($A44, '利用者情報'!$A$12:$L$113, 3, FALSE), "")</f>
        <v/>
      </c>
      <c r="D44" s="155" t="str">
        <f>IFERROR(VLOOKUP($A44, '利用者情報'!$A$12:$L$113, 4, FALSE), "")</f>
        <v/>
      </c>
      <c r="E44" s="155" t="str">
        <f>IFERROR(VLOOKUP($A44, '利用者情報'!$A$12:$L$113, 5, FALSE), "")</f>
        <v/>
      </c>
      <c r="F44" s="156" t="str">
        <f>IFERROR(VLOOKUP($A44, '利用者情報'!$A$12:$L$113, 8, FALSE), "")</f>
        <v/>
      </c>
      <c r="G44" s="153" t="str">
        <f>IFERROR(VLOOKUP($A44, '利用者情報'!$A$12:$L$113, 9, FALSE), "")</f>
        <v/>
      </c>
      <c r="H44" s="153" t="str">
        <f>IFERROR(VLOOKUP($A44, '利用者情報'!$A$12:$L$113, 10, FALSE), "")</f>
        <v/>
      </c>
      <c r="I44" s="153" t="str">
        <f>IFERROR(VLOOKUP($A44, '利用者情報'!$A$12:$L$113, 11, FALSE), "")</f>
        <v/>
      </c>
      <c r="J44" s="153" t="str">
        <f>IFERROR(VLOOKUP($A44, '利用者情報'!$A$12:$L$113, 12, FALSE), "")</f>
        <v/>
      </c>
      <c r="K44" s="160"/>
      <c r="L44" s="160"/>
      <c r="M44" s="157">
        <f t="shared" si="1"/>
        <v>0</v>
      </c>
      <c r="N44" s="158">
        <f t="shared" si="2"/>
        <v>0</v>
      </c>
      <c r="O44" s="160"/>
      <c r="P44" s="160"/>
      <c r="Q44" s="160"/>
      <c r="R44" s="158">
        <f t="shared" si="3"/>
        <v>0</v>
      </c>
      <c r="S44" s="157">
        <f t="shared" si="4"/>
        <v>0</v>
      </c>
      <c r="T44" s="157">
        <f t="shared" si="5"/>
        <v>0</v>
      </c>
      <c r="U44" s="158">
        <f t="shared" si="6"/>
        <v>0</v>
      </c>
      <c r="V44" s="158">
        <f t="shared" si="7"/>
        <v>0</v>
      </c>
      <c r="W44" s="159"/>
      <c r="X44" s="10" t="str">
        <f t="shared" si="8"/>
        <v/>
      </c>
      <c r="Y44" s="1"/>
      <c r="Z44" s="1"/>
      <c r="AA44" s="1"/>
      <c r="AB44" s="1"/>
      <c r="AC44" s="1"/>
    </row>
    <row r="45" ht="18.0" customHeight="1">
      <c r="A45" s="160"/>
      <c r="B45" s="153" t="str">
        <f>IFERROR(VLOOKUP($A45, '利用者情報'!$A$12:$L$113, 2, FALSE), "")</f>
        <v/>
      </c>
      <c r="C45" s="154" t="str">
        <f>IFERROR(VLOOKUP($A45, '利用者情報'!$A$12:$L$113, 3, FALSE), "")</f>
        <v/>
      </c>
      <c r="D45" s="155" t="str">
        <f>IFERROR(VLOOKUP($A45, '利用者情報'!$A$12:$L$113, 4, FALSE), "")</f>
        <v/>
      </c>
      <c r="E45" s="155" t="str">
        <f>IFERROR(VLOOKUP($A45, '利用者情報'!$A$12:$L$113, 5, FALSE), "")</f>
        <v/>
      </c>
      <c r="F45" s="156" t="str">
        <f>IFERROR(VLOOKUP($A45, '利用者情報'!$A$12:$L$113, 8, FALSE), "")</f>
        <v/>
      </c>
      <c r="G45" s="153" t="str">
        <f>IFERROR(VLOOKUP($A45, '利用者情報'!$A$12:$L$113, 9, FALSE), "")</f>
        <v/>
      </c>
      <c r="H45" s="153" t="str">
        <f>IFERROR(VLOOKUP($A45, '利用者情報'!$A$12:$L$113, 10, FALSE), "")</f>
        <v/>
      </c>
      <c r="I45" s="153" t="str">
        <f>IFERROR(VLOOKUP($A45, '利用者情報'!$A$12:$L$113, 11, FALSE), "")</f>
        <v/>
      </c>
      <c r="J45" s="153" t="str">
        <f>IFERROR(VLOOKUP($A45, '利用者情報'!$A$12:$L$113, 12, FALSE), "")</f>
        <v/>
      </c>
      <c r="K45" s="160"/>
      <c r="L45" s="160"/>
      <c r="M45" s="157">
        <f t="shared" si="1"/>
        <v>0</v>
      </c>
      <c r="N45" s="158">
        <f t="shared" si="2"/>
        <v>0</v>
      </c>
      <c r="O45" s="160"/>
      <c r="P45" s="160"/>
      <c r="Q45" s="160"/>
      <c r="R45" s="158">
        <f t="shared" si="3"/>
        <v>0</v>
      </c>
      <c r="S45" s="157">
        <f t="shared" si="4"/>
        <v>0</v>
      </c>
      <c r="T45" s="157">
        <f t="shared" si="5"/>
        <v>0</v>
      </c>
      <c r="U45" s="158">
        <f t="shared" si="6"/>
        <v>0</v>
      </c>
      <c r="V45" s="158">
        <f t="shared" si="7"/>
        <v>0</v>
      </c>
      <c r="W45" s="159"/>
      <c r="X45" s="10" t="str">
        <f t="shared" si="8"/>
        <v/>
      </c>
      <c r="Y45" s="1"/>
      <c r="Z45" s="1"/>
      <c r="AA45" s="1"/>
      <c r="AB45" s="1"/>
      <c r="AC45" s="1"/>
    </row>
    <row r="46" ht="18.0" customHeight="1">
      <c r="A46" s="160"/>
      <c r="B46" s="153" t="str">
        <f>IFERROR(VLOOKUP($A46, '利用者情報'!$A$12:$L$113, 2, FALSE), "")</f>
        <v/>
      </c>
      <c r="C46" s="154" t="str">
        <f>IFERROR(VLOOKUP($A46, '利用者情報'!$A$12:$L$113, 3, FALSE), "")</f>
        <v/>
      </c>
      <c r="D46" s="155" t="str">
        <f>IFERROR(VLOOKUP($A46, '利用者情報'!$A$12:$L$113, 4, FALSE), "")</f>
        <v/>
      </c>
      <c r="E46" s="155" t="str">
        <f>IFERROR(VLOOKUP($A46, '利用者情報'!$A$12:$L$113, 5, FALSE), "")</f>
        <v/>
      </c>
      <c r="F46" s="156" t="str">
        <f>IFERROR(VLOOKUP($A46, '利用者情報'!$A$12:$L$113, 8, FALSE), "")</f>
        <v/>
      </c>
      <c r="G46" s="153" t="str">
        <f>IFERROR(VLOOKUP($A46, '利用者情報'!$A$12:$L$113, 9, FALSE), "")</f>
        <v/>
      </c>
      <c r="H46" s="153" t="str">
        <f>IFERROR(VLOOKUP($A46, '利用者情報'!$A$12:$L$113, 10, FALSE), "")</f>
        <v/>
      </c>
      <c r="I46" s="153" t="str">
        <f>IFERROR(VLOOKUP($A46, '利用者情報'!$A$12:$L$113, 11, FALSE), "")</f>
        <v/>
      </c>
      <c r="J46" s="153" t="str">
        <f>IFERROR(VLOOKUP($A46, '利用者情報'!$A$12:$L$113, 12, FALSE), "")</f>
        <v/>
      </c>
      <c r="K46" s="160"/>
      <c r="L46" s="160"/>
      <c r="M46" s="157">
        <f t="shared" si="1"/>
        <v>0</v>
      </c>
      <c r="N46" s="158">
        <f t="shared" si="2"/>
        <v>0</v>
      </c>
      <c r="O46" s="160"/>
      <c r="P46" s="160"/>
      <c r="Q46" s="160"/>
      <c r="R46" s="158">
        <f t="shared" si="3"/>
        <v>0</v>
      </c>
      <c r="S46" s="157">
        <f t="shared" si="4"/>
        <v>0</v>
      </c>
      <c r="T46" s="157">
        <f t="shared" si="5"/>
        <v>0</v>
      </c>
      <c r="U46" s="158">
        <f t="shared" si="6"/>
        <v>0</v>
      </c>
      <c r="V46" s="158">
        <f t="shared" si="7"/>
        <v>0</v>
      </c>
      <c r="W46" s="159"/>
      <c r="X46" s="10" t="str">
        <f t="shared" si="8"/>
        <v/>
      </c>
      <c r="Y46" s="1"/>
      <c r="Z46" s="1"/>
      <c r="AA46" s="1"/>
      <c r="AB46" s="1"/>
      <c r="AC46" s="1"/>
    </row>
    <row r="47" ht="18.0" customHeight="1">
      <c r="A47" s="160"/>
      <c r="B47" s="153" t="str">
        <f>IFERROR(VLOOKUP($A47, '利用者情報'!$A$12:$L$113, 2, FALSE), "")</f>
        <v/>
      </c>
      <c r="C47" s="154" t="str">
        <f>IFERROR(VLOOKUP($A47, '利用者情報'!$A$12:$L$113, 3, FALSE), "")</f>
        <v/>
      </c>
      <c r="D47" s="155" t="str">
        <f>IFERROR(VLOOKUP($A47, '利用者情報'!$A$12:$L$113, 4, FALSE), "")</f>
        <v/>
      </c>
      <c r="E47" s="155" t="str">
        <f>IFERROR(VLOOKUP($A47, '利用者情報'!$A$12:$L$113, 5, FALSE), "")</f>
        <v/>
      </c>
      <c r="F47" s="156" t="str">
        <f>IFERROR(VLOOKUP($A47, '利用者情報'!$A$12:$L$113, 8, FALSE), "")</f>
        <v/>
      </c>
      <c r="G47" s="153" t="str">
        <f>IFERROR(VLOOKUP($A47, '利用者情報'!$A$12:$L$113, 9, FALSE), "")</f>
        <v/>
      </c>
      <c r="H47" s="153" t="str">
        <f>IFERROR(VLOOKUP($A47, '利用者情報'!$A$12:$L$113, 10, FALSE), "")</f>
        <v/>
      </c>
      <c r="I47" s="153" t="str">
        <f>IFERROR(VLOOKUP($A47, '利用者情報'!$A$12:$L$113, 11, FALSE), "")</f>
        <v/>
      </c>
      <c r="J47" s="153" t="str">
        <f>IFERROR(VLOOKUP($A47, '利用者情報'!$A$12:$L$113, 12, FALSE), "")</f>
        <v/>
      </c>
      <c r="K47" s="160"/>
      <c r="L47" s="160"/>
      <c r="M47" s="157">
        <f t="shared" si="1"/>
        <v>0</v>
      </c>
      <c r="N47" s="158">
        <f t="shared" si="2"/>
        <v>0</v>
      </c>
      <c r="O47" s="160"/>
      <c r="P47" s="160"/>
      <c r="Q47" s="160"/>
      <c r="R47" s="158">
        <f t="shared" si="3"/>
        <v>0</v>
      </c>
      <c r="S47" s="157">
        <f t="shared" si="4"/>
        <v>0</v>
      </c>
      <c r="T47" s="157">
        <f t="shared" si="5"/>
        <v>0</v>
      </c>
      <c r="U47" s="158">
        <f t="shared" si="6"/>
        <v>0</v>
      </c>
      <c r="V47" s="158">
        <f t="shared" si="7"/>
        <v>0</v>
      </c>
      <c r="W47" s="159"/>
      <c r="X47" s="10" t="str">
        <f t="shared" si="8"/>
        <v/>
      </c>
      <c r="Y47" s="1"/>
      <c r="Z47" s="1"/>
      <c r="AA47" s="1"/>
      <c r="AB47" s="1"/>
      <c r="AC47" s="1"/>
    </row>
    <row r="48" ht="18.0" customHeight="1">
      <c r="A48" s="160"/>
      <c r="B48" s="153" t="str">
        <f>IFERROR(VLOOKUP($A48, '利用者情報'!$A$12:$L$113, 2, FALSE), "")</f>
        <v/>
      </c>
      <c r="C48" s="154" t="str">
        <f>IFERROR(VLOOKUP($A48, '利用者情報'!$A$12:$L$113, 3, FALSE), "")</f>
        <v/>
      </c>
      <c r="D48" s="155" t="str">
        <f>IFERROR(VLOOKUP($A48, '利用者情報'!$A$12:$L$113, 4, FALSE), "")</f>
        <v/>
      </c>
      <c r="E48" s="155" t="str">
        <f>IFERROR(VLOOKUP($A48, '利用者情報'!$A$12:$L$113, 5, FALSE), "")</f>
        <v/>
      </c>
      <c r="F48" s="156" t="str">
        <f>IFERROR(VLOOKUP($A48, '利用者情報'!$A$12:$L$113, 8, FALSE), "")</f>
        <v/>
      </c>
      <c r="G48" s="153" t="str">
        <f>IFERROR(VLOOKUP($A48, '利用者情報'!$A$12:$L$113, 9, FALSE), "")</f>
        <v/>
      </c>
      <c r="H48" s="153" t="str">
        <f>IFERROR(VLOOKUP($A48, '利用者情報'!$A$12:$L$113, 10, FALSE), "")</f>
        <v/>
      </c>
      <c r="I48" s="153" t="str">
        <f>IFERROR(VLOOKUP($A48, '利用者情報'!$A$12:$L$113, 11, FALSE), "")</f>
        <v/>
      </c>
      <c r="J48" s="153" t="str">
        <f>IFERROR(VLOOKUP($A48, '利用者情報'!$A$12:$L$113, 12, FALSE), "")</f>
        <v/>
      </c>
      <c r="K48" s="160"/>
      <c r="L48" s="160"/>
      <c r="M48" s="157">
        <f t="shared" si="1"/>
        <v>0</v>
      </c>
      <c r="N48" s="158">
        <f t="shared" si="2"/>
        <v>0</v>
      </c>
      <c r="O48" s="160"/>
      <c r="P48" s="160"/>
      <c r="Q48" s="160"/>
      <c r="R48" s="158">
        <f t="shared" si="3"/>
        <v>0</v>
      </c>
      <c r="S48" s="157">
        <f t="shared" si="4"/>
        <v>0</v>
      </c>
      <c r="T48" s="157">
        <f t="shared" si="5"/>
        <v>0</v>
      </c>
      <c r="U48" s="158">
        <f t="shared" si="6"/>
        <v>0</v>
      </c>
      <c r="V48" s="158">
        <f t="shared" si="7"/>
        <v>0</v>
      </c>
      <c r="W48" s="159"/>
      <c r="X48" s="10" t="str">
        <f t="shared" si="8"/>
        <v/>
      </c>
      <c r="Y48" s="1"/>
      <c r="Z48" s="1"/>
      <c r="AA48" s="1"/>
      <c r="AB48" s="1"/>
      <c r="AC48" s="1"/>
    </row>
    <row r="49" ht="18.0" customHeight="1">
      <c r="A49" s="160"/>
      <c r="B49" s="153" t="str">
        <f>IFERROR(VLOOKUP($A49, '利用者情報'!$A$12:$L$113, 2, FALSE), "")</f>
        <v/>
      </c>
      <c r="C49" s="154" t="str">
        <f>IFERROR(VLOOKUP($A49, '利用者情報'!$A$12:$L$113, 3, FALSE), "")</f>
        <v/>
      </c>
      <c r="D49" s="155" t="str">
        <f>IFERROR(VLOOKUP($A49, '利用者情報'!$A$12:$L$113, 4, FALSE), "")</f>
        <v/>
      </c>
      <c r="E49" s="155" t="str">
        <f>IFERROR(VLOOKUP($A49, '利用者情報'!$A$12:$L$113, 5, FALSE), "")</f>
        <v/>
      </c>
      <c r="F49" s="156" t="str">
        <f>IFERROR(VLOOKUP($A49, '利用者情報'!$A$12:$L$113, 8, FALSE), "")</f>
        <v/>
      </c>
      <c r="G49" s="153" t="str">
        <f>IFERROR(VLOOKUP($A49, '利用者情報'!$A$12:$L$113, 9, FALSE), "")</f>
        <v/>
      </c>
      <c r="H49" s="153" t="str">
        <f>IFERROR(VLOOKUP($A49, '利用者情報'!$A$12:$L$113, 10, FALSE), "")</f>
        <v/>
      </c>
      <c r="I49" s="153" t="str">
        <f>IFERROR(VLOOKUP($A49, '利用者情報'!$A$12:$L$113, 11, FALSE), "")</f>
        <v/>
      </c>
      <c r="J49" s="153" t="str">
        <f>IFERROR(VLOOKUP($A49, '利用者情報'!$A$12:$L$113, 12, FALSE), "")</f>
        <v/>
      </c>
      <c r="K49" s="160"/>
      <c r="L49" s="160"/>
      <c r="M49" s="157">
        <f t="shared" si="1"/>
        <v>0</v>
      </c>
      <c r="N49" s="158">
        <f t="shared" si="2"/>
        <v>0</v>
      </c>
      <c r="O49" s="160"/>
      <c r="P49" s="160"/>
      <c r="Q49" s="160"/>
      <c r="R49" s="158">
        <f t="shared" si="3"/>
        <v>0</v>
      </c>
      <c r="S49" s="157">
        <f t="shared" si="4"/>
        <v>0</v>
      </c>
      <c r="T49" s="157">
        <f t="shared" si="5"/>
        <v>0</v>
      </c>
      <c r="U49" s="158">
        <f t="shared" si="6"/>
        <v>0</v>
      </c>
      <c r="V49" s="158">
        <f t="shared" si="7"/>
        <v>0</v>
      </c>
      <c r="W49" s="159"/>
      <c r="X49" s="10" t="str">
        <f t="shared" si="8"/>
        <v/>
      </c>
      <c r="Y49" s="1"/>
      <c r="Z49" s="1"/>
      <c r="AA49" s="1"/>
      <c r="AB49" s="1"/>
      <c r="AC49" s="1"/>
    </row>
    <row r="50" ht="18.0" customHeight="1">
      <c r="A50" s="160"/>
      <c r="B50" s="153" t="str">
        <f>IFERROR(VLOOKUP($A50, '利用者情報'!$A$12:$L$113, 2, FALSE), "")</f>
        <v/>
      </c>
      <c r="C50" s="154" t="str">
        <f>IFERROR(VLOOKUP($A50, '利用者情報'!$A$12:$L$113, 3, FALSE), "")</f>
        <v/>
      </c>
      <c r="D50" s="155" t="str">
        <f>IFERROR(VLOOKUP($A50, '利用者情報'!$A$12:$L$113, 4, FALSE), "")</f>
        <v/>
      </c>
      <c r="E50" s="155" t="str">
        <f>IFERROR(VLOOKUP($A50, '利用者情報'!$A$12:$L$113, 5, FALSE), "")</f>
        <v/>
      </c>
      <c r="F50" s="156" t="str">
        <f>IFERROR(VLOOKUP($A50, '利用者情報'!$A$12:$L$113, 8, FALSE), "")</f>
        <v/>
      </c>
      <c r="G50" s="153" t="str">
        <f>IFERROR(VLOOKUP($A50, '利用者情報'!$A$12:$L$113, 9, FALSE), "")</f>
        <v/>
      </c>
      <c r="H50" s="153" t="str">
        <f>IFERROR(VLOOKUP($A50, '利用者情報'!$A$12:$L$113, 10, FALSE), "")</f>
        <v/>
      </c>
      <c r="I50" s="153" t="str">
        <f>IFERROR(VLOOKUP($A50, '利用者情報'!$A$12:$L$113, 11, FALSE), "")</f>
        <v/>
      </c>
      <c r="J50" s="153" t="str">
        <f>IFERROR(VLOOKUP($A50, '利用者情報'!$A$12:$L$113, 12, FALSE), "")</f>
        <v/>
      </c>
      <c r="K50" s="160"/>
      <c r="L50" s="160"/>
      <c r="M50" s="157">
        <f t="shared" si="1"/>
        <v>0</v>
      </c>
      <c r="N50" s="158">
        <f t="shared" si="2"/>
        <v>0</v>
      </c>
      <c r="O50" s="160"/>
      <c r="P50" s="160"/>
      <c r="Q50" s="160"/>
      <c r="R50" s="158">
        <f t="shared" si="3"/>
        <v>0</v>
      </c>
      <c r="S50" s="157">
        <f t="shared" si="4"/>
        <v>0</v>
      </c>
      <c r="T50" s="157">
        <f t="shared" si="5"/>
        <v>0</v>
      </c>
      <c r="U50" s="158">
        <f t="shared" si="6"/>
        <v>0</v>
      </c>
      <c r="V50" s="158">
        <f t="shared" si="7"/>
        <v>0</v>
      </c>
      <c r="W50" s="159"/>
      <c r="X50" s="10" t="str">
        <f t="shared" si="8"/>
        <v/>
      </c>
      <c r="Y50" s="1"/>
      <c r="Z50" s="1"/>
      <c r="AA50" s="1"/>
      <c r="AB50" s="1"/>
      <c r="AC50" s="1"/>
    </row>
    <row r="51" ht="18.0" customHeight="1">
      <c r="A51" s="160"/>
      <c r="B51" s="153" t="str">
        <f>IFERROR(VLOOKUP($A51, '利用者情報'!$A$12:$L$113, 2, FALSE), "")</f>
        <v/>
      </c>
      <c r="C51" s="154" t="str">
        <f>IFERROR(VLOOKUP($A51, '利用者情報'!$A$12:$L$113, 3, FALSE), "")</f>
        <v/>
      </c>
      <c r="D51" s="155" t="str">
        <f>IFERROR(VLOOKUP($A51, '利用者情報'!$A$12:$L$113, 4, FALSE), "")</f>
        <v/>
      </c>
      <c r="E51" s="155" t="str">
        <f>IFERROR(VLOOKUP($A51, '利用者情報'!$A$12:$L$113, 5, FALSE), "")</f>
        <v/>
      </c>
      <c r="F51" s="156" t="str">
        <f>IFERROR(VLOOKUP($A51, '利用者情報'!$A$12:$L$113, 8, FALSE), "")</f>
        <v/>
      </c>
      <c r="G51" s="153" t="str">
        <f>IFERROR(VLOOKUP($A51, '利用者情報'!$A$12:$L$113, 9, FALSE), "")</f>
        <v/>
      </c>
      <c r="H51" s="153" t="str">
        <f>IFERROR(VLOOKUP($A51, '利用者情報'!$A$12:$L$113, 10, FALSE), "")</f>
        <v/>
      </c>
      <c r="I51" s="153" t="str">
        <f>IFERROR(VLOOKUP($A51, '利用者情報'!$A$12:$L$113, 11, FALSE), "")</f>
        <v/>
      </c>
      <c r="J51" s="153" t="str">
        <f>IFERROR(VLOOKUP($A51, '利用者情報'!$A$12:$L$113, 12, FALSE), "")</f>
        <v/>
      </c>
      <c r="K51" s="160"/>
      <c r="L51" s="160"/>
      <c r="M51" s="157">
        <f t="shared" si="1"/>
        <v>0</v>
      </c>
      <c r="N51" s="158">
        <f t="shared" si="2"/>
        <v>0</v>
      </c>
      <c r="O51" s="160"/>
      <c r="P51" s="160"/>
      <c r="Q51" s="160"/>
      <c r="R51" s="158">
        <f t="shared" si="3"/>
        <v>0</v>
      </c>
      <c r="S51" s="157">
        <f t="shared" si="4"/>
        <v>0</v>
      </c>
      <c r="T51" s="157">
        <f t="shared" si="5"/>
        <v>0</v>
      </c>
      <c r="U51" s="158">
        <f t="shared" si="6"/>
        <v>0</v>
      </c>
      <c r="V51" s="158">
        <f t="shared" si="7"/>
        <v>0</v>
      </c>
      <c r="W51" s="159"/>
      <c r="X51" s="10" t="str">
        <f t="shared" si="8"/>
        <v/>
      </c>
      <c r="Y51" s="1"/>
      <c r="Z51" s="1"/>
      <c r="AA51" s="1"/>
      <c r="AB51" s="1"/>
      <c r="AC51" s="1"/>
    </row>
    <row r="52" ht="18.0" customHeight="1">
      <c r="A52" s="160"/>
      <c r="B52" s="153" t="str">
        <f>IFERROR(VLOOKUP($A52, '利用者情報'!$A$12:$L$113, 2, FALSE), "")</f>
        <v/>
      </c>
      <c r="C52" s="154" t="str">
        <f>IFERROR(VLOOKUP($A52, '利用者情報'!$A$12:$L$113, 3, FALSE), "")</f>
        <v/>
      </c>
      <c r="D52" s="155" t="str">
        <f>IFERROR(VLOOKUP($A52, '利用者情報'!$A$12:$L$113, 4, FALSE), "")</f>
        <v/>
      </c>
      <c r="E52" s="155" t="str">
        <f>IFERROR(VLOOKUP($A52, '利用者情報'!$A$12:$L$113, 5, FALSE), "")</f>
        <v/>
      </c>
      <c r="F52" s="156" t="str">
        <f>IFERROR(VLOOKUP($A52, '利用者情報'!$A$12:$L$113, 8, FALSE), "")</f>
        <v/>
      </c>
      <c r="G52" s="153" t="str">
        <f>IFERROR(VLOOKUP($A52, '利用者情報'!$A$12:$L$113, 9, FALSE), "")</f>
        <v/>
      </c>
      <c r="H52" s="153" t="str">
        <f>IFERROR(VLOOKUP($A52, '利用者情報'!$A$12:$L$113, 10, FALSE), "")</f>
        <v/>
      </c>
      <c r="I52" s="153" t="str">
        <f>IFERROR(VLOOKUP($A52, '利用者情報'!$A$12:$L$113, 11, FALSE), "")</f>
        <v/>
      </c>
      <c r="J52" s="153" t="str">
        <f>IFERROR(VLOOKUP($A52, '利用者情報'!$A$12:$L$113, 12, FALSE), "")</f>
        <v/>
      </c>
      <c r="K52" s="160"/>
      <c r="L52" s="160"/>
      <c r="M52" s="157">
        <f t="shared" si="1"/>
        <v>0</v>
      </c>
      <c r="N52" s="158">
        <f t="shared" si="2"/>
        <v>0</v>
      </c>
      <c r="O52" s="160"/>
      <c r="P52" s="160"/>
      <c r="Q52" s="160"/>
      <c r="R52" s="158">
        <f t="shared" si="3"/>
        <v>0</v>
      </c>
      <c r="S52" s="157">
        <f t="shared" si="4"/>
        <v>0</v>
      </c>
      <c r="T52" s="157">
        <f t="shared" si="5"/>
        <v>0</v>
      </c>
      <c r="U52" s="158">
        <f t="shared" si="6"/>
        <v>0</v>
      </c>
      <c r="V52" s="158">
        <f t="shared" si="7"/>
        <v>0</v>
      </c>
      <c r="W52" s="159"/>
      <c r="X52" s="10" t="str">
        <f t="shared" si="8"/>
        <v/>
      </c>
      <c r="Y52" s="1"/>
      <c r="Z52" s="1"/>
      <c r="AA52" s="1"/>
      <c r="AB52" s="1"/>
      <c r="AC52" s="1"/>
    </row>
    <row r="53" ht="18.0" customHeight="1">
      <c r="A53" s="160"/>
      <c r="B53" s="153" t="str">
        <f>IFERROR(VLOOKUP($A53, '利用者情報'!$A$12:$L$113, 2, FALSE), "")</f>
        <v/>
      </c>
      <c r="C53" s="154" t="str">
        <f>IFERROR(VLOOKUP($A53, '利用者情報'!$A$12:$L$113, 3, FALSE), "")</f>
        <v/>
      </c>
      <c r="D53" s="155" t="str">
        <f>IFERROR(VLOOKUP($A53, '利用者情報'!$A$12:$L$113, 4, FALSE), "")</f>
        <v/>
      </c>
      <c r="E53" s="155" t="str">
        <f>IFERROR(VLOOKUP($A53, '利用者情報'!$A$12:$L$113, 5, FALSE), "")</f>
        <v/>
      </c>
      <c r="F53" s="156" t="str">
        <f>IFERROR(VLOOKUP($A53, '利用者情報'!$A$12:$L$113, 8, FALSE), "")</f>
        <v/>
      </c>
      <c r="G53" s="153" t="str">
        <f>IFERROR(VLOOKUP($A53, '利用者情報'!$A$12:$L$113, 9, FALSE), "")</f>
        <v/>
      </c>
      <c r="H53" s="153" t="str">
        <f>IFERROR(VLOOKUP($A53, '利用者情報'!$A$12:$L$113, 10, FALSE), "")</f>
        <v/>
      </c>
      <c r="I53" s="153" t="str">
        <f>IFERROR(VLOOKUP($A53, '利用者情報'!$A$12:$L$113, 11, FALSE), "")</f>
        <v/>
      </c>
      <c r="J53" s="153" t="str">
        <f>IFERROR(VLOOKUP($A53, '利用者情報'!$A$12:$L$113, 12, FALSE), "")</f>
        <v/>
      </c>
      <c r="K53" s="160"/>
      <c r="L53" s="160"/>
      <c r="M53" s="157">
        <f t="shared" si="1"/>
        <v>0</v>
      </c>
      <c r="N53" s="158">
        <f t="shared" si="2"/>
        <v>0</v>
      </c>
      <c r="O53" s="160"/>
      <c r="P53" s="160"/>
      <c r="Q53" s="160"/>
      <c r="R53" s="158">
        <f t="shared" si="3"/>
        <v>0</v>
      </c>
      <c r="S53" s="157">
        <f t="shared" si="4"/>
        <v>0</v>
      </c>
      <c r="T53" s="157">
        <f t="shared" si="5"/>
        <v>0</v>
      </c>
      <c r="U53" s="158">
        <f t="shared" si="6"/>
        <v>0</v>
      </c>
      <c r="V53" s="158">
        <f t="shared" si="7"/>
        <v>0</v>
      </c>
      <c r="W53" s="159"/>
      <c r="X53" s="10" t="str">
        <f t="shared" si="8"/>
        <v/>
      </c>
      <c r="Y53" s="1"/>
      <c r="Z53" s="1"/>
      <c r="AA53" s="1"/>
      <c r="AB53" s="1"/>
      <c r="AC53" s="1"/>
    </row>
    <row r="54" ht="18.0" customHeight="1">
      <c r="A54" s="160"/>
      <c r="B54" s="153" t="str">
        <f>IFERROR(VLOOKUP($A54, '利用者情報'!$A$12:$L$113, 2, FALSE), "")</f>
        <v/>
      </c>
      <c r="C54" s="154" t="str">
        <f>IFERROR(VLOOKUP($A54, '利用者情報'!$A$12:$L$113, 3, FALSE), "")</f>
        <v/>
      </c>
      <c r="D54" s="155" t="str">
        <f>IFERROR(VLOOKUP($A54, '利用者情報'!$A$12:$L$113, 4, FALSE), "")</f>
        <v/>
      </c>
      <c r="E54" s="155" t="str">
        <f>IFERROR(VLOOKUP($A54, '利用者情報'!$A$12:$L$113, 5, FALSE), "")</f>
        <v/>
      </c>
      <c r="F54" s="156" t="str">
        <f>IFERROR(VLOOKUP($A54, '利用者情報'!$A$12:$L$113, 8, FALSE), "")</f>
        <v/>
      </c>
      <c r="G54" s="153" t="str">
        <f>IFERROR(VLOOKUP($A54, '利用者情報'!$A$12:$L$113, 9, FALSE), "")</f>
        <v/>
      </c>
      <c r="H54" s="153" t="str">
        <f>IFERROR(VLOOKUP($A54, '利用者情報'!$A$12:$L$113, 10, FALSE), "")</f>
        <v/>
      </c>
      <c r="I54" s="153" t="str">
        <f>IFERROR(VLOOKUP($A54, '利用者情報'!$A$12:$L$113, 11, FALSE), "")</f>
        <v/>
      </c>
      <c r="J54" s="153" t="str">
        <f>IFERROR(VLOOKUP($A54, '利用者情報'!$A$12:$L$113, 12, FALSE), "")</f>
        <v/>
      </c>
      <c r="K54" s="160"/>
      <c r="L54" s="160"/>
      <c r="M54" s="157">
        <f t="shared" si="1"/>
        <v>0</v>
      </c>
      <c r="N54" s="158">
        <f t="shared" si="2"/>
        <v>0</v>
      </c>
      <c r="O54" s="160"/>
      <c r="P54" s="160"/>
      <c r="Q54" s="160"/>
      <c r="R54" s="158">
        <f t="shared" si="3"/>
        <v>0</v>
      </c>
      <c r="S54" s="157">
        <f t="shared" si="4"/>
        <v>0</v>
      </c>
      <c r="T54" s="157">
        <f t="shared" si="5"/>
        <v>0</v>
      </c>
      <c r="U54" s="158">
        <f t="shared" si="6"/>
        <v>0</v>
      </c>
      <c r="V54" s="158">
        <f t="shared" si="7"/>
        <v>0</v>
      </c>
      <c r="W54" s="159"/>
      <c r="X54" s="10" t="str">
        <f t="shared" si="8"/>
        <v/>
      </c>
      <c r="Y54" s="1"/>
      <c r="Z54" s="1"/>
      <c r="AA54" s="1"/>
      <c r="AB54" s="1"/>
      <c r="AC54" s="1"/>
    </row>
    <row r="55" ht="18.0" customHeight="1">
      <c r="A55" s="160"/>
      <c r="B55" s="153" t="str">
        <f>IFERROR(VLOOKUP($A55, '利用者情報'!$A$12:$L$113, 2, FALSE), "")</f>
        <v/>
      </c>
      <c r="C55" s="154" t="str">
        <f>IFERROR(VLOOKUP($A55, '利用者情報'!$A$12:$L$113, 3, FALSE), "")</f>
        <v/>
      </c>
      <c r="D55" s="155" t="str">
        <f>IFERROR(VLOOKUP($A55, '利用者情報'!$A$12:$L$113, 4, FALSE), "")</f>
        <v/>
      </c>
      <c r="E55" s="155" t="str">
        <f>IFERROR(VLOOKUP($A55, '利用者情報'!$A$12:$L$113, 5, FALSE), "")</f>
        <v/>
      </c>
      <c r="F55" s="156" t="str">
        <f>IFERROR(VLOOKUP($A55, '利用者情報'!$A$12:$L$113, 8, FALSE), "")</f>
        <v/>
      </c>
      <c r="G55" s="153" t="str">
        <f>IFERROR(VLOOKUP($A55, '利用者情報'!$A$12:$L$113, 9, FALSE), "")</f>
        <v/>
      </c>
      <c r="H55" s="153" t="str">
        <f>IFERROR(VLOOKUP($A55, '利用者情報'!$A$12:$L$113, 10, FALSE), "")</f>
        <v/>
      </c>
      <c r="I55" s="153" t="str">
        <f>IFERROR(VLOOKUP($A55, '利用者情報'!$A$12:$L$113, 11, FALSE), "")</f>
        <v/>
      </c>
      <c r="J55" s="153" t="str">
        <f>IFERROR(VLOOKUP($A55, '利用者情報'!$A$12:$L$113, 12, FALSE), "")</f>
        <v/>
      </c>
      <c r="K55" s="160"/>
      <c r="L55" s="160"/>
      <c r="M55" s="157">
        <f t="shared" si="1"/>
        <v>0</v>
      </c>
      <c r="N55" s="158">
        <f t="shared" si="2"/>
        <v>0</v>
      </c>
      <c r="O55" s="160"/>
      <c r="P55" s="160"/>
      <c r="Q55" s="160"/>
      <c r="R55" s="158">
        <f t="shared" si="3"/>
        <v>0</v>
      </c>
      <c r="S55" s="157">
        <f t="shared" si="4"/>
        <v>0</v>
      </c>
      <c r="T55" s="157">
        <f t="shared" si="5"/>
        <v>0</v>
      </c>
      <c r="U55" s="158">
        <f t="shared" si="6"/>
        <v>0</v>
      </c>
      <c r="V55" s="158">
        <f t="shared" si="7"/>
        <v>0</v>
      </c>
      <c r="W55" s="159"/>
      <c r="X55" s="10" t="str">
        <f t="shared" si="8"/>
        <v/>
      </c>
      <c r="Y55" s="1"/>
      <c r="Z55" s="1"/>
      <c r="AA55" s="1"/>
      <c r="AB55" s="1"/>
      <c r="AC55" s="1"/>
    </row>
    <row r="56" ht="18.0" customHeight="1">
      <c r="A56" s="160"/>
      <c r="B56" s="153" t="str">
        <f>IFERROR(VLOOKUP($A56, '利用者情報'!$A$12:$L$113, 2, FALSE), "")</f>
        <v/>
      </c>
      <c r="C56" s="154" t="str">
        <f>IFERROR(VLOOKUP($A56, '利用者情報'!$A$12:$L$113, 3, FALSE), "")</f>
        <v/>
      </c>
      <c r="D56" s="155" t="str">
        <f>IFERROR(VLOOKUP($A56, '利用者情報'!$A$12:$L$113, 4, FALSE), "")</f>
        <v/>
      </c>
      <c r="E56" s="155" t="str">
        <f>IFERROR(VLOOKUP($A56, '利用者情報'!$A$12:$L$113, 5, FALSE), "")</f>
        <v/>
      </c>
      <c r="F56" s="156" t="str">
        <f>IFERROR(VLOOKUP($A56, '利用者情報'!$A$12:$L$113, 8, FALSE), "")</f>
        <v/>
      </c>
      <c r="G56" s="153" t="str">
        <f>IFERROR(VLOOKUP($A56, '利用者情報'!$A$12:$L$113, 9, FALSE), "")</f>
        <v/>
      </c>
      <c r="H56" s="153" t="str">
        <f>IFERROR(VLOOKUP($A56, '利用者情報'!$A$12:$L$113, 10, FALSE), "")</f>
        <v/>
      </c>
      <c r="I56" s="153" t="str">
        <f>IFERROR(VLOOKUP($A56, '利用者情報'!$A$12:$L$113, 11, FALSE), "")</f>
        <v/>
      </c>
      <c r="J56" s="153" t="str">
        <f>IFERROR(VLOOKUP($A56, '利用者情報'!$A$12:$L$113, 12, FALSE), "")</f>
        <v/>
      </c>
      <c r="K56" s="160"/>
      <c r="L56" s="160"/>
      <c r="M56" s="157">
        <f t="shared" si="1"/>
        <v>0</v>
      </c>
      <c r="N56" s="158">
        <f t="shared" si="2"/>
        <v>0</v>
      </c>
      <c r="O56" s="160"/>
      <c r="P56" s="160"/>
      <c r="Q56" s="160"/>
      <c r="R56" s="158">
        <f t="shared" si="3"/>
        <v>0</v>
      </c>
      <c r="S56" s="157">
        <f t="shared" si="4"/>
        <v>0</v>
      </c>
      <c r="T56" s="157">
        <f t="shared" si="5"/>
        <v>0</v>
      </c>
      <c r="U56" s="158">
        <f t="shared" si="6"/>
        <v>0</v>
      </c>
      <c r="V56" s="158">
        <f t="shared" si="7"/>
        <v>0</v>
      </c>
      <c r="W56" s="159"/>
      <c r="X56" s="10" t="str">
        <f t="shared" si="8"/>
        <v/>
      </c>
      <c r="Y56" s="1"/>
      <c r="Z56" s="1"/>
      <c r="AA56" s="1"/>
      <c r="AB56" s="1"/>
      <c r="AC56" s="1"/>
    </row>
    <row r="57" ht="18.0" customHeight="1">
      <c r="A57" s="160"/>
      <c r="B57" s="153" t="str">
        <f>IFERROR(VLOOKUP($A57, '利用者情報'!$A$12:$L$113, 2, FALSE), "")</f>
        <v/>
      </c>
      <c r="C57" s="154" t="str">
        <f>IFERROR(VLOOKUP($A57, '利用者情報'!$A$12:$L$113, 3, FALSE), "")</f>
        <v/>
      </c>
      <c r="D57" s="155" t="str">
        <f>IFERROR(VLOOKUP($A57, '利用者情報'!$A$12:$L$113, 4, FALSE), "")</f>
        <v/>
      </c>
      <c r="E57" s="155" t="str">
        <f>IFERROR(VLOOKUP($A57, '利用者情報'!$A$12:$L$113, 5, FALSE), "")</f>
        <v/>
      </c>
      <c r="F57" s="156" t="str">
        <f>IFERROR(VLOOKUP($A57, '利用者情報'!$A$12:$L$113, 8, FALSE), "")</f>
        <v/>
      </c>
      <c r="G57" s="153" t="str">
        <f>IFERROR(VLOOKUP($A57, '利用者情報'!$A$12:$L$113, 9, FALSE), "")</f>
        <v/>
      </c>
      <c r="H57" s="153" t="str">
        <f>IFERROR(VLOOKUP($A57, '利用者情報'!$A$12:$L$113, 10, FALSE), "")</f>
        <v/>
      </c>
      <c r="I57" s="153" t="str">
        <f>IFERROR(VLOOKUP($A57, '利用者情報'!$A$12:$L$113, 11, FALSE), "")</f>
        <v/>
      </c>
      <c r="J57" s="153" t="str">
        <f>IFERROR(VLOOKUP($A57, '利用者情報'!$A$12:$L$113, 12, FALSE), "")</f>
        <v/>
      </c>
      <c r="K57" s="160"/>
      <c r="L57" s="160"/>
      <c r="M57" s="157">
        <f t="shared" si="1"/>
        <v>0</v>
      </c>
      <c r="N57" s="158">
        <f t="shared" si="2"/>
        <v>0</v>
      </c>
      <c r="O57" s="160"/>
      <c r="P57" s="160"/>
      <c r="Q57" s="160"/>
      <c r="R57" s="158">
        <f t="shared" si="3"/>
        <v>0</v>
      </c>
      <c r="S57" s="157">
        <f t="shared" si="4"/>
        <v>0</v>
      </c>
      <c r="T57" s="157">
        <f t="shared" si="5"/>
        <v>0</v>
      </c>
      <c r="U57" s="158">
        <f t="shared" si="6"/>
        <v>0</v>
      </c>
      <c r="V57" s="158">
        <f t="shared" si="7"/>
        <v>0</v>
      </c>
      <c r="W57" s="159"/>
      <c r="X57" s="10" t="str">
        <f t="shared" si="8"/>
        <v/>
      </c>
      <c r="Y57" s="1"/>
      <c r="Z57" s="1"/>
      <c r="AA57" s="1"/>
      <c r="AB57" s="1"/>
      <c r="AC57" s="1"/>
    </row>
    <row r="58" ht="18.0" customHeight="1">
      <c r="A58" s="160"/>
      <c r="B58" s="153" t="str">
        <f>IFERROR(VLOOKUP($A58, '利用者情報'!$A$12:$L$113, 2, FALSE), "")</f>
        <v/>
      </c>
      <c r="C58" s="154" t="str">
        <f>IFERROR(VLOOKUP($A58, '利用者情報'!$A$12:$L$113, 3, FALSE), "")</f>
        <v/>
      </c>
      <c r="D58" s="155" t="str">
        <f>IFERROR(VLOOKUP($A58, '利用者情報'!$A$12:$L$113, 4, FALSE), "")</f>
        <v/>
      </c>
      <c r="E58" s="155" t="str">
        <f>IFERROR(VLOOKUP($A58, '利用者情報'!$A$12:$L$113, 5, FALSE), "")</f>
        <v/>
      </c>
      <c r="F58" s="156" t="str">
        <f>IFERROR(VLOOKUP($A58, '利用者情報'!$A$12:$L$113, 8, FALSE), "")</f>
        <v/>
      </c>
      <c r="G58" s="153" t="str">
        <f>IFERROR(VLOOKUP($A58, '利用者情報'!$A$12:$L$113, 9, FALSE), "")</f>
        <v/>
      </c>
      <c r="H58" s="153" t="str">
        <f>IFERROR(VLOOKUP($A58, '利用者情報'!$A$12:$L$113, 10, FALSE), "")</f>
        <v/>
      </c>
      <c r="I58" s="153" t="str">
        <f>IFERROR(VLOOKUP($A58, '利用者情報'!$A$12:$L$113, 11, FALSE), "")</f>
        <v/>
      </c>
      <c r="J58" s="153" t="str">
        <f>IFERROR(VLOOKUP($A58, '利用者情報'!$A$12:$L$113, 12, FALSE), "")</f>
        <v/>
      </c>
      <c r="K58" s="160"/>
      <c r="L58" s="160"/>
      <c r="M58" s="157">
        <f t="shared" si="1"/>
        <v>0</v>
      </c>
      <c r="N58" s="158">
        <f t="shared" si="2"/>
        <v>0</v>
      </c>
      <c r="O58" s="160"/>
      <c r="P58" s="160"/>
      <c r="Q58" s="160"/>
      <c r="R58" s="158">
        <f t="shared" si="3"/>
        <v>0</v>
      </c>
      <c r="S58" s="157">
        <f t="shared" si="4"/>
        <v>0</v>
      </c>
      <c r="T58" s="157">
        <f t="shared" si="5"/>
        <v>0</v>
      </c>
      <c r="U58" s="158">
        <f t="shared" si="6"/>
        <v>0</v>
      </c>
      <c r="V58" s="158">
        <f t="shared" si="7"/>
        <v>0</v>
      </c>
      <c r="W58" s="159"/>
      <c r="X58" s="10" t="str">
        <f t="shared" si="8"/>
        <v/>
      </c>
      <c r="Y58" s="1"/>
      <c r="Z58" s="1"/>
      <c r="AA58" s="1"/>
      <c r="AB58" s="1"/>
      <c r="AC58" s="1"/>
    </row>
    <row r="59" ht="18.0" customHeight="1">
      <c r="A59" s="160"/>
      <c r="B59" s="153" t="str">
        <f>IFERROR(VLOOKUP($A59, '利用者情報'!$A$12:$L$113, 2, FALSE), "")</f>
        <v/>
      </c>
      <c r="C59" s="154" t="str">
        <f>IFERROR(VLOOKUP($A59, '利用者情報'!$A$12:$L$113, 3, FALSE), "")</f>
        <v/>
      </c>
      <c r="D59" s="155" t="str">
        <f>IFERROR(VLOOKUP($A59, '利用者情報'!$A$12:$L$113, 4, FALSE), "")</f>
        <v/>
      </c>
      <c r="E59" s="155" t="str">
        <f>IFERROR(VLOOKUP($A59, '利用者情報'!$A$12:$L$113, 5, FALSE), "")</f>
        <v/>
      </c>
      <c r="F59" s="156" t="str">
        <f>IFERROR(VLOOKUP($A59, '利用者情報'!$A$12:$L$113, 8, FALSE), "")</f>
        <v/>
      </c>
      <c r="G59" s="153" t="str">
        <f>IFERROR(VLOOKUP($A59, '利用者情報'!$A$12:$L$113, 9, FALSE), "")</f>
        <v/>
      </c>
      <c r="H59" s="153" t="str">
        <f>IFERROR(VLOOKUP($A59, '利用者情報'!$A$12:$L$113, 10, FALSE), "")</f>
        <v/>
      </c>
      <c r="I59" s="153" t="str">
        <f>IFERROR(VLOOKUP($A59, '利用者情報'!$A$12:$L$113, 11, FALSE), "")</f>
        <v/>
      </c>
      <c r="J59" s="153" t="str">
        <f>IFERROR(VLOOKUP($A59, '利用者情報'!$A$12:$L$113, 12, FALSE), "")</f>
        <v/>
      </c>
      <c r="K59" s="160"/>
      <c r="L59" s="160"/>
      <c r="M59" s="157">
        <f t="shared" si="1"/>
        <v>0</v>
      </c>
      <c r="N59" s="158">
        <f t="shared" si="2"/>
        <v>0</v>
      </c>
      <c r="O59" s="160"/>
      <c r="P59" s="160"/>
      <c r="Q59" s="160"/>
      <c r="R59" s="158">
        <f t="shared" si="3"/>
        <v>0</v>
      </c>
      <c r="S59" s="157">
        <f t="shared" si="4"/>
        <v>0</v>
      </c>
      <c r="T59" s="157">
        <f t="shared" si="5"/>
        <v>0</v>
      </c>
      <c r="U59" s="158">
        <f t="shared" si="6"/>
        <v>0</v>
      </c>
      <c r="V59" s="158">
        <f t="shared" si="7"/>
        <v>0</v>
      </c>
      <c r="W59" s="159"/>
      <c r="X59" s="10" t="str">
        <f t="shared" si="8"/>
        <v/>
      </c>
      <c r="Y59" s="1"/>
      <c r="Z59" s="1"/>
      <c r="AA59" s="1"/>
      <c r="AB59" s="1"/>
      <c r="AC59" s="1"/>
    </row>
    <row r="60" ht="18.0" customHeight="1">
      <c r="A60" s="160"/>
      <c r="B60" s="153" t="str">
        <f>IFERROR(VLOOKUP($A60, '利用者情報'!$A$12:$L$113, 2, FALSE), "")</f>
        <v/>
      </c>
      <c r="C60" s="154" t="str">
        <f>IFERROR(VLOOKUP($A60, '利用者情報'!$A$12:$L$113, 3, FALSE), "")</f>
        <v/>
      </c>
      <c r="D60" s="155" t="str">
        <f>IFERROR(VLOOKUP($A60, '利用者情報'!$A$12:$L$113, 4, FALSE), "")</f>
        <v/>
      </c>
      <c r="E60" s="155" t="str">
        <f>IFERROR(VLOOKUP($A60, '利用者情報'!$A$12:$L$113, 5, FALSE), "")</f>
        <v/>
      </c>
      <c r="F60" s="156" t="str">
        <f>IFERROR(VLOOKUP($A60, '利用者情報'!$A$12:$L$113, 8, FALSE), "")</f>
        <v/>
      </c>
      <c r="G60" s="153" t="str">
        <f>IFERROR(VLOOKUP($A60, '利用者情報'!$A$12:$L$113, 9, FALSE), "")</f>
        <v/>
      </c>
      <c r="H60" s="153" t="str">
        <f>IFERROR(VLOOKUP($A60, '利用者情報'!$A$12:$L$113, 10, FALSE), "")</f>
        <v/>
      </c>
      <c r="I60" s="153" t="str">
        <f>IFERROR(VLOOKUP($A60, '利用者情報'!$A$12:$L$113, 11, FALSE), "")</f>
        <v/>
      </c>
      <c r="J60" s="153" t="str">
        <f>IFERROR(VLOOKUP($A60, '利用者情報'!$A$12:$L$113, 12, FALSE), "")</f>
        <v/>
      </c>
      <c r="K60" s="160"/>
      <c r="L60" s="160"/>
      <c r="M60" s="157">
        <f t="shared" si="1"/>
        <v>0</v>
      </c>
      <c r="N60" s="158">
        <f t="shared" si="2"/>
        <v>0</v>
      </c>
      <c r="O60" s="160"/>
      <c r="P60" s="160"/>
      <c r="Q60" s="160"/>
      <c r="R60" s="158">
        <f t="shared" si="3"/>
        <v>0</v>
      </c>
      <c r="S60" s="157">
        <f t="shared" si="4"/>
        <v>0</v>
      </c>
      <c r="T60" s="157">
        <f t="shared" si="5"/>
        <v>0</v>
      </c>
      <c r="U60" s="158">
        <f t="shared" si="6"/>
        <v>0</v>
      </c>
      <c r="V60" s="158">
        <f t="shared" si="7"/>
        <v>0</v>
      </c>
      <c r="W60" s="159"/>
      <c r="X60" s="10" t="str">
        <f t="shared" si="8"/>
        <v/>
      </c>
      <c r="Y60" s="1"/>
      <c r="Z60" s="1"/>
      <c r="AA60" s="1"/>
      <c r="AB60" s="1"/>
      <c r="AC60" s="1"/>
    </row>
    <row r="61" ht="18.0" customHeight="1">
      <c r="A61" s="160"/>
      <c r="B61" s="153" t="str">
        <f>IFERROR(VLOOKUP($A61, '利用者情報'!$A$12:$L$113, 2, FALSE), "")</f>
        <v/>
      </c>
      <c r="C61" s="154" t="str">
        <f>IFERROR(VLOOKUP($A61, '利用者情報'!$A$12:$L$113, 3, FALSE), "")</f>
        <v/>
      </c>
      <c r="D61" s="155" t="str">
        <f>IFERROR(VLOOKUP($A61, '利用者情報'!$A$12:$L$113, 4, FALSE), "")</f>
        <v/>
      </c>
      <c r="E61" s="155" t="str">
        <f>IFERROR(VLOOKUP($A61, '利用者情報'!$A$12:$L$113, 5, FALSE), "")</f>
        <v/>
      </c>
      <c r="F61" s="156" t="str">
        <f>IFERROR(VLOOKUP($A61, '利用者情報'!$A$12:$L$113, 8, FALSE), "")</f>
        <v/>
      </c>
      <c r="G61" s="153" t="str">
        <f>IFERROR(VLOOKUP($A61, '利用者情報'!$A$12:$L$113, 9, FALSE), "")</f>
        <v/>
      </c>
      <c r="H61" s="153" t="str">
        <f>IFERROR(VLOOKUP($A61, '利用者情報'!$A$12:$L$113, 10, FALSE), "")</f>
        <v/>
      </c>
      <c r="I61" s="153" t="str">
        <f>IFERROR(VLOOKUP($A61, '利用者情報'!$A$12:$L$113, 11, FALSE), "")</f>
        <v/>
      </c>
      <c r="J61" s="153" t="str">
        <f>IFERROR(VLOOKUP($A61, '利用者情報'!$A$12:$L$113, 12, FALSE), "")</f>
        <v/>
      </c>
      <c r="K61" s="160"/>
      <c r="L61" s="160"/>
      <c r="M61" s="157">
        <f t="shared" si="1"/>
        <v>0</v>
      </c>
      <c r="N61" s="158">
        <f t="shared" si="2"/>
        <v>0</v>
      </c>
      <c r="O61" s="160"/>
      <c r="P61" s="160"/>
      <c r="Q61" s="160"/>
      <c r="R61" s="158">
        <f t="shared" si="3"/>
        <v>0</v>
      </c>
      <c r="S61" s="157">
        <f t="shared" si="4"/>
        <v>0</v>
      </c>
      <c r="T61" s="157">
        <f t="shared" si="5"/>
        <v>0</v>
      </c>
      <c r="U61" s="158">
        <f t="shared" si="6"/>
        <v>0</v>
      </c>
      <c r="V61" s="158">
        <f t="shared" si="7"/>
        <v>0</v>
      </c>
      <c r="W61" s="159"/>
      <c r="X61" s="10" t="str">
        <f t="shared" si="8"/>
        <v/>
      </c>
      <c r="Y61" s="1"/>
      <c r="Z61" s="1"/>
      <c r="AA61" s="1"/>
      <c r="AB61" s="1"/>
      <c r="AC61" s="1"/>
    </row>
    <row r="62" ht="18.0" customHeight="1">
      <c r="A62" s="160"/>
      <c r="B62" s="153" t="str">
        <f>IFERROR(VLOOKUP($A62, '利用者情報'!$A$12:$L$113, 2, FALSE), "")</f>
        <v/>
      </c>
      <c r="C62" s="154" t="str">
        <f>IFERROR(VLOOKUP($A62, '利用者情報'!$A$12:$L$113, 3, FALSE), "")</f>
        <v/>
      </c>
      <c r="D62" s="155" t="str">
        <f>IFERROR(VLOOKUP($A62, '利用者情報'!$A$12:$L$113, 4, FALSE), "")</f>
        <v/>
      </c>
      <c r="E62" s="155" t="str">
        <f>IFERROR(VLOOKUP($A62, '利用者情報'!$A$12:$L$113, 5, FALSE), "")</f>
        <v/>
      </c>
      <c r="F62" s="156" t="str">
        <f>IFERROR(VLOOKUP($A62, '利用者情報'!$A$12:$L$113, 8, FALSE), "")</f>
        <v/>
      </c>
      <c r="G62" s="153" t="str">
        <f>IFERROR(VLOOKUP($A62, '利用者情報'!$A$12:$L$113, 9, FALSE), "")</f>
        <v/>
      </c>
      <c r="H62" s="153" t="str">
        <f>IFERROR(VLOOKUP($A62, '利用者情報'!$A$12:$L$113, 10, FALSE), "")</f>
        <v/>
      </c>
      <c r="I62" s="153" t="str">
        <f>IFERROR(VLOOKUP($A62, '利用者情報'!$A$12:$L$113, 11, FALSE), "")</f>
        <v/>
      </c>
      <c r="J62" s="153" t="str">
        <f>IFERROR(VLOOKUP($A62, '利用者情報'!$A$12:$L$113, 12, FALSE), "")</f>
        <v/>
      </c>
      <c r="K62" s="160"/>
      <c r="L62" s="160"/>
      <c r="M62" s="157">
        <f t="shared" si="1"/>
        <v>0</v>
      </c>
      <c r="N62" s="158">
        <f t="shared" si="2"/>
        <v>0</v>
      </c>
      <c r="O62" s="160"/>
      <c r="P62" s="160"/>
      <c r="Q62" s="160"/>
      <c r="R62" s="158">
        <f t="shared" si="3"/>
        <v>0</v>
      </c>
      <c r="S62" s="157">
        <f t="shared" si="4"/>
        <v>0</v>
      </c>
      <c r="T62" s="157">
        <f t="shared" si="5"/>
        <v>0</v>
      </c>
      <c r="U62" s="158">
        <f t="shared" si="6"/>
        <v>0</v>
      </c>
      <c r="V62" s="158">
        <f t="shared" si="7"/>
        <v>0</v>
      </c>
      <c r="W62" s="159"/>
      <c r="X62" s="10" t="str">
        <f t="shared" si="8"/>
        <v/>
      </c>
      <c r="Y62" s="1"/>
      <c r="Z62" s="1"/>
      <c r="AA62" s="1"/>
      <c r="AB62" s="1"/>
      <c r="AC62" s="1"/>
    </row>
    <row r="63" ht="18.0" customHeight="1">
      <c r="A63" s="160"/>
      <c r="B63" s="153" t="str">
        <f>IFERROR(VLOOKUP($A63, '利用者情報'!$A$12:$L$113, 2, FALSE), "")</f>
        <v/>
      </c>
      <c r="C63" s="154" t="str">
        <f>IFERROR(VLOOKUP($A63, '利用者情報'!$A$12:$L$113, 3, FALSE), "")</f>
        <v/>
      </c>
      <c r="D63" s="155" t="str">
        <f>IFERROR(VLOOKUP($A63, '利用者情報'!$A$12:$L$113, 4, FALSE), "")</f>
        <v/>
      </c>
      <c r="E63" s="155" t="str">
        <f>IFERROR(VLOOKUP($A63, '利用者情報'!$A$12:$L$113, 5, FALSE), "")</f>
        <v/>
      </c>
      <c r="F63" s="156" t="str">
        <f>IFERROR(VLOOKUP($A63, '利用者情報'!$A$12:$L$113, 8, FALSE), "")</f>
        <v/>
      </c>
      <c r="G63" s="153" t="str">
        <f>IFERROR(VLOOKUP($A63, '利用者情報'!$A$12:$L$113, 9, FALSE), "")</f>
        <v/>
      </c>
      <c r="H63" s="153" t="str">
        <f>IFERROR(VLOOKUP($A63, '利用者情報'!$A$12:$L$113, 10, FALSE), "")</f>
        <v/>
      </c>
      <c r="I63" s="153" t="str">
        <f>IFERROR(VLOOKUP($A63, '利用者情報'!$A$12:$L$113, 11, FALSE), "")</f>
        <v/>
      </c>
      <c r="J63" s="153" t="str">
        <f>IFERROR(VLOOKUP($A63, '利用者情報'!$A$12:$L$113, 12, FALSE), "")</f>
        <v/>
      </c>
      <c r="K63" s="160"/>
      <c r="L63" s="160"/>
      <c r="M63" s="157">
        <f t="shared" si="1"/>
        <v>0</v>
      </c>
      <c r="N63" s="158">
        <f t="shared" si="2"/>
        <v>0</v>
      </c>
      <c r="O63" s="160"/>
      <c r="P63" s="160"/>
      <c r="Q63" s="160"/>
      <c r="R63" s="158">
        <f t="shared" si="3"/>
        <v>0</v>
      </c>
      <c r="S63" s="157">
        <f t="shared" si="4"/>
        <v>0</v>
      </c>
      <c r="T63" s="157">
        <f t="shared" si="5"/>
        <v>0</v>
      </c>
      <c r="U63" s="158">
        <f t="shared" si="6"/>
        <v>0</v>
      </c>
      <c r="V63" s="158">
        <f t="shared" si="7"/>
        <v>0</v>
      </c>
      <c r="W63" s="159"/>
      <c r="X63" s="10" t="str">
        <f t="shared" si="8"/>
        <v/>
      </c>
      <c r="Y63" s="1"/>
      <c r="Z63" s="1"/>
      <c r="AA63" s="1"/>
      <c r="AB63" s="1"/>
      <c r="AC63" s="1"/>
    </row>
    <row r="64" ht="18.0" customHeight="1">
      <c r="A64" s="160"/>
      <c r="B64" s="153" t="str">
        <f>IFERROR(VLOOKUP($A64, '利用者情報'!$A$12:$L$113, 2, FALSE), "")</f>
        <v/>
      </c>
      <c r="C64" s="154" t="str">
        <f>IFERROR(VLOOKUP($A64, '利用者情報'!$A$12:$L$113, 3, FALSE), "")</f>
        <v/>
      </c>
      <c r="D64" s="155" t="str">
        <f>IFERROR(VLOOKUP($A64, '利用者情報'!$A$12:$L$113, 4, FALSE), "")</f>
        <v/>
      </c>
      <c r="E64" s="155" t="str">
        <f>IFERROR(VLOOKUP($A64, '利用者情報'!$A$12:$L$113, 5, FALSE), "")</f>
        <v/>
      </c>
      <c r="F64" s="156" t="str">
        <f>IFERROR(VLOOKUP($A64, '利用者情報'!$A$12:$L$113, 8, FALSE), "")</f>
        <v/>
      </c>
      <c r="G64" s="153" t="str">
        <f>IFERROR(VLOOKUP($A64, '利用者情報'!$A$12:$L$113, 9, FALSE), "")</f>
        <v/>
      </c>
      <c r="H64" s="153" t="str">
        <f>IFERROR(VLOOKUP($A64, '利用者情報'!$A$12:$L$113, 10, FALSE), "")</f>
        <v/>
      </c>
      <c r="I64" s="153" t="str">
        <f>IFERROR(VLOOKUP($A64, '利用者情報'!$A$12:$L$113, 11, FALSE), "")</f>
        <v/>
      </c>
      <c r="J64" s="153" t="str">
        <f>IFERROR(VLOOKUP($A64, '利用者情報'!$A$12:$L$113, 12, FALSE), "")</f>
        <v/>
      </c>
      <c r="K64" s="160"/>
      <c r="L64" s="160"/>
      <c r="M64" s="157">
        <f t="shared" si="1"/>
        <v>0</v>
      </c>
      <c r="N64" s="158">
        <f t="shared" si="2"/>
        <v>0</v>
      </c>
      <c r="O64" s="160"/>
      <c r="P64" s="160"/>
      <c r="Q64" s="160"/>
      <c r="R64" s="158">
        <f t="shared" si="3"/>
        <v>0</v>
      </c>
      <c r="S64" s="157">
        <f t="shared" si="4"/>
        <v>0</v>
      </c>
      <c r="T64" s="157">
        <f t="shared" si="5"/>
        <v>0</v>
      </c>
      <c r="U64" s="158">
        <f t="shared" si="6"/>
        <v>0</v>
      </c>
      <c r="V64" s="158">
        <f t="shared" si="7"/>
        <v>0</v>
      </c>
      <c r="W64" s="159"/>
      <c r="X64" s="10" t="str">
        <f t="shared" si="8"/>
        <v/>
      </c>
      <c r="Y64" s="1"/>
      <c r="Z64" s="1"/>
      <c r="AA64" s="1"/>
      <c r="AB64" s="1"/>
      <c r="AC64" s="1"/>
    </row>
    <row r="65" ht="18.0" customHeight="1">
      <c r="A65" s="160"/>
      <c r="B65" s="153" t="str">
        <f>IFERROR(VLOOKUP($A65, '利用者情報'!$A$12:$L$113, 2, FALSE), "")</f>
        <v/>
      </c>
      <c r="C65" s="154" t="str">
        <f>IFERROR(VLOOKUP($A65, '利用者情報'!$A$12:$L$113, 3, FALSE), "")</f>
        <v/>
      </c>
      <c r="D65" s="155" t="str">
        <f>IFERROR(VLOOKUP($A65, '利用者情報'!$A$12:$L$113, 4, FALSE), "")</f>
        <v/>
      </c>
      <c r="E65" s="155" t="str">
        <f>IFERROR(VLOOKUP($A65, '利用者情報'!$A$12:$L$113, 5, FALSE), "")</f>
        <v/>
      </c>
      <c r="F65" s="156" t="str">
        <f>IFERROR(VLOOKUP($A65, '利用者情報'!$A$12:$L$113, 8, FALSE), "")</f>
        <v/>
      </c>
      <c r="G65" s="153" t="str">
        <f>IFERROR(VLOOKUP($A65, '利用者情報'!$A$12:$L$113, 9, FALSE), "")</f>
        <v/>
      </c>
      <c r="H65" s="153" t="str">
        <f>IFERROR(VLOOKUP($A65, '利用者情報'!$A$12:$L$113, 10, FALSE), "")</f>
        <v/>
      </c>
      <c r="I65" s="153" t="str">
        <f>IFERROR(VLOOKUP($A65, '利用者情報'!$A$12:$L$113, 11, FALSE), "")</f>
        <v/>
      </c>
      <c r="J65" s="153" t="str">
        <f>IFERROR(VLOOKUP($A65, '利用者情報'!$A$12:$L$113, 12, FALSE), "")</f>
        <v/>
      </c>
      <c r="K65" s="160"/>
      <c r="L65" s="160"/>
      <c r="M65" s="157">
        <f t="shared" si="1"/>
        <v>0</v>
      </c>
      <c r="N65" s="158">
        <f t="shared" si="2"/>
        <v>0</v>
      </c>
      <c r="O65" s="160"/>
      <c r="P65" s="160"/>
      <c r="Q65" s="160"/>
      <c r="R65" s="158">
        <f t="shared" si="3"/>
        <v>0</v>
      </c>
      <c r="S65" s="157">
        <f t="shared" si="4"/>
        <v>0</v>
      </c>
      <c r="T65" s="157">
        <f t="shared" si="5"/>
        <v>0</v>
      </c>
      <c r="U65" s="158">
        <f t="shared" si="6"/>
        <v>0</v>
      </c>
      <c r="V65" s="158">
        <f t="shared" si="7"/>
        <v>0</v>
      </c>
      <c r="W65" s="159"/>
      <c r="X65" s="10" t="str">
        <f t="shared" si="8"/>
        <v/>
      </c>
      <c r="Y65" s="1"/>
      <c r="Z65" s="1"/>
      <c r="AA65" s="1"/>
      <c r="AB65" s="1"/>
      <c r="AC65" s="1"/>
    </row>
    <row r="66" ht="18.0" customHeight="1">
      <c r="A66" s="160"/>
      <c r="B66" s="153" t="str">
        <f>IFERROR(VLOOKUP($A66, '利用者情報'!$A$12:$L$113, 2, FALSE), "")</f>
        <v/>
      </c>
      <c r="C66" s="154" t="str">
        <f>IFERROR(VLOOKUP($A66, '利用者情報'!$A$12:$L$113, 3, FALSE), "")</f>
        <v/>
      </c>
      <c r="D66" s="155" t="str">
        <f>IFERROR(VLOOKUP($A66, '利用者情報'!$A$12:$L$113, 4, FALSE), "")</f>
        <v/>
      </c>
      <c r="E66" s="155" t="str">
        <f>IFERROR(VLOOKUP($A66, '利用者情報'!$A$12:$L$113, 5, FALSE), "")</f>
        <v/>
      </c>
      <c r="F66" s="156" t="str">
        <f>IFERROR(VLOOKUP($A66, '利用者情報'!$A$12:$L$113, 8, FALSE), "")</f>
        <v/>
      </c>
      <c r="G66" s="153" t="str">
        <f>IFERROR(VLOOKUP($A66, '利用者情報'!$A$12:$L$113, 9, FALSE), "")</f>
        <v/>
      </c>
      <c r="H66" s="153" t="str">
        <f>IFERROR(VLOOKUP($A66, '利用者情報'!$A$12:$L$113, 10, FALSE), "")</f>
        <v/>
      </c>
      <c r="I66" s="153" t="str">
        <f>IFERROR(VLOOKUP($A66, '利用者情報'!$A$12:$L$113, 11, FALSE), "")</f>
        <v/>
      </c>
      <c r="J66" s="153" t="str">
        <f>IFERROR(VLOOKUP($A66, '利用者情報'!$A$12:$L$113, 12, FALSE), "")</f>
        <v/>
      </c>
      <c r="K66" s="160"/>
      <c r="L66" s="160"/>
      <c r="M66" s="157">
        <f t="shared" si="1"/>
        <v>0</v>
      </c>
      <c r="N66" s="158">
        <f t="shared" si="2"/>
        <v>0</v>
      </c>
      <c r="O66" s="160"/>
      <c r="P66" s="160"/>
      <c r="Q66" s="160"/>
      <c r="R66" s="158">
        <f t="shared" si="3"/>
        <v>0</v>
      </c>
      <c r="S66" s="157">
        <f t="shared" si="4"/>
        <v>0</v>
      </c>
      <c r="T66" s="157">
        <f t="shared" si="5"/>
        <v>0</v>
      </c>
      <c r="U66" s="158">
        <f t="shared" si="6"/>
        <v>0</v>
      </c>
      <c r="V66" s="158">
        <f t="shared" si="7"/>
        <v>0</v>
      </c>
      <c r="W66" s="159"/>
      <c r="X66" s="10" t="str">
        <f t="shared" si="8"/>
        <v/>
      </c>
      <c r="Y66" s="1"/>
      <c r="Z66" s="1"/>
      <c r="AA66" s="1"/>
      <c r="AB66" s="1"/>
      <c r="AC66" s="1"/>
    </row>
    <row r="67" ht="18.0" customHeight="1">
      <c r="A67" s="160"/>
      <c r="B67" s="153" t="str">
        <f>IFERROR(VLOOKUP($A67, '利用者情報'!$A$12:$L$113, 2, FALSE), "")</f>
        <v/>
      </c>
      <c r="C67" s="154" t="str">
        <f>IFERROR(VLOOKUP($A67, '利用者情報'!$A$12:$L$113, 3, FALSE), "")</f>
        <v/>
      </c>
      <c r="D67" s="155" t="str">
        <f>IFERROR(VLOOKUP($A67, '利用者情報'!$A$12:$L$113, 4, FALSE), "")</f>
        <v/>
      </c>
      <c r="E67" s="155" t="str">
        <f>IFERROR(VLOOKUP($A67, '利用者情報'!$A$12:$L$113, 5, FALSE), "")</f>
        <v/>
      </c>
      <c r="F67" s="156" t="str">
        <f>IFERROR(VLOOKUP($A67, '利用者情報'!$A$12:$L$113, 8, FALSE), "")</f>
        <v/>
      </c>
      <c r="G67" s="153" t="str">
        <f>IFERROR(VLOOKUP($A67, '利用者情報'!$A$12:$L$113, 9, FALSE), "")</f>
        <v/>
      </c>
      <c r="H67" s="153" t="str">
        <f>IFERROR(VLOOKUP($A67, '利用者情報'!$A$12:$L$113, 10, FALSE), "")</f>
        <v/>
      </c>
      <c r="I67" s="153" t="str">
        <f>IFERROR(VLOOKUP($A67, '利用者情報'!$A$12:$L$113, 11, FALSE), "")</f>
        <v/>
      </c>
      <c r="J67" s="153" t="str">
        <f>IFERROR(VLOOKUP($A67, '利用者情報'!$A$12:$L$113, 12, FALSE), "")</f>
        <v/>
      </c>
      <c r="K67" s="160"/>
      <c r="L67" s="160"/>
      <c r="M67" s="157">
        <f t="shared" si="1"/>
        <v>0</v>
      </c>
      <c r="N67" s="158">
        <f t="shared" si="2"/>
        <v>0</v>
      </c>
      <c r="O67" s="160"/>
      <c r="P67" s="160"/>
      <c r="Q67" s="160"/>
      <c r="R67" s="158">
        <f t="shared" si="3"/>
        <v>0</v>
      </c>
      <c r="S67" s="157">
        <f t="shared" si="4"/>
        <v>0</v>
      </c>
      <c r="T67" s="157">
        <f t="shared" si="5"/>
        <v>0</v>
      </c>
      <c r="U67" s="158">
        <f t="shared" si="6"/>
        <v>0</v>
      </c>
      <c r="V67" s="158">
        <f t="shared" si="7"/>
        <v>0</v>
      </c>
      <c r="W67" s="159"/>
      <c r="X67" s="10" t="str">
        <f t="shared" si="8"/>
        <v/>
      </c>
      <c r="Y67" s="1"/>
      <c r="Z67" s="1"/>
      <c r="AA67" s="1"/>
      <c r="AB67" s="1"/>
      <c r="AC67" s="1"/>
    </row>
    <row r="68" ht="18.0" customHeight="1">
      <c r="A68" s="160"/>
      <c r="B68" s="153" t="str">
        <f>IFERROR(VLOOKUP($A68, '利用者情報'!$A$12:$L$113, 2, FALSE), "")</f>
        <v/>
      </c>
      <c r="C68" s="154" t="str">
        <f>IFERROR(VLOOKUP($A68, '利用者情報'!$A$12:$L$113, 3, FALSE), "")</f>
        <v/>
      </c>
      <c r="D68" s="155" t="str">
        <f>IFERROR(VLOOKUP($A68, '利用者情報'!$A$12:$L$113, 4, FALSE), "")</f>
        <v/>
      </c>
      <c r="E68" s="155" t="str">
        <f>IFERROR(VLOOKUP($A68, '利用者情報'!$A$12:$L$113, 5, FALSE), "")</f>
        <v/>
      </c>
      <c r="F68" s="156" t="str">
        <f>IFERROR(VLOOKUP($A68, '利用者情報'!$A$12:$L$113, 8, FALSE), "")</f>
        <v/>
      </c>
      <c r="G68" s="153" t="str">
        <f>IFERROR(VLOOKUP($A68, '利用者情報'!$A$12:$L$113, 9, FALSE), "")</f>
        <v/>
      </c>
      <c r="H68" s="153" t="str">
        <f>IFERROR(VLOOKUP($A68, '利用者情報'!$A$12:$L$113, 10, FALSE), "")</f>
        <v/>
      </c>
      <c r="I68" s="153" t="str">
        <f>IFERROR(VLOOKUP($A68, '利用者情報'!$A$12:$L$113, 11, FALSE), "")</f>
        <v/>
      </c>
      <c r="J68" s="153" t="str">
        <f>IFERROR(VLOOKUP($A68, '利用者情報'!$A$12:$L$113, 12, FALSE), "")</f>
        <v/>
      </c>
      <c r="K68" s="160"/>
      <c r="L68" s="160"/>
      <c r="M68" s="157">
        <f t="shared" si="1"/>
        <v>0</v>
      </c>
      <c r="N68" s="158">
        <f t="shared" si="2"/>
        <v>0</v>
      </c>
      <c r="O68" s="160"/>
      <c r="P68" s="160"/>
      <c r="Q68" s="160"/>
      <c r="R68" s="158">
        <f t="shared" si="3"/>
        <v>0</v>
      </c>
      <c r="S68" s="157">
        <f t="shared" si="4"/>
        <v>0</v>
      </c>
      <c r="T68" s="157">
        <f t="shared" si="5"/>
        <v>0</v>
      </c>
      <c r="U68" s="158">
        <f t="shared" si="6"/>
        <v>0</v>
      </c>
      <c r="V68" s="158">
        <f t="shared" si="7"/>
        <v>0</v>
      </c>
      <c r="W68" s="159"/>
      <c r="X68" s="10" t="str">
        <f t="shared" si="8"/>
        <v/>
      </c>
      <c r="Y68" s="1"/>
      <c r="Z68" s="1"/>
      <c r="AA68" s="1"/>
      <c r="AB68" s="1"/>
      <c r="AC68" s="1"/>
    </row>
    <row r="69" ht="18.0" customHeight="1">
      <c r="A69" s="160"/>
      <c r="B69" s="153" t="str">
        <f>IFERROR(VLOOKUP($A69, '利用者情報'!$A$12:$L$113, 2, FALSE), "")</f>
        <v/>
      </c>
      <c r="C69" s="154" t="str">
        <f>IFERROR(VLOOKUP($A69, '利用者情報'!$A$12:$L$113, 3, FALSE), "")</f>
        <v/>
      </c>
      <c r="D69" s="155" t="str">
        <f>IFERROR(VLOOKUP($A69, '利用者情報'!$A$12:$L$113, 4, FALSE), "")</f>
        <v/>
      </c>
      <c r="E69" s="155" t="str">
        <f>IFERROR(VLOOKUP($A69, '利用者情報'!$A$12:$L$113, 5, FALSE), "")</f>
        <v/>
      </c>
      <c r="F69" s="156" t="str">
        <f>IFERROR(VLOOKUP($A69, '利用者情報'!$A$12:$L$113, 8, FALSE), "")</f>
        <v/>
      </c>
      <c r="G69" s="153" t="str">
        <f>IFERROR(VLOOKUP($A69, '利用者情報'!$A$12:$L$113, 9, FALSE), "")</f>
        <v/>
      </c>
      <c r="H69" s="153" t="str">
        <f>IFERROR(VLOOKUP($A69, '利用者情報'!$A$12:$L$113, 10, FALSE), "")</f>
        <v/>
      </c>
      <c r="I69" s="153" t="str">
        <f>IFERROR(VLOOKUP($A69, '利用者情報'!$A$12:$L$113, 11, FALSE), "")</f>
        <v/>
      </c>
      <c r="J69" s="153" t="str">
        <f>IFERROR(VLOOKUP($A69, '利用者情報'!$A$12:$L$113, 12, FALSE), "")</f>
        <v/>
      </c>
      <c r="K69" s="160"/>
      <c r="L69" s="160"/>
      <c r="M69" s="157">
        <f t="shared" si="1"/>
        <v>0</v>
      </c>
      <c r="N69" s="158">
        <f t="shared" si="2"/>
        <v>0</v>
      </c>
      <c r="O69" s="160"/>
      <c r="P69" s="160"/>
      <c r="Q69" s="160"/>
      <c r="R69" s="158">
        <f t="shared" si="3"/>
        <v>0</v>
      </c>
      <c r="S69" s="157">
        <f t="shared" si="4"/>
        <v>0</v>
      </c>
      <c r="T69" s="157">
        <f t="shared" si="5"/>
        <v>0</v>
      </c>
      <c r="U69" s="158">
        <f t="shared" si="6"/>
        <v>0</v>
      </c>
      <c r="V69" s="158">
        <f t="shared" si="7"/>
        <v>0</v>
      </c>
      <c r="W69" s="159"/>
      <c r="X69" s="10" t="str">
        <f t="shared" si="8"/>
        <v/>
      </c>
      <c r="Y69" s="1"/>
      <c r="Z69" s="1"/>
      <c r="AA69" s="1"/>
      <c r="AB69" s="1"/>
      <c r="AC69" s="1"/>
    </row>
    <row r="70" ht="18.0" customHeight="1">
      <c r="A70" s="160"/>
      <c r="B70" s="153" t="str">
        <f>IFERROR(VLOOKUP($A70, '利用者情報'!$A$12:$L$113, 2, FALSE), "")</f>
        <v/>
      </c>
      <c r="C70" s="154" t="str">
        <f>IFERROR(VLOOKUP($A70, '利用者情報'!$A$12:$L$113, 3, FALSE), "")</f>
        <v/>
      </c>
      <c r="D70" s="155" t="str">
        <f>IFERROR(VLOOKUP($A70, '利用者情報'!$A$12:$L$113, 4, FALSE), "")</f>
        <v/>
      </c>
      <c r="E70" s="155" t="str">
        <f>IFERROR(VLOOKUP($A70, '利用者情報'!$A$12:$L$113, 5, FALSE), "")</f>
        <v/>
      </c>
      <c r="F70" s="156" t="str">
        <f>IFERROR(VLOOKUP($A70, '利用者情報'!$A$12:$L$113, 8, FALSE), "")</f>
        <v/>
      </c>
      <c r="G70" s="153" t="str">
        <f>IFERROR(VLOOKUP($A70, '利用者情報'!$A$12:$L$113, 9, FALSE), "")</f>
        <v/>
      </c>
      <c r="H70" s="153" t="str">
        <f>IFERROR(VLOOKUP($A70, '利用者情報'!$A$12:$L$113, 10, FALSE), "")</f>
        <v/>
      </c>
      <c r="I70" s="153" t="str">
        <f>IFERROR(VLOOKUP($A70, '利用者情報'!$A$12:$L$113, 11, FALSE), "")</f>
        <v/>
      </c>
      <c r="J70" s="153" t="str">
        <f>IFERROR(VLOOKUP($A70, '利用者情報'!$A$12:$L$113, 12, FALSE), "")</f>
        <v/>
      </c>
      <c r="K70" s="160"/>
      <c r="L70" s="160"/>
      <c r="M70" s="157">
        <f t="shared" si="1"/>
        <v>0</v>
      </c>
      <c r="N70" s="158">
        <f t="shared" si="2"/>
        <v>0</v>
      </c>
      <c r="O70" s="160"/>
      <c r="P70" s="160"/>
      <c r="Q70" s="160"/>
      <c r="R70" s="158">
        <f t="shared" si="3"/>
        <v>0</v>
      </c>
      <c r="S70" s="157">
        <f t="shared" si="4"/>
        <v>0</v>
      </c>
      <c r="T70" s="157">
        <f t="shared" si="5"/>
        <v>0</v>
      </c>
      <c r="U70" s="158">
        <f t="shared" si="6"/>
        <v>0</v>
      </c>
      <c r="V70" s="158">
        <f t="shared" si="7"/>
        <v>0</v>
      </c>
      <c r="W70" s="159"/>
      <c r="X70" s="10" t="str">
        <f t="shared" si="8"/>
        <v/>
      </c>
      <c r="Y70" s="1"/>
      <c r="Z70" s="1"/>
      <c r="AA70" s="1"/>
      <c r="AB70" s="1"/>
      <c r="AC70" s="1"/>
    </row>
    <row r="71" ht="18.0" customHeight="1">
      <c r="A71" s="160"/>
      <c r="B71" s="153" t="str">
        <f>IFERROR(VLOOKUP($A71, '利用者情報'!$A$12:$L$113, 2, FALSE), "")</f>
        <v/>
      </c>
      <c r="C71" s="154" t="str">
        <f>IFERROR(VLOOKUP($A71, '利用者情報'!$A$12:$L$113, 3, FALSE), "")</f>
        <v/>
      </c>
      <c r="D71" s="155" t="str">
        <f>IFERROR(VLOOKUP($A71, '利用者情報'!$A$12:$L$113, 4, FALSE), "")</f>
        <v/>
      </c>
      <c r="E71" s="155" t="str">
        <f>IFERROR(VLOOKUP($A71, '利用者情報'!$A$12:$L$113, 5, FALSE), "")</f>
        <v/>
      </c>
      <c r="F71" s="156" t="str">
        <f>IFERROR(VLOOKUP($A71, '利用者情報'!$A$12:$L$113, 8, FALSE), "")</f>
        <v/>
      </c>
      <c r="G71" s="153" t="str">
        <f>IFERROR(VLOOKUP($A71, '利用者情報'!$A$12:$L$113, 9, FALSE), "")</f>
        <v/>
      </c>
      <c r="H71" s="153" t="str">
        <f>IFERROR(VLOOKUP($A71, '利用者情報'!$A$12:$L$113, 10, FALSE), "")</f>
        <v/>
      </c>
      <c r="I71" s="153" t="str">
        <f>IFERROR(VLOOKUP($A71, '利用者情報'!$A$12:$L$113, 11, FALSE), "")</f>
        <v/>
      </c>
      <c r="J71" s="153" t="str">
        <f>IFERROR(VLOOKUP($A71, '利用者情報'!$A$12:$L$113, 12, FALSE), "")</f>
        <v/>
      </c>
      <c r="K71" s="160"/>
      <c r="L71" s="160"/>
      <c r="M71" s="157">
        <f t="shared" si="1"/>
        <v>0</v>
      </c>
      <c r="N71" s="158">
        <f t="shared" si="2"/>
        <v>0</v>
      </c>
      <c r="O71" s="160"/>
      <c r="P71" s="160"/>
      <c r="Q71" s="160"/>
      <c r="R71" s="158">
        <f t="shared" si="3"/>
        <v>0</v>
      </c>
      <c r="S71" s="157">
        <f t="shared" si="4"/>
        <v>0</v>
      </c>
      <c r="T71" s="157">
        <f t="shared" si="5"/>
        <v>0</v>
      </c>
      <c r="U71" s="158">
        <f t="shared" si="6"/>
        <v>0</v>
      </c>
      <c r="V71" s="158">
        <f t="shared" si="7"/>
        <v>0</v>
      </c>
      <c r="W71" s="159"/>
      <c r="X71" s="10" t="str">
        <f t="shared" si="8"/>
        <v/>
      </c>
      <c r="Y71" s="1"/>
      <c r="Z71" s="1"/>
      <c r="AA71" s="1"/>
      <c r="AB71" s="1"/>
      <c r="AC71" s="1"/>
    </row>
    <row r="72" ht="18.0" customHeight="1">
      <c r="A72" s="160"/>
      <c r="B72" s="153" t="str">
        <f>IFERROR(VLOOKUP($A72, '利用者情報'!$A$12:$L$113, 2, FALSE), "")</f>
        <v/>
      </c>
      <c r="C72" s="154" t="str">
        <f>IFERROR(VLOOKUP($A72, '利用者情報'!$A$12:$L$113, 3, FALSE), "")</f>
        <v/>
      </c>
      <c r="D72" s="155" t="str">
        <f>IFERROR(VLOOKUP($A72, '利用者情報'!$A$12:$L$113, 4, FALSE), "")</f>
        <v/>
      </c>
      <c r="E72" s="155" t="str">
        <f>IFERROR(VLOOKUP($A72, '利用者情報'!$A$12:$L$113, 5, FALSE), "")</f>
        <v/>
      </c>
      <c r="F72" s="156" t="str">
        <f>IFERROR(VLOOKUP($A72, '利用者情報'!$A$12:$L$113, 8, FALSE), "")</f>
        <v/>
      </c>
      <c r="G72" s="153" t="str">
        <f>IFERROR(VLOOKUP($A72, '利用者情報'!$A$12:$L$113, 9, FALSE), "")</f>
        <v/>
      </c>
      <c r="H72" s="153" t="str">
        <f>IFERROR(VLOOKUP($A72, '利用者情報'!$A$12:$L$113, 10, FALSE), "")</f>
        <v/>
      </c>
      <c r="I72" s="153" t="str">
        <f>IFERROR(VLOOKUP($A72, '利用者情報'!$A$12:$L$113, 11, FALSE), "")</f>
        <v/>
      </c>
      <c r="J72" s="153" t="str">
        <f>IFERROR(VLOOKUP($A72, '利用者情報'!$A$12:$L$113, 12, FALSE), "")</f>
        <v/>
      </c>
      <c r="K72" s="160"/>
      <c r="L72" s="160"/>
      <c r="M72" s="157">
        <f t="shared" si="1"/>
        <v>0</v>
      </c>
      <c r="N72" s="158">
        <f t="shared" si="2"/>
        <v>0</v>
      </c>
      <c r="O72" s="160"/>
      <c r="P72" s="160"/>
      <c r="Q72" s="160"/>
      <c r="R72" s="158">
        <f t="shared" si="3"/>
        <v>0</v>
      </c>
      <c r="S72" s="157">
        <f t="shared" si="4"/>
        <v>0</v>
      </c>
      <c r="T72" s="157">
        <f t="shared" si="5"/>
        <v>0</v>
      </c>
      <c r="U72" s="158">
        <f t="shared" si="6"/>
        <v>0</v>
      </c>
      <c r="V72" s="158">
        <f t="shared" si="7"/>
        <v>0</v>
      </c>
      <c r="W72" s="159"/>
      <c r="X72" s="10" t="str">
        <f t="shared" si="8"/>
        <v/>
      </c>
      <c r="Y72" s="1"/>
      <c r="Z72" s="1"/>
      <c r="AA72" s="1"/>
      <c r="AB72" s="1"/>
      <c r="AC72" s="1"/>
    </row>
    <row r="73" ht="18.0" customHeight="1">
      <c r="A73" s="160"/>
      <c r="B73" s="153" t="str">
        <f>IFERROR(VLOOKUP($A73, '利用者情報'!$A$12:$L$113, 2, FALSE), "")</f>
        <v/>
      </c>
      <c r="C73" s="154" t="str">
        <f>IFERROR(VLOOKUP($A73, '利用者情報'!$A$12:$L$113, 3, FALSE), "")</f>
        <v/>
      </c>
      <c r="D73" s="155" t="str">
        <f>IFERROR(VLOOKUP($A73, '利用者情報'!$A$12:$L$113, 4, FALSE), "")</f>
        <v/>
      </c>
      <c r="E73" s="155" t="str">
        <f>IFERROR(VLOOKUP($A73, '利用者情報'!$A$12:$L$113, 5, FALSE), "")</f>
        <v/>
      </c>
      <c r="F73" s="156" t="str">
        <f>IFERROR(VLOOKUP($A73, '利用者情報'!$A$12:$L$113, 8, FALSE), "")</f>
        <v/>
      </c>
      <c r="G73" s="153" t="str">
        <f>IFERROR(VLOOKUP($A73, '利用者情報'!$A$12:$L$113, 9, FALSE), "")</f>
        <v/>
      </c>
      <c r="H73" s="153" t="str">
        <f>IFERROR(VLOOKUP($A73, '利用者情報'!$A$12:$L$113, 10, FALSE), "")</f>
        <v/>
      </c>
      <c r="I73" s="153" t="str">
        <f>IFERROR(VLOOKUP($A73, '利用者情報'!$A$12:$L$113, 11, FALSE), "")</f>
        <v/>
      </c>
      <c r="J73" s="153" t="str">
        <f>IFERROR(VLOOKUP($A73, '利用者情報'!$A$12:$L$113, 12, FALSE), "")</f>
        <v/>
      </c>
      <c r="K73" s="160"/>
      <c r="L73" s="160"/>
      <c r="M73" s="157">
        <f t="shared" si="1"/>
        <v>0</v>
      </c>
      <c r="N73" s="158">
        <f t="shared" si="2"/>
        <v>0</v>
      </c>
      <c r="O73" s="160"/>
      <c r="P73" s="160"/>
      <c r="Q73" s="160"/>
      <c r="R73" s="158">
        <f t="shared" si="3"/>
        <v>0</v>
      </c>
      <c r="S73" s="157">
        <f t="shared" si="4"/>
        <v>0</v>
      </c>
      <c r="T73" s="157">
        <f t="shared" si="5"/>
        <v>0</v>
      </c>
      <c r="U73" s="158">
        <f t="shared" si="6"/>
        <v>0</v>
      </c>
      <c r="V73" s="158">
        <f t="shared" si="7"/>
        <v>0</v>
      </c>
      <c r="W73" s="159"/>
      <c r="X73" s="10" t="str">
        <f t="shared" si="8"/>
        <v/>
      </c>
      <c r="Y73" s="1"/>
      <c r="Z73" s="1"/>
      <c r="AA73" s="1"/>
      <c r="AB73" s="1"/>
      <c r="AC73" s="1"/>
    </row>
    <row r="74" ht="18.0" customHeight="1">
      <c r="A74" s="160"/>
      <c r="B74" s="153" t="str">
        <f>IFERROR(VLOOKUP($A74, '利用者情報'!$A$12:$L$113, 2, FALSE), "")</f>
        <v/>
      </c>
      <c r="C74" s="154" t="str">
        <f>IFERROR(VLOOKUP($A74, '利用者情報'!$A$12:$L$113, 3, FALSE), "")</f>
        <v/>
      </c>
      <c r="D74" s="155" t="str">
        <f>IFERROR(VLOOKUP($A74, '利用者情報'!$A$12:$L$113, 4, FALSE), "")</f>
        <v/>
      </c>
      <c r="E74" s="155" t="str">
        <f>IFERROR(VLOOKUP($A74, '利用者情報'!$A$12:$L$113, 5, FALSE), "")</f>
        <v/>
      </c>
      <c r="F74" s="156" t="str">
        <f>IFERROR(VLOOKUP($A74, '利用者情報'!$A$12:$L$113, 8, FALSE), "")</f>
        <v/>
      </c>
      <c r="G74" s="153" t="str">
        <f>IFERROR(VLOOKUP($A74, '利用者情報'!$A$12:$L$113, 9, FALSE), "")</f>
        <v/>
      </c>
      <c r="H74" s="153" t="str">
        <f>IFERROR(VLOOKUP($A74, '利用者情報'!$A$12:$L$113, 10, FALSE), "")</f>
        <v/>
      </c>
      <c r="I74" s="153" t="str">
        <f>IFERROR(VLOOKUP($A74, '利用者情報'!$A$12:$L$113, 11, FALSE), "")</f>
        <v/>
      </c>
      <c r="J74" s="153" t="str">
        <f>IFERROR(VLOOKUP($A74, '利用者情報'!$A$12:$L$113, 12, FALSE), "")</f>
        <v/>
      </c>
      <c r="K74" s="160"/>
      <c r="L74" s="160"/>
      <c r="M74" s="157">
        <f t="shared" si="1"/>
        <v>0</v>
      </c>
      <c r="N74" s="158">
        <f t="shared" si="2"/>
        <v>0</v>
      </c>
      <c r="O74" s="160"/>
      <c r="P74" s="160"/>
      <c r="Q74" s="160"/>
      <c r="R74" s="158">
        <f t="shared" si="3"/>
        <v>0</v>
      </c>
      <c r="S74" s="157">
        <f t="shared" si="4"/>
        <v>0</v>
      </c>
      <c r="T74" s="157">
        <f t="shared" si="5"/>
        <v>0</v>
      </c>
      <c r="U74" s="158">
        <f t="shared" si="6"/>
        <v>0</v>
      </c>
      <c r="V74" s="158">
        <f t="shared" si="7"/>
        <v>0</v>
      </c>
      <c r="W74" s="159"/>
      <c r="X74" s="10" t="str">
        <f t="shared" si="8"/>
        <v/>
      </c>
      <c r="Y74" s="1"/>
      <c r="Z74" s="1"/>
      <c r="AA74" s="1"/>
      <c r="AB74" s="1"/>
      <c r="AC74" s="1"/>
    </row>
    <row r="75" ht="18.0" customHeight="1">
      <c r="A75" s="160"/>
      <c r="B75" s="153" t="str">
        <f>IFERROR(VLOOKUP($A75, '利用者情報'!$A$12:$L$113, 2, FALSE), "")</f>
        <v/>
      </c>
      <c r="C75" s="154" t="str">
        <f>IFERROR(VLOOKUP($A75, '利用者情報'!$A$12:$L$113, 3, FALSE), "")</f>
        <v/>
      </c>
      <c r="D75" s="155" t="str">
        <f>IFERROR(VLOOKUP($A75, '利用者情報'!$A$12:$L$113, 4, FALSE), "")</f>
        <v/>
      </c>
      <c r="E75" s="155" t="str">
        <f>IFERROR(VLOOKUP($A75, '利用者情報'!$A$12:$L$113, 5, FALSE), "")</f>
        <v/>
      </c>
      <c r="F75" s="156" t="str">
        <f>IFERROR(VLOOKUP($A75, '利用者情報'!$A$12:$L$113, 8, FALSE), "")</f>
        <v/>
      </c>
      <c r="G75" s="153" t="str">
        <f>IFERROR(VLOOKUP($A75, '利用者情報'!$A$12:$L$113, 9, FALSE), "")</f>
        <v/>
      </c>
      <c r="H75" s="153" t="str">
        <f>IFERROR(VLOOKUP($A75, '利用者情報'!$A$12:$L$113, 10, FALSE), "")</f>
        <v/>
      </c>
      <c r="I75" s="153" t="str">
        <f>IFERROR(VLOOKUP($A75, '利用者情報'!$A$12:$L$113, 11, FALSE), "")</f>
        <v/>
      </c>
      <c r="J75" s="153" t="str">
        <f>IFERROR(VLOOKUP($A75, '利用者情報'!$A$12:$L$113, 12, FALSE), "")</f>
        <v/>
      </c>
      <c r="K75" s="160"/>
      <c r="L75" s="160"/>
      <c r="M75" s="157">
        <f t="shared" si="1"/>
        <v>0</v>
      </c>
      <c r="N75" s="158">
        <f t="shared" si="2"/>
        <v>0</v>
      </c>
      <c r="O75" s="160"/>
      <c r="P75" s="160"/>
      <c r="Q75" s="160"/>
      <c r="R75" s="158">
        <f t="shared" si="3"/>
        <v>0</v>
      </c>
      <c r="S75" s="157">
        <f t="shared" si="4"/>
        <v>0</v>
      </c>
      <c r="T75" s="157">
        <f t="shared" si="5"/>
        <v>0</v>
      </c>
      <c r="U75" s="158">
        <f t="shared" si="6"/>
        <v>0</v>
      </c>
      <c r="V75" s="158">
        <f t="shared" si="7"/>
        <v>0</v>
      </c>
      <c r="W75" s="159"/>
      <c r="X75" s="10" t="str">
        <f t="shared" si="8"/>
        <v/>
      </c>
      <c r="Y75" s="1"/>
      <c r="Z75" s="1"/>
      <c r="AA75" s="1"/>
      <c r="AB75" s="1"/>
      <c r="AC75" s="1"/>
    </row>
    <row r="76" ht="18.0" customHeight="1">
      <c r="A76" s="160"/>
      <c r="B76" s="153" t="str">
        <f>IFERROR(VLOOKUP($A76, '利用者情報'!$A$12:$L$113, 2, FALSE), "")</f>
        <v/>
      </c>
      <c r="C76" s="154" t="str">
        <f>IFERROR(VLOOKUP($A76, '利用者情報'!$A$12:$L$113, 3, FALSE), "")</f>
        <v/>
      </c>
      <c r="D76" s="155" t="str">
        <f>IFERROR(VLOOKUP($A76, '利用者情報'!$A$12:$L$113, 4, FALSE), "")</f>
        <v/>
      </c>
      <c r="E76" s="155" t="str">
        <f>IFERROR(VLOOKUP($A76, '利用者情報'!$A$12:$L$113, 5, FALSE), "")</f>
        <v/>
      </c>
      <c r="F76" s="156" t="str">
        <f>IFERROR(VLOOKUP($A76, '利用者情報'!$A$12:$L$113, 8, FALSE), "")</f>
        <v/>
      </c>
      <c r="G76" s="153" t="str">
        <f>IFERROR(VLOOKUP($A76, '利用者情報'!$A$12:$L$113, 9, FALSE), "")</f>
        <v/>
      </c>
      <c r="H76" s="153" t="str">
        <f>IFERROR(VLOOKUP($A76, '利用者情報'!$A$12:$L$113, 10, FALSE), "")</f>
        <v/>
      </c>
      <c r="I76" s="153" t="str">
        <f>IFERROR(VLOOKUP($A76, '利用者情報'!$A$12:$L$113, 11, FALSE), "")</f>
        <v/>
      </c>
      <c r="J76" s="153" t="str">
        <f>IFERROR(VLOOKUP($A76, '利用者情報'!$A$12:$L$113, 12, FALSE), "")</f>
        <v/>
      </c>
      <c r="K76" s="160"/>
      <c r="L76" s="160"/>
      <c r="M76" s="157">
        <f t="shared" si="1"/>
        <v>0</v>
      </c>
      <c r="N76" s="158">
        <f t="shared" si="2"/>
        <v>0</v>
      </c>
      <c r="O76" s="160"/>
      <c r="P76" s="160"/>
      <c r="Q76" s="160"/>
      <c r="R76" s="158">
        <f t="shared" si="3"/>
        <v>0</v>
      </c>
      <c r="S76" s="157">
        <f t="shared" si="4"/>
        <v>0</v>
      </c>
      <c r="T76" s="157">
        <f t="shared" si="5"/>
        <v>0</v>
      </c>
      <c r="U76" s="158">
        <f t="shared" si="6"/>
        <v>0</v>
      </c>
      <c r="V76" s="158">
        <f t="shared" si="7"/>
        <v>0</v>
      </c>
      <c r="W76" s="162"/>
      <c r="X76" s="163" t="str">
        <f t="shared" si="8"/>
        <v/>
      </c>
      <c r="Y76" s="1"/>
      <c r="Z76" s="1"/>
      <c r="AA76" s="1"/>
      <c r="AB76" s="1"/>
      <c r="AC76" s="1"/>
    </row>
    <row r="77" ht="18.0" customHeight="1">
      <c r="A77" s="160"/>
      <c r="B77" s="153" t="str">
        <f>IFERROR(VLOOKUP($A77, '利用者情報'!$A$12:$L$113, 2, FALSE), "")</f>
        <v/>
      </c>
      <c r="C77" s="154" t="str">
        <f>IFERROR(VLOOKUP($A77, '利用者情報'!$A$12:$L$113, 3, FALSE), "")</f>
        <v/>
      </c>
      <c r="D77" s="155" t="str">
        <f>IFERROR(VLOOKUP($A77, '利用者情報'!$A$12:$L$113, 4, FALSE), "")</f>
        <v/>
      </c>
      <c r="E77" s="155" t="str">
        <f>IFERROR(VLOOKUP($A77, '利用者情報'!$A$12:$L$113, 5, FALSE), "")</f>
        <v/>
      </c>
      <c r="F77" s="156" t="str">
        <f>IFERROR(VLOOKUP($A77, '利用者情報'!$A$12:$L$113, 8, FALSE), "")</f>
        <v/>
      </c>
      <c r="G77" s="153" t="str">
        <f>IFERROR(VLOOKUP($A77, '利用者情報'!$A$12:$L$113, 9, FALSE), "")</f>
        <v/>
      </c>
      <c r="H77" s="153" t="str">
        <f>IFERROR(VLOOKUP($A77, '利用者情報'!$A$12:$L$113, 10, FALSE), "")</f>
        <v/>
      </c>
      <c r="I77" s="153" t="str">
        <f>IFERROR(VLOOKUP($A77, '利用者情報'!$A$12:$L$113, 11, FALSE), "")</f>
        <v/>
      </c>
      <c r="J77" s="153" t="str">
        <f>IFERROR(VLOOKUP($A77, '利用者情報'!$A$12:$L$113, 12, FALSE), "")</f>
        <v/>
      </c>
      <c r="K77" s="160"/>
      <c r="L77" s="160"/>
      <c r="M77" s="157">
        <f t="shared" si="1"/>
        <v>0</v>
      </c>
      <c r="N77" s="158">
        <f t="shared" si="2"/>
        <v>0</v>
      </c>
      <c r="O77" s="160"/>
      <c r="P77" s="160"/>
      <c r="Q77" s="160"/>
      <c r="R77" s="158">
        <f t="shared" si="3"/>
        <v>0</v>
      </c>
      <c r="S77" s="157">
        <f t="shared" si="4"/>
        <v>0</v>
      </c>
      <c r="T77" s="157">
        <f t="shared" si="5"/>
        <v>0</v>
      </c>
      <c r="U77" s="158">
        <f t="shared" si="6"/>
        <v>0</v>
      </c>
      <c r="V77" s="158">
        <f t="shared" si="7"/>
        <v>0</v>
      </c>
      <c r="W77" s="162"/>
      <c r="X77" s="163" t="str">
        <f t="shared" si="8"/>
        <v/>
      </c>
      <c r="Y77" s="1"/>
      <c r="Z77" s="1"/>
      <c r="AA77" s="1"/>
      <c r="AB77" s="1"/>
      <c r="AC77" s="1"/>
    </row>
    <row r="78" ht="18.0" customHeight="1">
      <c r="A78" s="160"/>
      <c r="B78" s="153" t="str">
        <f>IFERROR(VLOOKUP($A78, '利用者情報'!$A$12:$L$113, 2, FALSE), "")</f>
        <v/>
      </c>
      <c r="C78" s="154" t="str">
        <f>IFERROR(VLOOKUP($A78, '利用者情報'!$A$12:$L$113, 3, FALSE), "")</f>
        <v/>
      </c>
      <c r="D78" s="155" t="str">
        <f>IFERROR(VLOOKUP($A78, '利用者情報'!$A$12:$L$113, 4, FALSE), "")</f>
        <v/>
      </c>
      <c r="E78" s="155" t="str">
        <f>IFERROR(VLOOKUP($A78, '利用者情報'!$A$12:$L$113, 5, FALSE), "")</f>
        <v/>
      </c>
      <c r="F78" s="156" t="str">
        <f>IFERROR(VLOOKUP($A78, '利用者情報'!$A$12:$L$113, 8, FALSE), "")</f>
        <v/>
      </c>
      <c r="G78" s="153" t="str">
        <f>IFERROR(VLOOKUP($A78, '利用者情報'!$A$12:$L$113, 9, FALSE), "")</f>
        <v/>
      </c>
      <c r="H78" s="153" t="str">
        <f>IFERROR(VLOOKUP($A78, '利用者情報'!$A$12:$L$113, 10, FALSE), "")</f>
        <v/>
      </c>
      <c r="I78" s="153" t="str">
        <f>IFERROR(VLOOKUP($A78, '利用者情報'!$A$12:$L$113, 11, FALSE), "")</f>
        <v/>
      </c>
      <c r="J78" s="153" t="str">
        <f>IFERROR(VLOOKUP($A78, '利用者情報'!$A$12:$L$113, 12, FALSE), "")</f>
        <v/>
      </c>
      <c r="K78" s="160"/>
      <c r="L78" s="160"/>
      <c r="M78" s="157">
        <f t="shared" si="1"/>
        <v>0</v>
      </c>
      <c r="N78" s="158">
        <f t="shared" si="2"/>
        <v>0</v>
      </c>
      <c r="O78" s="160"/>
      <c r="P78" s="160"/>
      <c r="Q78" s="160"/>
      <c r="R78" s="158">
        <f t="shared" si="3"/>
        <v>0</v>
      </c>
      <c r="S78" s="157">
        <f t="shared" si="4"/>
        <v>0</v>
      </c>
      <c r="T78" s="157">
        <f t="shared" si="5"/>
        <v>0</v>
      </c>
      <c r="U78" s="158">
        <f t="shared" si="6"/>
        <v>0</v>
      </c>
      <c r="V78" s="158">
        <f t="shared" si="7"/>
        <v>0</v>
      </c>
      <c r="W78" s="162"/>
      <c r="X78" s="163"/>
      <c r="Y78" s="10"/>
      <c r="Z78" s="10"/>
      <c r="AA78" s="10"/>
      <c r="AB78" s="10"/>
      <c r="AC78" s="1"/>
    </row>
    <row r="79" ht="18.0" customHeight="1">
      <c r="A79" s="160"/>
      <c r="B79" s="153" t="str">
        <f>IFERROR(VLOOKUP($A79, '利用者情報'!$A$12:$L$113, 2, FALSE), "")</f>
        <v/>
      </c>
      <c r="C79" s="154" t="str">
        <f>IFERROR(VLOOKUP($A79, '利用者情報'!$A$12:$L$113, 3, FALSE), "")</f>
        <v/>
      </c>
      <c r="D79" s="155" t="str">
        <f>IFERROR(VLOOKUP($A79, '利用者情報'!$A$12:$L$113, 4, FALSE), "")</f>
        <v/>
      </c>
      <c r="E79" s="155" t="str">
        <f>IFERROR(VLOOKUP($A79, '利用者情報'!$A$12:$L$113, 5, FALSE), "")</f>
        <v/>
      </c>
      <c r="F79" s="156" t="str">
        <f>IFERROR(VLOOKUP($A79, '利用者情報'!$A$12:$L$113, 8, FALSE), "")</f>
        <v/>
      </c>
      <c r="G79" s="153" t="str">
        <f>IFERROR(VLOOKUP($A79, '利用者情報'!$A$12:$L$113, 9, FALSE), "")</f>
        <v/>
      </c>
      <c r="H79" s="153" t="str">
        <f>IFERROR(VLOOKUP($A79, '利用者情報'!$A$12:$L$113, 10, FALSE), "")</f>
        <v/>
      </c>
      <c r="I79" s="153" t="str">
        <f>IFERROR(VLOOKUP($A79, '利用者情報'!$A$12:$L$113, 11, FALSE), "")</f>
        <v/>
      </c>
      <c r="J79" s="153" t="str">
        <f>IFERROR(VLOOKUP($A79, '利用者情報'!$A$12:$L$113, 12, FALSE), "")</f>
        <v/>
      </c>
      <c r="K79" s="160"/>
      <c r="L79" s="160"/>
      <c r="M79" s="157">
        <f t="shared" si="1"/>
        <v>0</v>
      </c>
      <c r="N79" s="158">
        <f t="shared" si="2"/>
        <v>0</v>
      </c>
      <c r="O79" s="160"/>
      <c r="P79" s="160"/>
      <c r="Q79" s="160"/>
      <c r="R79" s="158">
        <f t="shared" si="3"/>
        <v>0</v>
      </c>
      <c r="S79" s="157">
        <f t="shared" si="4"/>
        <v>0</v>
      </c>
      <c r="T79" s="157">
        <f t="shared" si="5"/>
        <v>0</v>
      </c>
      <c r="U79" s="158">
        <f t="shared" si="6"/>
        <v>0</v>
      </c>
      <c r="V79" s="158">
        <f t="shared" si="7"/>
        <v>0</v>
      </c>
      <c r="W79" s="162"/>
      <c r="X79" s="183"/>
      <c r="Y79" s="1"/>
      <c r="Z79" s="1"/>
      <c r="AA79" s="1"/>
      <c r="AB79" s="1"/>
      <c r="AC79" s="1"/>
    </row>
    <row r="80" ht="18.0" customHeight="1">
      <c r="A80" s="160"/>
      <c r="B80" s="153" t="str">
        <f>IFERROR(VLOOKUP($A80, '利用者情報'!$A$12:$L$113, 2, FALSE), "")</f>
        <v/>
      </c>
      <c r="C80" s="154" t="str">
        <f>IFERROR(VLOOKUP($A80, '利用者情報'!$A$12:$L$113, 3, FALSE), "")</f>
        <v/>
      </c>
      <c r="D80" s="155" t="str">
        <f>IFERROR(VLOOKUP($A80, '利用者情報'!$A$12:$L$113, 4, FALSE), "")</f>
        <v/>
      </c>
      <c r="E80" s="155" t="str">
        <f>IFERROR(VLOOKUP($A80, '利用者情報'!$A$12:$L$113, 5, FALSE), "")</f>
        <v/>
      </c>
      <c r="F80" s="156" t="str">
        <f>IFERROR(VLOOKUP($A80, '利用者情報'!$A$12:$L$113, 8, FALSE), "")</f>
        <v/>
      </c>
      <c r="G80" s="153" t="str">
        <f>IFERROR(VLOOKUP($A80, '利用者情報'!$A$12:$L$113, 9, FALSE), "")</f>
        <v/>
      </c>
      <c r="H80" s="153" t="str">
        <f>IFERROR(VLOOKUP($A80, '利用者情報'!$A$12:$L$113, 10, FALSE), "")</f>
        <v/>
      </c>
      <c r="I80" s="153" t="str">
        <f>IFERROR(VLOOKUP($A80, '利用者情報'!$A$12:$L$113, 11, FALSE), "")</f>
        <v/>
      </c>
      <c r="J80" s="153" t="str">
        <f>IFERROR(VLOOKUP($A80, '利用者情報'!$A$12:$L$113, 12, FALSE), "")</f>
        <v/>
      </c>
      <c r="K80" s="160"/>
      <c r="L80" s="160"/>
      <c r="M80" s="157">
        <f t="shared" si="1"/>
        <v>0</v>
      </c>
      <c r="N80" s="158">
        <f t="shared" si="2"/>
        <v>0</v>
      </c>
      <c r="O80" s="160"/>
      <c r="P80" s="160"/>
      <c r="Q80" s="160"/>
      <c r="R80" s="158">
        <f t="shared" si="3"/>
        <v>0</v>
      </c>
      <c r="S80" s="157">
        <f t="shared" si="4"/>
        <v>0</v>
      </c>
      <c r="T80" s="157">
        <f t="shared" si="5"/>
        <v>0</v>
      </c>
      <c r="U80" s="158">
        <f t="shared" si="6"/>
        <v>0</v>
      </c>
      <c r="V80" s="158">
        <f t="shared" si="7"/>
        <v>0</v>
      </c>
      <c r="W80" s="162"/>
      <c r="X80" s="183"/>
      <c r="Y80" s="1"/>
      <c r="Z80" s="1"/>
      <c r="AA80" s="1"/>
      <c r="AB80" s="1"/>
      <c r="AC80" s="1"/>
    </row>
    <row r="81" ht="18.0" customHeight="1">
      <c r="A81" s="160"/>
      <c r="B81" s="153" t="str">
        <f>IFERROR(VLOOKUP($A81, '利用者情報'!$A$12:$L$113, 2, FALSE), "")</f>
        <v/>
      </c>
      <c r="C81" s="154" t="str">
        <f>IFERROR(VLOOKUP($A81, '利用者情報'!$A$12:$L$113, 3, FALSE), "")</f>
        <v/>
      </c>
      <c r="D81" s="155" t="str">
        <f>IFERROR(VLOOKUP($A81, '利用者情報'!$A$12:$L$113, 4, FALSE), "")</f>
        <v/>
      </c>
      <c r="E81" s="155" t="str">
        <f>IFERROR(VLOOKUP($A81, '利用者情報'!$A$12:$L$113, 5, FALSE), "")</f>
        <v/>
      </c>
      <c r="F81" s="156" t="str">
        <f>IFERROR(VLOOKUP($A81, '利用者情報'!$A$12:$L$113, 8, FALSE), "")</f>
        <v/>
      </c>
      <c r="G81" s="153" t="str">
        <f>IFERROR(VLOOKUP($A81, '利用者情報'!$A$12:$L$113, 9, FALSE), "")</f>
        <v/>
      </c>
      <c r="H81" s="153" t="str">
        <f>IFERROR(VLOOKUP($A81, '利用者情報'!$A$12:$L$113, 10, FALSE), "")</f>
        <v/>
      </c>
      <c r="I81" s="153" t="str">
        <f>IFERROR(VLOOKUP($A81, '利用者情報'!$A$12:$L$113, 11, FALSE), "")</f>
        <v/>
      </c>
      <c r="J81" s="153" t="str">
        <f>IFERROR(VLOOKUP($A81, '利用者情報'!$A$12:$L$113, 12, FALSE), "")</f>
        <v/>
      </c>
      <c r="K81" s="160"/>
      <c r="L81" s="160"/>
      <c r="M81" s="157">
        <f t="shared" si="1"/>
        <v>0</v>
      </c>
      <c r="N81" s="158">
        <f t="shared" si="2"/>
        <v>0</v>
      </c>
      <c r="O81" s="160"/>
      <c r="P81" s="160"/>
      <c r="Q81" s="160"/>
      <c r="R81" s="158">
        <f t="shared" si="3"/>
        <v>0</v>
      </c>
      <c r="S81" s="157">
        <f t="shared" si="4"/>
        <v>0</v>
      </c>
      <c r="T81" s="157">
        <f t="shared" si="5"/>
        <v>0</v>
      </c>
      <c r="U81" s="158">
        <f t="shared" si="6"/>
        <v>0</v>
      </c>
      <c r="V81" s="158">
        <f t="shared" si="7"/>
        <v>0</v>
      </c>
      <c r="W81" s="162"/>
      <c r="X81" s="183"/>
      <c r="Y81" s="1"/>
      <c r="Z81" s="1"/>
      <c r="AA81" s="1"/>
      <c r="AB81" s="1"/>
      <c r="AC81" s="1"/>
    </row>
    <row r="82" ht="18.0" customHeight="1">
      <c r="A82" s="160"/>
      <c r="B82" s="153" t="str">
        <f>IFERROR(VLOOKUP($A82, '利用者情報'!$A$12:$L$113, 2, FALSE), "")</f>
        <v/>
      </c>
      <c r="C82" s="154" t="str">
        <f>IFERROR(VLOOKUP($A82, '利用者情報'!$A$12:$L$113, 3, FALSE), "")</f>
        <v/>
      </c>
      <c r="D82" s="155" t="str">
        <f>IFERROR(VLOOKUP($A82, '利用者情報'!$A$12:$L$113, 4, FALSE), "")</f>
        <v/>
      </c>
      <c r="E82" s="155" t="str">
        <f>IFERROR(VLOOKUP($A82, '利用者情報'!$A$12:$L$113, 5, FALSE), "")</f>
        <v/>
      </c>
      <c r="F82" s="156" t="str">
        <f>IFERROR(VLOOKUP($A82, '利用者情報'!$A$12:$L$113, 8, FALSE), "")</f>
        <v/>
      </c>
      <c r="G82" s="153" t="str">
        <f>IFERROR(VLOOKUP($A82, '利用者情報'!$A$12:$L$113, 9, FALSE), "")</f>
        <v/>
      </c>
      <c r="H82" s="153" t="str">
        <f>IFERROR(VLOOKUP($A82, '利用者情報'!$A$12:$L$113, 10, FALSE), "")</f>
        <v/>
      </c>
      <c r="I82" s="153" t="str">
        <f>IFERROR(VLOOKUP($A82, '利用者情報'!$A$12:$L$113, 11, FALSE), "")</f>
        <v/>
      </c>
      <c r="J82" s="153" t="str">
        <f>IFERROR(VLOOKUP($A82, '利用者情報'!$A$12:$L$113, 12, FALSE), "")</f>
        <v/>
      </c>
      <c r="K82" s="160"/>
      <c r="L82" s="160"/>
      <c r="M82" s="157">
        <f t="shared" si="1"/>
        <v>0</v>
      </c>
      <c r="N82" s="158">
        <f t="shared" si="2"/>
        <v>0</v>
      </c>
      <c r="O82" s="160"/>
      <c r="P82" s="160"/>
      <c r="Q82" s="160"/>
      <c r="R82" s="158">
        <f t="shared" si="3"/>
        <v>0</v>
      </c>
      <c r="S82" s="157">
        <f t="shared" si="4"/>
        <v>0</v>
      </c>
      <c r="T82" s="157">
        <f t="shared" si="5"/>
        <v>0</v>
      </c>
      <c r="U82" s="158">
        <f t="shared" si="6"/>
        <v>0</v>
      </c>
      <c r="V82" s="158">
        <f t="shared" si="7"/>
        <v>0</v>
      </c>
      <c r="W82" s="162"/>
      <c r="X82" s="183"/>
      <c r="Y82" s="1"/>
      <c r="Z82" s="1"/>
      <c r="AA82" s="1"/>
      <c r="AB82" s="1"/>
      <c r="AC82" s="1"/>
    </row>
    <row r="83" ht="18.0" customHeight="1">
      <c r="A83" s="160"/>
      <c r="B83" s="153" t="str">
        <f>IFERROR(VLOOKUP($A83, '利用者情報'!$A$12:$L$113, 2, FALSE), "")</f>
        <v/>
      </c>
      <c r="C83" s="154" t="str">
        <f>IFERROR(VLOOKUP($A83, '利用者情報'!$A$12:$L$113, 3, FALSE), "")</f>
        <v/>
      </c>
      <c r="D83" s="155" t="str">
        <f>IFERROR(VLOOKUP($A83, '利用者情報'!$A$12:$L$113, 4, FALSE), "")</f>
        <v/>
      </c>
      <c r="E83" s="155" t="str">
        <f>IFERROR(VLOOKUP($A83, '利用者情報'!$A$12:$L$113, 5, FALSE), "")</f>
        <v/>
      </c>
      <c r="F83" s="156" t="str">
        <f>IFERROR(VLOOKUP($A83, '利用者情報'!$A$12:$L$113, 8, FALSE), "")</f>
        <v/>
      </c>
      <c r="G83" s="153" t="str">
        <f>IFERROR(VLOOKUP($A83, '利用者情報'!$A$12:$L$113, 9, FALSE), "")</f>
        <v/>
      </c>
      <c r="H83" s="153" t="str">
        <f>IFERROR(VLOOKUP($A83, '利用者情報'!$A$12:$L$113, 10, FALSE), "")</f>
        <v/>
      </c>
      <c r="I83" s="153" t="str">
        <f>IFERROR(VLOOKUP($A83, '利用者情報'!$A$12:$L$113, 11, FALSE), "")</f>
        <v/>
      </c>
      <c r="J83" s="153" t="str">
        <f>IFERROR(VLOOKUP($A83, '利用者情報'!$A$12:$L$113, 12, FALSE), "")</f>
        <v/>
      </c>
      <c r="K83" s="160"/>
      <c r="L83" s="160"/>
      <c r="M83" s="157">
        <f t="shared" si="1"/>
        <v>0</v>
      </c>
      <c r="N83" s="158">
        <f t="shared" si="2"/>
        <v>0</v>
      </c>
      <c r="O83" s="160"/>
      <c r="P83" s="160"/>
      <c r="Q83" s="160"/>
      <c r="R83" s="158">
        <f t="shared" si="3"/>
        <v>0</v>
      </c>
      <c r="S83" s="157">
        <f t="shared" si="4"/>
        <v>0</v>
      </c>
      <c r="T83" s="157">
        <f t="shared" si="5"/>
        <v>0</v>
      </c>
      <c r="U83" s="158">
        <f t="shared" si="6"/>
        <v>0</v>
      </c>
      <c r="V83" s="158">
        <f t="shared" si="7"/>
        <v>0</v>
      </c>
      <c r="W83" s="162"/>
      <c r="X83" s="183"/>
      <c r="Y83" s="1"/>
      <c r="Z83" s="1"/>
      <c r="AA83" s="1"/>
      <c r="AB83" s="1"/>
      <c r="AC83" s="1"/>
    </row>
    <row r="84" ht="18.0" customHeight="1">
      <c r="A84" s="160"/>
      <c r="B84" s="153" t="str">
        <f>IFERROR(VLOOKUP($A84, '利用者情報'!$A$12:$L$113, 2, FALSE), "")</f>
        <v/>
      </c>
      <c r="C84" s="154" t="str">
        <f>IFERROR(VLOOKUP($A84, '利用者情報'!$A$12:$L$113, 3, FALSE), "")</f>
        <v/>
      </c>
      <c r="D84" s="155" t="str">
        <f>IFERROR(VLOOKUP($A84, '利用者情報'!$A$12:$L$113, 4, FALSE), "")</f>
        <v/>
      </c>
      <c r="E84" s="155" t="str">
        <f>IFERROR(VLOOKUP($A84, '利用者情報'!$A$12:$L$113, 5, FALSE), "")</f>
        <v/>
      </c>
      <c r="F84" s="156" t="str">
        <f>IFERROR(VLOOKUP($A84, '利用者情報'!$A$12:$L$113, 8, FALSE), "")</f>
        <v/>
      </c>
      <c r="G84" s="153" t="str">
        <f>IFERROR(VLOOKUP($A84, '利用者情報'!$A$12:$L$113, 9, FALSE), "")</f>
        <v/>
      </c>
      <c r="H84" s="153" t="str">
        <f>IFERROR(VLOOKUP($A84, '利用者情報'!$A$12:$L$113, 10, FALSE), "")</f>
        <v/>
      </c>
      <c r="I84" s="153" t="str">
        <f>IFERROR(VLOOKUP($A84, '利用者情報'!$A$12:$L$113, 11, FALSE), "")</f>
        <v/>
      </c>
      <c r="J84" s="153" t="str">
        <f>IFERROR(VLOOKUP($A84, '利用者情報'!$A$12:$L$113, 12, FALSE), "")</f>
        <v/>
      </c>
      <c r="K84" s="160"/>
      <c r="L84" s="160"/>
      <c r="M84" s="157">
        <f t="shared" si="1"/>
        <v>0</v>
      </c>
      <c r="N84" s="158">
        <f t="shared" si="2"/>
        <v>0</v>
      </c>
      <c r="O84" s="160"/>
      <c r="P84" s="160"/>
      <c r="Q84" s="160"/>
      <c r="R84" s="158">
        <f t="shared" si="3"/>
        <v>0</v>
      </c>
      <c r="S84" s="157">
        <f t="shared" si="4"/>
        <v>0</v>
      </c>
      <c r="T84" s="157">
        <f t="shared" si="5"/>
        <v>0</v>
      </c>
      <c r="U84" s="158">
        <f t="shared" si="6"/>
        <v>0</v>
      </c>
      <c r="V84" s="158">
        <f t="shared" si="7"/>
        <v>0</v>
      </c>
      <c r="W84" s="162"/>
      <c r="X84" s="183"/>
      <c r="Y84" s="1"/>
      <c r="Z84" s="1"/>
      <c r="AA84" s="1"/>
      <c r="AB84" s="1"/>
      <c r="AC84" s="1"/>
    </row>
    <row r="85" ht="18.0" customHeight="1">
      <c r="A85" s="160"/>
      <c r="B85" s="153" t="str">
        <f>IFERROR(VLOOKUP($A85, '利用者情報'!$A$12:$L$113, 2, FALSE), "")</f>
        <v/>
      </c>
      <c r="C85" s="154" t="str">
        <f>IFERROR(VLOOKUP($A85, '利用者情報'!$A$12:$L$113, 3, FALSE), "")</f>
        <v/>
      </c>
      <c r="D85" s="155" t="str">
        <f>IFERROR(VLOOKUP($A85, '利用者情報'!$A$12:$L$113, 4, FALSE), "")</f>
        <v/>
      </c>
      <c r="E85" s="155" t="str">
        <f>IFERROR(VLOOKUP($A85, '利用者情報'!$A$12:$L$113, 5, FALSE), "")</f>
        <v/>
      </c>
      <c r="F85" s="156" t="str">
        <f>IFERROR(VLOOKUP($A85, '利用者情報'!$A$12:$L$113, 8, FALSE), "")</f>
        <v/>
      </c>
      <c r="G85" s="153" t="str">
        <f>IFERROR(VLOOKUP($A85, '利用者情報'!$A$12:$L$113, 9, FALSE), "")</f>
        <v/>
      </c>
      <c r="H85" s="153" t="str">
        <f>IFERROR(VLOOKUP($A85, '利用者情報'!$A$12:$L$113, 10, FALSE), "")</f>
        <v/>
      </c>
      <c r="I85" s="153" t="str">
        <f>IFERROR(VLOOKUP($A85, '利用者情報'!$A$12:$L$113, 11, FALSE), "")</f>
        <v/>
      </c>
      <c r="J85" s="153" t="str">
        <f>IFERROR(VLOOKUP($A85, '利用者情報'!$A$12:$L$113, 12, FALSE), "")</f>
        <v/>
      </c>
      <c r="K85" s="160"/>
      <c r="L85" s="160"/>
      <c r="M85" s="157">
        <f t="shared" si="1"/>
        <v>0</v>
      </c>
      <c r="N85" s="158">
        <f t="shared" si="2"/>
        <v>0</v>
      </c>
      <c r="O85" s="160"/>
      <c r="P85" s="160"/>
      <c r="Q85" s="160"/>
      <c r="R85" s="158">
        <f t="shared" si="3"/>
        <v>0</v>
      </c>
      <c r="S85" s="157">
        <f t="shared" si="4"/>
        <v>0</v>
      </c>
      <c r="T85" s="157">
        <f t="shared" si="5"/>
        <v>0</v>
      </c>
      <c r="U85" s="158">
        <f t="shared" si="6"/>
        <v>0</v>
      </c>
      <c r="V85" s="158">
        <f t="shared" si="7"/>
        <v>0</v>
      </c>
      <c r="W85" s="162"/>
      <c r="X85" s="183"/>
      <c r="Y85" s="1"/>
      <c r="Z85" s="1"/>
      <c r="AA85" s="1"/>
      <c r="AB85" s="1"/>
      <c r="AC85" s="1"/>
    </row>
    <row r="86" ht="18.0" customHeight="1">
      <c r="A86" s="160"/>
      <c r="B86" s="153" t="str">
        <f>IFERROR(VLOOKUP($A86, '利用者情報'!$A$12:$L$113, 2, FALSE), "")</f>
        <v/>
      </c>
      <c r="C86" s="154" t="str">
        <f>IFERROR(VLOOKUP($A86, '利用者情報'!$A$12:$L$113, 3, FALSE), "")</f>
        <v/>
      </c>
      <c r="D86" s="155" t="str">
        <f>IFERROR(VLOOKUP($A86, '利用者情報'!$A$12:$L$113, 4, FALSE), "")</f>
        <v/>
      </c>
      <c r="E86" s="155" t="str">
        <f>IFERROR(VLOOKUP($A86, '利用者情報'!$A$12:$L$113, 5, FALSE), "")</f>
        <v/>
      </c>
      <c r="F86" s="156" t="str">
        <f>IFERROR(VLOOKUP($A86, '利用者情報'!$A$12:$L$113, 8, FALSE), "")</f>
        <v/>
      </c>
      <c r="G86" s="153" t="str">
        <f>IFERROR(VLOOKUP($A86, '利用者情報'!$A$12:$L$113, 9, FALSE), "")</f>
        <v/>
      </c>
      <c r="H86" s="153" t="str">
        <f>IFERROR(VLOOKUP($A86, '利用者情報'!$A$12:$L$113, 10, FALSE), "")</f>
        <v/>
      </c>
      <c r="I86" s="153" t="str">
        <f>IFERROR(VLOOKUP($A86, '利用者情報'!$A$12:$L$113, 11, FALSE), "")</f>
        <v/>
      </c>
      <c r="J86" s="153" t="str">
        <f>IFERROR(VLOOKUP($A86, '利用者情報'!$A$12:$L$113, 12, FALSE), "")</f>
        <v/>
      </c>
      <c r="K86" s="160"/>
      <c r="L86" s="160"/>
      <c r="M86" s="157">
        <f t="shared" si="1"/>
        <v>0</v>
      </c>
      <c r="N86" s="158">
        <f t="shared" si="2"/>
        <v>0</v>
      </c>
      <c r="O86" s="160"/>
      <c r="P86" s="160"/>
      <c r="Q86" s="160"/>
      <c r="R86" s="158">
        <f t="shared" si="3"/>
        <v>0</v>
      </c>
      <c r="S86" s="157">
        <f t="shared" si="4"/>
        <v>0</v>
      </c>
      <c r="T86" s="157">
        <f t="shared" si="5"/>
        <v>0</v>
      </c>
      <c r="U86" s="158">
        <f t="shared" si="6"/>
        <v>0</v>
      </c>
      <c r="V86" s="158">
        <f t="shared" si="7"/>
        <v>0</v>
      </c>
      <c r="W86" s="162"/>
      <c r="X86" s="183"/>
      <c r="Y86" s="1"/>
      <c r="Z86" s="1"/>
      <c r="AA86" s="1"/>
      <c r="AB86" s="1"/>
      <c r="AC86" s="1"/>
    </row>
    <row r="87" ht="18.0" customHeight="1">
      <c r="A87" s="160"/>
      <c r="B87" s="153" t="str">
        <f>IFERROR(VLOOKUP($A87, '利用者情報'!$A$12:$L$113, 2, FALSE), "")</f>
        <v/>
      </c>
      <c r="C87" s="154" t="str">
        <f>IFERROR(VLOOKUP($A87, '利用者情報'!$A$12:$L$113, 3, FALSE), "")</f>
        <v/>
      </c>
      <c r="D87" s="155" t="str">
        <f>IFERROR(VLOOKUP($A87, '利用者情報'!$A$12:$L$113, 4, FALSE), "")</f>
        <v/>
      </c>
      <c r="E87" s="155" t="str">
        <f>IFERROR(VLOOKUP($A87, '利用者情報'!$A$12:$L$113, 5, FALSE), "")</f>
        <v/>
      </c>
      <c r="F87" s="156" t="str">
        <f>IFERROR(VLOOKUP($A87, '利用者情報'!$A$12:$L$113, 8, FALSE), "")</f>
        <v/>
      </c>
      <c r="G87" s="153" t="str">
        <f>IFERROR(VLOOKUP($A87, '利用者情報'!$A$12:$L$113, 9, FALSE), "")</f>
        <v/>
      </c>
      <c r="H87" s="153" t="str">
        <f>IFERROR(VLOOKUP($A87, '利用者情報'!$A$12:$L$113, 10, FALSE), "")</f>
        <v/>
      </c>
      <c r="I87" s="153" t="str">
        <f>IFERROR(VLOOKUP($A87, '利用者情報'!$A$12:$L$113, 11, FALSE), "")</f>
        <v/>
      </c>
      <c r="J87" s="153" t="str">
        <f>IFERROR(VLOOKUP($A87, '利用者情報'!$A$12:$L$113, 12, FALSE), "")</f>
        <v/>
      </c>
      <c r="K87" s="160"/>
      <c r="L87" s="160"/>
      <c r="M87" s="157">
        <f t="shared" si="1"/>
        <v>0</v>
      </c>
      <c r="N87" s="158">
        <f t="shared" si="2"/>
        <v>0</v>
      </c>
      <c r="O87" s="160"/>
      <c r="P87" s="160"/>
      <c r="Q87" s="160"/>
      <c r="R87" s="158">
        <f t="shared" si="3"/>
        <v>0</v>
      </c>
      <c r="S87" s="157">
        <f t="shared" si="4"/>
        <v>0</v>
      </c>
      <c r="T87" s="157">
        <f t="shared" si="5"/>
        <v>0</v>
      </c>
      <c r="U87" s="158">
        <f t="shared" si="6"/>
        <v>0</v>
      </c>
      <c r="V87" s="158">
        <f t="shared" si="7"/>
        <v>0</v>
      </c>
      <c r="W87" s="162"/>
      <c r="X87" s="183"/>
      <c r="Y87" s="1"/>
      <c r="Z87" s="1"/>
      <c r="AA87" s="1"/>
      <c r="AB87" s="1"/>
      <c r="AC87" s="1"/>
    </row>
    <row r="88" ht="18.0" customHeight="1">
      <c r="A88" s="160"/>
      <c r="B88" s="153" t="str">
        <f>IFERROR(VLOOKUP($A88, '利用者情報'!$A$12:$L$113, 2, FALSE), "")</f>
        <v/>
      </c>
      <c r="C88" s="154" t="str">
        <f>IFERROR(VLOOKUP($A88, '利用者情報'!$A$12:$L$113, 3, FALSE), "")</f>
        <v/>
      </c>
      <c r="D88" s="155" t="str">
        <f>IFERROR(VLOOKUP($A88, '利用者情報'!$A$12:$L$113, 4, FALSE), "")</f>
        <v/>
      </c>
      <c r="E88" s="155" t="str">
        <f>IFERROR(VLOOKUP($A88, '利用者情報'!$A$12:$L$113, 5, FALSE), "")</f>
        <v/>
      </c>
      <c r="F88" s="156" t="str">
        <f>IFERROR(VLOOKUP($A88, '利用者情報'!$A$12:$L$113, 8, FALSE), "")</f>
        <v/>
      </c>
      <c r="G88" s="153" t="str">
        <f>IFERROR(VLOOKUP($A88, '利用者情報'!$A$12:$L$113, 9, FALSE), "")</f>
        <v/>
      </c>
      <c r="H88" s="153" t="str">
        <f>IFERROR(VLOOKUP($A88, '利用者情報'!$A$12:$L$113, 10, FALSE), "")</f>
        <v/>
      </c>
      <c r="I88" s="153" t="str">
        <f>IFERROR(VLOOKUP($A88, '利用者情報'!$A$12:$L$113, 11, FALSE), "")</f>
        <v/>
      </c>
      <c r="J88" s="153" t="str">
        <f>IFERROR(VLOOKUP($A88, '利用者情報'!$A$12:$L$113, 12, FALSE), "")</f>
        <v/>
      </c>
      <c r="K88" s="160"/>
      <c r="L88" s="160"/>
      <c r="M88" s="157">
        <f t="shared" si="1"/>
        <v>0</v>
      </c>
      <c r="N88" s="158">
        <f t="shared" si="2"/>
        <v>0</v>
      </c>
      <c r="O88" s="160"/>
      <c r="P88" s="160"/>
      <c r="Q88" s="160"/>
      <c r="R88" s="158">
        <f t="shared" si="3"/>
        <v>0</v>
      </c>
      <c r="S88" s="157">
        <f t="shared" si="4"/>
        <v>0</v>
      </c>
      <c r="T88" s="157">
        <f t="shared" si="5"/>
        <v>0</v>
      </c>
      <c r="U88" s="158">
        <f t="shared" si="6"/>
        <v>0</v>
      </c>
      <c r="V88" s="158">
        <f t="shared" si="7"/>
        <v>0</v>
      </c>
      <c r="W88" s="162"/>
      <c r="X88" s="183"/>
      <c r="Y88" s="1"/>
      <c r="Z88" s="1"/>
      <c r="AA88" s="1"/>
      <c r="AB88" s="1"/>
      <c r="AC88" s="1"/>
    </row>
    <row r="89" ht="18.0" customHeight="1">
      <c r="A89" s="160"/>
      <c r="B89" s="153" t="str">
        <f>IFERROR(VLOOKUP($A89, '利用者情報'!$A$12:$L$113, 2, FALSE), "")</f>
        <v/>
      </c>
      <c r="C89" s="154" t="str">
        <f>IFERROR(VLOOKUP($A89, '利用者情報'!$A$12:$L$113, 3, FALSE), "")</f>
        <v/>
      </c>
      <c r="D89" s="155" t="str">
        <f>IFERROR(VLOOKUP($A89, '利用者情報'!$A$12:$L$113, 4, FALSE), "")</f>
        <v/>
      </c>
      <c r="E89" s="155" t="str">
        <f>IFERROR(VLOOKUP($A89, '利用者情報'!$A$12:$L$113, 5, FALSE), "")</f>
        <v/>
      </c>
      <c r="F89" s="156" t="str">
        <f>IFERROR(VLOOKUP($A89, '利用者情報'!$A$12:$L$113, 8, FALSE), "")</f>
        <v/>
      </c>
      <c r="G89" s="153" t="str">
        <f>IFERROR(VLOOKUP($A89, '利用者情報'!$A$12:$L$113, 9, FALSE), "")</f>
        <v/>
      </c>
      <c r="H89" s="153" t="str">
        <f>IFERROR(VLOOKUP($A89, '利用者情報'!$A$12:$L$113, 10, FALSE), "")</f>
        <v/>
      </c>
      <c r="I89" s="153" t="str">
        <f>IFERROR(VLOOKUP($A89, '利用者情報'!$A$12:$L$113, 11, FALSE), "")</f>
        <v/>
      </c>
      <c r="J89" s="153" t="str">
        <f>IFERROR(VLOOKUP($A89, '利用者情報'!$A$12:$L$113, 12, FALSE), "")</f>
        <v/>
      </c>
      <c r="K89" s="160"/>
      <c r="L89" s="160"/>
      <c r="M89" s="157">
        <f t="shared" si="1"/>
        <v>0</v>
      </c>
      <c r="N89" s="158">
        <f t="shared" si="2"/>
        <v>0</v>
      </c>
      <c r="O89" s="160"/>
      <c r="P89" s="160"/>
      <c r="Q89" s="160"/>
      <c r="R89" s="158">
        <f t="shared" si="3"/>
        <v>0</v>
      </c>
      <c r="S89" s="157">
        <f t="shared" si="4"/>
        <v>0</v>
      </c>
      <c r="T89" s="157">
        <f t="shared" si="5"/>
        <v>0</v>
      </c>
      <c r="U89" s="158">
        <f t="shared" si="6"/>
        <v>0</v>
      </c>
      <c r="V89" s="158">
        <f t="shared" si="7"/>
        <v>0</v>
      </c>
      <c r="W89" s="162"/>
      <c r="X89" s="183"/>
      <c r="Y89" s="1"/>
      <c r="Z89" s="1"/>
      <c r="AA89" s="1"/>
      <c r="AB89" s="1"/>
      <c r="AC89" s="1"/>
    </row>
    <row r="90" ht="18.0" customHeight="1">
      <c r="A90" s="160"/>
      <c r="B90" s="153" t="str">
        <f>IFERROR(VLOOKUP($A90, '利用者情報'!$A$12:$L$113, 2, FALSE), "")</f>
        <v/>
      </c>
      <c r="C90" s="154" t="str">
        <f>IFERROR(VLOOKUP($A90, '利用者情報'!$A$12:$L$113, 3, FALSE), "")</f>
        <v/>
      </c>
      <c r="D90" s="155" t="str">
        <f>IFERROR(VLOOKUP($A90, '利用者情報'!$A$12:$L$113, 4, FALSE), "")</f>
        <v/>
      </c>
      <c r="E90" s="155" t="str">
        <f>IFERROR(VLOOKUP($A90, '利用者情報'!$A$12:$L$113, 5, FALSE), "")</f>
        <v/>
      </c>
      <c r="F90" s="156" t="str">
        <f>IFERROR(VLOOKUP($A90, '利用者情報'!$A$12:$L$113, 8, FALSE), "")</f>
        <v/>
      </c>
      <c r="G90" s="153" t="str">
        <f>IFERROR(VLOOKUP($A90, '利用者情報'!$A$12:$L$113, 9, FALSE), "")</f>
        <v/>
      </c>
      <c r="H90" s="153" t="str">
        <f>IFERROR(VLOOKUP($A90, '利用者情報'!$A$12:$L$113, 10, FALSE), "")</f>
        <v/>
      </c>
      <c r="I90" s="153" t="str">
        <f>IFERROR(VLOOKUP($A90, '利用者情報'!$A$12:$L$113, 11, FALSE), "")</f>
        <v/>
      </c>
      <c r="J90" s="153" t="str">
        <f>IFERROR(VLOOKUP($A90, '利用者情報'!$A$12:$L$113, 12, FALSE), "")</f>
        <v/>
      </c>
      <c r="K90" s="160"/>
      <c r="L90" s="160"/>
      <c r="M90" s="157">
        <f t="shared" si="1"/>
        <v>0</v>
      </c>
      <c r="N90" s="158">
        <f t="shared" si="2"/>
        <v>0</v>
      </c>
      <c r="O90" s="160"/>
      <c r="P90" s="160"/>
      <c r="Q90" s="160"/>
      <c r="R90" s="158">
        <f t="shared" si="3"/>
        <v>0</v>
      </c>
      <c r="S90" s="157">
        <f t="shared" si="4"/>
        <v>0</v>
      </c>
      <c r="T90" s="157">
        <f t="shared" si="5"/>
        <v>0</v>
      </c>
      <c r="U90" s="158">
        <f t="shared" si="6"/>
        <v>0</v>
      </c>
      <c r="V90" s="158">
        <f t="shared" si="7"/>
        <v>0</v>
      </c>
      <c r="W90" s="162"/>
      <c r="X90" s="183"/>
      <c r="Y90" s="1"/>
      <c r="Z90" s="1"/>
      <c r="AA90" s="1"/>
      <c r="AB90" s="1"/>
      <c r="AC90" s="1"/>
    </row>
    <row r="91" ht="18.0" customHeight="1">
      <c r="A91" s="160"/>
      <c r="B91" s="153" t="str">
        <f>IFERROR(VLOOKUP($A91, '利用者情報'!$A$12:$L$113, 2, FALSE), "")</f>
        <v/>
      </c>
      <c r="C91" s="154" t="str">
        <f>IFERROR(VLOOKUP($A91, '利用者情報'!$A$12:$L$113, 3, FALSE), "")</f>
        <v/>
      </c>
      <c r="D91" s="155" t="str">
        <f>IFERROR(VLOOKUP($A91, '利用者情報'!$A$12:$L$113, 4, FALSE), "")</f>
        <v/>
      </c>
      <c r="E91" s="155" t="str">
        <f>IFERROR(VLOOKUP($A91, '利用者情報'!$A$12:$L$113, 5, FALSE), "")</f>
        <v/>
      </c>
      <c r="F91" s="156" t="str">
        <f>IFERROR(VLOOKUP($A91, '利用者情報'!$A$12:$L$113, 8, FALSE), "")</f>
        <v/>
      </c>
      <c r="G91" s="153" t="str">
        <f>IFERROR(VLOOKUP($A91, '利用者情報'!$A$12:$L$113, 9, FALSE), "")</f>
        <v/>
      </c>
      <c r="H91" s="153" t="str">
        <f>IFERROR(VLOOKUP($A91, '利用者情報'!$A$12:$L$113, 10, FALSE), "")</f>
        <v/>
      </c>
      <c r="I91" s="153" t="str">
        <f>IFERROR(VLOOKUP($A91, '利用者情報'!$A$12:$L$113, 11, FALSE), "")</f>
        <v/>
      </c>
      <c r="J91" s="153" t="str">
        <f>IFERROR(VLOOKUP($A91, '利用者情報'!$A$12:$L$113, 12, FALSE), "")</f>
        <v/>
      </c>
      <c r="K91" s="160"/>
      <c r="L91" s="160"/>
      <c r="M91" s="157">
        <f t="shared" si="1"/>
        <v>0</v>
      </c>
      <c r="N91" s="158">
        <f t="shared" si="2"/>
        <v>0</v>
      </c>
      <c r="O91" s="160"/>
      <c r="P91" s="160"/>
      <c r="Q91" s="160"/>
      <c r="R91" s="158">
        <f t="shared" si="3"/>
        <v>0</v>
      </c>
      <c r="S91" s="157">
        <f t="shared" si="4"/>
        <v>0</v>
      </c>
      <c r="T91" s="157">
        <f t="shared" si="5"/>
        <v>0</v>
      </c>
      <c r="U91" s="158">
        <f t="shared" si="6"/>
        <v>0</v>
      </c>
      <c r="V91" s="158">
        <f t="shared" si="7"/>
        <v>0</v>
      </c>
      <c r="W91" s="162"/>
      <c r="X91" s="183"/>
      <c r="Y91" s="1"/>
      <c r="Z91" s="1"/>
      <c r="AA91" s="1"/>
      <c r="AB91" s="1"/>
      <c r="AC91" s="1"/>
    </row>
    <row r="92" ht="18.0" customHeight="1">
      <c r="A92" s="160"/>
      <c r="B92" s="153" t="str">
        <f>IFERROR(VLOOKUP($A92, '利用者情報'!$A$12:$L$113, 2, FALSE), "")</f>
        <v/>
      </c>
      <c r="C92" s="154" t="str">
        <f>IFERROR(VLOOKUP($A92, '利用者情報'!$A$12:$L$113, 3, FALSE), "")</f>
        <v/>
      </c>
      <c r="D92" s="155" t="str">
        <f>IFERROR(VLOOKUP($A92, '利用者情報'!$A$12:$L$113, 4, FALSE), "")</f>
        <v/>
      </c>
      <c r="E92" s="155" t="str">
        <f>IFERROR(VLOOKUP($A92, '利用者情報'!$A$12:$L$113, 5, FALSE), "")</f>
        <v/>
      </c>
      <c r="F92" s="156" t="str">
        <f>IFERROR(VLOOKUP($A92, '利用者情報'!$A$12:$L$113, 8, FALSE), "")</f>
        <v/>
      </c>
      <c r="G92" s="153" t="str">
        <f>IFERROR(VLOOKUP($A92, '利用者情報'!$A$12:$L$113, 9, FALSE), "")</f>
        <v/>
      </c>
      <c r="H92" s="153" t="str">
        <f>IFERROR(VLOOKUP($A92, '利用者情報'!$A$12:$L$113, 10, FALSE), "")</f>
        <v/>
      </c>
      <c r="I92" s="153" t="str">
        <f>IFERROR(VLOOKUP($A92, '利用者情報'!$A$12:$L$113, 11, FALSE), "")</f>
        <v/>
      </c>
      <c r="J92" s="153" t="str">
        <f>IFERROR(VLOOKUP($A92, '利用者情報'!$A$12:$L$113, 12, FALSE), "")</f>
        <v/>
      </c>
      <c r="K92" s="160"/>
      <c r="L92" s="160"/>
      <c r="M92" s="157">
        <f t="shared" si="1"/>
        <v>0</v>
      </c>
      <c r="N92" s="158">
        <f t="shared" si="2"/>
        <v>0</v>
      </c>
      <c r="O92" s="160"/>
      <c r="P92" s="160"/>
      <c r="Q92" s="160"/>
      <c r="R92" s="158">
        <f t="shared" si="3"/>
        <v>0</v>
      </c>
      <c r="S92" s="157">
        <f t="shared" si="4"/>
        <v>0</v>
      </c>
      <c r="T92" s="157">
        <f t="shared" si="5"/>
        <v>0</v>
      </c>
      <c r="U92" s="158">
        <f t="shared" si="6"/>
        <v>0</v>
      </c>
      <c r="V92" s="158">
        <f t="shared" si="7"/>
        <v>0</v>
      </c>
      <c r="W92" s="162"/>
      <c r="X92" s="183"/>
      <c r="Y92" s="1"/>
      <c r="Z92" s="1"/>
      <c r="AA92" s="1"/>
      <c r="AB92" s="1"/>
      <c r="AC92" s="1"/>
    </row>
    <row r="93" ht="18.0" customHeight="1">
      <c r="A93" s="160"/>
      <c r="B93" s="153" t="str">
        <f>IFERROR(VLOOKUP($A93, '利用者情報'!$A$12:$L$113, 2, FALSE), "")</f>
        <v/>
      </c>
      <c r="C93" s="154" t="str">
        <f>IFERROR(VLOOKUP($A93, '利用者情報'!$A$12:$L$113, 3, FALSE), "")</f>
        <v/>
      </c>
      <c r="D93" s="155" t="str">
        <f>IFERROR(VLOOKUP($A93, '利用者情報'!$A$12:$L$113, 4, FALSE), "")</f>
        <v/>
      </c>
      <c r="E93" s="155" t="str">
        <f>IFERROR(VLOOKUP($A93, '利用者情報'!$A$12:$L$113, 5, FALSE), "")</f>
        <v/>
      </c>
      <c r="F93" s="156" t="str">
        <f>IFERROR(VLOOKUP($A93, '利用者情報'!$A$12:$L$113, 8, FALSE), "")</f>
        <v/>
      </c>
      <c r="G93" s="153" t="str">
        <f>IFERROR(VLOOKUP($A93, '利用者情報'!$A$12:$L$113, 9, FALSE), "")</f>
        <v/>
      </c>
      <c r="H93" s="153" t="str">
        <f>IFERROR(VLOOKUP($A93, '利用者情報'!$A$12:$L$113, 10, FALSE), "")</f>
        <v/>
      </c>
      <c r="I93" s="153" t="str">
        <f>IFERROR(VLOOKUP($A93, '利用者情報'!$A$12:$L$113, 11, FALSE), "")</f>
        <v/>
      </c>
      <c r="J93" s="153" t="str">
        <f>IFERROR(VLOOKUP($A93, '利用者情報'!$A$12:$L$113, 12, FALSE), "")</f>
        <v/>
      </c>
      <c r="K93" s="160"/>
      <c r="L93" s="160"/>
      <c r="M93" s="157">
        <f t="shared" si="1"/>
        <v>0</v>
      </c>
      <c r="N93" s="158">
        <f t="shared" si="2"/>
        <v>0</v>
      </c>
      <c r="O93" s="160"/>
      <c r="P93" s="160"/>
      <c r="Q93" s="160"/>
      <c r="R93" s="158">
        <f t="shared" si="3"/>
        <v>0</v>
      </c>
      <c r="S93" s="157">
        <f t="shared" si="4"/>
        <v>0</v>
      </c>
      <c r="T93" s="157">
        <f t="shared" si="5"/>
        <v>0</v>
      </c>
      <c r="U93" s="158">
        <f t="shared" si="6"/>
        <v>0</v>
      </c>
      <c r="V93" s="158">
        <f t="shared" si="7"/>
        <v>0</v>
      </c>
      <c r="W93" s="162"/>
      <c r="X93" s="183"/>
      <c r="Y93" s="1"/>
      <c r="Z93" s="1"/>
      <c r="AA93" s="1"/>
      <c r="AB93" s="1"/>
      <c r="AC93" s="1"/>
    </row>
    <row r="94" ht="18.0" customHeight="1">
      <c r="A94" s="160"/>
      <c r="B94" s="153" t="str">
        <f>IFERROR(VLOOKUP($A94, '利用者情報'!$A$12:$L$113, 2, FALSE), "")</f>
        <v/>
      </c>
      <c r="C94" s="154" t="str">
        <f>IFERROR(VLOOKUP($A94, '利用者情報'!$A$12:$L$113, 3, FALSE), "")</f>
        <v/>
      </c>
      <c r="D94" s="155" t="str">
        <f>IFERROR(VLOOKUP($A94, '利用者情報'!$A$12:$L$113, 4, FALSE), "")</f>
        <v/>
      </c>
      <c r="E94" s="155" t="str">
        <f>IFERROR(VLOOKUP($A94, '利用者情報'!$A$12:$L$113, 5, FALSE), "")</f>
        <v/>
      </c>
      <c r="F94" s="156" t="str">
        <f>IFERROR(VLOOKUP($A94, '利用者情報'!$A$12:$L$113, 8, FALSE), "")</f>
        <v/>
      </c>
      <c r="G94" s="153" t="str">
        <f>IFERROR(VLOOKUP($A94, '利用者情報'!$A$12:$L$113, 9, FALSE), "")</f>
        <v/>
      </c>
      <c r="H94" s="153" t="str">
        <f>IFERROR(VLOOKUP($A94, '利用者情報'!$A$12:$L$113, 10, FALSE), "")</f>
        <v/>
      </c>
      <c r="I94" s="153" t="str">
        <f>IFERROR(VLOOKUP($A94, '利用者情報'!$A$12:$L$113, 11, FALSE), "")</f>
        <v/>
      </c>
      <c r="J94" s="153" t="str">
        <f>IFERROR(VLOOKUP($A94, '利用者情報'!$A$12:$L$113, 12, FALSE), "")</f>
        <v/>
      </c>
      <c r="K94" s="160"/>
      <c r="L94" s="160"/>
      <c r="M94" s="157">
        <f t="shared" si="1"/>
        <v>0</v>
      </c>
      <c r="N94" s="158">
        <f t="shared" si="2"/>
        <v>0</v>
      </c>
      <c r="O94" s="160"/>
      <c r="P94" s="160"/>
      <c r="Q94" s="160"/>
      <c r="R94" s="158">
        <f t="shared" si="3"/>
        <v>0</v>
      </c>
      <c r="S94" s="157">
        <f t="shared" si="4"/>
        <v>0</v>
      </c>
      <c r="T94" s="157">
        <f t="shared" si="5"/>
        <v>0</v>
      </c>
      <c r="U94" s="158">
        <f t="shared" si="6"/>
        <v>0</v>
      </c>
      <c r="V94" s="158">
        <f t="shared" si="7"/>
        <v>0</v>
      </c>
      <c r="W94" s="162"/>
      <c r="X94" s="183"/>
      <c r="Y94" s="1"/>
      <c r="Z94" s="1"/>
      <c r="AA94" s="1"/>
      <c r="AB94" s="1"/>
      <c r="AC94" s="1"/>
    </row>
    <row r="95" ht="18.0" customHeight="1">
      <c r="A95" s="160"/>
      <c r="B95" s="153" t="str">
        <f>IFERROR(VLOOKUP($A95, '利用者情報'!$A$12:$L$113, 2, FALSE), "")</f>
        <v/>
      </c>
      <c r="C95" s="154" t="str">
        <f>IFERROR(VLOOKUP($A95, '利用者情報'!$A$12:$L$113, 3, FALSE), "")</f>
        <v/>
      </c>
      <c r="D95" s="155" t="str">
        <f>IFERROR(VLOOKUP($A95, '利用者情報'!$A$12:$L$113, 4, FALSE), "")</f>
        <v/>
      </c>
      <c r="E95" s="155" t="str">
        <f>IFERROR(VLOOKUP($A95, '利用者情報'!$A$12:$L$113, 5, FALSE), "")</f>
        <v/>
      </c>
      <c r="F95" s="156" t="str">
        <f>IFERROR(VLOOKUP($A95, '利用者情報'!$A$12:$L$113, 8, FALSE), "")</f>
        <v/>
      </c>
      <c r="G95" s="153" t="str">
        <f>IFERROR(VLOOKUP($A95, '利用者情報'!$A$12:$L$113, 9, FALSE), "")</f>
        <v/>
      </c>
      <c r="H95" s="153" t="str">
        <f>IFERROR(VLOOKUP($A95, '利用者情報'!$A$12:$L$113, 10, FALSE), "")</f>
        <v/>
      </c>
      <c r="I95" s="153" t="str">
        <f>IFERROR(VLOOKUP($A95, '利用者情報'!$A$12:$L$113, 11, FALSE), "")</f>
        <v/>
      </c>
      <c r="J95" s="153" t="str">
        <f>IFERROR(VLOOKUP($A95, '利用者情報'!$A$12:$L$113, 12, FALSE), "")</f>
        <v/>
      </c>
      <c r="K95" s="160"/>
      <c r="L95" s="160"/>
      <c r="M95" s="157">
        <f t="shared" si="1"/>
        <v>0</v>
      </c>
      <c r="N95" s="158">
        <f t="shared" si="2"/>
        <v>0</v>
      </c>
      <c r="O95" s="160"/>
      <c r="P95" s="160"/>
      <c r="Q95" s="160"/>
      <c r="R95" s="158">
        <f t="shared" si="3"/>
        <v>0</v>
      </c>
      <c r="S95" s="157">
        <f t="shared" si="4"/>
        <v>0</v>
      </c>
      <c r="T95" s="157">
        <f t="shared" si="5"/>
        <v>0</v>
      </c>
      <c r="U95" s="158">
        <f t="shared" si="6"/>
        <v>0</v>
      </c>
      <c r="V95" s="158">
        <f t="shared" si="7"/>
        <v>0</v>
      </c>
      <c r="W95" s="162"/>
      <c r="X95" s="183"/>
      <c r="Y95" s="1"/>
      <c r="Z95" s="1"/>
      <c r="AA95" s="1"/>
      <c r="AB95" s="1"/>
      <c r="AC95" s="1"/>
    </row>
    <row r="96" ht="18.0" customHeight="1">
      <c r="A96" s="160"/>
      <c r="B96" s="153" t="str">
        <f>IFERROR(VLOOKUP($A96, '利用者情報'!$A$12:$L$113, 2, FALSE), "")</f>
        <v/>
      </c>
      <c r="C96" s="154" t="str">
        <f>IFERROR(VLOOKUP($A96, '利用者情報'!$A$12:$L$113, 3, FALSE), "")</f>
        <v/>
      </c>
      <c r="D96" s="155" t="str">
        <f>IFERROR(VLOOKUP($A96, '利用者情報'!$A$12:$L$113, 4, FALSE), "")</f>
        <v/>
      </c>
      <c r="E96" s="155" t="str">
        <f>IFERROR(VLOOKUP($A96, '利用者情報'!$A$12:$L$113, 5, FALSE), "")</f>
        <v/>
      </c>
      <c r="F96" s="156" t="str">
        <f>IFERROR(VLOOKUP($A96, '利用者情報'!$A$12:$L$113, 8, FALSE), "")</f>
        <v/>
      </c>
      <c r="G96" s="153" t="str">
        <f>IFERROR(VLOOKUP($A96, '利用者情報'!$A$12:$L$113, 9, FALSE), "")</f>
        <v/>
      </c>
      <c r="H96" s="153" t="str">
        <f>IFERROR(VLOOKUP($A96, '利用者情報'!$A$12:$L$113, 10, FALSE), "")</f>
        <v/>
      </c>
      <c r="I96" s="153" t="str">
        <f>IFERROR(VLOOKUP($A96, '利用者情報'!$A$12:$L$113, 11, FALSE), "")</f>
        <v/>
      </c>
      <c r="J96" s="153" t="str">
        <f>IFERROR(VLOOKUP($A96, '利用者情報'!$A$12:$L$113, 12, FALSE), "")</f>
        <v/>
      </c>
      <c r="K96" s="160"/>
      <c r="L96" s="160"/>
      <c r="M96" s="157">
        <f t="shared" si="1"/>
        <v>0</v>
      </c>
      <c r="N96" s="158">
        <f t="shared" si="2"/>
        <v>0</v>
      </c>
      <c r="O96" s="160"/>
      <c r="P96" s="160"/>
      <c r="Q96" s="160"/>
      <c r="R96" s="158">
        <f t="shared" si="3"/>
        <v>0</v>
      </c>
      <c r="S96" s="157">
        <f t="shared" si="4"/>
        <v>0</v>
      </c>
      <c r="T96" s="157">
        <f t="shared" si="5"/>
        <v>0</v>
      </c>
      <c r="U96" s="158">
        <f t="shared" si="6"/>
        <v>0</v>
      </c>
      <c r="V96" s="158">
        <f t="shared" si="7"/>
        <v>0</v>
      </c>
      <c r="W96" s="162"/>
      <c r="X96" s="183"/>
      <c r="Y96" s="1"/>
      <c r="Z96" s="1"/>
      <c r="AA96" s="1"/>
      <c r="AB96" s="1"/>
      <c r="AC96" s="1"/>
    </row>
    <row r="97" ht="18.0" customHeight="1">
      <c r="A97" s="164"/>
      <c r="B97" s="165" t="s">
        <v>73</v>
      </c>
      <c r="C97" s="166"/>
      <c r="D97" s="167"/>
      <c r="E97" s="167"/>
      <c r="F97" s="167">
        <f t="shared" ref="F97:J97" si="9">COUNTIF(F27:F96,"○")</f>
        <v>0</v>
      </c>
      <c r="G97" s="167">
        <f t="shared" si="9"/>
        <v>0</v>
      </c>
      <c r="H97" s="167">
        <f t="shared" si="9"/>
        <v>0</v>
      </c>
      <c r="I97" s="168">
        <f t="shared" si="9"/>
        <v>0</v>
      </c>
      <c r="J97" s="168">
        <f t="shared" si="9"/>
        <v>0</v>
      </c>
      <c r="K97" s="169"/>
      <c r="L97" s="170">
        <f>SUM(L27:L96)</f>
        <v>0</v>
      </c>
      <c r="M97" s="171"/>
      <c r="N97" s="172">
        <f t="shared" ref="N97:R97" si="10">SUM(N27:N96)</f>
        <v>0</v>
      </c>
      <c r="O97" s="173">
        <f t="shared" si="10"/>
        <v>0</v>
      </c>
      <c r="P97" s="174">
        <f t="shared" si="10"/>
        <v>0</v>
      </c>
      <c r="Q97" s="175">
        <f t="shared" si="10"/>
        <v>0</v>
      </c>
      <c r="R97" s="172">
        <f t="shared" si="10"/>
        <v>0</v>
      </c>
      <c r="S97" s="176"/>
      <c r="T97" s="177"/>
      <c r="U97" s="178">
        <f t="shared" ref="U97:V97" si="11">SUM(U27:U96)</f>
        <v>0</v>
      </c>
      <c r="V97" s="179">
        <f t="shared" si="11"/>
        <v>0</v>
      </c>
      <c r="W97" s="180"/>
      <c r="X97" s="183"/>
      <c r="Y97" s="1"/>
      <c r="Z97" s="1"/>
      <c r="AA97" s="1"/>
      <c r="AB97" s="1"/>
      <c r="AC97" s="1"/>
    </row>
    <row r="98" ht="18.0"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ht="18.0"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ht="18.0"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ht="18.0"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ht="18.0"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ht="18.0"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ht="18.0"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row>
    <row r="219"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row>
    <row r="220"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row>
    <row r="221"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row>
    <row r="222"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row>
    <row r="223"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row>
    <row r="224"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row>
    <row r="225"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row>
    <row r="2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row>
    <row r="227"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row>
    <row r="228"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row>
    <row r="229"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row>
    <row r="230"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row>
    <row r="231"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row>
    <row r="232"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row>
    <row r="233"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row>
    <row r="234"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row>
    <row r="235"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row>
    <row r="23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row>
    <row r="237"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row>
    <row r="238"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row>
    <row r="239"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row>
    <row r="240"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row>
    <row r="241"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row>
    <row r="242"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row>
    <row r="243"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row>
    <row r="244"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row>
    <row r="245"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row>
    <row r="24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row>
    <row r="247"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row>
    <row r="248"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row>
    <row r="249"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row>
    <row r="250"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row>
    <row r="251"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row>
    <row r="252"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row>
    <row r="253"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row>
    <row r="254"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row>
    <row r="255"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row>
    <row r="25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row>
    <row r="257"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row>
    <row r="258"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row>
    <row r="259"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row>
    <row r="260"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row>
    <row r="261"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row>
    <row r="262"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row>
    <row r="263"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row>
    <row r="264"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row>
    <row r="265"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row>
    <row r="26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row>
    <row r="267"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row>
    <row r="268"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row>
    <row r="269"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row>
    <row r="270"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row>
    <row r="271"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row>
    <row r="272"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row>
    <row r="273"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row>
    <row r="274"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row>
    <row r="275"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row>
    <row r="27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row>
    <row r="277"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row>
    <row r="278"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row>
    <row r="1001"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row>
    <row r="1002"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row>
    <row r="1003" ht="15.7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row>
    <row r="1004" ht="15.7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row>
    <row r="1005" ht="15.75"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row>
    <row r="1006" ht="15.75" customHeight="1">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row>
    <row r="1007" ht="15.75" customHeight="1">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row>
    <row r="1008" ht="15.75" customHeight="1">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row>
    <row r="1009" ht="15.75" customHeight="1">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row>
    <row r="1010" ht="15.75" customHeight="1">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row>
    <row r="1011" ht="15.75" customHeight="1">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row>
    <row r="1012" ht="15.75" customHeight="1">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row>
  </sheetData>
  <mergeCells count="39">
    <mergeCell ref="A2:V2"/>
    <mergeCell ref="D4:G4"/>
    <mergeCell ref="D5:G5"/>
    <mergeCell ref="D6:G6"/>
    <mergeCell ref="D7:G7"/>
    <mergeCell ref="D8:G8"/>
    <mergeCell ref="D9:G9"/>
    <mergeCell ref="A13:T13"/>
    <mergeCell ref="A14:U14"/>
    <mergeCell ref="A15:T15"/>
    <mergeCell ref="A16:T16"/>
    <mergeCell ref="A17:U17"/>
    <mergeCell ref="A18:U18"/>
    <mergeCell ref="A19:U19"/>
    <mergeCell ref="A22:A26"/>
    <mergeCell ref="B22:B26"/>
    <mergeCell ref="C22:C26"/>
    <mergeCell ref="D22:D26"/>
    <mergeCell ref="E22:E26"/>
    <mergeCell ref="F22:F26"/>
    <mergeCell ref="G22:G26"/>
    <mergeCell ref="K22:K23"/>
    <mergeCell ref="L23:L25"/>
    <mergeCell ref="K24:K25"/>
    <mergeCell ref="M23:M25"/>
    <mergeCell ref="N23:N25"/>
    <mergeCell ref="V22:V25"/>
    <mergeCell ref="S23:T25"/>
    <mergeCell ref="U23:U25"/>
    <mergeCell ref="O24:O25"/>
    <mergeCell ref="P24:Q24"/>
    <mergeCell ref="H22:H26"/>
    <mergeCell ref="I22:I26"/>
    <mergeCell ref="J22:J26"/>
    <mergeCell ref="L22:N22"/>
    <mergeCell ref="O22:U22"/>
    <mergeCell ref="W22:W26"/>
    <mergeCell ref="O23:R23"/>
    <mergeCell ref="R24:R25"/>
  </mergeCells>
  <conditionalFormatting sqref="R61:W96 X61:X78 M78:N96 Y78">
    <cfRule type="cellIs" dxfId="0" priority="1" operator="equal">
      <formula>0</formula>
    </cfRule>
  </conditionalFormatting>
  <conditionalFormatting sqref="M27:N77">
    <cfRule type="cellIs" dxfId="0" priority="2" operator="equal">
      <formula>0</formula>
    </cfRule>
  </conditionalFormatting>
  <conditionalFormatting sqref="R27:X77">
    <cfRule type="cellIs" dxfId="0" priority="3" operator="equal">
      <formula>0</formula>
    </cfRule>
  </conditionalFormatting>
  <conditionalFormatting sqref="M61:N77">
    <cfRule type="cellIs" dxfId="0" priority="4" operator="equal">
      <formula>0</formula>
    </cfRule>
  </conditionalFormatting>
  <conditionalFormatting sqref="R61:X77">
    <cfRule type="cellIs" dxfId="0" priority="5" operator="equal">
      <formula>0</formula>
    </cfRule>
  </conditionalFormatting>
  <printOptions/>
  <pageMargins bottom="0.7480314960629921" footer="0.0" header="0.0" left="0.7086614173228347" right="0.7086614173228347" top="0.7480314960629921"/>
  <pageSetup fitToHeight="0" paperSize="9"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0.38"/>
    <col customWidth="1" min="2" max="2" width="15.75"/>
    <col customWidth="1" min="3" max="3" width="14.63"/>
    <col customWidth="1" min="4" max="4" width="16.88"/>
    <col customWidth="1" min="5" max="5" width="14.5"/>
    <col customWidth="1" min="6" max="6" width="13.13"/>
    <col customWidth="1" min="7" max="7" width="8.0"/>
    <col customWidth="1" min="8" max="8" width="13.5"/>
    <col customWidth="1" min="9" max="9" width="9.88"/>
    <col customWidth="1" min="10" max="10" width="7.63"/>
    <col customWidth="1" min="11" max="11" width="10.5"/>
    <col customWidth="1" min="12" max="23" width="12.63"/>
    <col customWidth="1" min="24" max="29" width="6.88"/>
  </cols>
  <sheetData>
    <row r="1">
      <c r="A1" s="84" t="s">
        <v>114</v>
      </c>
      <c r="B1" s="85"/>
      <c r="C1" s="85"/>
      <c r="D1" s="85"/>
      <c r="E1" s="86"/>
      <c r="F1" s="86"/>
      <c r="G1" s="86"/>
      <c r="H1" s="87"/>
      <c r="I1" s="86"/>
      <c r="J1" s="86"/>
      <c r="K1" s="86"/>
      <c r="L1" s="86"/>
      <c r="M1" s="86"/>
      <c r="N1" s="86"/>
      <c r="O1" s="86"/>
      <c r="P1" s="86"/>
      <c r="Q1" s="86"/>
      <c r="R1" s="86"/>
      <c r="S1" s="86"/>
      <c r="T1" s="86"/>
      <c r="U1" s="86"/>
      <c r="V1" s="1"/>
      <c r="W1" s="1"/>
      <c r="X1" s="1"/>
      <c r="Y1" s="1"/>
      <c r="Z1" s="1"/>
      <c r="AA1" s="1"/>
      <c r="AB1" s="1"/>
      <c r="AC1" s="1"/>
    </row>
    <row r="2" ht="22.5" customHeight="1">
      <c r="A2" s="88" t="s">
        <v>47</v>
      </c>
      <c r="W2" s="1"/>
      <c r="X2" s="1"/>
      <c r="Y2" s="1"/>
      <c r="Z2" s="1"/>
      <c r="AA2" s="1"/>
      <c r="AB2" s="1"/>
      <c r="AC2" s="1"/>
    </row>
    <row r="3" ht="9.0" customHeight="1">
      <c r="A3" s="89"/>
      <c r="B3" s="89"/>
      <c r="C3" s="89"/>
      <c r="D3" s="89"/>
      <c r="E3" s="89"/>
      <c r="F3" s="89"/>
      <c r="G3" s="89"/>
      <c r="H3" s="89"/>
      <c r="I3" s="89"/>
      <c r="J3" s="89"/>
      <c r="K3" s="89"/>
      <c r="L3" s="89"/>
      <c r="M3" s="89"/>
      <c r="N3" s="89"/>
      <c r="O3" s="89"/>
      <c r="P3" s="89"/>
      <c r="Q3" s="89"/>
      <c r="R3" s="89"/>
      <c r="S3" s="89"/>
      <c r="T3" s="89"/>
      <c r="U3" s="89"/>
      <c r="V3" s="89"/>
      <c r="W3" s="89"/>
      <c r="X3" s="89"/>
      <c r="Y3" s="89"/>
      <c r="Z3" s="1"/>
      <c r="AA3" s="1"/>
      <c r="AB3" s="1"/>
      <c r="AC3" s="1"/>
    </row>
    <row r="4" ht="13.5" customHeight="1">
      <c r="A4" s="90"/>
      <c r="B4" s="91"/>
      <c r="C4" s="92" t="s">
        <v>1</v>
      </c>
      <c r="D4" s="28" t="str">
        <f>IF('初めに'!C4="","",'初めに'!C4)</f>
        <v/>
      </c>
      <c r="E4" s="8"/>
      <c r="F4" s="8"/>
      <c r="G4" s="6"/>
      <c r="H4" s="93"/>
      <c r="I4" s="93"/>
      <c r="J4" s="93"/>
      <c r="K4" s="93"/>
      <c r="L4" s="93"/>
      <c r="M4" s="93"/>
      <c r="N4" s="93"/>
      <c r="O4" s="87"/>
      <c r="P4" s="87"/>
      <c r="Q4" s="87"/>
      <c r="R4" s="87"/>
      <c r="S4" s="87"/>
      <c r="T4" s="89"/>
      <c r="U4" s="89"/>
      <c r="V4" s="89"/>
      <c r="W4" s="89"/>
      <c r="X4" s="1"/>
      <c r="Y4" s="1"/>
      <c r="Z4" s="1"/>
      <c r="AA4" s="1"/>
      <c r="AB4" s="1"/>
      <c r="AC4" s="1"/>
    </row>
    <row r="5" ht="13.5" customHeight="1">
      <c r="A5" s="90"/>
      <c r="B5" s="91"/>
      <c r="C5" s="92" t="s">
        <v>5</v>
      </c>
      <c r="D5" s="28" t="str">
        <f>IF('初めに'!B10="","",'初めに'!B10)</f>
        <v>#N/A</v>
      </c>
      <c r="E5" s="8"/>
      <c r="F5" s="8"/>
      <c r="G5" s="6"/>
      <c r="H5" s="93"/>
      <c r="I5" s="93"/>
      <c r="J5" s="93"/>
      <c r="K5" s="93"/>
      <c r="L5" s="93"/>
      <c r="M5" s="93"/>
      <c r="N5" s="93"/>
      <c r="O5" s="87"/>
      <c r="P5" s="87"/>
      <c r="Q5" s="87"/>
      <c r="R5" s="87"/>
      <c r="S5" s="87"/>
      <c r="T5" s="87"/>
      <c r="U5" s="94"/>
      <c r="V5" s="1"/>
      <c r="W5" s="1"/>
      <c r="X5" s="1"/>
      <c r="Y5" s="1"/>
      <c r="Z5" s="1"/>
      <c r="AA5" s="1"/>
      <c r="AB5" s="1"/>
      <c r="AC5" s="1"/>
    </row>
    <row r="6" ht="15.0" customHeight="1">
      <c r="A6" s="90"/>
      <c r="B6" s="91"/>
      <c r="C6" s="92" t="s">
        <v>2</v>
      </c>
      <c r="D6" s="28" t="str">
        <f>IF('初めに'!C5="","",'初めに'!C5)</f>
        <v/>
      </c>
      <c r="E6" s="8"/>
      <c r="F6" s="8"/>
      <c r="G6" s="6"/>
      <c r="H6" s="93"/>
      <c r="I6" s="93"/>
      <c r="J6" s="93"/>
      <c r="K6" s="93"/>
      <c r="L6" s="93"/>
      <c r="M6" s="93"/>
      <c r="N6" s="93"/>
      <c r="O6" s="93"/>
      <c r="P6" s="87"/>
      <c r="Q6" s="87"/>
      <c r="R6" s="87"/>
      <c r="S6" s="87"/>
      <c r="T6" s="87"/>
      <c r="U6" s="87"/>
      <c r="V6" s="94"/>
      <c r="W6" s="1"/>
      <c r="X6" s="1"/>
      <c r="Y6" s="1"/>
      <c r="Z6" s="1"/>
      <c r="AA6" s="1"/>
      <c r="AB6" s="1"/>
      <c r="AC6" s="1"/>
    </row>
    <row r="7" ht="15.0" customHeight="1">
      <c r="A7" s="90"/>
      <c r="B7" s="91"/>
      <c r="C7" s="92" t="s">
        <v>3</v>
      </c>
      <c r="D7" s="32" t="str">
        <f>IF('初めに'!C6="","",'初めに'!C6)</f>
        <v/>
      </c>
      <c r="E7" s="8"/>
      <c r="F7" s="8"/>
      <c r="G7" s="6"/>
      <c r="H7" s="93"/>
      <c r="I7" s="93"/>
      <c r="J7" s="93"/>
      <c r="K7" s="93"/>
      <c r="L7" s="93"/>
      <c r="M7" s="93"/>
      <c r="N7" s="93"/>
      <c r="O7" s="93"/>
      <c r="P7" s="87"/>
      <c r="Q7" s="87"/>
      <c r="R7" s="87"/>
      <c r="S7" s="87"/>
      <c r="T7" s="87"/>
      <c r="U7" s="87"/>
      <c r="V7" s="94"/>
      <c r="W7" s="1"/>
      <c r="X7" s="1"/>
      <c r="Y7" s="1"/>
      <c r="Z7" s="1"/>
      <c r="AA7" s="1"/>
      <c r="AB7" s="1"/>
      <c r="AC7" s="1"/>
    </row>
    <row r="8" ht="13.5" customHeight="1">
      <c r="A8" s="90"/>
      <c r="B8" s="95"/>
      <c r="C8" s="96" t="s">
        <v>4</v>
      </c>
      <c r="D8" s="28" t="str">
        <f>IF('初めに'!C7="","",'初めに'!C7)</f>
        <v/>
      </c>
      <c r="E8" s="8"/>
      <c r="F8" s="8"/>
      <c r="G8" s="6"/>
      <c r="H8" s="93"/>
      <c r="I8" s="93"/>
      <c r="J8" s="93"/>
      <c r="K8" s="97"/>
      <c r="L8" s="97"/>
      <c r="M8" s="97"/>
      <c r="N8" s="93"/>
      <c r="O8" s="87"/>
      <c r="P8" s="87"/>
      <c r="Q8" s="87"/>
      <c r="R8" s="87"/>
      <c r="S8" s="87"/>
      <c r="T8" s="87"/>
      <c r="U8" s="87"/>
      <c r="V8" s="1"/>
      <c r="W8" s="1"/>
      <c r="X8" s="1"/>
      <c r="Y8" s="1"/>
      <c r="Z8" s="1"/>
      <c r="AA8" s="1"/>
      <c r="AB8" s="1"/>
      <c r="AC8" s="1"/>
    </row>
    <row r="9">
      <c r="A9" s="90"/>
      <c r="B9" s="95"/>
      <c r="C9" s="96" t="s">
        <v>29</v>
      </c>
      <c r="D9" s="98" t="s">
        <v>30</v>
      </c>
      <c r="E9" s="8"/>
      <c r="F9" s="8"/>
      <c r="G9" s="6"/>
      <c r="H9" s="93"/>
      <c r="I9" s="93"/>
      <c r="J9" s="93"/>
      <c r="K9" s="93"/>
      <c r="L9" s="93"/>
      <c r="M9" s="93"/>
      <c r="N9" s="93"/>
      <c r="O9" s="87"/>
      <c r="P9" s="99"/>
      <c r="Q9" s="99"/>
      <c r="R9" s="99"/>
      <c r="S9" s="99"/>
      <c r="T9" s="87"/>
      <c r="U9" s="87"/>
      <c r="V9" s="1"/>
      <c r="W9" s="1"/>
      <c r="X9" s="1"/>
      <c r="Y9" s="1"/>
      <c r="Z9" s="1"/>
      <c r="AA9" s="1"/>
      <c r="AB9" s="1"/>
      <c r="AC9" s="1"/>
    </row>
    <row r="10" ht="13.5" customHeight="1">
      <c r="A10" s="90"/>
      <c r="B10" s="100"/>
      <c r="C10" s="100"/>
      <c r="D10" s="93"/>
      <c r="E10" s="93"/>
      <c r="F10" s="101"/>
      <c r="G10" s="91"/>
      <c r="H10" s="91"/>
      <c r="I10" s="91"/>
      <c r="J10" s="91"/>
      <c r="K10" s="91"/>
      <c r="L10" s="87"/>
      <c r="M10" s="87"/>
      <c r="N10" s="1"/>
      <c r="O10" s="1"/>
      <c r="P10" s="1"/>
      <c r="Q10" s="1"/>
      <c r="R10" s="1"/>
      <c r="S10" s="1"/>
      <c r="T10" s="1"/>
      <c r="U10" s="1"/>
      <c r="V10" s="1"/>
      <c r="W10" s="1"/>
      <c r="X10" s="1"/>
      <c r="Y10" s="1"/>
      <c r="Z10" s="1"/>
      <c r="AA10" s="1"/>
      <c r="AB10" s="1"/>
      <c r="AC10" s="1"/>
    </row>
    <row r="11" ht="9.75" customHeight="1">
      <c r="A11" s="90"/>
      <c r="B11" s="100"/>
      <c r="C11" s="100"/>
      <c r="D11" s="91"/>
      <c r="E11" s="87"/>
      <c r="F11" s="87"/>
      <c r="G11" s="87"/>
      <c r="H11" s="87"/>
      <c r="I11" s="87"/>
      <c r="J11" s="87"/>
      <c r="K11" s="87"/>
      <c r="L11" s="87"/>
      <c r="M11" s="87"/>
      <c r="N11" s="87"/>
      <c r="O11" s="87"/>
      <c r="P11" s="87"/>
      <c r="Q11" s="87"/>
      <c r="R11" s="87"/>
      <c r="S11" s="87"/>
      <c r="T11" s="87"/>
      <c r="U11" s="87"/>
      <c r="V11" s="1"/>
      <c r="W11" s="1"/>
      <c r="X11" s="1"/>
      <c r="Y11" s="1"/>
      <c r="Z11" s="1"/>
      <c r="AA11" s="1"/>
      <c r="AB11" s="1"/>
      <c r="AC11" s="1"/>
    </row>
    <row r="12">
      <c r="A12" s="102" t="s">
        <v>48</v>
      </c>
      <c r="B12" s="103"/>
      <c r="C12" s="103"/>
      <c r="D12" s="103"/>
      <c r="E12" s="103"/>
      <c r="F12" s="103"/>
      <c r="G12" s="103"/>
      <c r="H12" s="103"/>
      <c r="I12" s="103"/>
      <c r="J12" s="103"/>
      <c r="K12" s="103"/>
      <c r="L12" s="103"/>
      <c r="M12" s="103"/>
      <c r="N12" s="103"/>
      <c r="O12" s="103"/>
      <c r="P12" s="103"/>
      <c r="Q12" s="103"/>
      <c r="R12" s="103"/>
      <c r="S12" s="103"/>
      <c r="T12" s="103"/>
      <c r="U12" s="104"/>
      <c r="V12" s="1"/>
      <c r="W12" s="1"/>
      <c r="X12" s="1"/>
      <c r="Y12" s="1"/>
      <c r="Z12" s="1"/>
      <c r="AA12" s="1"/>
      <c r="AB12" s="1"/>
      <c r="AC12" s="1"/>
    </row>
    <row r="13" ht="15.75" customHeight="1">
      <c r="A13" s="105" t="s">
        <v>49</v>
      </c>
      <c r="B13" s="106"/>
      <c r="C13" s="106"/>
      <c r="D13" s="106"/>
      <c r="E13" s="106"/>
      <c r="F13" s="106"/>
      <c r="G13" s="106"/>
      <c r="H13" s="106"/>
      <c r="I13" s="106"/>
      <c r="J13" s="106"/>
      <c r="K13" s="106"/>
      <c r="L13" s="106"/>
      <c r="M13" s="106"/>
      <c r="N13" s="106"/>
      <c r="O13" s="106"/>
      <c r="P13" s="106"/>
      <c r="Q13" s="106"/>
      <c r="R13" s="106"/>
      <c r="S13" s="106"/>
      <c r="T13" s="106"/>
      <c r="U13" s="107"/>
      <c r="V13" s="1"/>
      <c r="W13" s="1"/>
      <c r="X13" s="1"/>
      <c r="Y13" s="1"/>
      <c r="Z13" s="1"/>
      <c r="AA13" s="1"/>
      <c r="AB13" s="1"/>
      <c r="AC13" s="1"/>
    </row>
    <row r="14">
      <c r="A14" s="105" t="s">
        <v>50</v>
      </c>
      <c r="B14" s="106"/>
      <c r="C14" s="106"/>
      <c r="D14" s="106"/>
      <c r="E14" s="106"/>
      <c r="F14" s="106"/>
      <c r="G14" s="106"/>
      <c r="H14" s="106"/>
      <c r="I14" s="106"/>
      <c r="J14" s="106"/>
      <c r="K14" s="106"/>
      <c r="L14" s="106"/>
      <c r="M14" s="106"/>
      <c r="N14" s="106"/>
      <c r="O14" s="106"/>
      <c r="P14" s="106"/>
      <c r="Q14" s="106"/>
      <c r="R14" s="106"/>
      <c r="S14" s="106"/>
      <c r="T14" s="106"/>
      <c r="U14" s="108"/>
      <c r="V14" s="1"/>
      <c r="W14" s="1"/>
      <c r="X14" s="1"/>
      <c r="Y14" s="1"/>
      <c r="Z14" s="1"/>
      <c r="AA14" s="1"/>
      <c r="AB14" s="1"/>
      <c r="AC14" s="1"/>
    </row>
    <row r="15" ht="15.75" customHeight="1">
      <c r="A15" s="105" t="s">
        <v>51</v>
      </c>
      <c r="B15" s="106"/>
      <c r="C15" s="106"/>
      <c r="D15" s="106"/>
      <c r="E15" s="106"/>
      <c r="F15" s="106"/>
      <c r="G15" s="106"/>
      <c r="H15" s="106"/>
      <c r="I15" s="106"/>
      <c r="J15" s="106"/>
      <c r="K15" s="106"/>
      <c r="L15" s="106"/>
      <c r="M15" s="106"/>
      <c r="N15" s="106"/>
      <c r="O15" s="106"/>
      <c r="P15" s="106"/>
      <c r="Q15" s="106"/>
      <c r="R15" s="106"/>
      <c r="S15" s="106"/>
      <c r="T15" s="106"/>
      <c r="U15" s="107"/>
      <c r="V15" s="1"/>
      <c r="W15" s="1"/>
      <c r="X15" s="1"/>
      <c r="Y15" s="1"/>
      <c r="Z15" s="1"/>
      <c r="AA15" s="1"/>
      <c r="AB15" s="1"/>
      <c r="AC15" s="1"/>
    </row>
    <row r="16" ht="15.75" customHeight="1">
      <c r="A16" s="105" t="s">
        <v>52</v>
      </c>
      <c r="B16" s="106"/>
      <c r="C16" s="106"/>
      <c r="D16" s="106"/>
      <c r="E16" s="106"/>
      <c r="F16" s="106"/>
      <c r="G16" s="106"/>
      <c r="H16" s="106"/>
      <c r="I16" s="106"/>
      <c r="J16" s="106"/>
      <c r="K16" s="106"/>
      <c r="L16" s="106"/>
      <c r="M16" s="106"/>
      <c r="N16" s="106"/>
      <c r="O16" s="106"/>
      <c r="P16" s="106"/>
      <c r="Q16" s="106"/>
      <c r="R16" s="106"/>
      <c r="S16" s="106"/>
      <c r="T16" s="106"/>
      <c r="U16" s="107"/>
      <c r="V16" s="1"/>
      <c r="W16" s="10"/>
      <c r="X16" s="1"/>
      <c r="Y16" s="1"/>
      <c r="Z16" s="1"/>
      <c r="AA16" s="1"/>
      <c r="AB16" s="1"/>
      <c r="AC16" s="1"/>
    </row>
    <row r="17">
      <c r="A17" s="105" t="s">
        <v>53</v>
      </c>
      <c r="B17" s="106"/>
      <c r="C17" s="106"/>
      <c r="D17" s="106"/>
      <c r="E17" s="106"/>
      <c r="F17" s="106"/>
      <c r="G17" s="106"/>
      <c r="H17" s="106"/>
      <c r="I17" s="106"/>
      <c r="J17" s="106"/>
      <c r="K17" s="106"/>
      <c r="L17" s="106"/>
      <c r="M17" s="106"/>
      <c r="N17" s="106"/>
      <c r="O17" s="106"/>
      <c r="P17" s="106"/>
      <c r="Q17" s="106"/>
      <c r="R17" s="106"/>
      <c r="S17" s="106"/>
      <c r="T17" s="106"/>
      <c r="U17" s="108"/>
      <c r="V17" s="1"/>
      <c r="W17" s="10"/>
      <c r="X17" s="1"/>
      <c r="Y17" s="1"/>
      <c r="Z17" s="1"/>
      <c r="AA17" s="1"/>
      <c r="AB17" s="1"/>
      <c r="AC17" s="1"/>
    </row>
    <row r="18">
      <c r="A18" s="105" t="s">
        <v>54</v>
      </c>
      <c r="B18" s="106"/>
      <c r="C18" s="106"/>
      <c r="D18" s="106"/>
      <c r="E18" s="106"/>
      <c r="F18" s="106"/>
      <c r="G18" s="106"/>
      <c r="H18" s="106"/>
      <c r="I18" s="106"/>
      <c r="J18" s="106"/>
      <c r="K18" s="106"/>
      <c r="L18" s="106"/>
      <c r="M18" s="106"/>
      <c r="N18" s="106"/>
      <c r="O18" s="106"/>
      <c r="P18" s="106"/>
      <c r="Q18" s="106"/>
      <c r="R18" s="106"/>
      <c r="S18" s="106"/>
      <c r="T18" s="106"/>
      <c r="U18" s="108"/>
      <c r="V18" s="1"/>
      <c r="W18" s="10"/>
      <c r="X18" s="1"/>
      <c r="Y18" s="1"/>
      <c r="Z18" s="1"/>
      <c r="AA18" s="1"/>
      <c r="AB18" s="1"/>
      <c r="AC18" s="1"/>
    </row>
    <row r="19" ht="15.75" customHeight="1">
      <c r="A19" s="109" t="s">
        <v>55</v>
      </c>
      <c r="B19" s="110"/>
      <c r="C19" s="110"/>
      <c r="D19" s="110"/>
      <c r="E19" s="110"/>
      <c r="F19" s="110"/>
      <c r="G19" s="110"/>
      <c r="H19" s="110"/>
      <c r="I19" s="110"/>
      <c r="J19" s="110"/>
      <c r="K19" s="110"/>
      <c r="L19" s="110"/>
      <c r="M19" s="110"/>
      <c r="N19" s="110"/>
      <c r="O19" s="110"/>
      <c r="P19" s="110"/>
      <c r="Q19" s="110"/>
      <c r="R19" s="110"/>
      <c r="S19" s="110"/>
      <c r="T19" s="110"/>
      <c r="U19" s="111"/>
      <c r="V19" s="1"/>
      <c r="W19" s="1"/>
      <c r="X19" s="10"/>
      <c r="Y19" s="1"/>
      <c r="Z19" s="1"/>
      <c r="AA19" s="1"/>
      <c r="AB19" s="1"/>
      <c r="AC19" s="1"/>
    </row>
    <row r="20" ht="21.0" customHeight="1">
      <c r="A20" s="90"/>
      <c r="B20" s="112"/>
      <c r="C20" s="112"/>
      <c r="D20" s="91"/>
      <c r="E20" s="87"/>
      <c r="F20" s="87"/>
      <c r="G20" s="87"/>
      <c r="H20" s="87"/>
      <c r="I20" s="87"/>
      <c r="J20" s="87"/>
      <c r="K20" s="87"/>
      <c r="L20" s="87"/>
      <c r="M20" s="87"/>
      <c r="N20" s="87"/>
      <c r="O20" s="87"/>
      <c r="P20" s="87"/>
      <c r="Q20" s="87"/>
      <c r="R20" s="87"/>
      <c r="S20" s="87"/>
      <c r="T20" s="87"/>
      <c r="U20" s="113"/>
      <c r="V20" s="1"/>
      <c r="W20" s="1"/>
      <c r="X20" s="10"/>
      <c r="Y20" s="1"/>
      <c r="Z20" s="1"/>
      <c r="AA20" s="1"/>
      <c r="AB20" s="1"/>
      <c r="AC20" s="1"/>
    </row>
    <row r="21" ht="21.0" customHeight="1">
      <c r="A21" s="41" t="s">
        <v>31</v>
      </c>
      <c r="B21" s="114"/>
      <c r="C21" s="114"/>
      <c r="D21" s="115"/>
      <c r="E21" s="87"/>
      <c r="F21" s="87"/>
      <c r="G21" s="87"/>
      <c r="H21" s="87"/>
      <c r="I21" s="87"/>
      <c r="J21" s="87"/>
      <c r="K21" s="87"/>
      <c r="L21" s="87"/>
      <c r="M21" s="87"/>
      <c r="N21" s="87"/>
      <c r="O21" s="87"/>
      <c r="P21" s="87"/>
      <c r="Q21" s="87"/>
      <c r="R21" s="87"/>
      <c r="S21" s="87"/>
      <c r="T21" s="87"/>
      <c r="U21" s="113" t="s">
        <v>56</v>
      </c>
      <c r="V21" s="1"/>
      <c r="W21" s="1"/>
      <c r="X21" s="10"/>
      <c r="Y21" s="1"/>
      <c r="Z21" s="1"/>
      <c r="AA21" s="1"/>
      <c r="AB21" s="1"/>
      <c r="AC21" s="1"/>
    </row>
    <row r="22" ht="26.25" customHeight="1">
      <c r="A22" s="116" t="s">
        <v>57</v>
      </c>
      <c r="B22" s="117" t="s">
        <v>35</v>
      </c>
      <c r="C22" s="117" t="s">
        <v>36</v>
      </c>
      <c r="D22" s="118" t="s">
        <v>58</v>
      </c>
      <c r="E22" s="118" t="s">
        <v>59</v>
      </c>
      <c r="F22" s="118" t="s">
        <v>41</v>
      </c>
      <c r="G22" s="118" t="s">
        <v>42</v>
      </c>
      <c r="H22" s="118" t="s">
        <v>43</v>
      </c>
      <c r="I22" s="118" t="s">
        <v>44</v>
      </c>
      <c r="J22" s="118" t="s">
        <v>45</v>
      </c>
      <c r="K22" s="117" t="s">
        <v>60</v>
      </c>
      <c r="L22" s="119" t="s">
        <v>115</v>
      </c>
      <c r="M22" s="21"/>
      <c r="N22" s="120"/>
      <c r="O22" s="121" t="s">
        <v>62</v>
      </c>
      <c r="P22" s="21"/>
      <c r="Q22" s="21"/>
      <c r="R22" s="21"/>
      <c r="S22" s="21"/>
      <c r="T22" s="21"/>
      <c r="U22" s="120"/>
      <c r="V22" s="122" t="s">
        <v>116</v>
      </c>
      <c r="W22" s="123" t="s">
        <v>64</v>
      </c>
      <c r="X22" s="1"/>
      <c r="Y22" s="1"/>
      <c r="Z22" s="1"/>
      <c r="AA22" s="1"/>
      <c r="AB22" s="1"/>
      <c r="AC22" s="1"/>
    </row>
    <row r="23" ht="19.5" customHeight="1">
      <c r="A23" s="124"/>
      <c r="B23" s="125"/>
      <c r="C23" s="125"/>
      <c r="D23" s="125"/>
      <c r="E23" s="125"/>
      <c r="F23" s="125"/>
      <c r="G23" s="125"/>
      <c r="H23" s="125"/>
      <c r="I23" s="125"/>
      <c r="J23" s="125"/>
      <c r="K23" s="125"/>
      <c r="L23" s="126" t="s">
        <v>65</v>
      </c>
      <c r="M23" s="127" t="s">
        <v>66</v>
      </c>
      <c r="N23" s="128" t="s">
        <v>117</v>
      </c>
      <c r="O23" s="129" t="s">
        <v>65</v>
      </c>
      <c r="P23" s="130"/>
      <c r="Q23" s="130"/>
      <c r="R23" s="131"/>
      <c r="S23" s="132" t="s">
        <v>118</v>
      </c>
      <c r="T23" s="131"/>
      <c r="U23" s="128" t="s">
        <v>119</v>
      </c>
      <c r="V23" s="125"/>
      <c r="W23" s="133"/>
      <c r="X23" s="1"/>
      <c r="Y23" s="1"/>
      <c r="Z23" s="1"/>
      <c r="AA23" s="1"/>
      <c r="AB23" s="1"/>
      <c r="AC23" s="1"/>
    </row>
    <row r="24" ht="19.5" customHeight="1">
      <c r="A24" s="124"/>
      <c r="B24" s="125"/>
      <c r="C24" s="125"/>
      <c r="D24" s="125"/>
      <c r="E24" s="125"/>
      <c r="F24" s="125"/>
      <c r="G24" s="125"/>
      <c r="H24" s="125"/>
      <c r="I24" s="125"/>
      <c r="J24" s="125"/>
      <c r="K24" s="134" t="s">
        <v>70</v>
      </c>
      <c r="L24" s="125"/>
      <c r="M24" s="125"/>
      <c r="N24" s="125"/>
      <c r="O24" s="135" t="s">
        <v>71</v>
      </c>
      <c r="P24" s="136" t="s">
        <v>72</v>
      </c>
      <c r="Q24" s="137"/>
      <c r="R24" s="138" t="s">
        <v>73</v>
      </c>
      <c r="S24" s="139"/>
      <c r="T24" s="124"/>
      <c r="U24" s="125"/>
      <c r="V24" s="125"/>
      <c r="W24" s="133"/>
      <c r="X24" s="1"/>
      <c r="Y24" s="1"/>
      <c r="Z24" s="1"/>
      <c r="AA24" s="1"/>
      <c r="AB24" s="1"/>
      <c r="AC24" s="1"/>
    </row>
    <row r="25" ht="19.5" customHeight="1">
      <c r="A25" s="124"/>
      <c r="B25" s="125"/>
      <c r="C25" s="125"/>
      <c r="D25" s="125"/>
      <c r="E25" s="125"/>
      <c r="F25" s="125"/>
      <c r="G25" s="125"/>
      <c r="H25" s="125"/>
      <c r="I25" s="125"/>
      <c r="J25" s="125"/>
      <c r="K25" s="125"/>
      <c r="L25" s="125"/>
      <c r="M25" s="125"/>
      <c r="N25" s="125"/>
      <c r="O25" s="125"/>
      <c r="P25" s="140" t="s">
        <v>74</v>
      </c>
      <c r="Q25" s="141" t="s">
        <v>75</v>
      </c>
      <c r="R25" s="125"/>
      <c r="S25" s="139"/>
      <c r="T25" s="124"/>
      <c r="U25" s="125"/>
      <c r="V25" s="125"/>
      <c r="W25" s="133"/>
      <c r="X25" s="1"/>
      <c r="Y25" s="1"/>
      <c r="Z25" s="1"/>
      <c r="AA25" s="1"/>
      <c r="AB25" s="1"/>
      <c r="AC25" s="1"/>
    </row>
    <row r="26" ht="19.5" customHeight="1">
      <c r="A26" s="124"/>
      <c r="B26" s="125"/>
      <c r="C26" s="125"/>
      <c r="D26" s="125"/>
      <c r="E26" s="125"/>
      <c r="F26" s="125"/>
      <c r="G26" s="125"/>
      <c r="H26" s="125"/>
      <c r="I26" s="125"/>
      <c r="J26" s="125"/>
      <c r="K26" s="142" t="s">
        <v>76</v>
      </c>
      <c r="L26" s="143" t="s">
        <v>77</v>
      </c>
      <c r="M26" s="144" t="s">
        <v>78</v>
      </c>
      <c r="N26" s="144" t="s">
        <v>120</v>
      </c>
      <c r="O26" s="145" t="s">
        <v>80</v>
      </c>
      <c r="P26" s="146" t="s">
        <v>81</v>
      </c>
      <c r="Q26" s="147" t="s">
        <v>82</v>
      </c>
      <c r="R26" s="144" t="s">
        <v>121</v>
      </c>
      <c r="S26" s="148" t="s">
        <v>71</v>
      </c>
      <c r="T26" s="149" t="s">
        <v>84</v>
      </c>
      <c r="U26" s="150" t="s">
        <v>85</v>
      </c>
      <c r="V26" s="151" t="s">
        <v>122</v>
      </c>
      <c r="W26" s="133"/>
      <c r="X26" s="1"/>
      <c r="Y26" s="1"/>
      <c r="Z26" s="1"/>
      <c r="AA26" s="1"/>
      <c r="AB26" s="1"/>
      <c r="AC26" s="1"/>
    </row>
    <row r="27" ht="18.0" customHeight="1">
      <c r="A27" s="152"/>
      <c r="B27" s="153" t="str">
        <f>IFERROR(VLOOKUP($A27, '利用者情報'!$A$12:$L$113, 2, FALSE), "")</f>
        <v/>
      </c>
      <c r="C27" s="153" t="str">
        <f>IFERROR(VLOOKUP($A27, '利用者情報'!$A$12:$L$113, 3, FALSE), "")</f>
        <v/>
      </c>
      <c r="D27" s="153" t="str">
        <f>IFERROR(VLOOKUP($A27, '利用者情報'!$A$12:$L$113, 6, FALSE), "")</f>
        <v/>
      </c>
      <c r="E27" s="153" t="str">
        <f>IFERROR(VLOOKUP($A27, '利用者情報'!$A$12:$L$113, 7, FALSE), "")</f>
        <v/>
      </c>
      <c r="F27" s="156" t="str">
        <f>IFERROR(VLOOKUP($A27, '利用者情報'!$A$12:$L$113, 8, FALSE), "")</f>
        <v/>
      </c>
      <c r="G27" s="153" t="str">
        <f>IFERROR(VLOOKUP($A27, '利用者情報'!$A$12:$L$113, 9, FALSE), "")</f>
        <v/>
      </c>
      <c r="H27" s="153" t="str">
        <f>IFERROR(VLOOKUP($A27, '利用者情報'!$A$12:$L$113, 10, FALSE), "")</f>
        <v/>
      </c>
      <c r="I27" s="153" t="str">
        <f>IFERROR(VLOOKUP($A27, '利用者情報'!$A$12:$L$113, 11, FALSE), "")</f>
        <v/>
      </c>
      <c r="J27" s="153" t="str">
        <f>IFERROR(VLOOKUP($A27, '利用者情報'!$A$12:$L$113, 12, FALSE), "")</f>
        <v/>
      </c>
      <c r="K27" s="152"/>
      <c r="L27" s="152"/>
      <c r="M27" s="157">
        <f t="shared" ref="M27:M96" si="1">IF(L27=0,0,IF(B27="",0,IF(AND(F27="○",OR($D$5="小規模多機能型居宅介護",$D$5="複合型サービス(看護小規模多機能型居宅介護）",$D$5="定期巡回・随時対応型訪問介護看護",$D$5="地域密着型老人福祉施設入所者生活介護",$D$5="介護福祉施設サービス")),0,IF(G27="○",0,IF(J27="○",0,IF(H27="○",0.5,0.25))))))</f>
        <v>0</v>
      </c>
      <c r="N27" s="158">
        <f t="shared" ref="N27:N96" si="2">ROUNDDOWN(L27*M27,0)</f>
        <v>0</v>
      </c>
      <c r="O27" s="152"/>
      <c r="P27" s="152"/>
      <c r="Q27" s="152"/>
      <c r="R27" s="158">
        <f t="shared" ref="R27:R96" si="3">Q27+O27+P27</f>
        <v>0</v>
      </c>
      <c r="S27" s="157">
        <f t="shared" ref="S27:S96" si="4">IF(R27=0,0,IF(B27="",0,IF(J27="○",0,IF(H27="○",0.5,0.25))))</f>
        <v>0</v>
      </c>
      <c r="T27" s="157">
        <f t="shared" ref="T27:T96" si="5">IF(R27=0,0,IF(B27="",0,IF(J27="○",1,IF(I27="○",1,IF(H27="○",0.5,0.25)))))</f>
        <v>0</v>
      </c>
      <c r="U27" s="158">
        <f t="shared" ref="U27:U96" si="6">IF(G27="○",ROUNDDOWN(P27*T27,0),ROUNDDOWN(O27*S27,0)+ROUNDDOWN(SUM(P27:Q27)*T27,0))</f>
        <v>0</v>
      </c>
      <c r="V27" s="158">
        <f t="shared" ref="V27:V96" si="7">N27+U27</f>
        <v>0</v>
      </c>
      <c r="W27" s="159"/>
      <c r="X27" s="10" t="str">
        <f t="shared" ref="X27:X77" si="8">IF(J27="○",ROW(),"")</f>
        <v/>
      </c>
      <c r="Y27" s="1"/>
      <c r="Z27" s="1"/>
      <c r="AA27" s="1"/>
      <c r="AB27" s="1"/>
      <c r="AC27" s="1"/>
    </row>
    <row r="28" ht="18.0" customHeight="1">
      <c r="A28" s="160"/>
      <c r="B28" s="153" t="str">
        <f>IFERROR(VLOOKUP($A28, '利用者情報'!$A$12:$L$113, 2, FALSE), "")</f>
        <v/>
      </c>
      <c r="C28" s="153" t="str">
        <f>IFERROR(VLOOKUP($A28, '利用者情報'!$A$12:$L$113, 3, FALSE), "")</f>
        <v/>
      </c>
      <c r="D28" s="153" t="str">
        <f>IFERROR(VLOOKUP($A28, '利用者情報'!$A$12:$L$113, 6, FALSE), "")</f>
        <v/>
      </c>
      <c r="E28" s="153" t="str">
        <f>IFERROR(VLOOKUP($A28, '利用者情報'!$A$12:$L$113, 7, FALSE), "")</f>
        <v/>
      </c>
      <c r="F28" s="156" t="str">
        <f>IFERROR(VLOOKUP($A28, '利用者情報'!$A$12:$L$113, 8, FALSE), "")</f>
        <v/>
      </c>
      <c r="G28" s="153" t="str">
        <f>IFERROR(VLOOKUP($A28, '利用者情報'!$A$12:$L$113, 9, FALSE), "")</f>
        <v/>
      </c>
      <c r="H28" s="153" t="str">
        <f>IFERROR(VLOOKUP($A28, '利用者情報'!$A$12:$L$113, 10, FALSE), "")</f>
        <v/>
      </c>
      <c r="I28" s="153" t="str">
        <f>IFERROR(VLOOKUP($A28, '利用者情報'!$A$12:$L$113, 11, FALSE), "")</f>
        <v/>
      </c>
      <c r="J28" s="153" t="str">
        <f>IFERROR(VLOOKUP($A28, '利用者情報'!$A$12:$L$113, 12, FALSE), "")</f>
        <v/>
      </c>
      <c r="K28" s="160"/>
      <c r="L28" s="160"/>
      <c r="M28" s="157">
        <f t="shared" si="1"/>
        <v>0</v>
      </c>
      <c r="N28" s="158">
        <f t="shared" si="2"/>
        <v>0</v>
      </c>
      <c r="O28" s="160"/>
      <c r="P28" s="160"/>
      <c r="Q28" s="160"/>
      <c r="R28" s="158">
        <f t="shared" si="3"/>
        <v>0</v>
      </c>
      <c r="S28" s="157">
        <f t="shared" si="4"/>
        <v>0</v>
      </c>
      <c r="T28" s="157">
        <f t="shared" si="5"/>
        <v>0</v>
      </c>
      <c r="U28" s="158">
        <f t="shared" si="6"/>
        <v>0</v>
      </c>
      <c r="V28" s="158">
        <f t="shared" si="7"/>
        <v>0</v>
      </c>
      <c r="W28" s="159"/>
      <c r="X28" s="10" t="str">
        <f t="shared" si="8"/>
        <v/>
      </c>
      <c r="Y28" s="1"/>
      <c r="Z28" s="1"/>
      <c r="AA28" s="1"/>
      <c r="AB28" s="1"/>
      <c r="AC28" s="1"/>
    </row>
    <row r="29" ht="18.0" customHeight="1">
      <c r="A29" s="160"/>
      <c r="B29" s="153" t="str">
        <f>IFERROR(VLOOKUP($A29, '利用者情報'!$A$12:$L$113, 2, FALSE), "")</f>
        <v/>
      </c>
      <c r="C29" s="153" t="str">
        <f>IFERROR(VLOOKUP($A29, '利用者情報'!$A$12:$L$113, 3, FALSE), "")</f>
        <v/>
      </c>
      <c r="D29" s="153" t="str">
        <f>IFERROR(VLOOKUP($A29, '利用者情報'!$A$12:$L$113, 6, FALSE), "")</f>
        <v/>
      </c>
      <c r="E29" s="153" t="str">
        <f>IFERROR(VLOOKUP($A29, '利用者情報'!$A$12:$L$113, 7, FALSE), "")</f>
        <v/>
      </c>
      <c r="F29" s="156" t="str">
        <f>IFERROR(VLOOKUP($A29, '利用者情報'!$A$12:$L$113, 8, FALSE), "")</f>
        <v/>
      </c>
      <c r="G29" s="153" t="str">
        <f>IFERROR(VLOOKUP($A29, '利用者情報'!$A$12:$L$113, 9, FALSE), "")</f>
        <v/>
      </c>
      <c r="H29" s="153" t="str">
        <f>IFERROR(VLOOKUP($A29, '利用者情報'!$A$12:$L$113, 10, FALSE), "")</f>
        <v/>
      </c>
      <c r="I29" s="153" t="str">
        <f>IFERROR(VLOOKUP($A29, '利用者情報'!$A$12:$L$113, 11, FALSE), "")</f>
        <v/>
      </c>
      <c r="J29" s="153" t="str">
        <f>IFERROR(VLOOKUP($A29, '利用者情報'!$A$12:$L$113, 12, FALSE), "")</f>
        <v/>
      </c>
      <c r="K29" s="160"/>
      <c r="L29" s="160"/>
      <c r="M29" s="157">
        <f t="shared" si="1"/>
        <v>0</v>
      </c>
      <c r="N29" s="158">
        <f t="shared" si="2"/>
        <v>0</v>
      </c>
      <c r="O29" s="160"/>
      <c r="P29" s="160"/>
      <c r="Q29" s="160"/>
      <c r="R29" s="158">
        <f t="shared" si="3"/>
        <v>0</v>
      </c>
      <c r="S29" s="157">
        <f t="shared" si="4"/>
        <v>0</v>
      </c>
      <c r="T29" s="157">
        <f t="shared" si="5"/>
        <v>0</v>
      </c>
      <c r="U29" s="158">
        <f t="shared" si="6"/>
        <v>0</v>
      </c>
      <c r="V29" s="158">
        <f t="shared" si="7"/>
        <v>0</v>
      </c>
      <c r="W29" s="159"/>
      <c r="X29" s="10" t="str">
        <f t="shared" si="8"/>
        <v/>
      </c>
      <c r="Y29" s="1"/>
      <c r="Z29" s="1"/>
      <c r="AA29" s="1"/>
      <c r="AB29" s="1"/>
      <c r="AC29" s="1"/>
    </row>
    <row r="30" ht="18.0" customHeight="1">
      <c r="A30" s="160"/>
      <c r="B30" s="153" t="str">
        <f>IFERROR(VLOOKUP($A30, '利用者情報'!$A$12:$L$113, 2, FALSE), "")</f>
        <v/>
      </c>
      <c r="C30" s="153" t="str">
        <f>IFERROR(VLOOKUP($A30, '利用者情報'!$A$12:$L$113, 3, FALSE), "")</f>
        <v/>
      </c>
      <c r="D30" s="153" t="str">
        <f>IFERROR(VLOOKUP($A30, '利用者情報'!$A$12:$L$113, 6, FALSE), "")</f>
        <v/>
      </c>
      <c r="E30" s="153" t="str">
        <f>IFERROR(VLOOKUP($A30, '利用者情報'!$A$12:$L$113, 7, FALSE), "")</f>
        <v/>
      </c>
      <c r="F30" s="156" t="str">
        <f>IFERROR(VLOOKUP($A30, '利用者情報'!$A$12:$L$113, 8, FALSE), "")</f>
        <v/>
      </c>
      <c r="G30" s="153" t="str">
        <f>IFERROR(VLOOKUP($A30, '利用者情報'!$A$12:$L$113, 9, FALSE), "")</f>
        <v/>
      </c>
      <c r="H30" s="153" t="str">
        <f>IFERROR(VLOOKUP($A30, '利用者情報'!$A$12:$L$113, 10, FALSE), "")</f>
        <v/>
      </c>
      <c r="I30" s="153" t="str">
        <f>IFERROR(VLOOKUP($A30, '利用者情報'!$A$12:$L$113, 11, FALSE), "")</f>
        <v/>
      </c>
      <c r="J30" s="153" t="str">
        <f>IFERROR(VLOOKUP($A30, '利用者情報'!$A$12:$L$113, 12, FALSE), "")</f>
        <v/>
      </c>
      <c r="K30" s="160"/>
      <c r="L30" s="160"/>
      <c r="M30" s="157">
        <f t="shared" si="1"/>
        <v>0</v>
      </c>
      <c r="N30" s="158">
        <f t="shared" si="2"/>
        <v>0</v>
      </c>
      <c r="O30" s="160"/>
      <c r="P30" s="160"/>
      <c r="Q30" s="160"/>
      <c r="R30" s="158">
        <f t="shared" si="3"/>
        <v>0</v>
      </c>
      <c r="S30" s="157">
        <f t="shared" si="4"/>
        <v>0</v>
      </c>
      <c r="T30" s="157">
        <f t="shared" si="5"/>
        <v>0</v>
      </c>
      <c r="U30" s="158">
        <f t="shared" si="6"/>
        <v>0</v>
      </c>
      <c r="V30" s="158">
        <f t="shared" si="7"/>
        <v>0</v>
      </c>
      <c r="W30" s="159"/>
      <c r="X30" s="10" t="str">
        <f t="shared" si="8"/>
        <v/>
      </c>
      <c r="Y30" s="1"/>
      <c r="Z30" s="1"/>
      <c r="AA30" s="1"/>
      <c r="AB30" s="1"/>
      <c r="AC30" s="1"/>
    </row>
    <row r="31" ht="18.0" customHeight="1">
      <c r="A31" s="160"/>
      <c r="B31" s="153" t="str">
        <f>IFERROR(VLOOKUP($A31, '利用者情報'!$A$12:$L$113, 2, FALSE), "")</f>
        <v/>
      </c>
      <c r="C31" s="153" t="str">
        <f>IFERROR(VLOOKUP($A31, '利用者情報'!$A$12:$L$113, 3, FALSE), "")</f>
        <v/>
      </c>
      <c r="D31" s="153" t="str">
        <f>IFERROR(VLOOKUP($A31, '利用者情報'!$A$12:$L$113, 6, FALSE), "")</f>
        <v/>
      </c>
      <c r="E31" s="153" t="str">
        <f>IFERROR(VLOOKUP($A31, '利用者情報'!$A$12:$L$113, 7, FALSE), "")</f>
        <v/>
      </c>
      <c r="F31" s="156" t="str">
        <f>IFERROR(VLOOKUP($A31, '利用者情報'!$A$12:$L$113, 8, FALSE), "")</f>
        <v/>
      </c>
      <c r="G31" s="153" t="str">
        <f>IFERROR(VLOOKUP($A31, '利用者情報'!$A$12:$L$113, 9, FALSE), "")</f>
        <v/>
      </c>
      <c r="H31" s="153" t="str">
        <f>IFERROR(VLOOKUP($A31, '利用者情報'!$A$12:$L$113, 10, FALSE), "")</f>
        <v/>
      </c>
      <c r="I31" s="153" t="str">
        <f>IFERROR(VLOOKUP($A31, '利用者情報'!$A$12:$L$113, 11, FALSE), "")</f>
        <v/>
      </c>
      <c r="J31" s="153" t="str">
        <f>IFERROR(VLOOKUP($A31, '利用者情報'!$A$12:$L$113, 12, FALSE), "")</f>
        <v/>
      </c>
      <c r="K31" s="160"/>
      <c r="L31" s="160"/>
      <c r="M31" s="157">
        <f t="shared" si="1"/>
        <v>0</v>
      </c>
      <c r="N31" s="158">
        <f t="shared" si="2"/>
        <v>0</v>
      </c>
      <c r="O31" s="160"/>
      <c r="P31" s="160"/>
      <c r="Q31" s="160"/>
      <c r="R31" s="158">
        <f t="shared" si="3"/>
        <v>0</v>
      </c>
      <c r="S31" s="157">
        <f t="shared" si="4"/>
        <v>0</v>
      </c>
      <c r="T31" s="157">
        <f t="shared" si="5"/>
        <v>0</v>
      </c>
      <c r="U31" s="158">
        <f t="shared" si="6"/>
        <v>0</v>
      </c>
      <c r="V31" s="158">
        <f t="shared" si="7"/>
        <v>0</v>
      </c>
      <c r="W31" s="159"/>
      <c r="X31" s="10" t="str">
        <f t="shared" si="8"/>
        <v/>
      </c>
      <c r="Y31" s="1"/>
      <c r="Z31" s="1"/>
      <c r="AA31" s="1"/>
      <c r="AB31" s="1"/>
      <c r="AC31" s="1"/>
    </row>
    <row r="32" ht="18.0" customHeight="1">
      <c r="A32" s="160"/>
      <c r="B32" s="153" t="str">
        <f>IFERROR(VLOOKUP($A32, '利用者情報'!$A$12:$L$113, 2, FALSE), "")</f>
        <v/>
      </c>
      <c r="C32" s="153" t="str">
        <f>IFERROR(VLOOKUP($A32, '利用者情報'!$A$12:$L$113, 3, FALSE), "")</f>
        <v/>
      </c>
      <c r="D32" s="153" t="str">
        <f>IFERROR(VLOOKUP($A32, '利用者情報'!$A$12:$L$113, 6, FALSE), "")</f>
        <v/>
      </c>
      <c r="E32" s="153" t="str">
        <f>IFERROR(VLOOKUP($A32, '利用者情報'!$A$12:$L$113, 7, FALSE), "")</f>
        <v/>
      </c>
      <c r="F32" s="156" t="str">
        <f>IFERROR(VLOOKUP($A32, '利用者情報'!$A$12:$L$113, 8, FALSE), "")</f>
        <v/>
      </c>
      <c r="G32" s="153" t="str">
        <f>IFERROR(VLOOKUP($A32, '利用者情報'!$A$12:$L$113, 9, FALSE), "")</f>
        <v/>
      </c>
      <c r="H32" s="153" t="str">
        <f>IFERROR(VLOOKUP($A32, '利用者情報'!$A$12:$L$113, 10, FALSE), "")</f>
        <v/>
      </c>
      <c r="I32" s="153" t="str">
        <f>IFERROR(VLOOKUP($A32, '利用者情報'!$A$12:$L$113, 11, FALSE), "")</f>
        <v/>
      </c>
      <c r="J32" s="153" t="str">
        <f>IFERROR(VLOOKUP($A32, '利用者情報'!$A$12:$L$113, 12, FALSE), "")</f>
        <v/>
      </c>
      <c r="K32" s="160"/>
      <c r="L32" s="160"/>
      <c r="M32" s="157">
        <f t="shared" si="1"/>
        <v>0</v>
      </c>
      <c r="N32" s="158">
        <f t="shared" si="2"/>
        <v>0</v>
      </c>
      <c r="O32" s="160"/>
      <c r="P32" s="160"/>
      <c r="Q32" s="160"/>
      <c r="R32" s="158">
        <f t="shared" si="3"/>
        <v>0</v>
      </c>
      <c r="S32" s="157">
        <f t="shared" si="4"/>
        <v>0</v>
      </c>
      <c r="T32" s="157">
        <f t="shared" si="5"/>
        <v>0</v>
      </c>
      <c r="U32" s="158">
        <f t="shared" si="6"/>
        <v>0</v>
      </c>
      <c r="V32" s="158">
        <f t="shared" si="7"/>
        <v>0</v>
      </c>
      <c r="W32" s="159"/>
      <c r="X32" s="10" t="str">
        <f t="shared" si="8"/>
        <v/>
      </c>
      <c r="Y32" s="1"/>
      <c r="Z32" s="1"/>
      <c r="AA32" s="1"/>
      <c r="AB32" s="1"/>
      <c r="AC32" s="1"/>
    </row>
    <row r="33" ht="18.0" customHeight="1">
      <c r="A33" s="160"/>
      <c r="B33" s="153" t="str">
        <f>IFERROR(VLOOKUP($A33, '利用者情報'!$A$12:$L$113, 2, FALSE), "")</f>
        <v/>
      </c>
      <c r="C33" s="153" t="str">
        <f>IFERROR(VLOOKUP($A33, '利用者情報'!$A$12:$L$113, 3, FALSE), "")</f>
        <v/>
      </c>
      <c r="D33" s="153" t="str">
        <f>IFERROR(VLOOKUP($A33, '利用者情報'!$A$12:$L$113, 6, FALSE), "")</f>
        <v/>
      </c>
      <c r="E33" s="153" t="str">
        <f>IFERROR(VLOOKUP($A33, '利用者情報'!$A$12:$L$113, 7, FALSE), "")</f>
        <v/>
      </c>
      <c r="F33" s="156" t="str">
        <f>IFERROR(VLOOKUP($A33, '利用者情報'!$A$12:$L$113, 8, FALSE), "")</f>
        <v/>
      </c>
      <c r="G33" s="153" t="str">
        <f>IFERROR(VLOOKUP($A33, '利用者情報'!$A$12:$L$113, 9, FALSE), "")</f>
        <v/>
      </c>
      <c r="H33" s="153" t="str">
        <f>IFERROR(VLOOKUP($A33, '利用者情報'!$A$12:$L$113, 10, FALSE), "")</f>
        <v/>
      </c>
      <c r="I33" s="153" t="str">
        <f>IFERROR(VLOOKUP($A33, '利用者情報'!$A$12:$L$113, 11, FALSE), "")</f>
        <v/>
      </c>
      <c r="J33" s="153" t="str">
        <f>IFERROR(VLOOKUP($A33, '利用者情報'!$A$12:$L$113, 12, FALSE), "")</f>
        <v/>
      </c>
      <c r="K33" s="160"/>
      <c r="L33" s="160"/>
      <c r="M33" s="157">
        <f t="shared" si="1"/>
        <v>0</v>
      </c>
      <c r="N33" s="158">
        <f t="shared" si="2"/>
        <v>0</v>
      </c>
      <c r="O33" s="160"/>
      <c r="P33" s="160"/>
      <c r="Q33" s="160"/>
      <c r="R33" s="158">
        <f t="shared" si="3"/>
        <v>0</v>
      </c>
      <c r="S33" s="157">
        <f t="shared" si="4"/>
        <v>0</v>
      </c>
      <c r="T33" s="157">
        <f t="shared" si="5"/>
        <v>0</v>
      </c>
      <c r="U33" s="158">
        <f t="shared" si="6"/>
        <v>0</v>
      </c>
      <c r="V33" s="158">
        <f t="shared" si="7"/>
        <v>0</v>
      </c>
      <c r="W33" s="159"/>
      <c r="X33" s="10" t="str">
        <f t="shared" si="8"/>
        <v/>
      </c>
      <c r="Y33" s="1"/>
      <c r="Z33" s="1"/>
      <c r="AA33" s="1"/>
      <c r="AB33" s="1"/>
      <c r="AC33" s="1"/>
    </row>
    <row r="34" ht="18.0" customHeight="1">
      <c r="A34" s="160"/>
      <c r="B34" s="153" t="str">
        <f>IFERROR(VLOOKUP($A34, '利用者情報'!$A$12:$L$113, 2, FALSE), "")</f>
        <v/>
      </c>
      <c r="C34" s="153" t="str">
        <f>IFERROR(VLOOKUP($A34, '利用者情報'!$A$12:$L$113, 3, FALSE), "")</f>
        <v/>
      </c>
      <c r="D34" s="153" t="str">
        <f>IFERROR(VLOOKUP($A34, '利用者情報'!$A$12:$L$113, 6, FALSE), "")</f>
        <v/>
      </c>
      <c r="E34" s="153" t="str">
        <f>IFERROR(VLOOKUP($A34, '利用者情報'!$A$12:$L$113, 7, FALSE), "")</f>
        <v/>
      </c>
      <c r="F34" s="156" t="str">
        <f>IFERROR(VLOOKUP($A34, '利用者情報'!$A$12:$L$113, 8, FALSE), "")</f>
        <v/>
      </c>
      <c r="G34" s="153" t="str">
        <f>IFERROR(VLOOKUP($A34, '利用者情報'!$A$12:$L$113, 9, FALSE), "")</f>
        <v/>
      </c>
      <c r="H34" s="153" t="str">
        <f>IFERROR(VLOOKUP($A34, '利用者情報'!$A$12:$L$113, 10, FALSE), "")</f>
        <v/>
      </c>
      <c r="I34" s="153" t="str">
        <f>IFERROR(VLOOKUP($A34, '利用者情報'!$A$12:$L$113, 11, FALSE), "")</f>
        <v/>
      </c>
      <c r="J34" s="153" t="str">
        <f>IFERROR(VLOOKUP($A34, '利用者情報'!$A$12:$L$113, 12, FALSE), "")</f>
        <v/>
      </c>
      <c r="K34" s="160"/>
      <c r="L34" s="160"/>
      <c r="M34" s="157">
        <f t="shared" si="1"/>
        <v>0</v>
      </c>
      <c r="N34" s="158">
        <f t="shared" si="2"/>
        <v>0</v>
      </c>
      <c r="O34" s="160"/>
      <c r="P34" s="160"/>
      <c r="Q34" s="160"/>
      <c r="R34" s="158">
        <f t="shared" si="3"/>
        <v>0</v>
      </c>
      <c r="S34" s="157">
        <f t="shared" si="4"/>
        <v>0</v>
      </c>
      <c r="T34" s="157">
        <f t="shared" si="5"/>
        <v>0</v>
      </c>
      <c r="U34" s="158">
        <f t="shared" si="6"/>
        <v>0</v>
      </c>
      <c r="V34" s="158">
        <f t="shared" si="7"/>
        <v>0</v>
      </c>
      <c r="W34" s="159"/>
      <c r="X34" s="10" t="str">
        <f t="shared" si="8"/>
        <v/>
      </c>
      <c r="Y34" s="1"/>
      <c r="Z34" s="1"/>
      <c r="AA34" s="1"/>
      <c r="AB34" s="1"/>
      <c r="AC34" s="1"/>
    </row>
    <row r="35" ht="18.0" customHeight="1">
      <c r="A35" s="160"/>
      <c r="B35" s="153" t="str">
        <f>IFERROR(VLOOKUP($A35, '利用者情報'!$A$12:$L$113, 2, FALSE), "")</f>
        <v/>
      </c>
      <c r="C35" s="153" t="str">
        <f>IFERROR(VLOOKUP($A35, '利用者情報'!$A$12:$L$113, 3, FALSE), "")</f>
        <v/>
      </c>
      <c r="D35" s="153" t="str">
        <f>IFERROR(VLOOKUP($A35, '利用者情報'!$A$12:$L$113, 6, FALSE), "")</f>
        <v/>
      </c>
      <c r="E35" s="153" t="str">
        <f>IFERROR(VLOOKUP($A35, '利用者情報'!$A$12:$L$113, 7, FALSE), "")</f>
        <v/>
      </c>
      <c r="F35" s="156" t="str">
        <f>IFERROR(VLOOKUP($A35, '利用者情報'!$A$12:$L$113, 8, FALSE), "")</f>
        <v/>
      </c>
      <c r="G35" s="153" t="str">
        <f>IFERROR(VLOOKUP($A35, '利用者情報'!$A$12:$L$113, 9, FALSE), "")</f>
        <v/>
      </c>
      <c r="H35" s="153" t="str">
        <f>IFERROR(VLOOKUP($A35, '利用者情報'!$A$12:$L$113, 10, FALSE), "")</f>
        <v/>
      </c>
      <c r="I35" s="153" t="str">
        <f>IFERROR(VLOOKUP($A35, '利用者情報'!$A$12:$L$113, 11, FALSE), "")</f>
        <v/>
      </c>
      <c r="J35" s="153" t="str">
        <f>IFERROR(VLOOKUP($A35, '利用者情報'!$A$12:$L$113, 12, FALSE), "")</f>
        <v/>
      </c>
      <c r="K35" s="160"/>
      <c r="L35" s="160"/>
      <c r="M35" s="157">
        <f t="shared" si="1"/>
        <v>0</v>
      </c>
      <c r="N35" s="158">
        <f t="shared" si="2"/>
        <v>0</v>
      </c>
      <c r="O35" s="160"/>
      <c r="P35" s="160"/>
      <c r="Q35" s="160"/>
      <c r="R35" s="158">
        <f t="shared" si="3"/>
        <v>0</v>
      </c>
      <c r="S35" s="157">
        <f t="shared" si="4"/>
        <v>0</v>
      </c>
      <c r="T35" s="157">
        <f t="shared" si="5"/>
        <v>0</v>
      </c>
      <c r="U35" s="158">
        <f t="shared" si="6"/>
        <v>0</v>
      </c>
      <c r="V35" s="158">
        <f t="shared" si="7"/>
        <v>0</v>
      </c>
      <c r="W35" s="159"/>
      <c r="X35" s="10" t="str">
        <f t="shared" si="8"/>
        <v/>
      </c>
      <c r="Y35" s="1"/>
      <c r="Z35" s="1"/>
      <c r="AA35" s="1"/>
      <c r="AB35" s="1"/>
      <c r="AC35" s="1"/>
    </row>
    <row r="36" ht="18.0" customHeight="1">
      <c r="A36" s="160"/>
      <c r="B36" s="153" t="str">
        <f>IFERROR(VLOOKUP($A36, '利用者情報'!$A$12:$L$113, 2, FALSE), "")</f>
        <v/>
      </c>
      <c r="C36" s="153" t="str">
        <f>IFERROR(VLOOKUP($A36, '利用者情報'!$A$12:$L$113, 3, FALSE), "")</f>
        <v/>
      </c>
      <c r="D36" s="153" t="str">
        <f>IFERROR(VLOOKUP($A36, '利用者情報'!$A$12:$L$113, 6, FALSE), "")</f>
        <v/>
      </c>
      <c r="E36" s="153" t="str">
        <f>IFERROR(VLOOKUP($A36, '利用者情報'!$A$12:$L$113, 7, FALSE), "")</f>
        <v/>
      </c>
      <c r="F36" s="156" t="str">
        <f>IFERROR(VLOOKUP($A36, '利用者情報'!$A$12:$L$113, 8, FALSE), "")</f>
        <v/>
      </c>
      <c r="G36" s="153" t="str">
        <f>IFERROR(VLOOKUP($A36, '利用者情報'!$A$12:$L$113, 9, FALSE), "")</f>
        <v/>
      </c>
      <c r="H36" s="153" t="str">
        <f>IFERROR(VLOOKUP($A36, '利用者情報'!$A$12:$L$113, 10, FALSE), "")</f>
        <v/>
      </c>
      <c r="I36" s="153" t="str">
        <f>IFERROR(VLOOKUP($A36, '利用者情報'!$A$12:$L$113, 11, FALSE), "")</f>
        <v/>
      </c>
      <c r="J36" s="153" t="str">
        <f>IFERROR(VLOOKUP($A36, '利用者情報'!$A$12:$L$113, 12, FALSE), "")</f>
        <v/>
      </c>
      <c r="K36" s="160"/>
      <c r="L36" s="160"/>
      <c r="M36" s="157">
        <f t="shared" si="1"/>
        <v>0</v>
      </c>
      <c r="N36" s="158">
        <f t="shared" si="2"/>
        <v>0</v>
      </c>
      <c r="O36" s="160"/>
      <c r="P36" s="160"/>
      <c r="Q36" s="160"/>
      <c r="R36" s="158">
        <f t="shared" si="3"/>
        <v>0</v>
      </c>
      <c r="S36" s="157">
        <f t="shared" si="4"/>
        <v>0</v>
      </c>
      <c r="T36" s="157">
        <f t="shared" si="5"/>
        <v>0</v>
      </c>
      <c r="U36" s="158">
        <f t="shared" si="6"/>
        <v>0</v>
      </c>
      <c r="V36" s="158">
        <f t="shared" si="7"/>
        <v>0</v>
      </c>
      <c r="W36" s="159"/>
      <c r="X36" s="10" t="str">
        <f t="shared" si="8"/>
        <v/>
      </c>
      <c r="Y36" s="1"/>
      <c r="Z36" s="1"/>
      <c r="AA36" s="1"/>
      <c r="AB36" s="1"/>
      <c r="AC36" s="1"/>
    </row>
    <row r="37" ht="18.0" customHeight="1">
      <c r="A37" s="160"/>
      <c r="B37" s="153" t="str">
        <f>IFERROR(VLOOKUP($A37, '利用者情報'!$A$12:$L$113, 2, FALSE), "")</f>
        <v/>
      </c>
      <c r="C37" s="153" t="str">
        <f>IFERROR(VLOOKUP($A37, '利用者情報'!$A$12:$L$113, 3, FALSE), "")</f>
        <v/>
      </c>
      <c r="D37" s="153" t="str">
        <f>IFERROR(VLOOKUP($A37, '利用者情報'!$A$12:$L$113, 6, FALSE), "")</f>
        <v/>
      </c>
      <c r="E37" s="153" t="str">
        <f>IFERROR(VLOOKUP($A37, '利用者情報'!$A$12:$L$113, 7, FALSE), "")</f>
        <v/>
      </c>
      <c r="F37" s="156" t="str">
        <f>IFERROR(VLOOKUP($A37, '利用者情報'!$A$12:$L$113, 8, FALSE), "")</f>
        <v/>
      </c>
      <c r="G37" s="153" t="str">
        <f>IFERROR(VLOOKUP($A37, '利用者情報'!$A$12:$L$113, 9, FALSE), "")</f>
        <v/>
      </c>
      <c r="H37" s="153" t="str">
        <f>IFERROR(VLOOKUP($A37, '利用者情報'!$A$12:$L$113, 10, FALSE), "")</f>
        <v/>
      </c>
      <c r="I37" s="153" t="str">
        <f>IFERROR(VLOOKUP($A37, '利用者情報'!$A$12:$L$113, 11, FALSE), "")</f>
        <v/>
      </c>
      <c r="J37" s="153" t="str">
        <f>IFERROR(VLOOKUP($A37, '利用者情報'!$A$12:$L$113, 12, FALSE), "")</f>
        <v/>
      </c>
      <c r="K37" s="160"/>
      <c r="L37" s="160"/>
      <c r="M37" s="157">
        <f t="shared" si="1"/>
        <v>0</v>
      </c>
      <c r="N37" s="158">
        <f t="shared" si="2"/>
        <v>0</v>
      </c>
      <c r="O37" s="160"/>
      <c r="P37" s="160"/>
      <c r="Q37" s="160"/>
      <c r="R37" s="158">
        <f t="shared" si="3"/>
        <v>0</v>
      </c>
      <c r="S37" s="157">
        <f t="shared" si="4"/>
        <v>0</v>
      </c>
      <c r="T37" s="157">
        <f t="shared" si="5"/>
        <v>0</v>
      </c>
      <c r="U37" s="158">
        <f t="shared" si="6"/>
        <v>0</v>
      </c>
      <c r="V37" s="158">
        <f t="shared" si="7"/>
        <v>0</v>
      </c>
      <c r="W37" s="159"/>
      <c r="X37" s="10" t="str">
        <f t="shared" si="8"/>
        <v/>
      </c>
      <c r="Y37" s="1"/>
      <c r="Z37" s="1"/>
      <c r="AA37" s="1"/>
      <c r="AB37" s="1"/>
      <c r="AC37" s="1"/>
    </row>
    <row r="38" ht="18.0" customHeight="1">
      <c r="A38" s="160"/>
      <c r="B38" s="153" t="str">
        <f>IFERROR(VLOOKUP($A38, '利用者情報'!$A$12:$L$113, 2, FALSE), "")</f>
        <v/>
      </c>
      <c r="C38" s="153" t="str">
        <f>IFERROR(VLOOKUP($A38, '利用者情報'!$A$12:$L$113, 3, FALSE), "")</f>
        <v/>
      </c>
      <c r="D38" s="153" t="str">
        <f>IFERROR(VLOOKUP($A38, '利用者情報'!$A$12:$L$113, 6, FALSE), "")</f>
        <v/>
      </c>
      <c r="E38" s="153" t="str">
        <f>IFERROR(VLOOKUP($A38, '利用者情報'!$A$12:$L$113, 7, FALSE), "")</f>
        <v/>
      </c>
      <c r="F38" s="156" t="str">
        <f>IFERROR(VLOOKUP($A38, '利用者情報'!$A$12:$L$113, 8, FALSE), "")</f>
        <v/>
      </c>
      <c r="G38" s="153" t="str">
        <f>IFERROR(VLOOKUP($A38, '利用者情報'!$A$12:$L$113, 9, FALSE), "")</f>
        <v/>
      </c>
      <c r="H38" s="153" t="str">
        <f>IFERROR(VLOOKUP($A38, '利用者情報'!$A$12:$L$113, 10, FALSE), "")</f>
        <v/>
      </c>
      <c r="I38" s="153" t="str">
        <f>IFERROR(VLOOKUP($A38, '利用者情報'!$A$12:$L$113, 11, FALSE), "")</f>
        <v/>
      </c>
      <c r="J38" s="153" t="str">
        <f>IFERROR(VLOOKUP($A38, '利用者情報'!$A$12:$L$113, 12, FALSE), "")</f>
        <v/>
      </c>
      <c r="K38" s="160"/>
      <c r="L38" s="160"/>
      <c r="M38" s="157">
        <f t="shared" si="1"/>
        <v>0</v>
      </c>
      <c r="N38" s="158">
        <f t="shared" si="2"/>
        <v>0</v>
      </c>
      <c r="O38" s="160"/>
      <c r="P38" s="160"/>
      <c r="Q38" s="160"/>
      <c r="R38" s="158">
        <f t="shared" si="3"/>
        <v>0</v>
      </c>
      <c r="S38" s="157">
        <f t="shared" si="4"/>
        <v>0</v>
      </c>
      <c r="T38" s="157">
        <f t="shared" si="5"/>
        <v>0</v>
      </c>
      <c r="U38" s="158">
        <f t="shared" si="6"/>
        <v>0</v>
      </c>
      <c r="V38" s="158">
        <f t="shared" si="7"/>
        <v>0</v>
      </c>
      <c r="W38" s="159"/>
      <c r="X38" s="10" t="str">
        <f t="shared" si="8"/>
        <v/>
      </c>
      <c r="Y38" s="1"/>
      <c r="Z38" s="1"/>
      <c r="AA38" s="1"/>
      <c r="AB38" s="1"/>
      <c r="AC38" s="1"/>
    </row>
    <row r="39" ht="18.0" customHeight="1">
      <c r="A39" s="160"/>
      <c r="B39" s="153" t="str">
        <f>IFERROR(VLOOKUP($A39, '利用者情報'!$A$12:$L$113, 2, FALSE), "")</f>
        <v/>
      </c>
      <c r="C39" s="153" t="str">
        <f>IFERROR(VLOOKUP($A39, '利用者情報'!$A$12:$L$113, 3, FALSE), "")</f>
        <v/>
      </c>
      <c r="D39" s="153" t="str">
        <f>IFERROR(VLOOKUP($A39, '利用者情報'!$A$12:$L$113, 6, FALSE), "")</f>
        <v/>
      </c>
      <c r="E39" s="153" t="str">
        <f>IFERROR(VLOOKUP($A39, '利用者情報'!$A$12:$L$113, 7, FALSE), "")</f>
        <v/>
      </c>
      <c r="F39" s="156" t="str">
        <f>IFERROR(VLOOKUP($A39, '利用者情報'!$A$12:$L$113, 8, FALSE), "")</f>
        <v/>
      </c>
      <c r="G39" s="153" t="str">
        <f>IFERROR(VLOOKUP($A39, '利用者情報'!$A$12:$L$113, 9, FALSE), "")</f>
        <v/>
      </c>
      <c r="H39" s="153" t="str">
        <f>IFERROR(VLOOKUP($A39, '利用者情報'!$A$12:$L$113, 10, FALSE), "")</f>
        <v/>
      </c>
      <c r="I39" s="153" t="str">
        <f>IFERROR(VLOOKUP($A39, '利用者情報'!$A$12:$L$113, 11, FALSE), "")</f>
        <v/>
      </c>
      <c r="J39" s="153" t="str">
        <f>IFERROR(VLOOKUP($A39, '利用者情報'!$A$12:$L$113, 12, FALSE), "")</f>
        <v/>
      </c>
      <c r="K39" s="160"/>
      <c r="L39" s="160"/>
      <c r="M39" s="157">
        <f t="shared" si="1"/>
        <v>0</v>
      </c>
      <c r="N39" s="158">
        <f t="shared" si="2"/>
        <v>0</v>
      </c>
      <c r="O39" s="160"/>
      <c r="P39" s="160"/>
      <c r="Q39" s="160"/>
      <c r="R39" s="158">
        <f t="shared" si="3"/>
        <v>0</v>
      </c>
      <c r="S39" s="157">
        <f t="shared" si="4"/>
        <v>0</v>
      </c>
      <c r="T39" s="157">
        <f t="shared" si="5"/>
        <v>0</v>
      </c>
      <c r="U39" s="158">
        <f t="shared" si="6"/>
        <v>0</v>
      </c>
      <c r="V39" s="158">
        <f t="shared" si="7"/>
        <v>0</v>
      </c>
      <c r="W39" s="159"/>
      <c r="X39" s="10" t="str">
        <f t="shared" si="8"/>
        <v/>
      </c>
      <c r="Y39" s="1"/>
      <c r="Z39" s="1"/>
      <c r="AA39" s="1"/>
      <c r="AB39" s="1"/>
      <c r="AC39" s="1"/>
    </row>
    <row r="40" ht="18.0" customHeight="1">
      <c r="A40" s="160"/>
      <c r="B40" s="153" t="str">
        <f>IFERROR(VLOOKUP($A40, '利用者情報'!$A$12:$L$113, 2, FALSE), "")</f>
        <v/>
      </c>
      <c r="C40" s="153" t="str">
        <f>IFERROR(VLOOKUP($A40, '利用者情報'!$A$12:$L$113, 3, FALSE), "")</f>
        <v/>
      </c>
      <c r="D40" s="153" t="str">
        <f>IFERROR(VLOOKUP($A40, '利用者情報'!$A$12:$L$113, 6, FALSE), "")</f>
        <v/>
      </c>
      <c r="E40" s="153" t="str">
        <f>IFERROR(VLOOKUP($A40, '利用者情報'!$A$12:$L$113, 7, FALSE), "")</f>
        <v/>
      </c>
      <c r="F40" s="156" t="str">
        <f>IFERROR(VLOOKUP($A40, '利用者情報'!$A$12:$L$113, 8, FALSE), "")</f>
        <v/>
      </c>
      <c r="G40" s="153" t="str">
        <f>IFERROR(VLOOKUP($A40, '利用者情報'!$A$12:$L$113, 9, FALSE), "")</f>
        <v/>
      </c>
      <c r="H40" s="153" t="str">
        <f>IFERROR(VLOOKUP($A40, '利用者情報'!$A$12:$L$113, 10, FALSE), "")</f>
        <v/>
      </c>
      <c r="I40" s="153" t="str">
        <f>IFERROR(VLOOKUP($A40, '利用者情報'!$A$12:$L$113, 11, FALSE), "")</f>
        <v/>
      </c>
      <c r="J40" s="153" t="str">
        <f>IFERROR(VLOOKUP($A40, '利用者情報'!$A$12:$L$113, 12, FALSE), "")</f>
        <v/>
      </c>
      <c r="K40" s="160"/>
      <c r="L40" s="160"/>
      <c r="M40" s="157">
        <f t="shared" si="1"/>
        <v>0</v>
      </c>
      <c r="N40" s="158">
        <f t="shared" si="2"/>
        <v>0</v>
      </c>
      <c r="O40" s="160"/>
      <c r="P40" s="160"/>
      <c r="Q40" s="160"/>
      <c r="R40" s="158">
        <f t="shared" si="3"/>
        <v>0</v>
      </c>
      <c r="S40" s="157">
        <f t="shared" si="4"/>
        <v>0</v>
      </c>
      <c r="T40" s="157">
        <f t="shared" si="5"/>
        <v>0</v>
      </c>
      <c r="U40" s="158">
        <f t="shared" si="6"/>
        <v>0</v>
      </c>
      <c r="V40" s="158">
        <f t="shared" si="7"/>
        <v>0</v>
      </c>
      <c r="W40" s="159"/>
      <c r="X40" s="10" t="str">
        <f t="shared" si="8"/>
        <v/>
      </c>
      <c r="Y40" s="1"/>
      <c r="Z40" s="1"/>
      <c r="AA40" s="1"/>
      <c r="AB40" s="1"/>
      <c r="AC40" s="1"/>
    </row>
    <row r="41" ht="18.0" customHeight="1">
      <c r="A41" s="160"/>
      <c r="B41" s="153" t="str">
        <f>IFERROR(VLOOKUP($A41, '利用者情報'!$A$12:$L$113, 2, FALSE), "")</f>
        <v/>
      </c>
      <c r="C41" s="153" t="str">
        <f>IFERROR(VLOOKUP($A41, '利用者情報'!$A$12:$L$113, 3, FALSE), "")</f>
        <v/>
      </c>
      <c r="D41" s="153" t="str">
        <f>IFERROR(VLOOKUP($A41, '利用者情報'!$A$12:$L$113, 6, FALSE), "")</f>
        <v/>
      </c>
      <c r="E41" s="153" t="str">
        <f>IFERROR(VLOOKUP($A41, '利用者情報'!$A$12:$L$113, 7, FALSE), "")</f>
        <v/>
      </c>
      <c r="F41" s="156" t="str">
        <f>IFERROR(VLOOKUP($A41, '利用者情報'!$A$12:$L$113, 8, FALSE), "")</f>
        <v/>
      </c>
      <c r="G41" s="153" t="str">
        <f>IFERROR(VLOOKUP($A41, '利用者情報'!$A$12:$L$113, 9, FALSE), "")</f>
        <v/>
      </c>
      <c r="H41" s="153" t="str">
        <f>IFERROR(VLOOKUP($A41, '利用者情報'!$A$12:$L$113, 10, FALSE), "")</f>
        <v/>
      </c>
      <c r="I41" s="153" t="str">
        <f>IFERROR(VLOOKUP($A41, '利用者情報'!$A$12:$L$113, 11, FALSE), "")</f>
        <v/>
      </c>
      <c r="J41" s="153" t="str">
        <f>IFERROR(VLOOKUP($A41, '利用者情報'!$A$12:$L$113, 12, FALSE), "")</f>
        <v/>
      </c>
      <c r="K41" s="160"/>
      <c r="L41" s="160"/>
      <c r="M41" s="157">
        <f t="shared" si="1"/>
        <v>0</v>
      </c>
      <c r="N41" s="158">
        <f t="shared" si="2"/>
        <v>0</v>
      </c>
      <c r="O41" s="160"/>
      <c r="P41" s="160"/>
      <c r="Q41" s="160"/>
      <c r="R41" s="158">
        <f t="shared" si="3"/>
        <v>0</v>
      </c>
      <c r="S41" s="157">
        <f t="shared" si="4"/>
        <v>0</v>
      </c>
      <c r="T41" s="157">
        <f t="shared" si="5"/>
        <v>0</v>
      </c>
      <c r="U41" s="158">
        <f t="shared" si="6"/>
        <v>0</v>
      </c>
      <c r="V41" s="158">
        <f t="shared" si="7"/>
        <v>0</v>
      </c>
      <c r="W41" s="159"/>
      <c r="X41" s="10" t="str">
        <f t="shared" si="8"/>
        <v/>
      </c>
      <c r="Y41" s="1"/>
      <c r="Z41" s="1"/>
      <c r="AA41" s="1"/>
      <c r="AB41" s="1"/>
      <c r="AC41" s="1"/>
    </row>
    <row r="42" ht="18.0" customHeight="1">
      <c r="A42" s="160"/>
      <c r="B42" s="153" t="str">
        <f>IFERROR(VLOOKUP($A42, '利用者情報'!$A$12:$L$113, 2, FALSE), "")</f>
        <v/>
      </c>
      <c r="C42" s="153" t="str">
        <f>IFERROR(VLOOKUP($A42, '利用者情報'!$A$12:$L$113, 3, FALSE), "")</f>
        <v/>
      </c>
      <c r="D42" s="153" t="str">
        <f>IFERROR(VLOOKUP($A42, '利用者情報'!$A$12:$L$113, 6, FALSE), "")</f>
        <v/>
      </c>
      <c r="E42" s="153" t="str">
        <f>IFERROR(VLOOKUP($A42, '利用者情報'!$A$12:$L$113, 7, FALSE), "")</f>
        <v/>
      </c>
      <c r="F42" s="156" t="str">
        <f>IFERROR(VLOOKUP($A42, '利用者情報'!$A$12:$L$113, 8, FALSE), "")</f>
        <v/>
      </c>
      <c r="G42" s="153" t="str">
        <f>IFERROR(VLOOKUP($A42, '利用者情報'!$A$12:$L$113, 9, FALSE), "")</f>
        <v/>
      </c>
      <c r="H42" s="153" t="str">
        <f>IFERROR(VLOOKUP($A42, '利用者情報'!$A$12:$L$113, 10, FALSE), "")</f>
        <v/>
      </c>
      <c r="I42" s="153" t="str">
        <f>IFERROR(VLOOKUP($A42, '利用者情報'!$A$12:$L$113, 11, FALSE), "")</f>
        <v/>
      </c>
      <c r="J42" s="153" t="str">
        <f>IFERROR(VLOOKUP($A42, '利用者情報'!$A$12:$L$113, 12, FALSE), "")</f>
        <v/>
      </c>
      <c r="K42" s="160"/>
      <c r="L42" s="160"/>
      <c r="M42" s="157">
        <f t="shared" si="1"/>
        <v>0</v>
      </c>
      <c r="N42" s="158">
        <f t="shared" si="2"/>
        <v>0</v>
      </c>
      <c r="O42" s="160"/>
      <c r="P42" s="160"/>
      <c r="Q42" s="160"/>
      <c r="R42" s="158">
        <f t="shared" si="3"/>
        <v>0</v>
      </c>
      <c r="S42" s="157">
        <f t="shared" si="4"/>
        <v>0</v>
      </c>
      <c r="T42" s="157">
        <f t="shared" si="5"/>
        <v>0</v>
      </c>
      <c r="U42" s="158">
        <f t="shared" si="6"/>
        <v>0</v>
      </c>
      <c r="V42" s="158">
        <f t="shared" si="7"/>
        <v>0</v>
      </c>
      <c r="W42" s="159"/>
      <c r="X42" s="10" t="str">
        <f t="shared" si="8"/>
        <v/>
      </c>
      <c r="Y42" s="1"/>
      <c r="Z42" s="1"/>
      <c r="AA42" s="1"/>
      <c r="AB42" s="1"/>
      <c r="AC42" s="1"/>
    </row>
    <row r="43" ht="18.0" customHeight="1">
      <c r="A43" s="160"/>
      <c r="B43" s="153" t="str">
        <f>IFERROR(VLOOKUP($A43, '利用者情報'!$A$12:$L$113, 2, FALSE), "")</f>
        <v/>
      </c>
      <c r="C43" s="153" t="str">
        <f>IFERROR(VLOOKUP($A43, '利用者情報'!$A$12:$L$113, 3, FALSE), "")</f>
        <v/>
      </c>
      <c r="D43" s="153" t="str">
        <f>IFERROR(VLOOKUP($A43, '利用者情報'!$A$12:$L$113, 6, FALSE), "")</f>
        <v/>
      </c>
      <c r="E43" s="153" t="str">
        <f>IFERROR(VLOOKUP($A43, '利用者情報'!$A$12:$L$113, 7, FALSE), "")</f>
        <v/>
      </c>
      <c r="F43" s="156" t="str">
        <f>IFERROR(VLOOKUP($A43, '利用者情報'!$A$12:$L$113, 8, FALSE), "")</f>
        <v/>
      </c>
      <c r="G43" s="153" t="str">
        <f>IFERROR(VLOOKUP($A43, '利用者情報'!$A$12:$L$113, 9, FALSE), "")</f>
        <v/>
      </c>
      <c r="H43" s="153" t="str">
        <f>IFERROR(VLOOKUP($A43, '利用者情報'!$A$12:$L$113, 10, FALSE), "")</f>
        <v/>
      </c>
      <c r="I43" s="153" t="str">
        <f>IFERROR(VLOOKUP($A43, '利用者情報'!$A$12:$L$113, 11, FALSE), "")</f>
        <v/>
      </c>
      <c r="J43" s="153" t="str">
        <f>IFERROR(VLOOKUP($A43, '利用者情報'!$A$12:$L$113, 12, FALSE), "")</f>
        <v/>
      </c>
      <c r="K43" s="160"/>
      <c r="L43" s="160"/>
      <c r="M43" s="157">
        <f t="shared" si="1"/>
        <v>0</v>
      </c>
      <c r="N43" s="158">
        <f t="shared" si="2"/>
        <v>0</v>
      </c>
      <c r="O43" s="160"/>
      <c r="P43" s="160"/>
      <c r="Q43" s="160"/>
      <c r="R43" s="158">
        <f t="shared" si="3"/>
        <v>0</v>
      </c>
      <c r="S43" s="157">
        <f t="shared" si="4"/>
        <v>0</v>
      </c>
      <c r="T43" s="157">
        <f t="shared" si="5"/>
        <v>0</v>
      </c>
      <c r="U43" s="158">
        <f t="shared" si="6"/>
        <v>0</v>
      </c>
      <c r="V43" s="158">
        <f t="shared" si="7"/>
        <v>0</v>
      </c>
      <c r="W43" s="159"/>
      <c r="X43" s="10" t="str">
        <f t="shared" si="8"/>
        <v/>
      </c>
      <c r="Y43" s="1"/>
      <c r="Z43" s="1"/>
      <c r="AA43" s="1"/>
      <c r="AB43" s="1"/>
      <c r="AC43" s="1"/>
    </row>
    <row r="44" ht="18.0" customHeight="1">
      <c r="A44" s="160"/>
      <c r="B44" s="153" t="str">
        <f>IFERROR(VLOOKUP($A44, '利用者情報'!$A$12:$L$113, 2, FALSE), "")</f>
        <v/>
      </c>
      <c r="C44" s="153" t="str">
        <f>IFERROR(VLOOKUP($A44, '利用者情報'!$A$12:$L$113, 3, FALSE), "")</f>
        <v/>
      </c>
      <c r="D44" s="153" t="str">
        <f>IFERROR(VLOOKUP($A44, '利用者情報'!$A$12:$L$113, 6, FALSE), "")</f>
        <v/>
      </c>
      <c r="E44" s="153" t="str">
        <f>IFERROR(VLOOKUP($A44, '利用者情報'!$A$12:$L$113, 7, FALSE), "")</f>
        <v/>
      </c>
      <c r="F44" s="156" t="str">
        <f>IFERROR(VLOOKUP($A44, '利用者情報'!$A$12:$L$113, 8, FALSE), "")</f>
        <v/>
      </c>
      <c r="G44" s="153" t="str">
        <f>IFERROR(VLOOKUP($A44, '利用者情報'!$A$12:$L$113, 9, FALSE), "")</f>
        <v/>
      </c>
      <c r="H44" s="153" t="str">
        <f>IFERROR(VLOOKUP($A44, '利用者情報'!$A$12:$L$113, 10, FALSE), "")</f>
        <v/>
      </c>
      <c r="I44" s="153" t="str">
        <f>IFERROR(VLOOKUP($A44, '利用者情報'!$A$12:$L$113, 11, FALSE), "")</f>
        <v/>
      </c>
      <c r="J44" s="153" t="str">
        <f>IFERROR(VLOOKUP($A44, '利用者情報'!$A$12:$L$113, 12, FALSE), "")</f>
        <v/>
      </c>
      <c r="K44" s="160"/>
      <c r="L44" s="160"/>
      <c r="M44" s="157">
        <f t="shared" si="1"/>
        <v>0</v>
      </c>
      <c r="N44" s="158">
        <f t="shared" si="2"/>
        <v>0</v>
      </c>
      <c r="O44" s="160"/>
      <c r="P44" s="160"/>
      <c r="Q44" s="160"/>
      <c r="R44" s="158">
        <f t="shared" si="3"/>
        <v>0</v>
      </c>
      <c r="S44" s="157">
        <f t="shared" si="4"/>
        <v>0</v>
      </c>
      <c r="T44" s="157">
        <f t="shared" si="5"/>
        <v>0</v>
      </c>
      <c r="U44" s="158">
        <f t="shared" si="6"/>
        <v>0</v>
      </c>
      <c r="V44" s="158">
        <f t="shared" si="7"/>
        <v>0</v>
      </c>
      <c r="W44" s="159"/>
      <c r="X44" s="10" t="str">
        <f t="shared" si="8"/>
        <v/>
      </c>
      <c r="Y44" s="1"/>
      <c r="Z44" s="1"/>
      <c r="AA44" s="1"/>
      <c r="AB44" s="1"/>
      <c r="AC44" s="1"/>
    </row>
    <row r="45" ht="18.0" customHeight="1">
      <c r="A45" s="160"/>
      <c r="B45" s="153" t="str">
        <f>IFERROR(VLOOKUP($A45, '利用者情報'!$A$12:$L$113, 2, FALSE), "")</f>
        <v/>
      </c>
      <c r="C45" s="153" t="str">
        <f>IFERROR(VLOOKUP($A45, '利用者情報'!$A$12:$L$113, 3, FALSE), "")</f>
        <v/>
      </c>
      <c r="D45" s="153" t="str">
        <f>IFERROR(VLOOKUP($A45, '利用者情報'!$A$12:$L$113, 6, FALSE), "")</f>
        <v/>
      </c>
      <c r="E45" s="153" t="str">
        <f>IFERROR(VLOOKUP($A45, '利用者情報'!$A$12:$L$113, 7, FALSE), "")</f>
        <v/>
      </c>
      <c r="F45" s="156" t="str">
        <f>IFERROR(VLOOKUP($A45, '利用者情報'!$A$12:$L$113, 8, FALSE), "")</f>
        <v/>
      </c>
      <c r="G45" s="153" t="str">
        <f>IFERROR(VLOOKUP($A45, '利用者情報'!$A$12:$L$113, 9, FALSE), "")</f>
        <v/>
      </c>
      <c r="H45" s="153" t="str">
        <f>IFERROR(VLOOKUP($A45, '利用者情報'!$A$12:$L$113, 10, FALSE), "")</f>
        <v/>
      </c>
      <c r="I45" s="153" t="str">
        <f>IFERROR(VLOOKUP($A45, '利用者情報'!$A$12:$L$113, 11, FALSE), "")</f>
        <v/>
      </c>
      <c r="J45" s="153" t="str">
        <f>IFERROR(VLOOKUP($A45, '利用者情報'!$A$12:$L$113, 12, FALSE), "")</f>
        <v/>
      </c>
      <c r="K45" s="160"/>
      <c r="L45" s="160"/>
      <c r="M45" s="157">
        <f t="shared" si="1"/>
        <v>0</v>
      </c>
      <c r="N45" s="158">
        <f t="shared" si="2"/>
        <v>0</v>
      </c>
      <c r="O45" s="160"/>
      <c r="P45" s="160"/>
      <c r="Q45" s="160"/>
      <c r="R45" s="158">
        <f t="shared" si="3"/>
        <v>0</v>
      </c>
      <c r="S45" s="157">
        <f t="shared" si="4"/>
        <v>0</v>
      </c>
      <c r="T45" s="157">
        <f t="shared" si="5"/>
        <v>0</v>
      </c>
      <c r="U45" s="158">
        <f t="shared" si="6"/>
        <v>0</v>
      </c>
      <c r="V45" s="158">
        <f t="shared" si="7"/>
        <v>0</v>
      </c>
      <c r="W45" s="159"/>
      <c r="X45" s="10" t="str">
        <f t="shared" si="8"/>
        <v/>
      </c>
      <c r="Y45" s="1"/>
      <c r="Z45" s="1"/>
      <c r="AA45" s="1"/>
      <c r="AB45" s="1"/>
      <c r="AC45" s="1"/>
    </row>
    <row r="46" ht="18.0" customHeight="1">
      <c r="A46" s="160"/>
      <c r="B46" s="153" t="str">
        <f>IFERROR(VLOOKUP($A46, '利用者情報'!$A$12:$L$113, 2, FALSE), "")</f>
        <v/>
      </c>
      <c r="C46" s="153" t="str">
        <f>IFERROR(VLOOKUP($A46, '利用者情報'!$A$12:$L$113, 3, FALSE), "")</f>
        <v/>
      </c>
      <c r="D46" s="153" t="str">
        <f>IFERROR(VLOOKUP($A46, '利用者情報'!$A$12:$L$113, 6, FALSE), "")</f>
        <v/>
      </c>
      <c r="E46" s="153" t="str">
        <f>IFERROR(VLOOKUP($A46, '利用者情報'!$A$12:$L$113, 7, FALSE), "")</f>
        <v/>
      </c>
      <c r="F46" s="156" t="str">
        <f>IFERROR(VLOOKUP($A46, '利用者情報'!$A$12:$L$113, 8, FALSE), "")</f>
        <v/>
      </c>
      <c r="G46" s="153" t="str">
        <f>IFERROR(VLOOKUP($A46, '利用者情報'!$A$12:$L$113, 9, FALSE), "")</f>
        <v/>
      </c>
      <c r="H46" s="153" t="str">
        <f>IFERROR(VLOOKUP($A46, '利用者情報'!$A$12:$L$113, 10, FALSE), "")</f>
        <v/>
      </c>
      <c r="I46" s="153" t="str">
        <f>IFERROR(VLOOKUP($A46, '利用者情報'!$A$12:$L$113, 11, FALSE), "")</f>
        <v/>
      </c>
      <c r="J46" s="153" t="str">
        <f>IFERROR(VLOOKUP($A46, '利用者情報'!$A$12:$L$113, 12, FALSE), "")</f>
        <v/>
      </c>
      <c r="K46" s="160"/>
      <c r="L46" s="160"/>
      <c r="M46" s="157">
        <f t="shared" si="1"/>
        <v>0</v>
      </c>
      <c r="N46" s="158">
        <f t="shared" si="2"/>
        <v>0</v>
      </c>
      <c r="O46" s="160"/>
      <c r="P46" s="160"/>
      <c r="Q46" s="160"/>
      <c r="R46" s="158">
        <f t="shared" si="3"/>
        <v>0</v>
      </c>
      <c r="S46" s="157">
        <f t="shared" si="4"/>
        <v>0</v>
      </c>
      <c r="T46" s="157">
        <f t="shared" si="5"/>
        <v>0</v>
      </c>
      <c r="U46" s="158">
        <f t="shared" si="6"/>
        <v>0</v>
      </c>
      <c r="V46" s="158">
        <f t="shared" si="7"/>
        <v>0</v>
      </c>
      <c r="W46" s="159"/>
      <c r="X46" s="10" t="str">
        <f t="shared" si="8"/>
        <v/>
      </c>
      <c r="Y46" s="1"/>
      <c r="Z46" s="1"/>
      <c r="AA46" s="1"/>
      <c r="AB46" s="1"/>
      <c r="AC46" s="1"/>
    </row>
    <row r="47" ht="18.0" customHeight="1">
      <c r="A47" s="160"/>
      <c r="B47" s="153" t="str">
        <f>IFERROR(VLOOKUP($A47, '利用者情報'!$A$12:$L$113, 2, FALSE), "")</f>
        <v/>
      </c>
      <c r="C47" s="153" t="str">
        <f>IFERROR(VLOOKUP($A47, '利用者情報'!$A$12:$L$113, 3, FALSE), "")</f>
        <v/>
      </c>
      <c r="D47" s="153" t="str">
        <f>IFERROR(VLOOKUP($A47, '利用者情報'!$A$12:$L$113, 6, FALSE), "")</f>
        <v/>
      </c>
      <c r="E47" s="153" t="str">
        <f>IFERROR(VLOOKUP($A47, '利用者情報'!$A$12:$L$113, 7, FALSE), "")</f>
        <v/>
      </c>
      <c r="F47" s="156" t="str">
        <f>IFERROR(VLOOKUP($A47, '利用者情報'!$A$12:$L$113, 8, FALSE), "")</f>
        <v/>
      </c>
      <c r="G47" s="153" t="str">
        <f>IFERROR(VLOOKUP($A47, '利用者情報'!$A$12:$L$113, 9, FALSE), "")</f>
        <v/>
      </c>
      <c r="H47" s="153" t="str">
        <f>IFERROR(VLOOKUP($A47, '利用者情報'!$A$12:$L$113, 10, FALSE), "")</f>
        <v/>
      </c>
      <c r="I47" s="153" t="str">
        <f>IFERROR(VLOOKUP($A47, '利用者情報'!$A$12:$L$113, 11, FALSE), "")</f>
        <v/>
      </c>
      <c r="J47" s="153" t="str">
        <f>IFERROR(VLOOKUP($A47, '利用者情報'!$A$12:$L$113, 12, FALSE), "")</f>
        <v/>
      </c>
      <c r="K47" s="160"/>
      <c r="L47" s="160"/>
      <c r="M47" s="157">
        <f t="shared" si="1"/>
        <v>0</v>
      </c>
      <c r="N47" s="158">
        <f t="shared" si="2"/>
        <v>0</v>
      </c>
      <c r="O47" s="160"/>
      <c r="P47" s="160"/>
      <c r="Q47" s="160"/>
      <c r="R47" s="158">
        <f t="shared" si="3"/>
        <v>0</v>
      </c>
      <c r="S47" s="157">
        <f t="shared" si="4"/>
        <v>0</v>
      </c>
      <c r="T47" s="157">
        <f t="shared" si="5"/>
        <v>0</v>
      </c>
      <c r="U47" s="158">
        <f t="shared" si="6"/>
        <v>0</v>
      </c>
      <c r="V47" s="158">
        <f t="shared" si="7"/>
        <v>0</v>
      </c>
      <c r="W47" s="159"/>
      <c r="X47" s="10" t="str">
        <f t="shared" si="8"/>
        <v/>
      </c>
      <c r="Y47" s="1"/>
      <c r="Z47" s="1"/>
      <c r="AA47" s="1"/>
      <c r="AB47" s="1"/>
      <c r="AC47" s="1"/>
    </row>
    <row r="48" ht="18.0" customHeight="1">
      <c r="A48" s="160"/>
      <c r="B48" s="153" t="str">
        <f>IFERROR(VLOOKUP($A48, '利用者情報'!$A$12:$L$113, 2, FALSE), "")</f>
        <v/>
      </c>
      <c r="C48" s="153" t="str">
        <f>IFERROR(VLOOKUP($A48, '利用者情報'!$A$12:$L$113, 3, FALSE), "")</f>
        <v/>
      </c>
      <c r="D48" s="153" t="str">
        <f>IFERROR(VLOOKUP($A48, '利用者情報'!$A$12:$L$113, 6, FALSE), "")</f>
        <v/>
      </c>
      <c r="E48" s="153" t="str">
        <f>IFERROR(VLOOKUP($A48, '利用者情報'!$A$12:$L$113, 7, FALSE), "")</f>
        <v/>
      </c>
      <c r="F48" s="156" t="str">
        <f>IFERROR(VLOOKUP($A48, '利用者情報'!$A$12:$L$113, 8, FALSE), "")</f>
        <v/>
      </c>
      <c r="G48" s="153" t="str">
        <f>IFERROR(VLOOKUP($A48, '利用者情報'!$A$12:$L$113, 9, FALSE), "")</f>
        <v/>
      </c>
      <c r="H48" s="153" t="str">
        <f>IFERROR(VLOOKUP($A48, '利用者情報'!$A$12:$L$113, 10, FALSE), "")</f>
        <v/>
      </c>
      <c r="I48" s="153" t="str">
        <f>IFERROR(VLOOKUP($A48, '利用者情報'!$A$12:$L$113, 11, FALSE), "")</f>
        <v/>
      </c>
      <c r="J48" s="153" t="str">
        <f>IFERROR(VLOOKUP($A48, '利用者情報'!$A$12:$L$113, 12, FALSE), "")</f>
        <v/>
      </c>
      <c r="K48" s="160"/>
      <c r="L48" s="160"/>
      <c r="M48" s="157">
        <f t="shared" si="1"/>
        <v>0</v>
      </c>
      <c r="N48" s="158">
        <f t="shared" si="2"/>
        <v>0</v>
      </c>
      <c r="O48" s="160"/>
      <c r="P48" s="160"/>
      <c r="Q48" s="160"/>
      <c r="R48" s="158">
        <f t="shared" si="3"/>
        <v>0</v>
      </c>
      <c r="S48" s="157">
        <f t="shared" si="4"/>
        <v>0</v>
      </c>
      <c r="T48" s="157">
        <f t="shared" si="5"/>
        <v>0</v>
      </c>
      <c r="U48" s="158">
        <f t="shared" si="6"/>
        <v>0</v>
      </c>
      <c r="V48" s="158">
        <f t="shared" si="7"/>
        <v>0</v>
      </c>
      <c r="W48" s="159"/>
      <c r="X48" s="10" t="str">
        <f t="shared" si="8"/>
        <v/>
      </c>
      <c r="Y48" s="1"/>
      <c r="Z48" s="1"/>
      <c r="AA48" s="1"/>
      <c r="AB48" s="1"/>
      <c r="AC48" s="1"/>
    </row>
    <row r="49" ht="18.0" customHeight="1">
      <c r="A49" s="160"/>
      <c r="B49" s="153" t="str">
        <f>IFERROR(VLOOKUP($A49, '利用者情報'!$A$12:$L$113, 2, FALSE), "")</f>
        <v/>
      </c>
      <c r="C49" s="153" t="str">
        <f>IFERROR(VLOOKUP($A49, '利用者情報'!$A$12:$L$113, 3, FALSE), "")</f>
        <v/>
      </c>
      <c r="D49" s="153" t="str">
        <f>IFERROR(VLOOKUP($A49, '利用者情報'!$A$12:$L$113, 6, FALSE), "")</f>
        <v/>
      </c>
      <c r="E49" s="153" t="str">
        <f>IFERROR(VLOOKUP($A49, '利用者情報'!$A$12:$L$113, 7, FALSE), "")</f>
        <v/>
      </c>
      <c r="F49" s="156" t="str">
        <f>IFERROR(VLOOKUP($A49, '利用者情報'!$A$12:$L$113, 8, FALSE), "")</f>
        <v/>
      </c>
      <c r="G49" s="153" t="str">
        <f>IFERROR(VLOOKUP($A49, '利用者情報'!$A$12:$L$113, 9, FALSE), "")</f>
        <v/>
      </c>
      <c r="H49" s="153" t="str">
        <f>IFERROR(VLOOKUP($A49, '利用者情報'!$A$12:$L$113, 10, FALSE), "")</f>
        <v/>
      </c>
      <c r="I49" s="153" t="str">
        <f>IFERROR(VLOOKUP($A49, '利用者情報'!$A$12:$L$113, 11, FALSE), "")</f>
        <v/>
      </c>
      <c r="J49" s="153" t="str">
        <f>IFERROR(VLOOKUP($A49, '利用者情報'!$A$12:$L$113, 12, FALSE), "")</f>
        <v/>
      </c>
      <c r="K49" s="160"/>
      <c r="L49" s="160"/>
      <c r="M49" s="157">
        <f t="shared" si="1"/>
        <v>0</v>
      </c>
      <c r="N49" s="158">
        <f t="shared" si="2"/>
        <v>0</v>
      </c>
      <c r="O49" s="160"/>
      <c r="P49" s="160"/>
      <c r="Q49" s="160"/>
      <c r="R49" s="158">
        <f t="shared" si="3"/>
        <v>0</v>
      </c>
      <c r="S49" s="157">
        <f t="shared" si="4"/>
        <v>0</v>
      </c>
      <c r="T49" s="157">
        <f t="shared" si="5"/>
        <v>0</v>
      </c>
      <c r="U49" s="158">
        <f t="shared" si="6"/>
        <v>0</v>
      </c>
      <c r="V49" s="158">
        <f t="shared" si="7"/>
        <v>0</v>
      </c>
      <c r="W49" s="159"/>
      <c r="X49" s="10" t="str">
        <f t="shared" si="8"/>
        <v/>
      </c>
      <c r="Y49" s="1"/>
      <c r="Z49" s="1"/>
      <c r="AA49" s="1"/>
      <c r="AB49" s="1"/>
      <c r="AC49" s="1"/>
    </row>
    <row r="50" ht="18.0" customHeight="1">
      <c r="A50" s="160"/>
      <c r="B50" s="153" t="str">
        <f>IFERROR(VLOOKUP($A50, '利用者情報'!$A$12:$L$113, 2, FALSE), "")</f>
        <v/>
      </c>
      <c r="C50" s="153" t="str">
        <f>IFERROR(VLOOKUP($A50, '利用者情報'!$A$12:$L$113, 3, FALSE), "")</f>
        <v/>
      </c>
      <c r="D50" s="153" t="str">
        <f>IFERROR(VLOOKUP($A50, '利用者情報'!$A$12:$L$113, 6, FALSE), "")</f>
        <v/>
      </c>
      <c r="E50" s="153" t="str">
        <f>IFERROR(VLOOKUP($A50, '利用者情報'!$A$12:$L$113, 7, FALSE), "")</f>
        <v/>
      </c>
      <c r="F50" s="156" t="str">
        <f>IFERROR(VLOOKUP($A50, '利用者情報'!$A$12:$L$113, 8, FALSE), "")</f>
        <v/>
      </c>
      <c r="G50" s="153" t="str">
        <f>IFERROR(VLOOKUP($A50, '利用者情報'!$A$12:$L$113, 9, FALSE), "")</f>
        <v/>
      </c>
      <c r="H50" s="153" t="str">
        <f>IFERROR(VLOOKUP($A50, '利用者情報'!$A$12:$L$113, 10, FALSE), "")</f>
        <v/>
      </c>
      <c r="I50" s="153" t="str">
        <f>IFERROR(VLOOKUP($A50, '利用者情報'!$A$12:$L$113, 11, FALSE), "")</f>
        <v/>
      </c>
      <c r="J50" s="153" t="str">
        <f>IFERROR(VLOOKUP($A50, '利用者情報'!$A$12:$L$113, 12, FALSE), "")</f>
        <v/>
      </c>
      <c r="K50" s="160"/>
      <c r="L50" s="160"/>
      <c r="M50" s="157">
        <f t="shared" si="1"/>
        <v>0</v>
      </c>
      <c r="N50" s="158">
        <f t="shared" si="2"/>
        <v>0</v>
      </c>
      <c r="O50" s="160"/>
      <c r="P50" s="160"/>
      <c r="Q50" s="160"/>
      <c r="R50" s="158">
        <f t="shared" si="3"/>
        <v>0</v>
      </c>
      <c r="S50" s="157">
        <f t="shared" si="4"/>
        <v>0</v>
      </c>
      <c r="T50" s="157">
        <f t="shared" si="5"/>
        <v>0</v>
      </c>
      <c r="U50" s="158">
        <f t="shared" si="6"/>
        <v>0</v>
      </c>
      <c r="V50" s="158">
        <f t="shared" si="7"/>
        <v>0</v>
      </c>
      <c r="W50" s="159"/>
      <c r="X50" s="10" t="str">
        <f t="shared" si="8"/>
        <v/>
      </c>
      <c r="Y50" s="1"/>
      <c r="Z50" s="1"/>
      <c r="AA50" s="1"/>
      <c r="AB50" s="1"/>
      <c r="AC50" s="1"/>
    </row>
    <row r="51" ht="18.0" customHeight="1">
      <c r="A51" s="160"/>
      <c r="B51" s="153" t="str">
        <f>IFERROR(VLOOKUP($A51, '利用者情報'!$A$12:$L$113, 2, FALSE), "")</f>
        <v/>
      </c>
      <c r="C51" s="153" t="str">
        <f>IFERROR(VLOOKUP($A51, '利用者情報'!$A$12:$L$113, 3, FALSE), "")</f>
        <v/>
      </c>
      <c r="D51" s="153" t="str">
        <f>IFERROR(VLOOKUP($A51, '利用者情報'!$A$12:$L$113, 6, FALSE), "")</f>
        <v/>
      </c>
      <c r="E51" s="153" t="str">
        <f>IFERROR(VLOOKUP($A51, '利用者情報'!$A$12:$L$113, 7, FALSE), "")</f>
        <v/>
      </c>
      <c r="F51" s="156" t="str">
        <f>IFERROR(VLOOKUP($A51, '利用者情報'!$A$12:$L$113, 8, FALSE), "")</f>
        <v/>
      </c>
      <c r="G51" s="153" t="str">
        <f>IFERROR(VLOOKUP($A51, '利用者情報'!$A$12:$L$113, 9, FALSE), "")</f>
        <v/>
      </c>
      <c r="H51" s="153" t="str">
        <f>IFERROR(VLOOKUP($A51, '利用者情報'!$A$12:$L$113, 10, FALSE), "")</f>
        <v/>
      </c>
      <c r="I51" s="153" t="str">
        <f>IFERROR(VLOOKUP($A51, '利用者情報'!$A$12:$L$113, 11, FALSE), "")</f>
        <v/>
      </c>
      <c r="J51" s="153" t="str">
        <f>IFERROR(VLOOKUP($A51, '利用者情報'!$A$12:$L$113, 12, FALSE), "")</f>
        <v/>
      </c>
      <c r="K51" s="160"/>
      <c r="L51" s="160"/>
      <c r="M51" s="157">
        <f t="shared" si="1"/>
        <v>0</v>
      </c>
      <c r="N51" s="158">
        <f t="shared" si="2"/>
        <v>0</v>
      </c>
      <c r="O51" s="160"/>
      <c r="P51" s="160"/>
      <c r="Q51" s="160"/>
      <c r="R51" s="158">
        <f t="shared" si="3"/>
        <v>0</v>
      </c>
      <c r="S51" s="157">
        <f t="shared" si="4"/>
        <v>0</v>
      </c>
      <c r="T51" s="157">
        <f t="shared" si="5"/>
        <v>0</v>
      </c>
      <c r="U51" s="158">
        <f t="shared" si="6"/>
        <v>0</v>
      </c>
      <c r="V51" s="158">
        <f t="shared" si="7"/>
        <v>0</v>
      </c>
      <c r="W51" s="159"/>
      <c r="X51" s="10" t="str">
        <f t="shared" si="8"/>
        <v/>
      </c>
      <c r="Y51" s="1"/>
      <c r="Z51" s="1"/>
      <c r="AA51" s="1"/>
      <c r="AB51" s="1"/>
      <c r="AC51" s="1"/>
    </row>
    <row r="52" ht="18.0" customHeight="1">
      <c r="A52" s="160"/>
      <c r="B52" s="153" t="str">
        <f>IFERROR(VLOOKUP($A52, '利用者情報'!$A$12:$L$113, 2, FALSE), "")</f>
        <v/>
      </c>
      <c r="C52" s="153" t="str">
        <f>IFERROR(VLOOKUP($A52, '利用者情報'!$A$12:$L$113, 3, FALSE), "")</f>
        <v/>
      </c>
      <c r="D52" s="153" t="str">
        <f>IFERROR(VLOOKUP($A52, '利用者情報'!$A$12:$L$113, 6, FALSE), "")</f>
        <v/>
      </c>
      <c r="E52" s="153" t="str">
        <f>IFERROR(VLOOKUP($A52, '利用者情報'!$A$12:$L$113, 7, FALSE), "")</f>
        <v/>
      </c>
      <c r="F52" s="156" t="str">
        <f>IFERROR(VLOOKUP($A52, '利用者情報'!$A$12:$L$113, 8, FALSE), "")</f>
        <v/>
      </c>
      <c r="G52" s="153" t="str">
        <f>IFERROR(VLOOKUP($A52, '利用者情報'!$A$12:$L$113, 9, FALSE), "")</f>
        <v/>
      </c>
      <c r="H52" s="153" t="str">
        <f>IFERROR(VLOOKUP($A52, '利用者情報'!$A$12:$L$113, 10, FALSE), "")</f>
        <v/>
      </c>
      <c r="I52" s="153" t="str">
        <f>IFERROR(VLOOKUP($A52, '利用者情報'!$A$12:$L$113, 11, FALSE), "")</f>
        <v/>
      </c>
      <c r="J52" s="153" t="str">
        <f>IFERROR(VLOOKUP($A52, '利用者情報'!$A$12:$L$113, 12, FALSE), "")</f>
        <v/>
      </c>
      <c r="K52" s="160"/>
      <c r="L52" s="160"/>
      <c r="M52" s="157">
        <f t="shared" si="1"/>
        <v>0</v>
      </c>
      <c r="N52" s="158">
        <f t="shared" si="2"/>
        <v>0</v>
      </c>
      <c r="O52" s="160"/>
      <c r="P52" s="160"/>
      <c r="Q52" s="160"/>
      <c r="R52" s="158">
        <f t="shared" si="3"/>
        <v>0</v>
      </c>
      <c r="S52" s="157">
        <f t="shared" si="4"/>
        <v>0</v>
      </c>
      <c r="T52" s="157">
        <f t="shared" si="5"/>
        <v>0</v>
      </c>
      <c r="U52" s="158">
        <f t="shared" si="6"/>
        <v>0</v>
      </c>
      <c r="V52" s="158">
        <f t="shared" si="7"/>
        <v>0</v>
      </c>
      <c r="W52" s="159"/>
      <c r="X52" s="10" t="str">
        <f t="shared" si="8"/>
        <v/>
      </c>
      <c r="Y52" s="1"/>
      <c r="Z52" s="1"/>
      <c r="AA52" s="1"/>
      <c r="AB52" s="1"/>
      <c r="AC52" s="1"/>
    </row>
    <row r="53" ht="18.0" customHeight="1">
      <c r="A53" s="160"/>
      <c r="B53" s="153" t="str">
        <f>IFERROR(VLOOKUP($A53, '利用者情報'!$A$12:$L$113, 2, FALSE), "")</f>
        <v/>
      </c>
      <c r="C53" s="153" t="str">
        <f>IFERROR(VLOOKUP($A53, '利用者情報'!$A$12:$L$113, 3, FALSE), "")</f>
        <v/>
      </c>
      <c r="D53" s="153" t="str">
        <f>IFERROR(VLOOKUP($A53, '利用者情報'!$A$12:$L$113, 6, FALSE), "")</f>
        <v/>
      </c>
      <c r="E53" s="153" t="str">
        <f>IFERROR(VLOOKUP($A53, '利用者情報'!$A$12:$L$113, 7, FALSE), "")</f>
        <v/>
      </c>
      <c r="F53" s="156" t="str">
        <f>IFERROR(VLOOKUP($A53, '利用者情報'!$A$12:$L$113, 8, FALSE), "")</f>
        <v/>
      </c>
      <c r="G53" s="153" t="str">
        <f>IFERROR(VLOOKUP($A53, '利用者情報'!$A$12:$L$113, 9, FALSE), "")</f>
        <v/>
      </c>
      <c r="H53" s="153" t="str">
        <f>IFERROR(VLOOKUP($A53, '利用者情報'!$A$12:$L$113, 10, FALSE), "")</f>
        <v/>
      </c>
      <c r="I53" s="153" t="str">
        <f>IFERROR(VLOOKUP($A53, '利用者情報'!$A$12:$L$113, 11, FALSE), "")</f>
        <v/>
      </c>
      <c r="J53" s="153" t="str">
        <f>IFERROR(VLOOKUP($A53, '利用者情報'!$A$12:$L$113, 12, FALSE), "")</f>
        <v/>
      </c>
      <c r="K53" s="160"/>
      <c r="L53" s="160"/>
      <c r="M53" s="157">
        <f t="shared" si="1"/>
        <v>0</v>
      </c>
      <c r="N53" s="158">
        <f t="shared" si="2"/>
        <v>0</v>
      </c>
      <c r="O53" s="160"/>
      <c r="P53" s="160"/>
      <c r="Q53" s="160"/>
      <c r="R53" s="158">
        <f t="shared" si="3"/>
        <v>0</v>
      </c>
      <c r="S53" s="157">
        <f t="shared" si="4"/>
        <v>0</v>
      </c>
      <c r="T53" s="157">
        <f t="shared" si="5"/>
        <v>0</v>
      </c>
      <c r="U53" s="158">
        <f t="shared" si="6"/>
        <v>0</v>
      </c>
      <c r="V53" s="158">
        <f t="shared" si="7"/>
        <v>0</v>
      </c>
      <c r="W53" s="159"/>
      <c r="X53" s="10" t="str">
        <f t="shared" si="8"/>
        <v/>
      </c>
      <c r="Y53" s="1"/>
      <c r="Z53" s="1"/>
      <c r="AA53" s="1"/>
      <c r="AB53" s="1"/>
      <c r="AC53" s="1"/>
    </row>
    <row r="54" ht="18.0" customHeight="1">
      <c r="A54" s="160"/>
      <c r="B54" s="153" t="str">
        <f>IFERROR(VLOOKUP($A54, '利用者情報'!$A$12:$L$113, 2, FALSE), "")</f>
        <v/>
      </c>
      <c r="C54" s="153" t="str">
        <f>IFERROR(VLOOKUP($A54, '利用者情報'!$A$12:$L$113, 3, FALSE), "")</f>
        <v/>
      </c>
      <c r="D54" s="153" t="str">
        <f>IFERROR(VLOOKUP($A54, '利用者情報'!$A$12:$L$113, 6, FALSE), "")</f>
        <v/>
      </c>
      <c r="E54" s="153" t="str">
        <f>IFERROR(VLOOKUP($A54, '利用者情報'!$A$12:$L$113, 7, FALSE), "")</f>
        <v/>
      </c>
      <c r="F54" s="156" t="str">
        <f>IFERROR(VLOOKUP($A54, '利用者情報'!$A$12:$L$113, 8, FALSE), "")</f>
        <v/>
      </c>
      <c r="G54" s="153" t="str">
        <f>IFERROR(VLOOKUP($A54, '利用者情報'!$A$12:$L$113, 9, FALSE), "")</f>
        <v/>
      </c>
      <c r="H54" s="153" t="str">
        <f>IFERROR(VLOOKUP($A54, '利用者情報'!$A$12:$L$113, 10, FALSE), "")</f>
        <v/>
      </c>
      <c r="I54" s="153" t="str">
        <f>IFERROR(VLOOKUP($A54, '利用者情報'!$A$12:$L$113, 11, FALSE), "")</f>
        <v/>
      </c>
      <c r="J54" s="153" t="str">
        <f>IFERROR(VLOOKUP($A54, '利用者情報'!$A$12:$L$113, 12, FALSE), "")</f>
        <v/>
      </c>
      <c r="K54" s="160"/>
      <c r="L54" s="160"/>
      <c r="M54" s="157">
        <f t="shared" si="1"/>
        <v>0</v>
      </c>
      <c r="N54" s="158">
        <f t="shared" si="2"/>
        <v>0</v>
      </c>
      <c r="O54" s="160"/>
      <c r="P54" s="160"/>
      <c r="Q54" s="160"/>
      <c r="R54" s="158">
        <f t="shared" si="3"/>
        <v>0</v>
      </c>
      <c r="S54" s="157">
        <f t="shared" si="4"/>
        <v>0</v>
      </c>
      <c r="T54" s="157">
        <f t="shared" si="5"/>
        <v>0</v>
      </c>
      <c r="U54" s="158">
        <f t="shared" si="6"/>
        <v>0</v>
      </c>
      <c r="V54" s="158">
        <f t="shared" si="7"/>
        <v>0</v>
      </c>
      <c r="W54" s="159"/>
      <c r="X54" s="10" t="str">
        <f t="shared" si="8"/>
        <v/>
      </c>
      <c r="Y54" s="1"/>
      <c r="Z54" s="1"/>
      <c r="AA54" s="1"/>
      <c r="AB54" s="1"/>
      <c r="AC54" s="1"/>
    </row>
    <row r="55" ht="18.0" customHeight="1">
      <c r="A55" s="160"/>
      <c r="B55" s="153" t="str">
        <f>IFERROR(VLOOKUP($A55, '利用者情報'!$A$12:$L$113, 2, FALSE), "")</f>
        <v/>
      </c>
      <c r="C55" s="153" t="str">
        <f>IFERROR(VLOOKUP($A55, '利用者情報'!$A$12:$L$113, 3, FALSE), "")</f>
        <v/>
      </c>
      <c r="D55" s="153" t="str">
        <f>IFERROR(VLOOKUP($A55, '利用者情報'!$A$12:$L$113, 6, FALSE), "")</f>
        <v/>
      </c>
      <c r="E55" s="153" t="str">
        <f>IFERROR(VLOOKUP($A55, '利用者情報'!$A$12:$L$113, 7, FALSE), "")</f>
        <v/>
      </c>
      <c r="F55" s="156" t="str">
        <f>IFERROR(VLOOKUP($A55, '利用者情報'!$A$12:$L$113, 8, FALSE), "")</f>
        <v/>
      </c>
      <c r="G55" s="153" t="str">
        <f>IFERROR(VLOOKUP($A55, '利用者情報'!$A$12:$L$113, 9, FALSE), "")</f>
        <v/>
      </c>
      <c r="H55" s="153" t="str">
        <f>IFERROR(VLOOKUP($A55, '利用者情報'!$A$12:$L$113, 10, FALSE), "")</f>
        <v/>
      </c>
      <c r="I55" s="153" t="str">
        <f>IFERROR(VLOOKUP($A55, '利用者情報'!$A$12:$L$113, 11, FALSE), "")</f>
        <v/>
      </c>
      <c r="J55" s="153" t="str">
        <f>IFERROR(VLOOKUP($A55, '利用者情報'!$A$12:$L$113, 12, FALSE), "")</f>
        <v/>
      </c>
      <c r="K55" s="160"/>
      <c r="L55" s="160"/>
      <c r="M55" s="157">
        <f t="shared" si="1"/>
        <v>0</v>
      </c>
      <c r="N55" s="158">
        <f t="shared" si="2"/>
        <v>0</v>
      </c>
      <c r="O55" s="160"/>
      <c r="P55" s="160"/>
      <c r="Q55" s="160"/>
      <c r="R55" s="158">
        <f t="shared" si="3"/>
        <v>0</v>
      </c>
      <c r="S55" s="157">
        <f t="shared" si="4"/>
        <v>0</v>
      </c>
      <c r="T55" s="157">
        <f t="shared" si="5"/>
        <v>0</v>
      </c>
      <c r="U55" s="158">
        <f t="shared" si="6"/>
        <v>0</v>
      </c>
      <c r="V55" s="158">
        <f t="shared" si="7"/>
        <v>0</v>
      </c>
      <c r="W55" s="159"/>
      <c r="X55" s="10" t="str">
        <f t="shared" si="8"/>
        <v/>
      </c>
      <c r="Y55" s="1"/>
      <c r="Z55" s="1"/>
      <c r="AA55" s="1"/>
      <c r="AB55" s="1"/>
      <c r="AC55" s="1"/>
    </row>
    <row r="56" ht="18.0" customHeight="1">
      <c r="A56" s="160"/>
      <c r="B56" s="153" t="str">
        <f>IFERROR(VLOOKUP($A56, '利用者情報'!$A$12:$L$113, 2, FALSE), "")</f>
        <v/>
      </c>
      <c r="C56" s="153" t="str">
        <f>IFERROR(VLOOKUP($A56, '利用者情報'!$A$12:$L$113, 3, FALSE), "")</f>
        <v/>
      </c>
      <c r="D56" s="153" t="str">
        <f>IFERROR(VLOOKUP($A56, '利用者情報'!$A$12:$L$113, 6, FALSE), "")</f>
        <v/>
      </c>
      <c r="E56" s="153" t="str">
        <f>IFERROR(VLOOKUP($A56, '利用者情報'!$A$12:$L$113, 7, FALSE), "")</f>
        <v/>
      </c>
      <c r="F56" s="156" t="str">
        <f>IFERROR(VLOOKUP($A56, '利用者情報'!$A$12:$L$113, 8, FALSE), "")</f>
        <v/>
      </c>
      <c r="G56" s="153" t="str">
        <f>IFERROR(VLOOKUP($A56, '利用者情報'!$A$12:$L$113, 9, FALSE), "")</f>
        <v/>
      </c>
      <c r="H56" s="153" t="str">
        <f>IFERROR(VLOOKUP($A56, '利用者情報'!$A$12:$L$113, 10, FALSE), "")</f>
        <v/>
      </c>
      <c r="I56" s="153" t="str">
        <f>IFERROR(VLOOKUP($A56, '利用者情報'!$A$12:$L$113, 11, FALSE), "")</f>
        <v/>
      </c>
      <c r="J56" s="153" t="str">
        <f>IFERROR(VLOOKUP($A56, '利用者情報'!$A$12:$L$113, 12, FALSE), "")</f>
        <v/>
      </c>
      <c r="K56" s="160"/>
      <c r="L56" s="160"/>
      <c r="M56" s="157">
        <f t="shared" si="1"/>
        <v>0</v>
      </c>
      <c r="N56" s="158">
        <f t="shared" si="2"/>
        <v>0</v>
      </c>
      <c r="O56" s="160"/>
      <c r="P56" s="160"/>
      <c r="Q56" s="160"/>
      <c r="R56" s="158">
        <f t="shared" si="3"/>
        <v>0</v>
      </c>
      <c r="S56" s="157">
        <f t="shared" si="4"/>
        <v>0</v>
      </c>
      <c r="T56" s="157">
        <f t="shared" si="5"/>
        <v>0</v>
      </c>
      <c r="U56" s="158">
        <f t="shared" si="6"/>
        <v>0</v>
      </c>
      <c r="V56" s="158">
        <f t="shared" si="7"/>
        <v>0</v>
      </c>
      <c r="W56" s="159"/>
      <c r="X56" s="10" t="str">
        <f t="shared" si="8"/>
        <v/>
      </c>
      <c r="Y56" s="1"/>
      <c r="Z56" s="1"/>
      <c r="AA56" s="1"/>
      <c r="AB56" s="1"/>
      <c r="AC56" s="1"/>
    </row>
    <row r="57" ht="18.0" customHeight="1">
      <c r="A57" s="160"/>
      <c r="B57" s="153" t="str">
        <f>IFERROR(VLOOKUP($A57, '利用者情報'!$A$12:$L$113, 2, FALSE), "")</f>
        <v/>
      </c>
      <c r="C57" s="153" t="str">
        <f>IFERROR(VLOOKUP($A57, '利用者情報'!$A$12:$L$113, 3, FALSE), "")</f>
        <v/>
      </c>
      <c r="D57" s="153" t="str">
        <f>IFERROR(VLOOKUP($A57, '利用者情報'!$A$12:$L$113, 6, FALSE), "")</f>
        <v/>
      </c>
      <c r="E57" s="153" t="str">
        <f>IFERROR(VLOOKUP($A57, '利用者情報'!$A$12:$L$113, 7, FALSE), "")</f>
        <v/>
      </c>
      <c r="F57" s="156" t="str">
        <f>IFERROR(VLOOKUP($A57, '利用者情報'!$A$12:$L$113, 8, FALSE), "")</f>
        <v/>
      </c>
      <c r="G57" s="153" t="str">
        <f>IFERROR(VLOOKUP($A57, '利用者情報'!$A$12:$L$113, 9, FALSE), "")</f>
        <v/>
      </c>
      <c r="H57" s="153" t="str">
        <f>IFERROR(VLOOKUP($A57, '利用者情報'!$A$12:$L$113, 10, FALSE), "")</f>
        <v/>
      </c>
      <c r="I57" s="153" t="str">
        <f>IFERROR(VLOOKUP($A57, '利用者情報'!$A$12:$L$113, 11, FALSE), "")</f>
        <v/>
      </c>
      <c r="J57" s="153" t="str">
        <f>IFERROR(VLOOKUP($A57, '利用者情報'!$A$12:$L$113, 12, FALSE), "")</f>
        <v/>
      </c>
      <c r="K57" s="160"/>
      <c r="L57" s="160"/>
      <c r="M57" s="157">
        <f t="shared" si="1"/>
        <v>0</v>
      </c>
      <c r="N57" s="158">
        <f t="shared" si="2"/>
        <v>0</v>
      </c>
      <c r="O57" s="160"/>
      <c r="P57" s="160"/>
      <c r="Q57" s="160"/>
      <c r="R57" s="158">
        <f t="shared" si="3"/>
        <v>0</v>
      </c>
      <c r="S57" s="157">
        <f t="shared" si="4"/>
        <v>0</v>
      </c>
      <c r="T57" s="157">
        <f t="shared" si="5"/>
        <v>0</v>
      </c>
      <c r="U57" s="158">
        <f t="shared" si="6"/>
        <v>0</v>
      </c>
      <c r="V57" s="158">
        <f t="shared" si="7"/>
        <v>0</v>
      </c>
      <c r="W57" s="159"/>
      <c r="X57" s="10" t="str">
        <f t="shared" si="8"/>
        <v/>
      </c>
      <c r="Y57" s="1"/>
      <c r="Z57" s="1"/>
      <c r="AA57" s="1"/>
      <c r="AB57" s="1"/>
      <c r="AC57" s="1"/>
    </row>
    <row r="58" ht="18.0" customHeight="1">
      <c r="A58" s="160"/>
      <c r="B58" s="153" t="str">
        <f>IFERROR(VLOOKUP($A58, '利用者情報'!$A$12:$L$113, 2, FALSE), "")</f>
        <v/>
      </c>
      <c r="C58" s="153" t="str">
        <f>IFERROR(VLOOKUP($A58, '利用者情報'!$A$12:$L$113, 3, FALSE), "")</f>
        <v/>
      </c>
      <c r="D58" s="153" t="str">
        <f>IFERROR(VLOOKUP($A58, '利用者情報'!$A$12:$L$113, 6, FALSE), "")</f>
        <v/>
      </c>
      <c r="E58" s="153" t="str">
        <f>IFERROR(VLOOKUP($A58, '利用者情報'!$A$12:$L$113, 7, FALSE), "")</f>
        <v/>
      </c>
      <c r="F58" s="156" t="str">
        <f>IFERROR(VLOOKUP($A58, '利用者情報'!$A$12:$L$113, 8, FALSE), "")</f>
        <v/>
      </c>
      <c r="G58" s="153" t="str">
        <f>IFERROR(VLOOKUP($A58, '利用者情報'!$A$12:$L$113, 9, FALSE), "")</f>
        <v/>
      </c>
      <c r="H58" s="153" t="str">
        <f>IFERROR(VLOOKUP($A58, '利用者情報'!$A$12:$L$113, 10, FALSE), "")</f>
        <v/>
      </c>
      <c r="I58" s="153" t="str">
        <f>IFERROR(VLOOKUP($A58, '利用者情報'!$A$12:$L$113, 11, FALSE), "")</f>
        <v/>
      </c>
      <c r="J58" s="153" t="str">
        <f>IFERROR(VLOOKUP($A58, '利用者情報'!$A$12:$L$113, 12, FALSE), "")</f>
        <v/>
      </c>
      <c r="K58" s="160"/>
      <c r="L58" s="160"/>
      <c r="M58" s="157">
        <f t="shared" si="1"/>
        <v>0</v>
      </c>
      <c r="N58" s="158">
        <f t="shared" si="2"/>
        <v>0</v>
      </c>
      <c r="O58" s="160"/>
      <c r="P58" s="160"/>
      <c r="Q58" s="160"/>
      <c r="R58" s="158">
        <f t="shared" si="3"/>
        <v>0</v>
      </c>
      <c r="S58" s="157">
        <f t="shared" si="4"/>
        <v>0</v>
      </c>
      <c r="T58" s="157">
        <f t="shared" si="5"/>
        <v>0</v>
      </c>
      <c r="U58" s="158">
        <f t="shared" si="6"/>
        <v>0</v>
      </c>
      <c r="V58" s="158">
        <f t="shared" si="7"/>
        <v>0</v>
      </c>
      <c r="W58" s="159"/>
      <c r="X58" s="10" t="str">
        <f t="shared" si="8"/>
        <v/>
      </c>
      <c r="Y58" s="1"/>
      <c r="Z58" s="1"/>
      <c r="AA58" s="1"/>
      <c r="AB58" s="1"/>
      <c r="AC58" s="1"/>
    </row>
    <row r="59" ht="18.0" customHeight="1">
      <c r="A59" s="160"/>
      <c r="B59" s="153" t="str">
        <f>IFERROR(VLOOKUP($A59, '利用者情報'!$A$12:$L$113, 2, FALSE), "")</f>
        <v/>
      </c>
      <c r="C59" s="153" t="str">
        <f>IFERROR(VLOOKUP($A59, '利用者情報'!$A$12:$L$113, 3, FALSE), "")</f>
        <v/>
      </c>
      <c r="D59" s="153" t="str">
        <f>IFERROR(VLOOKUP($A59, '利用者情報'!$A$12:$L$113, 6, FALSE), "")</f>
        <v/>
      </c>
      <c r="E59" s="153" t="str">
        <f>IFERROR(VLOOKUP($A59, '利用者情報'!$A$12:$L$113, 7, FALSE), "")</f>
        <v/>
      </c>
      <c r="F59" s="156" t="str">
        <f>IFERROR(VLOOKUP($A59, '利用者情報'!$A$12:$L$113, 8, FALSE), "")</f>
        <v/>
      </c>
      <c r="G59" s="153" t="str">
        <f>IFERROR(VLOOKUP($A59, '利用者情報'!$A$12:$L$113, 9, FALSE), "")</f>
        <v/>
      </c>
      <c r="H59" s="153" t="str">
        <f>IFERROR(VLOOKUP($A59, '利用者情報'!$A$12:$L$113, 10, FALSE), "")</f>
        <v/>
      </c>
      <c r="I59" s="153" t="str">
        <f>IFERROR(VLOOKUP($A59, '利用者情報'!$A$12:$L$113, 11, FALSE), "")</f>
        <v/>
      </c>
      <c r="J59" s="153" t="str">
        <f>IFERROR(VLOOKUP($A59, '利用者情報'!$A$12:$L$113, 12, FALSE), "")</f>
        <v/>
      </c>
      <c r="K59" s="160"/>
      <c r="L59" s="160"/>
      <c r="M59" s="157">
        <f t="shared" si="1"/>
        <v>0</v>
      </c>
      <c r="N59" s="158">
        <f t="shared" si="2"/>
        <v>0</v>
      </c>
      <c r="O59" s="160"/>
      <c r="P59" s="160"/>
      <c r="Q59" s="160"/>
      <c r="R59" s="158">
        <f t="shared" si="3"/>
        <v>0</v>
      </c>
      <c r="S59" s="157">
        <f t="shared" si="4"/>
        <v>0</v>
      </c>
      <c r="T59" s="157">
        <f t="shared" si="5"/>
        <v>0</v>
      </c>
      <c r="U59" s="158">
        <f t="shared" si="6"/>
        <v>0</v>
      </c>
      <c r="V59" s="158">
        <f t="shared" si="7"/>
        <v>0</v>
      </c>
      <c r="W59" s="159"/>
      <c r="X59" s="10" t="str">
        <f t="shared" si="8"/>
        <v/>
      </c>
      <c r="Y59" s="1"/>
      <c r="Z59" s="1"/>
      <c r="AA59" s="1"/>
      <c r="AB59" s="1"/>
      <c r="AC59" s="1"/>
    </row>
    <row r="60" ht="18.0" customHeight="1">
      <c r="A60" s="160"/>
      <c r="B60" s="153" t="str">
        <f>IFERROR(VLOOKUP($A60, '利用者情報'!$A$12:$L$113, 2, FALSE), "")</f>
        <v/>
      </c>
      <c r="C60" s="153" t="str">
        <f>IFERROR(VLOOKUP($A60, '利用者情報'!$A$12:$L$113, 3, FALSE), "")</f>
        <v/>
      </c>
      <c r="D60" s="153" t="str">
        <f>IFERROR(VLOOKUP($A60, '利用者情報'!$A$12:$L$113, 6, FALSE), "")</f>
        <v/>
      </c>
      <c r="E60" s="153" t="str">
        <f>IFERROR(VLOOKUP($A60, '利用者情報'!$A$12:$L$113, 7, FALSE), "")</f>
        <v/>
      </c>
      <c r="F60" s="156" t="str">
        <f>IFERROR(VLOOKUP($A60, '利用者情報'!$A$12:$L$113, 8, FALSE), "")</f>
        <v/>
      </c>
      <c r="G60" s="153" t="str">
        <f>IFERROR(VLOOKUP($A60, '利用者情報'!$A$12:$L$113, 9, FALSE), "")</f>
        <v/>
      </c>
      <c r="H60" s="153" t="str">
        <f>IFERROR(VLOOKUP($A60, '利用者情報'!$A$12:$L$113, 10, FALSE), "")</f>
        <v/>
      </c>
      <c r="I60" s="153" t="str">
        <f>IFERROR(VLOOKUP($A60, '利用者情報'!$A$12:$L$113, 11, FALSE), "")</f>
        <v/>
      </c>
      <c r="J60" s="153" t="str">
        <f>IFERROR(VLOOKUP($A60, '利用者情報'!$A$12:$L$113, 12, FALSE), "")</f>
        <v/>
      </c>
      <c r="K60" s="160"/>
      <c r="L60" s="160"/>
      <c r="M60" s="157">
        <f t="shared" si="1"/>
        <v>0</v>
      </c>
      <c r="N60" s="158">
        <f t="shared" si="2"/>
        <v>0</v>
      </c>
      <c r="O60" s="160"/>
      <c r="P60" s="160"/>
      <c r="Q60" s="160"/>
      <c r="R60" s="158">
        <f t="shared" si="3"/>
        <v>0</v>
      </c>
      <c r="S60" s="157">
        <f t="shared" si="4"/>
        <v>0</v>
      </c>
      <c r="T60" s="157">
        <f t="shared" si="5"/>
        <v>0</v>
      </c>
      <c r="U60" s="158">
        <f t="shared" si="6"/>
        <v>0</v>
      </c>
      <c r="V60" s="158">
        <f t="shared" si="7"/>
        <v>0</v>
      </c>
      <c r="W60" s="159"/>
      <c r="X60" s="10" t="str">
        <f t="shared" si="8"/>
        <v/>
      </c>
      <c r="Y60" s="1"/>
      <c r="Z60" s="1"/>
      <c r="AA60" s="1"/>
      <c r="AB60" s="1"/>
      <c r="AC60" s="1"/>
    </row>
    <row r="61" ht="18.0" customHeight="1">
      <c r="A61" s="160"/>
      <c r="B61" s="153" t="str">
        <f>IFERROR(VLOOKUP($A61, '利用者情報'!$A$12:$L$113, 2, FALSE), "")</f>
        <v/>
      </c>
      <c r="C61" s="153" t="str">
        <f>IFERROR(VLOOKUP($A61, '利用者情報'!$A$12:$L$113, 3, FALSE), "")</f>
        <v/>
      </c>
      <c r="D61" s="153" t="str">
        <f>IFERROR(VLOOKUP($A61, '利用者情報'!$A$12:$L$113, 6, FALSE), "")</f>
        <v/>
      </c>
      <c r="E61" s="153" t="str">
        <f>IFERROR(VLOOKUP($A61, '利用者情報'!$A$12:$L$113, 7, FALSE), "")</f>
        <v/>
      </c>
      <c r="F61" s="156" t="str">
        <f>IFERROR(VLOOKUP($A61, '利用者情報'!$A$12:$L$113, 8, FALSE), "")</f>
        <v/>
      </c>
      <c r="G61" s="153" t="str">
        <f>IFERROR(VLOOKUP($A61, '利用者情報'!$A$12:$L$113, 9, FALSE), "")</f>
        <v/>
      </c>
      <c r="H61" s="153" t="str">
        <f>IFERROR(VLOOKUP($A61, '利用者情報'!$A$12:$L$113, 10, FALSE), "")</f>
        <v/>
      </c>
      <c r="I61" s="153" t="str">
        <f>IFERROR(VLOOKUP($A61, '利用者情報'!$A$12:$L$113, 11, FALSE), "")</f>
        <v/>
      </c>
      <c r="J61" s="153" t="str">
        <f>IFERROR(VLOOKUP($A61, '利用者情報'!$A$12:$L$113, 12, FALSE), "")</f>
        <v/>
      </c>
      <c r="K61" s="160"/>
      <c r="L61" s="160"/>
      <c r="M61" s="157">
        <f t="shared" si="1"/>
        <v>0</v>
      </c>
      <c r="N61" s="158">
        <f t="shared" si="2"/>
        <v>0</v>
      </c>
      <c r="O61" s="160"/>
      <c r="P61" s="160"/>
      <c r="Q61" s="160"/>
      <c r="R61" s="158">
        <f t="shared" si="3"/>
        <v>0</v>
      </c>
      <c r="S61" s="157">
        <f t="shared" si="4"/>
        <v>0</v>
      </c>
      <c r="T61" s="157">
        <f t="shared" si="5"/>
        <v>0</v>
      </c>
      <c r="U61" s="158">
        <f t="shared" si="6"/>
        <v>0</v>
      </c>
      <c r="V61" s="158">
        <f t="shared" si="7"/>
        <v>0</v>
      </c>
      <c r="W61" s="159"/>
      <c r="X61" s="10" t="str">
        <f t="shared" si="8"/>
        <v/>
      </c>
      <c r="Y61" s="1"/>
      <c r="Z61" s="1"/>
      <c r="AA61" s="1"/>
      <c r="AB61" s="1"/>
      <c r="AC61" s="1"/>
    </row>
    <row r="62" ht="18.0" customHeight="1">
      <c r="A62" s="160"/>
      <c r="B62" s="153" t="str">
        <f>IFERROR(VLOOKUP($A62, '利用者情報'!$A$12:$L$113, 2, FALSE), "")</f>
        <v/>
      </c>
      <c r="C62" s="153" t="str">
        <f>IFERROR(VLOOKUP($A62, '利用者情報'!$A$12:$L$113, 3, FALSE), "")</f>
        <v/>
      </c>
      <c r="D62" s="153" t="str">
        <f>IFERROR(VLOOKUP($A62, '利用者情報'!$A$12:$L$113, 6, FALSE), "")</f>
        <v/>
      </c>
      <c r="E62" s="153" t="str">
        <f>IFERROR(VLOOKUP($A62, '利用者情報'!$A$12:$L$113, 7, FALSE), "")</f>
        <v/>
      </c>
      <c r="F62" s="156" t="str">
        <f>IFERROR(VLOOKUP($A62, '利用者情報'!$A$12:$L$113, 8, FALSE), "")</f>
        <v/>
      </c>
      <c r="G62" s="153" t="str">
        <f>IFERROR(VLOOKUP($A62, '利用者情報'!$A$12:$L$113, 9, FALSE), "")</f>
        <v/>
      </c>
      <c r="H62" s="153" t="str">
        <f>IFERROR(VLOOKUP($A62, '利用者情報'!$A$12:$L$113, 10, FALSE), "")</f>
        <v/>
      </c>
      <c r="I62" s="153" t="str">
        <f>IFERROR(VLOOKUP($A62, '利用者情報'!$A$12:$L$113, 11, FALSE), "")</f>
        <v/>
      </c>
      <c r="J62" s="153" t="str">
        <f>IFERROR(VLOOKUP($A62, '利用者情報'!$A$12:$L$113, 12, FALSE), "")</f>
        <v/>
      </c>
      <c r="K62" s="160"/>
      <c r="L62" s="160"/>
      <c r="M62" s="157">
        <f t="shared" si="1"/>
        <v>0</v>
      </c>
      <c r="N62" s="158">
        <f t="shared" si="2"/>
        <v>0</v>
      </c>
      <c r="O62" s="160"/>
      <c r="P62" s="160"/>
      <c r="Q62" s="160"/>
      <c r="R62" s="158">
        <f t="shared" si="3"/>
        <v>0</v>
      </c>
      <c r="S62" s="157">
        <f t="shared" si="4"/>
        <v>0</v>
      </c>
      <c r="T62" s="157">
        <f t="shared" si="5"/>
        <v>0</v>
      </c>
      <c r="U62" s="158">
        <f t="shared" si="6"/>
        <v>0</v>
      </c>
      <c r="V62" s="158">
        <f t="shared" si="7"/>
        <v>0</v>
      </c>
      <c r="W62" s="159"/>
      <c r="X62" s="10" t="str">
        <f t="shared" si="8"/>
        <v/>
      </c>
      <c r="Y62" s="1"/>
      <c r="Z62" s="1"/>
      <c r="AA62" s="1"/>
      <c r="AB62" s="1"/>
      <c r="AC62" s="1"/>
    </row>
    <row r="63" ht="18.0" customHeight="1">
      <c r="A63" s="160"/>
      <c r="B63" s="153" t="str">
        <f>IFERROR(VLOOKUP($A63, '利用者情報'!$A$12:$L$113, 2, FALSE), "")</f>
        <v/>
      </c>
      <c r="C63" s="153" t="str">
        <f>IFERROR(VLOOKUP($A63, '利用者情報'!$A$12:$L$113, 3, FALSE), "")</f>
        <v/>
      </c>
      <c r="D63" s="153" t="str">
        <f>IFERROR(VLOOKUP($A63, '利用者情報'!$A$12:$L$113, 6, FALSE), "")</f>
        <v/>
      </c>
      <c r="E63" s="153" t="str">
        <f>IFERROR(VLOOKUP($A63, '利用者情報'!$A$12:$L$113, 7, FALSE), "")</f>
        <v/>
      </c>
      <c r="F63" s="156" t="str">
        <f>IFERROR(VLOOKUP($A63, '利用者情報'!$A$12:$L$113, 8, FALSE), "")</f>
        <v/>
      </c>
      <c r="G63" s="153" t="str">
        <f>IFERROR(VLOOKUP($A63, '利用者情報'!$A$12:$L$113, 9, FALSE), "")</f>
        <v/>
      </c>
      <c r="H63" s="153" t="str">
        <f>IFERROR(VLOOKUP($A63, '利用者情報'!$A$12:$L$113, 10, FALSE), "")</f>
        <v/>
      </c>
      <c r="I63" s="153" t="str">
        <f>IFERROR(VLOOKUP($A63, '利用者情報'!$A$12:$L$113, 11, FALSE), "")</f>
        <v/>
      </c>
      <c r="J63" s="153" t="str">
        <f>IFERROR(VLOOKUP($A63, '利用者情報'!$A$12:$L$113, 12, FALSE), "")</f>
        <v/>
      </c>
      <c r="K63" s="160"/>
      <c r="L63" s="160"/>
      <c r="M63" s="157">
        <f t="shared" si="1"/>
        <v>0</v>
      </c>
      <c r="N63" s="158">
        <f t="shared" si="2"/>
        <v>0</v>
      </c>
      <c r="O63" s="160"/>
      <c r="P63" s="160"/>
      <c r="Q63" s="160"/>
      <c r="R63" s="158">
        <f t="shared" si="3"/>
        <v>0</v>
      </c>
      <c r="S63" s="157">
        <f t="shared" si="4"/>
        <v>0</v>
      </c>
      <c r="T63" s="157">
        <f t="shared" si="5"/>
        <v>0</v>
      </c>
      <c r="U63" s="158">
        <f t="shared" si="6"/>
        <v>0</v>
      </c>
      <c r="V63" s="158">
        <f t="shared" si="7"/>
        <v>0</v>
      </c>
      <c r="W63" s="159"/>
      <c r="X63" s="10" t="str">
        <f t="shared" si="8"/>
        <v/>
      </c>
      <c r="Y63" s="1"/>
      <c r="Z63" s="1"/>
      <c r="AA63" s="1"/>
      <c r="AB63" s="1"/>
      <c r="AC63" s="1"/>
    </row>
    <row r="64" ht="18.0" customHeight="1">
      <c r="A64" s="160"/>
      <c r="B64" s="153" t="str">
        <f>IFERROR(VLOOKUP($A64, '利用者情報'!$A$12:$L$113, 2, FALSE), "")</f>
        <v/>
      </c>
      <c r="C64" s="153" t="str">
        <f>IFERROR(VLOOKUP($A64, '利用者情報'!$A$12:$L$113, 3, FALSE), "")</f>
        <v/>
      </c>
      <c r="D64" s="153" t="str">
        <f>IFERROR(VLOOKUP($A64, '利用者情報'!$A$12:$L$113, 6, FALSE), "")</f>
        <v/>
      </c>
      <c r="E64" s="153" t="str">
        <f>IFERROR(VLOOKUP($A64, '利用者情報'!$A$12:$L$113, 7, FALSE), "")</f>
        <v/>
      </c>
      <c r="F64" s="156" t="str">
        <f>IFERROR(VLOOKUP($A64, '利用者情報'!$A$12:$L$113, 8, FALSE), "")</f>
        <v/>
      </c>
      <c r="G64" s="153" t="str">
        <f>IFERROR(VLOOKUP($A64, '利用者情報'!$A$12:$L$113, 9, FALSE), "")</f>
        <v/>
      </c>
      <c r="H64" s="153" t="str">
        <f>IFERROR(VLOOKUP($A64, '利用者情報'!$A$12:$L$113, 10, FALSE), "")</f>
        <v/>
      </c>
      <c r="I64" s="153" t="str">
        <f>IFERROR(VLOOKUP($A64, '利用者情報'!$A$12:$L$113, 11, FALSE), "")</f>
        <v/>
      </c>
      <c r="J64" s="153" t="str">
        <f>IFERROR(VLOOKUP($A64, '利用者情報'!$A$12:$L$113, 12, FALSE), "")</f>
        <v/>
      </c>
      <c r="K64" s="160"/>
      <c r="L64" s="160"/>
      <c r="M64" s="157">
        <f t="shared" si="1"/>
        <v>0</v>
      </c>
      <c r="N64" s="158">
        <f t="shared" si="2"/>
        <v>0</v>
      </c>
      <c r="O64" s="160"/>
      <c r="P64" s="160"/>
      <c r="Q64" s="160"/>
      <c r="R64" s="158">
        <f t="shared" si="3"/>
        <v>0</v>
      </c>
      <c r="S64" s="157">
        <f t="shared" si="4"/>
        <v>0</v>
      </c>
      <c r="T64" s="157">
        <f t="shared" si="5"/>
        <v>0</v>
      </c>
      <c r="U64" s="158">
        <f t="shared" si="6"/>
        <v>0</v>
      </c>
      <c r="V64" s="158">
        <f t="shared" si="7"/>
        <v>0</v>
      </c>
      <c r="W64" s="159"/>
      <c r="X64" s="10" t="str">
        <f t="shared" si="8"/>
        <v/>
      </c>
      <c r="Y64" s="1"/>
      <c r="Z64" s="1"/>
      <c r="AA64" s="1"/>
      <c r="AB64" s="1"/>
      <c r="AC64" s="1"/>
    </row>
    <row r="65" ht="18.0" customHeight="1">
      <c r="A65" s="160"/>
      <c r="B65" s="153" t="str">
        <f>IFERROR(VLOOKUP($A65, '利用者情報'!$A$12:$L$113, 2, FALSE), "")</f>
        <v/>
      </c>
      <c r="C65" s="153" t="str">
        <f>IFERROR(VLOOKUP($A65, '利用者情報'!$A$12:$L$113, 3, FALSE), "")</f>
        <v/>
      </c>
      <c r="D65" s="153" t="str">
        <f>IFERROR(VLOOKUP($A65, '利用者情報'!$A$12:$L$113, 6, FALSE), "")</f>
        <v/>
      </c>
      <c r="E65" s="153" t="str">
        <f>IFERROR(VLOOKUP($A65, '利用者情報'!$A$12:$L$113, 7, FALSE), "")</f>
        <v/>
      </c>
      <c r="F65" s="156" t="str">
        <f>IFERROR(VLOOKUP($A65, '利用者情報'!$A$12:$L$113, 8, FALSE), "")</f>
        <v/>
      </c>
      <c r="G65" s="153" t="str">
        <f>IFERROR(VLOOKUP($A65, '利用者情報'!$A$12:$L$113, 9, FALSE), "")</f>
        <v/>
      </c>
      <c r="H65" s="153" t="str">
        <f>IFERROR(VLOOKUP($A65, '利用者情報'!$A$12:$L$113, 10, FALSE), "")</f>
        <v/>
      </c>
      <c r="I65" s="153" t="str">
        <f>IFERROR(VLOOKUP($A65, '利用者情報'!$A$12:$L$113, 11, FALSE), "")</f>
        <v/>
      </c>
      <c r="J65" s="153" t="str">
        <f>IFERROR(VLOOKUP($A65, '利用者情報'!$A$12:$L$113, 12, FALSE), "")</f>
        <v/>
      </c>
      <c r="K65" s="160"/>
      <c r="L65" s="160"/>
      <c r="M65" s="157">
        <f t="shared" si="1"/>
        <v>0</v>
      </c>
      <c r="N65" s="158">
        <f t="shared" si="2"/>
        <v>0</v>
      </c>
      <c r="O65" s="160"/>
      <c r="P65" s="160"/>
      <c r="Q65" s="160"/>
      <c r="R65" s="158">
        <f t="shared" si="3"/>
        <v>0</v>
      </c>
      <c r="S65" s="157">
        <f t="shared" si="4"/>
        <v>0</v>
      </c>
      <c r="T65" s="157">
        <f t="shared" si="5"/>
        <v>0</v>
      </c>
      <c r="U65" s="158">
        <f t="shared" si="6"/>
        <v>0</v>
      </c>
      <c r="V65" s="158">
        <f t="shared" si="7"/>
        <v>0</v>
      </c>
      <c r="W65" s="159"/>
      <c r="X65" s="10" t="str">
        <f t="shared" si="8"/>
        <v/>
      </c>
      <c r="Y65" s="1"/>
      <c r="Z65" s="1"/>
      <c r="AA65" s="1"/>
      <c r="AB65" s="1"/>
      <c r="AC65" s="1"/>
    </row>
    <row r="66" ht="18.0" customHeight="1">
      <c r="A66" s="160"/>
      <c r="B66" s="153" t="str">
        <f>IFERROR(VLOOKUP($A66, '利用者情報'!$A$12:$L$113, 2, FALSE), "")</f>
        <v/>
      </c>
      <c r="C66" s="153" t="str">
        <f>IFERROR(VLOOKUP($A66, '利用者情報'!$A$12:$L$113, 3, FALSE), "")</f>
        <v/>
      </c>
      <c r="D66" s="153" t="str">
        <f>IFERROR(VLOOKUP($A66, '利用者情報'!$A$12:$L$113, 6, FALSE), "")</f>
        <v/>
      </c>
      <c r="E66" s="153" t="str">
        <f>IFERROR(VLOOKUP($A66, '利用者情報'!$A$12:$L$113, 7, FALSE), "")</f>
        <v/>
      </c>
      <c r="F66" s="156" t="str">
        <f>IFERROR(VLOOKUP($A66, '利用者情報'!$A$12:$L$113, 8, FALSE), "")</f>
        <v/>
      </c>
      <c r="G66" s="153" t="str">
        <f>IFERROR(VLOOKUP($A66, '利用者情報'!$A$12:$L$113, 9, FALSE), "")</f>
        <v/>
      </c>
      <c r="H66" s="153" t="str">
        <f>IFERROR(VLOOKUP($A66, '利用者情報'!$A$12:$L$113, 10, FALSE), "")</f>
        <v/>
      </c>
      <c r="I66" s="153" t="str">
        <f>IFERROR(VLOOKUP($A66, '利用者情報'!$A$12:$L$113, 11, FALSE), "")</f>
        <v/>
      </c>
      <c r="J66" s="153" t="str">
        <f>IFERROR(VLOOKUP($A66, '利用者情報'!$A$12:$L$113, 12, FALSE), "")</f>
        <v/>
      </c>
      <c r="K66" s="160"/>
      <c r="L66" s="160"/>
      <c r="M66" s="157">
        <f t="shared" si="1"/>
        <v>0</v>
      </c>
      <c r="N66" s="158">
        <f t="shared" si="2"/>
        <v>0</v>
      </c>
      <c r="O66" s="160"/>
      <c r="P66" s="160"/>
      <c r="Q66" s="160"/>
      <c r="R66" s="158">
        <f t="shared" si="3"/>
        <v>0</v>
      </c>
      <c r="S66" s="157">
        <f t="shared" si="4"/>
        <v>0</v>
      </c>
      <c r="T66" s="157">
        <f t="shared" si="5"/>
        <v>0</v>
      </c>
      <c r="U66" s="158">
        <f t="shared" si="6"/>
        <v>0</v>
      </c>
      <c r="V66" s="158">
        <f t="shared" si="7"/>
        <v>0</v>
      </c>
      <c r="W66" s="159"/>
      <c r="X66" s="10" t="str">
        <f t="shared" si="8"/>
        <v/>
      </c>
      <c r="Y66" s="1"/>
      <c r="Z66" s="1"/>
      <c r="AA66" s="1"/>
      <c r="AB66" s="1"/>
      <c r="AC66" s="1"/>
    </row>
    <row r="67" ht="18.0" customHeight="1">
      <c r="A67" s="160"/>
      <c r="B67" s="153" t="str">
        <f>IFERROR(VLOOKUP($A67, '利用者情報'!$A$12:$L$113, 2, FALSE), "")</f>
        <v/>
      </c>
      <c r="C67" s="153" t="str">
        <f>IFERROR(VLOOKUP($A67, '利用者情報'!$A$12:$L$113, 3, FALSE), "")</f>
        <v/>
      </c>
      <c r="D67" s="153" t="str">
        <f>IFERROR(VLOOKUP($A67, '利用者情報'!$A$12:$L$113, 6, FALSE), "")</f>
        <v/>
      </c>
      <c r="E67" s="153" t="str">
        <f>IFERROR(VLOOKUP($A67, '利用者情報'!$A$12:$L$113, 7, FALSE), "")</f>
        <v/>
      </c>
      <c r="F67" s="156" t="str">
        <f>IFERROR(VLOOKUP($A67, '利用者情報'!$A$12:$L$113, 8, FALSE), "")</f>
        <v/>
      </c>
      <c r="G67" s="153" t="str">
        <f>IFERROR(VLOOKUP($A67, '利用者情報'!$A$12:$L$113, 9, FALSE), "")</f>
        <v/>
      </c>
      <c r="H67" s="153" t="str">
        <f>IFERROR(VLOOKUP($A67, '利用者情報'!$A$12:$L$113, 10, FALSE), "")</f>
        <v/>
      </c>
      <c r="I67" s="153" t="str">
        <f>IFERROR(VLOOKUP($A67, '利用者情報'!$A$12:$L$113, 11, FALSE), "")</f>
        <v/>
      </c>
      <c r="J67" s="153" t="str">
        <f>IFERROR(VLOOKUP($A67, '利用者情報'!$A$12:$L$113, 12, FALSE), "")</f>
        <v/>
      </c>
      <c r="K67" s="160"/>
      <c r="L67" s="160"/>
      <c r="M67" s="157">
        <f t="shared" si="1"/>
        <v>0</v>
      </c>
      <c r="N67" s="158">
        <f t="shared" si="2"/>
        <v>0</v>
      </c>
      <c r="O67" s="160"/>
      <c r="P67" s="160"/>
      <c r="Q67" s="160"/>
      <c r="R67" s="158">
        <f t="shared" si="3"/>
        <v>0</v>
      </c>
      <c r="S67" s="157">
        <f t="shared" si="4"/>
        <v>0</v>
      </c>
      <c r="T67" s="157">
        <f t="shared" si="5"/>
        <v>0</v>
      </c>
      <c r="U67" s="158">
        <f t="shared" si="6"/>
        <v>0</v>
      </c>
      <c r="V67" s="158">
        <f t="shared" si="7"/>
        <v>0</v>
      </c>
      <c r="W67" s="159"/>
      <c r="X67" s="10" t="str">
        <f t="shared" si="8"/>
        <v/>
      </c>
      <c r="Y67" s="1"/>
      <c r="Z67" s="1"/>
      <c r="AA67" s="1"/>
      <c r="AB67" s="1"/>
      <c r="AC67" s="1"/>
    </row>
    <row r="68" ht="18.0" customHeight="1">
      <c r="A68" s="160"/>
      <c r="B68" s="153" t="str">
        <f>IFERROR(VLOOKUP($A68, '利用者情報'!$A$12:$L$113, 2, FALSE), "")</f>
        <v/>
      </c>
      <c r="C68" s="153" t="str">
        <f>IFERROR(VLOOKUP($A68, '利用者情報'!$A$12:$L$113, 3, FALSE), "")</f>
        <v/>
      </c>
      <c r="D68" s="153" t="str">
        <f>IFERROR(VLOOKUP($A68, '利用者情報'!$A$12:$L$113, 6, FALSE), "")</f>
        <v/>
      </c>
      <c r="E68" s="153" t="str">
        <f>IFERROR(VLOOKUP($A68, '利用者情報'!$A$12:$L$113, 7, FALSE), "")</f>
        <v/>
      </c>
      <c r="F68" s="156" t="str">
        <f>IFERROR(VLOOKUP($A68, '利用者情報'!$A$12:$L$113, 8, FALSE), "")</f>
        <v/>
      </c>
      <c r="G68" s="153" t="str">
        <f>IFERROR(VLOOKUP($A68, '利用者情報'!$A$12:$L$113, 9, FALSE), "")</f>
        <v/>
      </c>
      <c r="H68" s="153" t="str">
        <f>IFERROR(VLOOKUP($A68, '利用者情報'!$A$12:$L$113, 10, FALSE), "")</f>
        <v/>
      </c>
      <c r="I68" s="153" t="str">
        <f>IFERROR(VLOOKUP($A68, '利用者情報'!$A$12:$L$113, 11, FALSE), "")</f>
        <v/>
      </c>
      <c r="J68" s="153" t="str">
        <f>IFERROR(VLOOKUP($A68, '利用者情報'!$A$12:$L$113, 12, FALSE), "")</f>
        <v/>
      </c>
      <c r="K68" s="160"/>
      <c r="L68" s="160"/>
      <c r="M68" s="157">
        <f t="shared" si="1"/>
        <v>0</v>
      </c>
      <c r="N68" s="158">
        <f t="shared" si="2"/>
        <v>0</v>
      </c>
      <c r="O68" s="160"/>
      <c r="P68" s="160"/>
      <c r="Q68" s="160"/>
      <c r="R68" s="158">
        <f t="shared" si="3"/>
        <v>0</v>
      </c>
      <c r="S68" s="157">
        <f t="shared" si="4"/>
        <v>0</v>
      </c>
      <c r="T68" s="157">
        <f t="shared" si="5"/>
        <v>0</v>
      </c>
      <c r="U68" s="158">
        <f t="shared" si="6"/>
        <v>0</v>
      </c>
      <c r="V68" s="158">
        <f t="shared" si="7"/>
        <v>0</v>
      </c>
      <c r="W68" s="159"/>
      <c r="X68" s="10" t="str">
        <f t="shared" si="8"/>
        <v/>
      </c>
      <c r="Y68" s="1"/>
      <c r="Z68" s="1"/>
      <c r="AA68" s="1"/>
      <c r="AB68" s="1"/>
      <c r="AC68" s="1"/>
    </row>
    <row r="69" ht="18.0" customHeight="1">
      <c r="A69" s="160"/>
      <c r="B69" s="153" t="str">
        <f>IFERROR(VLOOKUP($A69, '利用者情報'!$A$12:$L$113, 2, FALSE), "")</f>
        <v/>
      </c>
      <c r="C69" s="153" t="str">
        <f>IFERROR(VLOOKUP($A69, '利用者情報'!$A$12:$L$113, 3, FALSE), "")</f>
        <v/>
      </c>
      <c r="D69" s="153" t="str">
        <f>IFERROR(VLOOKUP($A69, '利用者情報'!$A$12:$L$113, 6, FALSE), "")</f>
        <v/>
      </c>
      <c r="E69" s="153" t="str">
        <f>IFERROR(VLOOKUP($A69, '利用者情報'!$A$12:$L$113, 7, FALSE), "")</f>
        <v/>
      </c>
      <c r="F69" s="156" t="str">
        <f>IFERROR(VLOOKUP($A69, '利用者情報'!$A$12:$L$113, 8, FALSE), "")</f>
        <v/>
      </c>
      <c r="G69" s="153" t="str">
        <f>IFERROR(VLOOKUP($A69, '利用者情報'!$A$12:$L$113, 9, FALSE), "")</f>
        <v/>
      </c>
      <c r="H69" s="153" t="str">
        <f>IFERROR(VLOOKUP($A69, '利用者情報'!$A$12:$L$113, 10, FALSE), "")</f>
        <v/>
      </c>
      <c r="I69" s="153" t="str">
        <f>IFERROR(VLOOKUP($A69, '利用者情報'!$A$12:$L$113, 11, FALSE), "")</f>
        <v/>
      </c>
      <c r="J69" s="153" t="str">
        <f>IFERROR(VLOOKUP($A69, '利用者情報'!$A$12:$L$113, 12, FALSE), "")</f>
        <v/>
      </c>
      <c r="K69" s="160"/>
      <c r="L69" s="160"/>
      <c r="M69" s="157">
        <f t="shared" si="1"/>
        <v>0</v>
      </c>
      <c r="N69" s="158">
        <f t="shared" si="2"/>
        <v>0</v>
      </c>
      <c r="O69" s="160"/>
      <c r="P69" s="160"/>
      <c r="Q69" s="160"/>
      <c r="R69" s="158">
        <f t="shared" si="3"/>
        <v>0</v>
      </c>
      <c r="S69" s="157">
        <f t="shared" si="4"/>
        <v>0</v>
      </c>
      <c r="T69" s="157">
        <f t="shared" si="5"/>
        <v>0</v>
      </c>
      <c r="U69" s="158">
        <f t="shared" si="6"/>
        <v>0</v>
      </c>
      <c r="V69" s="158">
        <f t="shared" si="7"/>
        <v>0</v>
      </c>
      <c r="W69" s="159"/>
      <c r="X69" s="10" t="str">
        <f t="shared" si="8"/>
        <v/>
      </c>
      <c r="Y69" s="1"/>
      <c r="Z69" s="1"/>
      <c r="AA69" s="1"/>
      <c r="AB69" s="1"/>
      <c r="AC69" s="1"/>
    </row>
    <row r="70" ht="18.0" customHeight="1">
      <c r="A70" s="160"/>
      <c r="B70" s="153" t="str">
        <f>IFERROR(VLOOKUP($A70, '利用者情報'!$A$12:$L$113, 2, FALSE), "")</f>
        <v/>
      </c>
      <c r="C70" s="153" t="str">
        <f>IFERROR(VLOOKUP($A70, '利用者情報'!$A$12:$L$113, 3, FALSE), "")</f>
        <v/>
      </c>
      <c r="D70" s="153" t="str">
        <f>IFERROR(VLOOKUP($A70, '利用者情報'!$A$12:$L$113, 6, FALSE), "")</f>
        <v/>
      </c>
      <c r="E70" s="153" t="str">
        <f>IFERROR(VLOOKUP($A70, '利用者情報'!$A$12:$L$113, 7, FALSE), "")</f>
        <v/>
      </c>
      <c r="F70" s="156" t="str">
        <f>IFERROR(VLOOKUP($A70, '利用者情報'!$A$12:$L$113, 8, FALSE), "")</f>
        <v/>
      </c>
      <c r="G70" s="153" t="str">
        <f>IFERROR(VLOOKUP($A70, '利用者情報'!$A$12:$L$113, 9, FALSE), "")</f>
        <v/>
      </c>
      <c r="H70" s="153" t="str">
        <f>IFERROR(VLOOKUP($A70, '利用者情報'!$A$12:$L$113, 10, FALSE), "")</f>
        <v/>
      </c>
      <c r="I70" s="153" t="str">
        <f>IFERROR(VLOOKUP($A70, '利用者情報'!$A$12:$L$113, 11, FALSE), "")</f>
        <v/>
      </c>
      <c r="J70" s="153" t="str">
        <f>IFERROR(VLOOKUP($A70, '利用者情報'!$A$12:$L$113, 12, FALSE), "")</f>
        <v/>
      </c>
      <c r="K70" s="160"/>
      <c r="L70" s="160"/>
      <c r="M70" s="157">
        <f t="shared" si="1"/>
        <v>0</v>
      </c>
      <c r="N70" s="158">
        <f t="shared" si="2"/>
        <v>0</v>
      </c>
      <c r="O70" s="160"/>
      <c r="P70" s="160"/>
      <c r="Q70" s="160"/>
      <c r="R70" s="158">
        <f t="shared" si="3"/>
        <v>0</v>
      </c>
      <c r="S70" s="157">
        <f t="shared" si="4"/>
        <v>0</v>
      </c>
      <c r="T70" s="157">
        <f t="shared" si="5"/>
        <v>0</v>
      </c>
      <c r="U70" s="158">
        <f t="shared" si="6"/>
        <v>0</v>
      </c>
      <c r="V70" s="158">
        <f t="shared" si="7"/>
        <v>0</v>
      </c>
      <c r="W70" s="159"/>
      <c r="X70" s="10" t="str">
        <f t="shared" si="8"/>
        <v/>
      </c>
      <c r="Y70" s="1"/>
      <c r="Z70" s="1"/>
      <c r="AA70" s="1"/>
      <c r="AB70" s="1"/>
      <c r="AC70" s="1"/>
    </row>
    <row r="71" ht="18.0" customHeight="1">
      <c r="A71" s="160"/>
      <c r="B71" s="153" t="str">
        <f>IFERROR(VLOOKUP($A71, '利用者情報'!$A$12:$L$113, 2, FALSE), "")</f>
        <v/>
      </c>
      <c r="C71" s="153" t="str">
        <f>IFERROR(VLOOKUP($A71, '利用者情報'!$A$12:$L$113, 3, FALSE), "")</f>
        <v/>
      </c>
      <c r="D71" s="153" t="str">
        <f>IFERROR(VLOOKUP($A71, '利用者情報'!$A$12:$L$113, 6, FALSE), "")</f>
        <v/>
      </c>
      <c r="E71" s="153" t="str">
        <f>IFERROR(VLOOKUP($A71, '利用者情報'!$A$12:$L$113, 7, FALSE), "")</f>
        <v/>
      </c>
      <c r="F71" s="156" t="str">
        <f>IFERROR(VLOOKUP($A71, '利用者情報'!$A$12:$L$113, 8, FALSE), "")</f>
        <v/>
      </c>
      <c r="G71" s="153" t="str">
        <f>IFERROR(VLOOKUP($A71, '利用者情報'!$A$12:$L$113, 9, FALSE), "")</f>
        <v/>
      </c>
      <c r="H71" s="153" t="str">
        <f>IFERROR(VLOOKUP($A71, '利用者情報'!$A$12:$L$113, 10, FALSE), "")</f>
        <v/>
      </c>
      <c r="I71" s="153" t="str">
        <f>IFERROR(VLOOKUP($A71, '利用者情報'!$A$12:$L$113, 11, FALSE), "")</f>
        <v/>
      </c>
      <c r="J71" s="153" t="str">
        <f>IFERROR(VLOOKUP($A71, '利用者情報'!$A$12:$L$113, 12, FALSE), "")</f>
        <v/>
      </c>
      <c r="K71" s="160"/>
      <c r="L71" s="160"/>
      <c r="M71" s="157">
        <f t="shared" si="1"/>
        <v>0</v>
      </c>
      <c r="N71" s="158">
        <f t="shared" si="2"/>
        <v>0</v>
      </c>
      <c r="O71" s="160"/>
      <c r="P71" s="160"/>
      <c r="Q71" s="160"/>
      <c r="R71" s="158">
        <f t="shared" si="3"/>
        <v>0</v>
      </c>
      <c r="S71" s="157">
        <f t="shared" si="4"/>
        <v>0</v>
      </c>
      <c r="T71" s="157">
        <f t="shared" si="5"/>
        <v>0</v>
      </c>
      <c r="U71" s="158">
        <f t="shared" si="6"/>
        <v>0</v>
      </c>
      <c r="V71" s="158">
        <f t="shared" si="7"/>
        <v>0</v>
      </c>
      <c r="W71" s="159"/>
      <c r="X71" s="10" t="str">
        <f t="shared" si="8"/>
        <v/>
      </c>
      <c r="Y71" s="1"/>
      <c r="Z71" s="1"/>
      <c r="AA71" s="1"/>
      <c r="AB71" s="1"/>
      <c r="AC71" s="1"/>
    </row>
    <row r="72" ht="18.0" customHeight="1">
      <c r="A72" s="160"/>
      <c r="B72" s="153" t="str">
        <f>IFERROR(VLOOKUP($A72, '利用者情報'!$A$12:$L$113, 2, FALSE), "")</f>
        <v/>
      </c>
      <c r="C72" s="153" t="str">
        <f>IFERROR(VLOOKUP($A72, '利用者情報'!$A$12:$L$113, 3, FALSE), "")</f>
        <v/>
      </c>
      <c r="D72" s="153" t="str">
        <f>IFERROR(VLOOKUP($A72, '利用者情報'!$A$12:$L$113, 6, FALSE), "")</f>
        <v/>
      </c>
      <c r="E72" s="153" t="str">
        <f>IFERROR(VLOOKUP($A72, '利用者情報'!$A$12:$L$113, 7, FALSE), "")</f>
        <v/>
      </c>
      <c r="F72" s="156" t="str">
        <f>IFERROR(VLOOKUP($A72, '利用者情報'!$A$12:$L$113, 8, FALSE), "")</f>
        <v/>
      </c>
      <c r="G72" s="153" t="str">
        <f>IFERROR(VLOOKUP($A72, '利用者情報'!$A$12:$L$113, 9, FALSE), "")</f>
        <v/>
      </c>
      <c r="H72" s="153" t="str">
        <f>IFERROR(VLOOKUP($A72, '利用者情報'!$A$12:$L$113, 10, FALSE), "")</f>
        <v/>
      </c>
      <c r="I72" s="153" t="str">
        <f>IFERROR(VLOOKUP($A72, '利用者情報'!$A$12:$L$113, 11, FALSE), "")</f>
        <v/>
      </c>
      <c r="J72" s="153" t="str">
        <f>IFERROR(VLOOKUP($A72, '利用者情報'!$A$12:$L$113, 12, FALSE), "")</f>
        <v/>
      </c>
      <c r="K72" s="160"/>
      <c r="L72" s="160"/>
      <c r="M72" s="157">
        <f t="shared" si="1"/>
        <v>0</v>
      </c>
      <c r="N72" s="158">
        <f t="shared" si="2"/>
        <v>0</v>
      </c>
      <c r="O72" s="160"/>
      <c r="P72" s="160"/>
      <c r="Q72" s="160"/>
      <c r="R72" s="158">
        <f t="shared" si="3"/>
        <v>0</v>
      </c>
      <c r="S72" s="157">
        <f t="shared" si="4"/>
        <v>0</v>
      </c>
      <c r="T72" s="157">
        <f t="shared" si="5"/>
        <v>0</v>
      </c>
      <c r="U72" s="158">
        <f t="shared" si="6"/>
        <v>0</v>
      </c>
      <c r="V72" s="158">
        <f t="shared" si="7"/>
        <v>0</v>
      </c>
      <c r="W72" s="159"/>
      <c r="X72" s="10" t="str">
        <f t="shared" si="8"/>
        <v/>
      </c>
      <c r="Y72" s="1"/>
      <c r="Z72" s="1"/>
      <c r="AA72" s="1"/>
      <c r="AB72" s="1"/>
      <c r="AC72" s="1"/>
    </row>
    <row r="73" ht="18.0" customHeight="1">
      <c r="A73" s="160"/>
      <c r="B73" s="153" t="str">
        <f>IFERROR(VLOOKUP($A73, '利用者情報'!$A$12:$L$113, 2, FALSE), "")</f>
        <v/>
      </c>
      <c r="C73" s="153" t="str">
        <f>IFERROR(VLOOKUP($A73, '利用者情報'!$A$12:$L$113, 3, FALSE), "")</f>
        <v/>
      </c>
      <c r="D73" s="153" t="str">
        <f>IFERROR(VLOOKUP($A73, '利用者情報'!$A$12:$L$113, 6, FALSE), "")</f>
        <v/>
      </c>
      <c r="E73" s="153" t="str">
        <f>IFERROR(VLOOKUP($A73, '利用者情報'!$A$12:$L$113, 7, FALSE), "")</f>
        <v/>
      </c>
      <c r="F73" s="156" t="str">
        <f>IFERROR(VLOOKUP($A73, '利用者情報'!$A$12:$L$113, 8, FALSE), "")</f>
        <v/>
      </c>
      <c r="G73" s="153" t="str">
        <f>IFERROR(VLOOKUP($A73, '利用者情報'!$A$12:$L$113, 9, FALSE), "")</f>
        <v/>
      </c>
      <c r="H73" s="153" t="str">
        <f>IFERROR(VLOOKUP($A73, '利用者情報'!$A$12:$L$113, 10, FALSE), "")</f>
        <v/>
      </c>
      <c r="I73" s="153" t="str">
        <f>IFERROR(VLOOKUP($A73, '利用者情報'!$A$12:$L$113, 11, FALSE), "")</f>
        <v/>
      </c>
      <c r="J73" s="153" t="str">
        <f>IFERROR(VLOOKUP($A73, '利用者情報'!$A$12:$L$113, 12, FALSE), "")</f>
        <v/>
      </c>
      <c r="K73" s="160"/>
      <c r="L73" s="160"/>
      <c r="M73" s="157">
        <f t="shared" si="1"/>
        <v>0</v>
      </c>
      <c r="N73" s="158">
        <f t="shared" si="2"/>
        <v>0</v>
      </c>
      <c r="O73" s="160"/>
      <c r="P73" s="160"/>
      <c r="Q73" s="160"/>
      <c r="R73" s="158">
        <f t="shared" si="3"/>
        <v>0</v>
      </c>
      <c r="S73" s="157">
        <f t="shared" si="4"/>
        <v>0</v>
      </c>
      <c r="T73" s="157">
        <f t="shared" si="5"/>
        <v>0</v>
      </c>
      <c r="U73" s="158">
        <f t="shared" si="6"/>
        <v>0</v>
      </c>
      <c r="V73" s="158">
        <f t="shared" si="7"/>
        <v>0</v>
      </c>
      <c r="W73" s="159"/>
      <c r="X73" s="10" t="str">
        <f t="shared" si="8"/>
        <v/>
      </c>
      <c r="Y73" s="1"/>
      <c r="Z73" s="1"/>
      <c r="AA73" s="1"/>
      <c r="AB73" s="1"/>
      <c r="AC73" s="1"/>
    </row>
    <row r="74" ht="18.0" customHeight="1">
      <c r="A74" s="160"/>
      <c r="B74" s="153" t="str">
        <f>IFERROR(VLOOKUP($A74, '利用者情報'!$A$12:$L$113, 2, FALSE), "")</f>
        <v/>
      </c>
      <c r="C74" s="153" t="str">
        <f>IFERROR(VLOOKUP($A74, '利用者情報'!$A$12:$L$113, 3, FALSE), "")</f>
        <v/>
      </c>
      <c r="D74" s="153" t="str">
        <f>IFERROR(VLOOKUP($A74, '利用者情報'!$A$12:$L$113, 6, FALSE), "")</f>
        <v/>
      </c>
      <c r="E74" s="153" t="str">
        <f>IFERROR(VLOOKUP($A74, '利用者情報'!$A$12:$L$113, 7, FALSE), "")</f>
        <v/>
      </c>
      <c r="F74" s="156" t="str">
        <f>IFERROR(VLOOKUP($A74, '利用者情報'!$A$12:$L$113, 8, FALSE), "")</f>
        <v/>
      </c>
      <c r="G74" s="153" t="str">
        <f>IFERROR(VLOOKUP($A74, '利用者情報'!$A$12:$L$113, 9, FALSE), "")</f>
        <v/>
      </c>
      <c r="H74" s="153" t="str">
        <f>IFERROR(VLOOKUP($A74, '利用者情報'!$A$12:$L$113, 10, FALSE), "")</f>
        <v/>
      </c>
      <c r="I74" s="153" t="str">
        <f>IFERROR(VLOOKUP($A74, '利用者情報'!$A$12:$L$113, 11, FALSE), "")</f>
        <v/>
      </c>
      <c r="J74" s="153" t="str">
        <f>IFERROR(VLOOKUP($A74, '利用者情報'!$A$12:$L$113, 12, FALSE), "")</f>
        <v/>
      </c>
      <c r="K74" s="160"/>
      <c r="L74" s="160"/>
      <c r="M74" s="157">
        <f t="shared" si="1"/>
        <v>0</v>
      </c>
      <c r="N74" s="158">
        <f t="shared" si="2"/>
        <v>0</v>
      </c>
      <c r="O74" s="160"/>
      <c r="P74" s="160"/>
      <c r="Q74" s="160"/>
      <c r="R74" s="158">
        <f t="shared" si="3"/>
        <v>0</v>
      </c>
      <c r="S74" s="157">
        <f t="shared" si="4"/>
        <v>0</v>
      </c>
      <c r="T74" s="157">
        <f t="shared" si="5"/>
        <v>0</v>
      </c>
      <c r="U74" s="158">
        <f t="shared" si="6"/>
        <v>0</v>
      </c>
      <c r="V74" s="158">
        <f t="shared" si="7"/>
        <v>0</v>
      </c>
      <c r="W74" s="159"/>
      <c r="X74" s="10" t="str">
        <f t="shared" si="8"/>
        <v/>
      </c>
      <c r="Y74" s="1"/>
      <c r="Z74" s="1"/>
      <c r="AA74" s="1"/>
      <c r="AB74" s="1"/>
      <c r="AC74" s="1"/>
    </row>
    <row r="75" ht="18.0" customHeight="1">
      <c r="A75" s="160"/>
      <c r="B75" s="153" t="str">
        <f>IFERROR(VLOOKUP($A75, '利用者情報'!$A$12:$L$113, 2, FALSE), "")</f>
        <v/>
      </c>
      <c r="C75" s="153" t="str">
        <f>IFERROR(VLOOKUP($A75, '利用者情報'!$A$12:$L$113, 3, FALSE), "")</f>
        <v/>
      </c>
      <c r="D75" s="153" t="str">
        <f>IFERROR(VLOOKUP($A75, '利用者情報'!$A$12:$L$113, 6, FALSE), "")</f>
        <v/>
      </c>
      <c r="E75" s="153" t="str">
        <f>IFERROR(VLOOKUP($A75, '利用者情報'!$A$12:$L$113, 7, FALSE), "")</f>
        <v/>
      </c>
      <c r="F75" s="156" t="str">
        <f>IFERROR(VLOOKUP($A75, '利用者情報'!$A$12:$L$113, 8, FALSE), "")</f>
        <v/>
      </c>
      <c r="G75" s="153" t="str">
        <f>IFERROR(VLOOKUP($A75, '利用者情報'!$A$12:$L$113, 9, FALSE), "")</f>
        <v/>
      </c>
      <c r="H75" s="153" t="str">
        <f>IFERROR(VLOOKUP($A75, '利用者情報'!$A$12:$L$113, 10, FALSE), "")</f>
        <v/>
      </c>
      <c r="I75" s="153" t="str">
        <f>IFERROR(VLOOKUP($A75, '利用者情報'!$A$12:$L$113, 11, FALSE), "")</f>
        <v/>
      </c>
      <c r="J75" s="153" t="str">
        <f>IFERROR(VLOOKUP($A75, '利用者情報'!$A$12:$L$113, 12, FALSE), "")</f>
        <v/>
      </c>
      <c r="K75" s="160"/>
      <c r="L75" s="160"/>
      <c r="M75" s="157">
        <f t="shared" si="1"/>
        <v>0</v>
      </c>
      <c r="N75" s="158">
        <f t="shared" si="2"/>
        <v>0</v>
      </c>
      <c r="O75" s="160"/>
      <c r="P75" s="160"/>
      <c r="Q75" s="160"/>
      <c r="R75" s="158">
        <f t="shared" si="3"/>
        <v>0</v>
      </c>
      <c r="S75" s="157">
        <f t="shared" si="4"/>
        <v>0</v>
      </c>
      <c r="T75" s="157">
        <f t="shared" si="5"/>
        <v>0</v>
      </c>
      <c r="U75" s="158">
        <f t="shared" si="6"/>
        <v>0</v>
      </c>
      <c r="V75" s="158">
        <f t="shared" si="7"/>
        <v>0</v>
      </c>
      <c r="W75" s="159"/>
      <c r="X75" s="10" t="str">
        <f t="shared" si="8"/>
        <v/>
      </c>
      <c r="Y75" s="1"/>
      <c r="Z75" s="1"/>
      <c r="AA75" s="1"/>
      <c r="AB75" s="1"/>
      <c r="AC75" s="1"/>
    </row>
    <row r="76" ht="18.0" customHeight="1">
      <c r="A76" s="160"/>
      <c r="B76" s="153" t="str">
        <f>IFERROR(VLOOKUP($A76, '利用者情報'!$A$12:$L$113, 2, FALSE), "")</f>
        <v/>
      </c>
      <c r="C76" s="153" t="str">
        <f>IFERROR(VLOOKUP($A76, '利用者情報'!$A$12:$L$113, 3, FALSE), "")</f>
        <v/>
      </c>
      <c r="D76" s="153" t="str">
        <f>IFERROR(VLOOKUP($A76, '利用者情報'!$A$12:$L$113, 6, FALSE), "")</f>
        <v/>
      </c>
      <c r="E76" s="153" t="str">
        <f>IFERROR(VLOOKUP($A76, '利用者情報'!$A$12:$L$113, 7, FALSE), "")</f>
        <v/>
      </c>
      <c r="F76" s="156" t="str">
        <f>IFERROR(VLOOKUP($A76, '利用者情報'!$A$12:$L$113, 8, FALSE), "")</f>
        <v/>
      </c>
      <c r="G76" s="153" t="str">
        <f>IFERROR(VLOOKUP($A76, '利用者情報'!$A$12:$L$113, 9, FALSE), "")</f>
        <v/>
      </c>
      <c r="H76" s="153" t="str">
        <f>IFERROR(VLOOKUP($A76, '利用者情報'!$A$12:$L$113, 10, FALSE), "")</f>
        <v/>
      </c>
      <c r="I76" s="153" t="str">
        <f>IFERROR(VLOOKUP($A76, '利用者情報'!$A$12:$L$113, 11, FALSE), "")</f>
        <v/>
      </c>
      <c r="J76" s="153" t="str">
        <f>IFERROR(VLOOKUP($A76, '利用者情報'!$A$12:$L$113, 12, FALSE), "")</f>
        <v/>
      </c>
      <c r="K76" s="160"/>
      <c r="L76" s="160"/>
      <c r="M76" s="157">
        <f t="shared" si="1"/>
        <v>0</v>
      </c>
      <c r="N76" s="158">
        <f t="shared" si="2"/>
        <v>0</v>
      </c>
      <c r="O76" s="160"/>
      <c r="P76" s="160"/>
      <c r="Q76" s="160"/>
      <c r="R76" s="158">
        <f t="shared" si="3"/>
        <v>0</v>
      </c>
      <c r="S76" s="157">
        <f t="shared" si="4"/>
        <v>0</v>
      </c>
      <c r="T76" s="157">
        <f t="shared" si="5"/>
        <v>0</v>
      </c>
      <c r="U76" s="158">
        <f t="shared" si="6"/>
        <v>0</v>
      </c>
      <c r="V76" s="158">
        <f t="shared" si="7"/>
        <v>0</v>
      </c>
      <c r="W76" s="162"/>
      <c r="X76" s="163" t="str">
        <f t="shared" si="8"/>
        <v/>
      </c>
      <c r="Y76" s="1"/>
      <c r="Z76" s="1"/>
      <c r="AA76" s="1"/>
      <c r="AB76" s="1"/>
      <c r="AC76" s="1"/>
    </row>
    <row r="77" ht="18.0" customHeight="1">
      <c r="A77" s="160"/>
      <c r="B77" s="153" t="str">
        <f>IFERROR(VLOOKUP($A77, '利用者情報'!$A$12:$L$113, 2, FALSE), "")</f>
        <v/>
      </c>
      <c r="C77" s="153" t="str">
        <f>IFERROR(VLOOKUP($A77, '利用者情報'!$A$12:$L$113, 3, FALSE), "")</f>
        <v/>
      </c>
      <c r="D77" s="153" t="str">
        <f>IFERROR(VLOOKUP($A77, '利用者情報'!$A$12:$L$113, 6, FALSE), "")</f>
        <v/>
      </c>
      <c r="E77" s="153" t="str">
        <f>IFERROR(VLOOKUP($A77, '利用者情報'!$A$12:$L$113, 7, FALSE), "")</f>
        <v/>
      </c>
      <c r="F77" s="156" t="str">
        <f>IFERROR(VLOOKUP($A77, '利用者情報'!$A$12:$L$113, 8, FALSE), "")</f>
        <v/>
      </c>
      <c r="G77" s="153" t="str">
        <f>IFERROR(VLOOKUP($A77, '利用者情報'!$A$12:$L$113, 9, FALSE), "")</f>
        <v/>
      </c>
      <c r="H77" s="153" t="str">
        <f>IFERROR(VLOOKUP($A77, '利用者情報'!$A$12:$L$113, 10, FALSE), "")</f>
        <v/>
      </c>
      <c r="I77" s="153" t="str">
        <f>IFERROR(VLOOKUP($A77, '利用者情報'!$A$12:$L$113, 11, FALSE), "")</f>
        <v/>
      </c>
      <c r="J77" s="153" t="str">
        <f>IFERROR(VLOOKUP($A77, '利用者情報'!$A$12:$L$113, 12, FALSE), "")</f>
        <v/>
      </c>
      <c r="K77" s="160"/>
      <c r="L77" s="160"/>
      <c r="M77" s="157">
        <f t="shared" si="1"/>
        <v>0</v>
      </c>
      <c r="N77" s="158">
        <f t="shared" si="2"/>
        <v>0</v>
      </c>
      <c r="O77" s="160"/>
      <c r="P77" s="160"/>
      <c r="Q77" s="160"/>
      <c r="R77" s="158">
        <f t="shared" si="3"/>
        <v>0</v>
      </c>
      <c r="S77" s="157">
        <f t="shared" si="4"/>
        <v>0</v>
      </c>
      <c r="T77" s="157">
        <f t="shared" si="5"/>
        <v>0</v>
      </c>
      <c r="U77" s="158">
        <f t="shared" si="6"/>
        <v>0</v>
      </c>
      <c r="V77" s="158">
        <f t="shared" si="7"/>
        <v>0</v>
      </c>
      <c r="W77" s="162"/>
      <c r="X77" s="163" t="str">
        <f t="shared" si="8"/>
        <v/>
      </c>
      <c r="Y77" s="1"/>
      <c r="Z77" s="1"/>
      <c r="AA77" s="1"/>
      <c r="AB77" s="1"/>
      <c r="AC77" s="1"/>
    </row>
    <row r="78" ht="18.0" customHeight="1">
      <c r="A78" s="160"/>
      <c r="B78" s="153" t="str">
        <f>IFERROR(VLOOKUP($A78, '利用者情報'!$A$12:$L$113, 2, FALSE), "")</f>
        <v/>
      </c>
      <c r="C78" s="153" t="str">
        <f>IFERROR(VLOOKUP($A78, '利用者情報'!$A$12:$L$113, 3, FALSE), "")</f>
        <v/>
      </c>
      <c r="D78" s="153" t="str">
        <f>IFERROR(VLOOKUP($A78, '利用者情報'!$A$12:$L$113, 6, FALSE), "")</f>
        <v/>
      </c>
      <c r="E78" s="153" t="str">
        <f>IFERROR(VLOOKUP($A78, '利用者情報'!$A$12:$L$113, 7, FALSE), "")</f>
        <v/>
      </c>
      <c r="F78" s="156" t="str">
        <f>IFERROR(VLOOKUP($A78, '利用者情報'!$A$12:$L$113, 8, FALSE), "")</f>
        <v/>
      </c>
      <c r="G78" s="153" t="str">
        <f>IFERROR(VLOOKUP($A78, '利用者情報'!$A$12:$L$113, 9, FALSE), "")</f>
        <v/>
      </c>
      <c r="H78" s="153" t="str">
        <f>IFERROR(VLOOKUP($A78, '利用者情報'!$A$12:$L$113, 10, FALSE), "")</f>
        <v/>
      </c>
      <c r="I78" s="153" t="str">
        <f>IFERROR(VLOOKUP($A78, '利用者情報'!$A$12:$L$113, 11, FALSE), "")</f>
        <v/>
      </c>
      <c r="J78" s="153" t="str">
        <f>IFERROR(VLOOKUP($A78, '利用者情報'!$A$12:$L$113, 12, FALSE), "")</f>
        <v/>
      </c>
      <c r="K78" s="160"/>
      <c r="L78" s="160"/>
      <c r="M78" s="157">
        <f t="shared" si="1"/>
        <v>0</v>
      </c>
      <c r="N78" s="158">
        <f t="shared" si="2"/>
        <v>0</v>
      </c>
      <c r="O78" s="160"/>
      <c r="P78" s="160"/>
      <c r="Q78" s="160"/>
      <c r="R78" s="158">
        <f t="shared" si="3"/>
        <v>0</v>
      </c>
      <c r="S78" s="157">
        <f t="shared" si="4"/>
        <v>0</v>
      </c>
      <c r="T78" s="157">
        <f t="shared" si="5"/>
        <v>0</v>
      </c>
      <c r="U78" s="158">
        <f t="shared" si="6"/>
        <v>0</v>
      </c>
      <c r="V78" s="158">
        <f t="shared" si="7"/>
        <v>0</v>
      </c>
      <c r="W78" s="162"/>
      <c r="X78" s="163"/>
      <c r="Y78" s="10"/>
      <c r="Z78" s="10"/>
      <c r="AA78" s="10"/>
      <c r="AB78" s="10"/>
      <c r="AC78" s="1"/>
    </row>
    <row r="79" ht="18.0" customHeight="1">
      <c r="A79" s="160"/>
      <c r="B79" s="153" t="str">
        <f>IFERROR(VLOOKUP($A79, '利用者情報'!$A$12:$L$113, 2, FALSE), "")</f>
        <v/>
      </c>
      <c r="C79" s="153" t="str">
        <f>IFERROR(VLOOKUP($A79, '利用者情報'!$A$12:$L$113, 3, FALSE), "")</f>
        <v/>
      </c>
      <c r="D79" s="153" t="str">
        <f>IFERROR(VLOOKUP($A79, '利用者情報'!$A$12:$L$113, 6, FALSE), "")</f>
        <v/>
      </c>
      <c r="E79" s="153" t="str">
        <f>IFERROR(VLOOKUP($A79, '利用者情報'!$A$12:$L$113, 7, FALSE), "")</f>
        <v/>
      </c>
      <c r="F79" s="156" t="str">
        <f>IFERROR(VLOOKUP($A79, '利用者情報'!$A$12:$L$113, 8, FALSE), "")</f>
        <v/>
      </c>
      <c r="G79" s="153" t="str">
        <f>IFERROR(VLOOKUP($A79, '利用者情報'!$A$12:$L$113, 9, FALSE), "")</f>
        <v/>
      </c>
      <c r="H79" s="153" t="str">
        <f>IFERROR(VLOOKUP($A79, '利用者情報'!$A$12:$L$113, 10, FALSE), "")</f>
        <v/>
      </c>
      <c r="I79" s="153" t="str">
        <f>IFERROR(VLOOKUP($A79, '利用者情報'!$A$12:$L$113, 11, FALSE), "")</f>
        <v/>
      </c>
      <c r="J79" s="153" t="str">
        <f>IFERROR(VLOOKUP($A79, '利用者情報'!$A$12:$L$113, 12, FALSE), "")</f>
        <v/>
      </c>
      <c r="K79" s="160"/>
      <c r="L79" s="160"/>
      <c r="M79" s="157">
        <f t="shared" si="1"/>
        <v>0</v>
      </c>
      <c r="N79" s="158">
        <f t="shared" si="2"/>
        <v>0</v>
      </c>
      <c r="O79" s="160"/>
      <c r="P79" s="160"/>
      <c r="Q79" s="160"/>
      <c r="R79" s="158">
        <f t="shared" si="3"/>
        <v>0</v>
      </c>
      <c r="S79" s="157">
        <f t="shared" si="4"/>
        <v>0</v>
      </c>
      <c r="T79" s="157">
        <f t="shared" si="5"/>
        <v>0</v>
      </c>
      <c r="U79" s="158">
        <f t="shared" si="6"/>
        <v>0</v>
      </c>
      <c r="V79" s="158">
        <f t="shared" si="7"/>
        <v>0</v>
      </c>
      <c r="W79" s="162"/>
      <c r="X79" s="183"/>
      <c r="Y79" s="1"/>
      <c r="Z79" s="1"/>
      <c r="AA79" s="1"/>
      <c r="AB79" s="1"/>
      <c r="AC79" s="1"/>
    </row>
    <row r="80" ht="18.0" customHeight="1">
      <c r="A80" s="160"/>
      <c r="B80" s="153" t="str">
        <f>IFERROR(VLOOKUP($A80, '利用者情報'!$A$12:$L$113, 2, FALSE), "")</f>
        <v/>
      </c>
      <c r="C80" s="153" t="str">
        <f>IFERROR(VLOOKUP($A80, '利用者情報'!$A$12:$L$113, 3, FALSE), "")</f>
        <v/>
      </c>
      <c r="D80" s="153" t="str">
        <f>IFERROR(VLOOKUP($A80, '利用者情報'!$A$12:$L$113, 6, FALSE), "")</f>
        <v/>
      </c>
      <c r="E80" s="153" t="str">
        <f>IFERROR(VLOOKUP($A80, '利用者情報'!$A$12:$L$113, 7, FALSE), "")</f>
        <v/>
      </c>
      <c r="F80" s="156" t="str">
        <f>IFERROR(VLOOKUP($A80, '利用者情報'!$A$12:$L$113, 8, FALSE), "")</f>
        <v/>
      </c>
      <c r="G80" s="153" t="str">
        <f>IFERROR(VLOOKUP($A80, '利用者情報'!$A$12:$L$113, 9, FALSE), "")</f>
        <v/>
      </c>
      <c r="H80" s="153" t="str">
        <f>IFERROR(VLOOKUP($A80, '利用者情報'!$A$12:$L$113, 10, FALSE), "")</f>
        <v/>
      </c>
      <c r="I80" s="153" t="str">
        <f>IFERROR(VLOOKUP($A80, '利用者情報'!$A$12:$L$113, 11, FALSE), "")</f>
        <v/>
      </c>
      <c r="J80" s="153" t="str">
        <f>IFERROR(VLOOKUP($A80, '利用者情報'!$A$12:$L$113, 12, FALSE), "")</f>
        <v/>
      </c>
      <c r="K80" s="160"/>
      <c r="L80" s="160"/>
      <c r="M80" s="157">
        <f t="shared" si="1"/>
        <v>0</v>
      </c>
      <c r="N80" s="158">
        <f t="shared" si="2"/>
        <v>0</v>
      </c>
      <c r="O80" s="160"/>
      <c r="P80" s="160"/>
      <c r="Q80" s="160"/>
      <c r="R80" s="158">
        <f t="shared" si="3"/>
        <v>0</v>
      </c>
      <c r="S80" s="157">
        <f t="shared" si="4"/>
        <v>0</v>
      </c>
      <c r="T80" s="157">
        <f t="shared" si="5"/>
        <v>0</v>
      </c>
      <c r="U80" s="158">
        <f t="shared" si="6"/>
        <v>0</v>
      </c>
      <c r="V80" s="158">
        <f t="shared" si="7"/>
        <v>0</v>
      </c>
      <c r="W80" s="162"/>
      <c r="X80" s="183"/>
      <c r="Y80" s="1"/>
      <c r="Z80" s="1"/>
      <c r="AA80" s="1"/>
      <c r="AB80" s="1"/>
      <c r="AC80" s="1"/>
    </row>
    <row r="81" ht="18.0" customHeight="1">
      <c r="A81" s="160"/>
      <c r="B81" s="153" t="str">
        <f>IFERROR(VLOOKUP($A81, '利用者情報'!$A$12:$L$113, 2, FALSE), "")</f>
        <v/>
      </c>
      <c r="C81" s="153" t="str">
        <f>IFERROR(VLOOKUP($A81, '利用者情報'!$A$12:$L$113, 3, FALSE), "")</f>
        <v/>
      </c>
      <c r="D81" s="153" t="str">
        <f>IFERROR(VLOOKUP($A81, '利用者情報'!$A$12:$L$113, 6, FALSE), "")</f>
        <v/>
      </c>
      <c r="E81" s="153" t="str">
        <f>IFERROR(VLOOKUP($A81, '利用者情報'!$A$12:$L$113, 7, FALSE), "")</f>
        <v/>
      </c>
      <c r="F81" s="156" t="str">
        <f>IFERROR(VLOOKUP($A81, '利用者情報'!$A$12:$L$113, 8, FALSE), "")</f>
        <v/>
      </c>
      <c r="G81" s="153" t="str">
        <f>IFERROR(VLOOKUP($A81, '利用者情報'!$A$12:$L$113, 9, FALSE), "")</f>
        <v/>
      </c>
      <c r="H81" s="153" t="str">
        <f>IFERROR(VLOOKUP($A81, '利用者情報'!$A$12:$L$113, 10, FALSE), "")</f>
        <v/>
      </c>
      <c r="I81" s="153" t="str">
        <f>IFERROR(VLOOKUP($A81, '利用者情報'!$A$12:$L$113, 11, FALSE), "")</f>
        <v/>
      </c>
      <c r="J81" s="153" t="str">
        <f>IFERROR(VLOOKUP($A81, '利用者情報'!$A$12:$L$113, 12, FALSE), "")</f>
        <v/>
      </c>
      <c r="K81" s="160"/>
      <c r="L81" s="160"/>
      <c r="M81" s="157">
        <f t="shared" si="1"/>
        <v>0</v>
      </c>
      <c r="N81" s="158">
        <f t="shared" si="2"/>
        <v>0</v>
      </c>
      <c r="O81" s="160"/>
      <c r="P81" s="160"/>
      <c r="Q81" s="160"/>
      <c r="R81" s="158">
        <f t="shared" si="3"/>
        <v>0</v>
      </c>
      <c r="S81" s="157">
        <f t="shared" si="4"/>
        <v>0</v>
      </c>
      <c r="T81" s="157">
        <f t="shared" si="5"/>
        <v>0</v>
      </c>
      <c r="U81" s="158">
        <f t="shared" si="6"/>
        <v>0</v>
      </c>
      <c r="V81" s="158">
        <f t="shared" si="7"/>
        <v>0</v>
      </c>
      <c r="W81" s="162"/>
      <c r="X81" s="183"/>
      <c r="Y81" s="1"/>
      <c r="Z81" s="1"/>
      <c r="AA81" s="1"/>
      <c r="AB81" s="1"/>
      <c r="AC81" s="1"/>
    </row>
    <row r="82" ht="18.0" customHeight="1">
      <c r="A82" s="160"/>
      <c r="B82" s="153" t="str">
        <f>IFERROR(VLOOKUP($A82, '利用者情報'!$A$12:$L$113, 2, FALSE), "")</f>
        <v/>
      </c>
      <c r="C82" s="153" t="str">
        <f>IFERROR(VLOOKUP($A82, '利用者情報'!$A$12:$L$113, 3, FALSE), "")</f>
        <v/>
      </c>
      <c r="D82" s="153" t="str">
        <f>IFERROR(VLOOKUP($A82, '利用者情報'!$A$12:$L$113, 6, FALSE), "")</f>
        <v/>
      </c>
      <c r="E82" s="153" t="str">
        <f>IFERROR(VLOOKUP($A82, '利用者情報'!$A$12:$L$113, 7, FALSE), "")</f>
        <v/>
      </c>
      <c r="F82" s="156" t="str">
        <f>IFERROR(VLOOKUP($A82, '利用者情報'!$A$12:$L$113, 8, FALSE), "")</f>
        <v/>
      </c>
      <c r="G82" s="153" t="str">
        <f>IFERROR(VLOOKUP($A82, '利用者情報'!$A$12:$L$113, 9, FALSE), "")</f>
        <v/>
      </c>
      <c r="H82" s="153" t="str">
        <f>IFERROR(VLOOKUP($A82, '利用者情報'!$A$12:$L$113, 10, FALSE), "")</f>
        <v/>
      </c>
      <c r="I82" s="153" t="str">
        <f>IFERROR(VLOOKUP($A82, '利用者情報'!$A$12:$L$113, 11, FALSE), "")</f>
        <v/>
      </c>
      <c r="J82" s="153" t="str">
        <f>IFERROR(VLOOKUP($A82, '利用者情報'!$A$12:$L$113, 12, FALSE), "")</f>
        <v/>
      </c>
      <c r="K82" s="160"/>
      <c r="L82" s="160"/>
      <c r="M82" s="157">
        <f t="shared" si="1"/>
        <v>0</v>
      </c>
      <c r="N82" s="158">
        <f t="shared" si="2"/>
        <v>0</v>
      </c>
      <c r="O82" s="160"/>
      <c r="P82" s="160"/>
      <c r="Q82" s="160"/>
      <c r="R82" s="158">
        <f t="shared" si="3"/>
        <v>0</v>
      </c>
      <c r="S82" s="157">
        <f t="shared" si="4"/>
        <v>0</v>
      </c>
      <c r="T82" s="157">
        <f t="shared" si="5"/>
        <v>0</v>
      </c>
      <c r="U82" s="158">
        <f t="shared" si="6"/>
        <v>0</v>
      </c>
      <c r="V82" s="158">
        <f t="shared" si="7"/>
        <v>0</v>
      </c>
      <c r="W82" s="162"/>
      <c r="X82" s="183"/>
      <c r="Y82" s="1"/>
      <c r="Z82" s="1"/>
      <c r="AA82" s="1"/>
      <c r="AB82" s="1"/>
      <c r="AC82" s="1"/>
    </row>
    <row r="83" ht="18.0" customHeight="1">
      <c r="A83" s="160"/>
      <c r="B83" s="153" t="str">
        <f>IFERROR(VLOOKUP($A83, '利用者情報'!$A$12:$L$113, 2, FALSE), "")</f>
        <v/>
      </c>
      <c r="C83" s="153" t="str">
        <f>IFERROR(VLOOKUP($A83, '利用者情報'!$A$12:$L$113, 3, FALSE), "")</f>
        <v/>
      </c>
      <c r="D83" s="153" t="str">
        <f>IFERROR(VLOOKUP($A83, '利用者情報'!$A$12:$L$113, 6, FALSE), "")</f>
        <v/>
      </c>
      <c r="E83" s="153" t="str">
        <f>IFERROR(VLOOKUP($A83, '利用者情報'!$A$12:$L$113, 7, FALSE), "")</f>
        <v/>
      </c>
      <c r="F83" s="156" t="str">
        <f>IFERROR(VLOOKUP($A83, '利用者情報'!$A$12:$L$113, 8, FALSE), "")</f>
        <v/>
      </c>
      <c r="G83" s="153" t="str">
        <f>IFERROR(VLOOKUP($A83, '利用者情報'!$A$12:$L$113, 9, FALSE), "")</f>
        <v/>
      </c>
      <c r="H83" s="153" t="str">
        <f>IFERROR(VLOOKUP($A83, '利用者情報'!$A$12:$L$113, 10, FALSE), "")</f>
        <v/>
      </c>
      <c r="I83" s="153" t="str">
        <f>IFERROR(VLOOKUP($A83, '利用者情報'!$A$12:$L$113, 11, FALSE), "")</f>
        <v/>
      </c>
      <c r="J83" s="153" t="str">
        <f>IFERROR(VLOOKUP($A83, '利用者情報'!$A$12:$L$113, 12, FALSE), "")</f>
        <v/>
      </c>
      <c r="K83" s="160"/>
      <c r="L83" s="160"/>
      <c r="M83" s="157">
        <f t="shared" si="1"/>
        <v>0</v>
      </c>
      <c r="N83" s="158">
        <f t="shared" si="2"/>
        <v>0</v>
      </c>
      <c r="O83" s="160"/>
      <c r="P83" s="160"/>
      <c r="Q83" s="160"/>
      <c r="R83" s="158">
        <f t="shared" si="3"/>
        <v>0</v>
      </c>
      <c r="S83" s="157">
        <f t="shared" si="4"/>
        <v>0</v>
      </c>
      <c r="T83" s="157">
        <f t="shared" si="5"/>
        <v>0</v>
      </c>
      <c r="U83" s="158">
        <f t="shared" si="6"/>
        <v>0</v>
      </c>
      <c r="V83" s="158">
        <f t="shared" si="7"/>
        <v>0</v>
      </c>
      <c r="W83" s="162"/>
      <c r="X83" s="183"/>
      <c r="Y83" s="1"/>
      <c r="Z83" s="1"/>
      <c r="AA83" s="1"/>
      <c r="AB83" s="1"/>
      <c r="AC83" s="1"/>
    </row>
    <row r="84" ht="18.0" customHeight="1">
      <c r="A84" s="160"/>
      <c r="B84" s="153" t="str">
        <f>IFERROR(VLOOKUP($A84, '利用者情報'!$A$12:$L$113, 2, FALSE), "")</f>
        <v/>
      </c>
      <c r="C84" s="153" t="str">
        <f>IFERROR(VLOOKUP($A84, '利用者情報'!$A$12:$L$113, 3, FALSE), "")</f>
        <v/>
      </c>
      <c r="D84" s="153" t="str">
        <f>IFERROR(VLOOKUP($A84, '利用者情報'!$A$12:$L$113, 6, FALSE), "")</f>
        <v/>
      </c>
      <c r="E84" s="153" t="str">
        <f>IFERROR(VLOOKUP($A84, '利用者情報'!$A$12:$L$113, 7, FALSE), "")</f>
        <v/>
      </c>
      <c r="F84" s="156" t="str">
        <f>IFERROR(VLOOKUP($A84, '利用者情報'!$A$12:$L$113, 8, FALSE), "")</f>
        <v/>
      </c>
      <c r="G84" s="153" t="str">
        <f>IFERROR(VLOOKUP($A84, '利用者情報'!$A$12:$L$113, 9, FALSE), "")</f>
        <v/>
      </c>
      <c r="H84" s="153" t="str">
        <f>IFERROR(VLOOKUP($A84, '利用者情報'!$A$12:$L$113, 10, FALSE), "")</f>
        <v/>
      </c>
      <c r="I84" s="153" t="str">
        <f>IFERROR(VLOOKUP($A84, '利用者情報'!$A$12:$L$113, 11, FALSE), "")</f>
        <v/>
      </c>
      <c r="J84" s="153" t="str">
        <f>IFERROR(VLOOKUP($A84, '利用者情報'!$A$12:$L$113, 12, FALSE), "")</f>
        <v/>
      </c>
      <c r="K84" s="160"/>
      <c r="L84" s="160"/>
      <c r="M84" s="157">
        <f t="shared" si="1"/>
        <v>0</v>
      </c>
      <c r="N84" s="158">
        <f t="shared" si="2"/>
        <v>0</v>
      </c>
      <c r="O84" s="160"/>
      <c r="P84" s="160"/>
      <c r="Q84" s="160"/>
      <c r="R84" s="158">
        <f t="shared" si="3"/>
        <v>0</v>
      </c>
      <c r="S84" s="157">
        <f t="shared" si="4"/>
        <v>0</v>
      </c>
      <c r="T84" s="157">
        <f t="shared" si="5"/>
        <v>0</v>
      </c>
      <c r="U84" s="158">
        <f t="shared" si="6"/>
        <v>0</v>
      </c>
      <c r="V84" s="158">
        <f t="shared" si="7"/>
        <v>0</v>
      </c>
      <c r="W84" s="162"/>
      <c r="X84" s="183"/>
      <c r="Y84" s="1"/>
      <c r="Z84" s="1"/>
      <c r="AA84" s="1"/>
      <c r="AB84" s="1"/>
      <c r="AC84" s="1"/>
    </row>
    <row r="85" ht="18.0" customHeight="1">
      <c r="A85" s="160"/>
      <c r="B85" s="153" t="str">
        <f>IFERROR(VLOOKUP($A85, '利用者情報'!$A$12:$L$113, 2, FALSE), "")</f>
        <v/>
      </c>
      <c r="C85" s="153" t="str">
        <f>IFERROR(VLOOKUP($A85, '利用者情報'!$A$12:$L$113, 3, FALSE), "")</f>
        <v/>
      </c>
      <c r="D85" s="153" t="str">
        <f>IFERROR(VLOOKUP($A85, '利用者情報'!$A$12:$L$113, 6, FALSE), "")</f>
        <v/>
      </c>
      <c r="E85" s="153" t="str">
        <f>IFERROR(VLOOKUP($A85, '利用者情報'!$A$12:$L$113, 7, FALSE), "")</f>
        <v/>
      </c>
      <c r="F85" s="156" t="str">
        <f>IFERROR(VLOOKUP($A85, '利用者情報'!$A$12:$L$113, 8, FALSE), "")</f>
        <v/>
      </c>
      <c r="G85" s="153" t="str">
        <f>IFERROR(VLOOKUP($A85, '利用者情報'!$A$12:$L$113, 9, FALSE), "")</f>
        <v/>
      </c>
      <c r="H85" s="153" t="str">
        <f>IFERROR(VLOOKUP($A85, '利用者情報'!$A$12:$L$113, 10, FALSE), "")</f>
        <v/>
      </c>
      <c r="I85" s="153" t="str">
        <f>IFERROR(VLOOKUP($A85, '利用者情報'!$A$12:$L$113, 11, FALSE), "")</f>
        <v/>
      </c>
      <c r="J85" s="153" t="str">
        <f>IFERROR(VLOOKUP($A85, '利用者情報'!$A$12:$L$113, 12, FALSE), "")</f>
        <v/>
      </c>
      <c r="K85" s="160"/>
      <c r="L85" s="160"/>
      <c r="M85" s="157">
        <f t="shared" si="1"/>
        <v>0</v>
      </c>
      <c r="N85" s="158">
        <f t="shared" si="2"/>
        <v>0</v>
      </c>
      <c r="O85" s="160"/>
      <c r="P85" s="160"/>
      <c r="Q85" s="160"/>
      <c r="R85" s="158">
        <f t="shared" si="3"/>
        <v>0</v>
      </c>
      <c r="S85" s="157">
        <f t="shared" si="4"/>
        <v>0</v>
      </c>
      <c r="T85" s="157">
        <f t="shared" si="5"/>
        <v>0</v>
      </c>
      <c r="U85" s="158">
        <f t="shared" si="6"/>
        <v>0</v>
      </c>
      <c r="V85" s="158">
        <f t="shared" si="7"/>
        <v>0</v>
      </c>
      <c r="W85" s="162"/>
      <c r="X85" s="183"/>
      <c r="Y85" s="1"/>
      <c r="Z85" s="1"/>
      <c r="AA85" s="1"/>
      <c r="AB85" s="1"/>
      <c r="AC85" s="1"/>
    </row>
    <row r="86" ht="18.0" customHeight="1">
      <c r="A86" s="160"/>
      <c r="B86" s="153" t="str">
        <f>IFERROR(VLOOKUP($A86, '利用者情報'!$A$12:$L$113, 2, FALSE), "")</f>
        <v/>
      </c>
      <c r="C86" s="153" t="str">
        <f>IFERROR(VLOOKUP($A86, '利用者情報'!$A$12:$L$113, 3, FALSE), "")</f>
        <v/>
      </c>
      <c r="D86" s="153" t="str">
        <f>IFERROR(VLOOKUP($A86, '利用者情報'!$A$12:$L$113, 6, FALSE), "")</f>
        <v/>
      </c>
      <c r="E86" s="153" t="str">
        <f>IFERROR(VLOOKUP($A86, '利用者情報'!$A$12:$L$113, 7, FALSE), "")</f>
        <v/>
      </c>
      <c r="F86" s="156" t="str">
        <f>IFERROR(VLOOKUP($A86, '利用者情報'!$A$12:$L$113, 8, FALSE), "")</f>
        <v/>
      </c>
      <c r="G86" s="153" t="str">
        <f>IFERROR(VLOOKUP($A86, '利用者情報'!$A$12:$L$113, 9, FALSE), "")</f>
        <v/>
      </c>
      <c r="H86" s="153" t="str">
        <f>IFERROR(VLOOKUP($A86, '利用者情報'!$A$12:$L$113, 10, FALSE), "")</f>
        <v/>
      </c>
      <c r="I86" s="153" t="str">
        <f>IFERROR(VLOOKUP($A86, '利用者情報'!$A$12:$L$113, 11, FALSE), "")</f>
        <v/>
      </c>
      <c r="J86" s="153" t="str">
        <f>IFERROR(VLOOKUP($A86, '利用者情報'!$A$12:$L$113, 12, FALSE), "")</f>
        <v/>
      </c>
      <c r="K86" s="160"/>
      <c r="L86" s="160"/>
      <c r="M86" s="157">
        <f t="shared" si="1"/>
        <v>0</v>
      </c>
      <c r="N86" s="158">
        <f t="shared" si="2"/>
        <v>0</v>
      </c>
      <c r="O86" s="160"/>
      <c r="P86" s="160"/>
      <c r="Q86" s="160"/>
      <c r="R86" s="158">
        <f t="shared" si="3"/>
        <v>0</v>
      </c>
      <c r="S86" s="157">
        <f t="shared" si="4"/>
        <v>0</v>
      </c>
      <c r="T86" s="157">
        <f t="shared" si="5"/>
        <v>0</v>
      </c>
      <c r="U86" s="158">
        <f t="shared" si="6"/>
        <v>0</v>
      </c>
      <c r="V86" s="158">
        <f t="shared" si="7"/>
        <v>0</v>
      </c>
      <c r="W86" s="162"/>
      <c r="X86" s="183"/>
      <c r="Y86" s="1"/>
      <c r="Z86" s="1"/>
      <c r="AA86" s="1"/>
      <c r="AB86" s="1"/>
      <c r="AC86" s="1"/>
    </row>
    <row r="87" ht="18.0" customHeight="1">
      <c r="A87" s="160"/>
      <c r="B87" s="153" t="str">
        <f>IFERROR(VLOOKUP($A87, '利用者情報'!$A$12:$L$113, 2, FALSE), "")</f>
        <v/>
      </c>
      <c r="C87" s="153" t="str">
        <f>IFERROR(VLOOKUP($A87, '利用者情報'!$A$12:$L$113, 3, FALSE), "")</f>
        <v/>
      </c>
      <c r="D87" s="153" t="str">
        <f>IFERROR(VLOOKUP($A87, '利用者情報'!$A$12:$L$113, 6, FALSE), "")</f>
        <v/>
      </c>
      <c r="E87" s="153" t="str">
        <f>IFERROR(VLOOKUP($A87, '利用者情報'!$A$12:$L$113, 7, FALSE), "")</f>
        <v/>
      </c>
      <c r="F87" s="156" t="str">
        <f>IFERROR(VLOOKUP($A87, '利用者情報'!$A$12:$L$113, 8, FALSE), "")</f>
        <v/>
      </c>
      <c r="G87" s="153" t="str">
        <f>IFERROR(VLOOKUP($A87, '利用者情報'!$A$12:$L$113, 9, FALSE), "")</f>
        <v/>
      </c>
      <c r="H87" s="153" t="str">
        <f>IFERROR(VLOOKUP($A87, '利用者情報'!$A$12:$L$113, 10, FALSE), "")</f>
        <v/>
      </c>
      <c r="I87" s="153" t="str">
        <f>IFERROR(VLOOKUP($A87, '利用者情報'!$A$12:$L$113, 11, FALSE), "")</f>
        <v/>
      </c>
      <c r="J87" s="153" t="str">
        <f>IFERROR(VLOOKUP($A87, '利用者情報'!$A$12:$L$113, 12, FALSE), "")</f>
        <v/>
      </c>
      <c r="K87" s="160"/>
      <c r="L87" s="160"/>
      <c r="M87" s="157">
        <f t="shared" si="1"/>
        <v>0</v>
      </c>
      <c r="N87" s="158">
        <f t="shared" si="2"/>
        <v>0</v>
      </c>
      <c r="O87" s="160"/>
      <c r="P87" s="160"/>
      <c r="Q87" s="160"/>
      <c r="R87" s="158">
        <f t="shared" si="3"/>
        <v>0</v>
      </c>
      <c r="S87" s="157">
        <f t="shared" si="4"/>
        <v>0</v>
      </c>
      <c r="T87" s="157">
        <f t="shared" si="5"/>
        <v>0</v>
      </c>
      <c r="U87" s="158">
        <f t="shared" si="6"/>
        <v>0</v>
      </c>
      <c r="V87" s="158">
        <f t="shared" si="7"/>
        <v>0</v>
      </c>
      <c r="W87" s="162"/>
      <c r="X87" s="183"/>
      <c r="Y87" s="1"/>
      <c r="Z87" s="1"/>
      <c r="AA87" s="1"/>
      <c r="AB87" s="1"/>
      <c r="AC87" s="1"/>
    </row>
    <row r="88" ht="18.0" customHeight="1">
      <c r="A88" s="160"/>
      <c r="B88" s="153" t="str">
        <f>IFERROR(VLOOKUP($A88, '利用者情報'!$A$12:$L$113, 2, FALSE), "")</f>
        <v/>
      </c>
      <c r="C88" s="153" t="str">
        <f>IFERROR(VLOOKUP($A88, '利用者情報'!$A$12:$L$113, 3, FALSE), "")</f>
        <v/>
      </c>
      <c r="D88" s="153" t="str">
        <f>IFERROR(VLOOKUP($A88, '利用者情報'!$A$12:$L$113, 6, FALSE), "")</f>
        <v/>
      </c>
      <c r="E88" s="153" t="str">
        <f>IFERROR(VLOOKUP($A88, '利用者情報'!$A$12:$L$113, 7, FALSE), "")</f>
        <v/>
      </c>
      <c r="F88" s="156" t="str">
        <f>IFERROR(VLOOKUP($A88, '利用者情報'!$A$12:$L$113, 8, FALSE), "")</f>
        <v/>
      </c>
      <c r="G88" s="153" t="str">
        <f>IFERROR(VLOOKUP($A88, '利用者情報'!$A$12:$L$113, 9, FALSE), "")</f>
        <v/>
      </c>
      <c r="H88" s="153" t="str">
        <f>IFERROR(VLOOKUP($A88, '利用者情報'!$A$12:$L$113, 10, FALSE), "")</f>
        <v/>
      </c>
      <c r="I88" s="153" t="str">
        <f>IFERROR(VLOOKUP($A88, '利用者情報'!$A$12:$L$113, 11, FALSE), "")</f>
        <v/>
      </c>
      <c r="J88" s="153" t="str">
        <f>IFERROR(VLOOKUP($A88, '利用者情報'!$A$12:$L$113, 12, FALSE), "")</f>
        <v/>
      </c>
      <c r="K88" s="160"/>
      <c r="L88" s="160"/>
      <c r="M88" s="157">
        <f t="shared" si="1"/>
        <v>0</v>
      </c>
      <c r="N88" s="158">
        <f t="shared" si="2"/>
        <v>0</v>
      </c>
      <c r="O88" s="160"/>
      <c r="P88" s="160"/>
      <c r="Q88" s="160"/>
      <c r="R88" s="158">
        <f t="shared" si="3"/>
        <v>0</v>
      </c>
      <c r="S88" s="157">
        <f t="shared" si="4"/>
        <v>0</v>
      </c>
      <c r="T88" s="157">
        <f t="shared" si="5"/>
        <v>0</v>
      </c>
      <c r="U88" s="158">
        <f t="shared" si="6"/>
        <v>0</v>
      </c>
      <c r="V88" s="158">
        <f t="shared" si="7"/>
        <v>0</v>
      </c>
      <c r="W88" s="162"/>
      <c r="X88" s="183"/>
      <c r="Y88" s="1"/>
      <c r="Z88" s="1"/>
      <c r="AA88" s="1"/>
      <c r="AB88" s="1"/>
      <c r="AC88" s="1"/>
    </row>
    <row r="89" ht="18.0" customHeight="1">
      <c r="A89" s="160"/>
      <c r="B89" s="153" t="str">
        <f>IFERROR(VLOOKUP($A89, '利用者情報'!$A$12:$L$113, 2, FALSE), "")</f>
        <v/>
      </c>
      <c r="C89" s="153" t="str">
        <f>IFERROR(VLOOKUP($A89, '利用者情報'!$A$12:$L$113, 3, FALSE), "")</f>
        <v/>
      </c>
      <c r="D89" s="153" t="str">
        <f>IFERROR(VLOOKUP($A89, '利用者情報'!$A$12:$L$113, 6, FALSE), "")</f>
        <v/>
      </c>
      <c r="E89" s="153" t="str">
        <f>IFERROR(VLOOKUP($A89, '利用者情報'!$A$12:$L$113, 7, FALSE), "")</f>
        <v/>
      </c>
      <c r="F89" s="156" t="str">
        <f>IFERROR(VLOOKUP($A89, '利用者情報'!$A$12:$L$113, 8, FALSE), "")</f>
        <v/>
      </c>
      <c r="G89" s="153" t="str">
        <f>IFERROR(VLOOKUP($A89, '利用者情報'!$A$12:$L$113, 9, FALSE), "")</f>
        <v/>
      </c>
      <c r="H89" s="153" t="str">
        <f>IFERROR(VLOOKUP($A89, '利用者情報'!$A$12:$L$113, 10, FALSE), "")</f>
        <v/>
      </c>
      <c r="I89" s="153" t="str">
        <f>IFERROR(VLOOKUP($A89, '利用者情報'!$A$12:$L$113, 11, FALSE), "")</f>
        <v/>
      </c>
      <c r="J89" s="153" t="str">
        <f>IFERROR(VLOOKUP($A89, '利用者情報'!$A$12:$L$113, 12, FALSE), "")</f>
        <v/>
      </c>
      <c r="K89" s="160"/>
      <c r="L89" s="160"/>
      <c r="M89" s="157">
        <f t="shared" si="1"/>
        <v>0</v>
      </c>
      <c r="N89" s="158">
        <f t="shared" si="2"/>
        <v>0</v>
      </c>
      <c r="O89" s="160"/>
      <c r="P89" s="160"/>
      <c r="Q89" s="160"/>
      <c r="R89" s="158">
        <f t="shared" si="3"/>
        <v>0</v>
      </c>
      <c r="S89" s="157">
        <f t="shared" si="4"/>
        <v>0</v>
      </c>
      <c r="T89" s="157">
        <f t="shared" si="5"/>
        <v>0</v>
      </c>
      <c r="U89" s="158">
        <f t="shared" si="6"/>
        <v>0</v>
      </c>
      <c r="V89" s="158">
        <f t="shared" si="7"/>
        <v>0</v>
      </c>
      <c r="W89" s="162"/>
      <c r="X89" s="183"/>
      <c r="Y89" s="1"/>
      <c r="Z89" s="1"/>
      <c r="AA89" s="1"/>
      <c r="AB89" s="1"/>
      <c r="AC89" s="1"/>
    </row>
    <row r="90" ht="18.0" customHeight="1">
      <c r="A90" s="160"/>
      <c r="B90" s="153" t="str">
        <f>IFERROR(VLOOKUP($A90, '利用者情報'!$A$12:$L$113, 2, FALSE), "")</f>
        <v/>
      </c>
      <c r="C90" s="153" t="str">
        <f>IFERROR(VLOOKUP($A90, '利用者情報'!$A$12:$L$113, 3, FALSE), "")</f>
        <v/>
      </c>
      <c r="D90" s="153" t="str">
        <f>IFERROR(VLOOKUP($A90, '利用者情報'!$A$12:$L$113, 6, FALSE), "")</f>
        <v/>
      </c>
      <c r="E90" s="153" t="str">
        <f>IFERROR(VLOOKUP($A90, '利用者情報'!$A$12:$L$113, 7, FALSE), "")</f>
        <v/>
      </c>
      <c r="F90" s="156" t="str">
        <f>IFERROR(VLOOKUP($A90, '利用者情報'!$A$12:$L$113, 8, FALSE), "")</f>
        <v/>
      </c>
      <c r="G90" s="153" t="str">
        <f>IFERROR(VLOOKUP($A90, '利用者情報'!$A$12:$L$113, 9, FALSE), "")</f>
        <v/>
      </c>
      <c r="H90" s="153" t="str">
        <f>IFERROR(VLOOKUP($A90, '利用者情報'!$A$12:$L$113, 10, FALSE), "")</f>
        <v/>
      </c>
      <c r="I90" s="153" t="str">
        <f>IFERROR(VLOOKUP($A90, '利用者情報'!$A$12:$L$113, 11, FALSE), "")</f>
        <v/>
      </c>
      <c r="J90" s="153" t="str">
        <f>IFERROR(VLOOKUP($A90, '利用者情報'!$A$12:$L$113, 12, FALSE), "")</f>
        <v/>
      </c>
      <c r="K90" s="160"/>
      <c r="L90" s="160"/>
      <c r="M90" s="157">
        <f t="shared" si="1"/>
        <v>0</v>
      </c>
      <c r="N90" s="158">
        <f t="shared" si="2"/>
        <v>0</v>
      </c>
      <c r="O90" s="160"/>
      <c r="P90" s="160"/>
      <c r="Q90" s="160"/>
      <c r="R90" s="158">
        <f t="shared" si="3"/>
        <v>0</v>
      </c>
      <c r="S90" s="157">
        <f t="shared" si="4"/>
        <v>0</v>
      </c>
      <c r="T90" s="157">
        <f t="shared" si="5"/>
        <v>0</v>
      </c>
      <c r="U90" s="158">
        <f t="shared" si="6"/>
        <v>0</v>
      </c>
      <c r="V90" s="158">
        <f t="shared" si="7"/>
        <v>0</v>
      </c>
      <c r="W90" s="162"/>
      <c r="X90" s="183"/>
      <c r="Y90" s="1"/>
      <c r="Z90" s="1"/>
      <c r="AA90" s="1"/>
      <c r="AB90" s="1"/>
      <c r="AC90" s="1"/>
    </row>
    <row r="91" ht="18.0" customHeight="1">
      <c r="A91" s="160"/>
      <c r="B91" s="153" t="str">
        <f>IFERROR(VLOOKUP($A91, '利用者情報'!$A$12:$L$113, 2, FALSE), "")</f>
        <v/>
      </c>
      <c r="C91" s="153" t="str">
        <f>IFERROR(VLOOKUP($A91, '利用者情報'!$A$12:$L$113, 3, FALSE), "")</f>
        <v/>
      </c>
      <c r="D91" s="153" t="str">
        <f>IFERROR(VLOOKUP($A91, '利用者情報'!$A$12:$L$113, 6, FALSE), "")</f>
        <v/>
      </c>
      <c r="E91" s="153" t="str">
        <f>IFERROR(VLOOKUP($A91, '利用者情報'!$A$12:$L$113, 7, FALSE), "")</f>
        <v/>
      </c>
      <c r="F91" s="156" t="str">
        <f>IFERROR(VLOOKUP($A91, '利用者情報'!$A$12:$L$113, 8, FALSE), "")</f>
        <v/>
      </c>
      <c r="G91" s="153" t="str">
        <f>IFERROR(VLOOKUP($A91, '利用者情報'!$A$12:$L$113, 9, FALSE), "")</f>
        <v/>
      </c>
      <c r="H91" s="153" t="str">
        <f>IFERROR(VLOOKUP($A91, '利用者情報'!$A$12:$L$113, 10, FALSE), "")</f>
        <v/>
      </c>
      <c r="I91" s="153" t="str">
        <f>IFERROR(VLOOKUP($A91, '利用者情報'!$A$12:$L$113, 11, FALSE), "")</f>
        <v/>
      </c>
      <c r="J91" s="153" t="str">
        <f>IFERROR(VLOOKUP($A91, '利用者情報'!$A$12:$L$113, 12, FALSE), "")</f>
        <v/>
      </c>
      <c r="K91" s="160"/>
      <c r="L91" s="160"/>
      <c r="M91" s="157">
        <f t="shared" si="1"/>
        <v>0</v>
      </c>
      <c r="N91" s="158">
        <f t="shared" si="2"/>
        <v>0</v>
      </c>
      <c r="O91" s="160"/>
      <c r="P91" s="160"/>
      <c r="Q91" s="160"/>
      <c r="R91" s="158">
        <f t="shared" si="3"/>
        <v>0</v>
      </c>
      <c r="S91" s="157">
        <f t="shared" si="4"/>
        <v>0</v>
      </c>
      <c r="T91" s="157">
        <f t="shared" si="5"/>
        <v>0</v>
      </c>
      <c r="U91" s="158">
        <f t="shared" si="6"/>
        <v>0</v>
      </c>
      <c r="V91" s="158">
        <f t="shared" si="7"/>
        <v>0</v>
      </c>
      <c r="W91" s="162"/>
      <c r="X91" s="183"/>
      <c r="Y91" s="1"/>
      <c r="Z91" s="1"/>
      <c r="AA91" s="1"/>
      <c r="AB91" s="1"/>
      <c r="AC91" s="1"/>
    </row>
    <row r="92" ht="18.0" customHeight="1">
      <c r="A92" s="160"/>
      <c r="B92" s="153" t="str">
        <f>IFERROR(VLOOKUP($A92, '利用者情報'!$A$12:$L$113, 2, FALSE), "")</f>
        <v/>
      </c>
      <c r="C92" s="153" t="str">
        <f>IFERROR(VLOOKUP($A92, '利用者情報'!$A$12:$L$113, 3, FALSE), "")</f>
        <v/>
      </c>
      <c r="D92" s="153" t="str">
        <f>IFERROR(VLOOKUP($A92, '利用者情報'!$A$12:$L$113, 6, FALSE), "")</f>
        <v/>
      </c>
      <c r="E92" s="153" t="str">
        <f>IFERROR(VLOOKUP($A92, '利用者情報'!$A$12:$L$113, 7, FALSE), "")</f>
        <v/>
      </c>
      <c r="F92" s="156" t="str">
        <f>IFERROR(VLOOKUP($A92, '利用者情報'!$A$12:$L$113, 8, FALSE), "")</f>
        <v/>
      </c>
      <c r="G92" s="153" t="str">
        <f>IFERROR(VLOOKUP($A92, '利用者情報'!$A$12:$L$113, 9, FALSE), "")</f>
        <v/>
      </c>
      <c r="H92" s="153" t="str">
        <f>IFERROR(VLOOKUP($A92, '利用者情報'!$A$12:$L$113, 10, FALSE), "")</f>
        <v/>
      </c>
      <c r="I92" s="153" t="str">
        <f>IFERROR(VLOOKUP($A92, '利用者情報'!$A$12:$L$113, 11, FALSE), "")</f>
        <v/>
      </c>
      <c r="J92" s="153" t="str">
        <f>IFERROR(VLOOKUP($A92, '利用者情報'!$A$12:$L$113, 12, FALSE), "")</f>
        <v/>
      </c>
      <c r="K92" s="160"/>
      <c r="L92" s="160"/>
      <c r="M92" s="157">
        <f t="shared" si="1"/>
        <v>0</v>
      </c>
      <c r="N92" s="158">
        <f t="shared" si="2"/>
        <v>0</v>
      </c>
      <c r="O92" s="160"/>
      <c r="P92" s="160"/>
      <c r="Q92" s="160"/>
      <c r="R92" s="158">
        <f t="shared" si="3"/>
        <v>0</v>
      </c>
      <c r="S92" s="157">
        <f t="shared" si="4"/>
        <v>0</v>
      </c>
      <c r="T92" s="157">
        <f t="shared" si="5"/>
        <v>0</v>
      </c>
      <c r="U92" s="158">
        <f t="shared" si="6"/>
        <v>0</v>
      </c>
      <c r="V92" s="158">
        <f t="shared" si="7"/>
        <v>0</v>
      </c>
      <c r="W92" s="162"/>
      <c r="X92" s="183"/>
      <c r="Y92" s="1"/>
      <c r="Z92" s="1"/>
      <c r="AA92" s="1"/>
      <c r="AB92" s="1"/>
      <c r="AC92" s="1"/>
    </row>
    <row r="93" ht="18.0" customHeight="1">
      <c r="A93" s="160"/>
      <c r="B93" s="153" t="str">
        <f>IFERROR(VLOOKUP($A93, '利用者情報'!$A$12:$L$113, 2, FALSE), "")</f>
        <v/>
      </c>
      <c r="C93" s="153" t="str">
        <f>IFERROR(VLOOKUP($A93, '利用者情報'!$A$12:$L$113, 3, FALSE), "")</f>
        <v/>
      </c>
      <c r="D93" s="153" t="str">
        <f>IFERROR(VLOOKUP($A93, '利用者情報'!$A$12:$L$113, 6, FALSE), "")</f>
        <v/>
      </c>
      <c r="E93" s="153" t="str">
        <f>IFERROR(VLOOKUP($A93, '利用者情報'!$A$12:$L$113, 7, FALSE), "")</f>
        <v/>
      </c>
      <c r="F93" s="156" t="str">
        <f>IFERROR(VLOOKUP($A93, '利用者情報'!$A$12:$L$113, 8, FALSE), "")</f>
        <v/>
      </c>
      <c r="G93" s="153" t="str">
        <f>IFERROR(VLOOKUP($A93, '利用者情報'!$A$12:$L$113, 9, FALSE), "")</f>
        <v/>
      </c>
      <c r="H93" s="153" t="str">
        <f>IFERROR(VLOOKUP($A93, '利用者情報'!$A$12:$L$113, 10, FALSE), "")</f>
        <v/>
      </c>
      <c r="I93" s="153" t="str">
        <f>IFERROR(VLOOKUP($A93, '利用者情報'!$A$12:$L$113, 11, FALSE), "")</f>
        <v/>
      </c>
      <c r="J93" s="153" t="str">
        <f>IFERROR(VLOOKUP($A93, '利用者情報'!$A$12:$L$113, 12, FALSE), "")</f>
        <v/>
      </c>
      <c r="K93" s="160"/>
      <c r="L93" s="160"/>
      <c r="M93" s="157">
        <f t="shared" si="1"/>
        <v>0</v>
      </c>
      <c r="N93" s="158">
        <f t="shared" si="2"/>
        <v>0</v>
      </c>
      <c r="O93" s="160"/>
      <c r="P93" s="160"/>
      <c r="Q93" s="160"/>
      <c r="R93" s="158">
        <f t="shared" si="3"/>
        <v>0</v>
      </c>
      <c r="S93" s="157">
        <f t="shared" si="4"/>
        <v>0</v>
      </c>
      <c r="T93" s="157">
        <f t="shared" si="5"/>
        <v>0</v>
      </c>
      <c r="U93" s="158">
        <f t="shared" si="6"/>
        <v>0</v>
      </c>
      <c r="V93" s="158">
        <f t="shared" si="7"/>
        <v>0</v>
      </c>
      <c r="W93" s="162"/>
      <c r="X93" s="183"/>
      <c r="Y93" s="1"/>
      <c r="Z93" s="1"/>
      <c r="AA93" s="1"/>
      <c r="AB93" s="1"/>
      <c r="AC93" s="1"/>
    </row>
    <row r="94" ht="18.0" customHeight="1">
      <c r="A94" s="160"/>
      <c r="B94" s="153" t="str">
        <f>IFERROR(VLOOKUP($A94, '利用者情報'!$A$12:$L$113, 2, FALSE), "")</f>
        <v/>
      </c>
      <c r="C94" s="153" t="str">
        <f>IFERROR(VLOOKUP($A94, '利用者情報'!$A$12:$L$113, 3, FALSE), "")</f>
        <v/>
      </c>
      <c r="D94" s="153" t="str">
        <f>IFERROR(VLOOKUP($A94, '利用者情報'!$A$12:$L$113, 6, FALSE), "")</f>
        <v/>
      </c>
      <c r="E94" s="153" t="str">
        <f>IFERROR(VLOOKUP($A94, '利用者情報'!$A$12:$L$113, 7, FALSE), "")</f>
        <v/>
      </c>
      <c r="F94" s="156" t="str">
        <f>IFERROR(VLOOKUP($A94, '利用者情報'!$A$12:$L$113, 8, FALSE), "")</f>
        <v/>
      </c>
      <c r="G94" s="153" t="str">
        <f>IFERROR(VLOOKUP($A94, '利用者情報'!$A$12:$L$113, 9, FALSE), "")</f>
        <v/>
      </c>
      <c r="H94" s="153" t="str">
        <f>IFERROR(VLOOKUP($A94, '利用者情報'!$A$12:$L$113, 10, FALSE), "")</f>
        <v/>
      </c>
      <c r="I94" s="153" t="str">
        <f>IFERROR(VLOOKUP($A94, '利用者情報'!$A$12:$L$113, 11, FALSE), "")</f>
        <v/>
      </c>
      <c r="J94" s="153" t="str">
        <f>IFERROR(VLOOKUP($A94, '利用者情報'!$A$12:$L$113, 12, FALSE), "")</f>
        <v/>
      </c>
      <c r="K94" s="160"/>
      <c r="L94" s="160"/>
      <c r="M94" s="157">
        <f t="shared" si="1"/>
        <v>0</v>
      </c>
      <c r="N94" s="158">
        <f t="shared" si="2"/>
        <v>0</v>
      </c>
      <c r="O94" s="160"/>
      <c r="P94" s="160"/>
      <c r="Q94" s="160"/>
      <c r="R94" s="158">
        <f t="shared" si="3"/>
        <v>0</v>
      </c>
      <c r="S94" s="157">
        <f t="shared" si="4"/>
        <v>0</v>
      </c>
      <c r="T94" s="157">
        <f t="shared" si="5"/>
        <v>0</v>
      </c>
      <c r="U94" s="158">
        <f t="shared" si="6"/>
        <v>0</v>
      </c>
      <c r="V94" s="158">
        <f t="shared" si="7"/>
        <v>0</v>
      </c>
      <c r="W94" s="162"/>
      <c r="X94" s="183"/>
      <c r="Y94" s="1"/>
      <c r="Z94" s="1"/>
      <c r="AA94" s="1"/>
      <c r="AB94" s="1"/>
      <c r="AC94" s="1"/>
    </row>
    <row r="95" ht="18.0" customHeight="1">
      <c r="A95" s="160"/>
      <c r="B95" s="153" t="str">
        <f>IFERROR(VLOOKUP($A95, '利用者情報'!$A$12:$L$113, 2, FALSE), "")</f>
        <v/>
      </c>
      <c r="C95" s="153" t="str">
        <f>IFERROR(VLOOKUP($A95, '利用者情報'!$A$12:$L$113, 3, FALSE), "")</f>
        <v/>
      </c>
      <c r="D95" s="153" t="str">
        <f>IFERROR(VLOOKUP($A95, '利用者情報'!$A$12:$L$113, 6, FALSE), "")</f>
        <v/>
      </c>
      <c r="E95" s="153" t="str">
        <f>IFERROR(VLOOKUP($A95, '利用者情報'!$A$12:$L$113, 7, FALSE), "")</f>
        <v/>
      </c>
      <c r="F95" s="156" t="str">
        <f>IFERROR(VLOOKUP($A95, '利用者情報'!$A$12:$L$113, 8, FALSE), "")</f>
        <v/>
      </c>
      <c r="G95" s="153" t="str">
        <f>IFERROR(VLOOKUP($A95, '利用者情報'!$A$12:$L$113, 9, FALSE), "")</f>
        <v/>
      </c>
      <c r="H95" s="153" t="str">
        <f>IFERROR(VLOOKUP($A95, '利用者情報'!$A$12:$L$113, 10, FALSE), "")</f>
        <v/>
      </c>
      <c r="I95" s="153" t="str">
        <f>IFERROR(VLOOKUP($A95, '利用者情報'!$A$12:$L$113, 11, FALSE), "")</f>
        <v/>
      </c>
      <c r="J95" s="153" t="str">
        <f>IFERROR(VLOOKUP($A95, '利用者情報'!$A$12:$L$113, 12, FALSE), "")</f>
        <v/>
      </c>
      <c r="K95" s="160"/>
      <c r="L95" s="160"/>
      <c r="M95" s="157">
        <f t="shared" si="1"/>
        <v>0</v>
      </c>
      <c r="N95" s="158">
        <f t="shared" si="2"/>
        <v>0</v>
      </c>
      <c r="O95" s="160"/>
      <c r="P95" s="160"/>
      <c r="Q95" s="160"/>
      <c r="R95" s="158">
        <f t="shared" si="3"/>
        <v>0</v>
      </c>
      <c r="S95" s="157">
        <f t="shared" si="4"/>
        <v>0</v>
      </c>
      <c r="T95" s="157">
        <f t="shared" si="5"/>
        <v>0</v>
      </c>
      <c r="U95" s="158">
        <f t="shared" si="6"/>
        <v>0</v>
      </c>
      <c r="V95" s="158">
        <f t="shared" si="7"/>
        <v>0</v>
      </c>
      <c r="W95" s="162"/>
      <c r="X95" s="183"/>
      <c r="Y95" s="1"/>
      <c r="Z95" s="1"/>
      <c r="AA95" s="1"/>
      <c r="AB95" s="1"/>
      <c r="AC95" s="1"/>
    </row>
    <row r="96" ht="18.0" customHeight="1">
      <c r="A96" s="160"/>
      <c r="B96" s="153" t="str">
        <f>IFERROR(VLOOKUP($A96, '利用者情報'!$A$12:$L$113, 2, FALSE), "")</f>
        <v/>
      </c>
      <c r="C96" s="153" t="str">
        <f>IFERROR(VLOOKUP($A96, '利用者情報'!$A$12:$L$113, 3, FALSE), "")</f>
        <v/>
      </c>
      <c r="D96" s="153" t="str">
        <f>IFERROR(VLOOKUP($A96, '利用者情報'!$A$12:$L$113, 6, FALSE), "")</f>
        <v/>
      </c>
      <c r="E96" s="153" t="str">
        <f>IFERROR(VLOOKUP($A96, '利用者情報'!$A$12:$L$113, 7, FALSE), "")</f>
        <v/>
      </c>
      <c r="F96" s="156" t="str">
        <f>IFERROR(VLOOKUP($A96, '利用者情報'!$A$12:$L$113, 8, FALSE), "")</f>
        <v/>
      </c>
      <c r="G96" s="153" t="str">
        <f>IFERROR(VLOOKUP($A96, '利用者情報'!$A$12:$L$113, 9, FALSE), "")</f>
        <v/>
      </c>
      <c r="H96" s="153" t="str">
        <f>IFERROR(VLOOKUP($A96, '利用者情報'!$A$12:$L$113, 10, FALSE), "")</f>
        <v/>
      </c>
      <c r="I96" s="153" t="str">
        <f>IFERROR(VLOOKUP($A96, '利用者情報'!$A$12:$L$113, 11, FALSE), "")</f>
        <v/>
      </c>
      <c r="J96" s="153" t="str">
        <f>IFERROR(VLOOKUP($A96, '利用者情報'!$A$12:$L$113, 12, FALSE), "")</f>
        <v/>
      </c>
      <c r="K96" s="160"/>
      <c r="L96" s="160"/>
      <c r="M96" s="157">
        <f t="shared" si="1"/>
        <v>0</v>
      </c>
      <c r="N96" s="158">
        <f t="shared" si="2"/>
        <v>0</v>
      </c>
      <c r="O96" s="160"/>
      <c r="P96" s="160"/>
      <c r="Q96" s="160"/>
      <c r="R96" s="158">
        <f t="shared" si="3"/>
        <v>0</v>
      </c>
      <c r="S96" s="157">
        <f t="shared" si="4"/>
        <v>0</v>
      </c>
      <c r="T96" s="157">
        <f t="shared" si="5"/>
        <v>0</v>
      </c>
      <c r="U96" s="158">
        <f t="shared" si="6"/>
        <v>0</v>
      </c>
      <c r="V96" s="158">
        <f t="shared" si="7"/>
        <v>0</v>
      </c>
      <c r="W96" s="162"/>
      <c r="X96" s="183"/>
      <c r="Y96" s="1"/>
      <c r="Z96" s="1"/>
      <c r="AA96" s="1"/>
      <c r="AB96" s="1"/>
      <c r="AC96" s="1"/>
    </row>
    <row r="97" ht="18.0" customHeight="1">
      <c r="A97" s="164"/>
      <c r="B97" s="165" t="s">
        <v>73</v>
      </c>
      <c r="C97" s="166"/>
      <c r="D97" s="167"/>
      <c r="E97" s="167"/>
      <c r="F97" s="167">
        <f t="shared" ref="F97:J97" si="9">COUNTIF(F27:F96,"○")</f>
        <v>0</v>
      </c>
      <c r="G97" s="167">
        <f t="shared" si="9"/>
        <v>0</v>
      </c>
      <c r="H97" s="167">
        <f t="shared" si="9"/>
        <v>0</v>
      </c>
      <c r="I97" s="168">
        <f t="shared" si="9"/>
        <v>0</v>
      </c>
      <c r="J97" s="168">
        <f t="shared" si="9"/>
        <v>0</v>
      </c>
      <c r="K97" s="169"/>
      <c r="L97" s="170">
        <f>SUM(L27:L96)</f>
        <v>0</v>
      </c>
      <c r="M97" s="171"/>
      <c r="N97" s="172">
        <f t="shared" ref="N97:R97" si="10">SUM(N27:N96)</f>
        <v>0</v>
      </c>
      <c r="O97" s="173">
        <f t="shared" si="10"/>
        <v>0</v>
      </c>
      <c r="P97" s="174">
        <f t="shared" si="10"/>
        <v>0</v>
      </c>
      <c r="Q97" s="175">
        <f t="shared" si="10"/>
        <v>0</v>
      </c>
      <c r="R97" s="172">
        <f t="shared" si="10"/>
        <v>0</v>
      </c>
      <c r="S97" s="176"/>
      <c r="T97" s="177"/>
      <c r="U97" s="178">
        <f t="shared" ref="U97:V97" si="11">SUM(U27:U96)</f>
        <v>0</v>
      </c>
      <c r="V97" s="179">
        <f t="shared" si="11"/>
        <v>0</v>
      </c>
      <c r="W97" s="180"/>
      <c r="X97" s="183"/>
      <c r="Y97" s="1"/>
      <c r="Z97" s="1"/>
      <c r="AA97" s="1"/>
      <c r="AB97" s="1"/>
      <c r="AC97" s="1"/>
    </row>
    <row r="98" ht="18.0"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ht="18.0"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ht="18.0"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ht="18.0"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ht="18.0"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ht="18.0"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ht="18.0"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row>
    <row r="219"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row>
    <row r="220"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row>
    <row r="221"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row>
    <row r="222"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row>
    <row r="223"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row>
    <row r="224"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row>
    <row r="225"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row>
    <row r="2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row>
    <row r="227"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row>
    <row r="228"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row>
    <row r="229"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row>
    <row r="230"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row>
    <row r="231"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row>
    <row r="232"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row>
    <row r="233"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row>
    <row r="234"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row>
    <row r="235"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row>
    <row r="23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row>
    <row r="237"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row>
    <row r="238"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row>
    <row r="239"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row>
    <row r="240"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row>
    <row r="241"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row>
    <row r="242"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row>
    <row r="243"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row>
    <row r="244"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row>
    <row r="245"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row>
    <row r="24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row>
    <row r="247"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row>
    <row r="248"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row>
    <row r="249"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row>
    <row r="250"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row>
    <row r="251"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row>
    <row r="252"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row>
    <row r="253"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row>
    <row r="254"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row>
    <row r="255"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row>
    <row r="25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row>
    <row r="257"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row>
    <row r="258"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row>
    <row r="259"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row>
    <row r="260"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row>
    <row r="261"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row>
    <row r="262"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row>
    <row r="263"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row>
    <row r="264"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row>
    <row r="265"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row>
    <row r="26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row>
    <row r="267"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row>
    <row r="268"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row>
    <row r="269"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row>
    <row r="270"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row>
    <row r="271"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row>
    <row r="272"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row>
    <row r="273"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row>
    <row r="274"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row>
    <row r="275"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row>
    <row r="27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row>
    <row r="277"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row>
    <row r="278"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row>
    <row r="1001"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row>
    <row r="1002"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row>
    <row r="1003" ht="15.7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row>
    <row r="1004" ht="15.7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row>
    <row r="1005" ht="15.75"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row>
    <row r="1006" ht="15.75" customHeight="1">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row>
    <row r="1007" ht="15.75" customHeight="1">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row>
    <row r="1008" ht="15.75" customHeight="1">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row>
    <row r="1009" ht="15.75" customHeight="1">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row>
    <row r="1010" ht="15.75" customHeight="1">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row>
    <row r="1011" ht="15.75" customHeight="1">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row>
    <row r="1012" ht="15.75" customHeight="1">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row>
  </sheetData>
  <mergeCells count="39">
    <mergeCell ref="A2:V2"/>
    <mergeCell ref="D4:G4"/>
    <mergeCell ref="D5:G5"/>
    <mergeCell ref="D6:G6"/>
    <mergeCell ref="D7:G7"/>
    <mergeCell ref="D8:G8"/>
    <mergeCell ref="D9:G9"/>
    <mergeCell ref="A13:T13"/>
    <mergeCell ref="A14:U14"/>
    <mergeCell ref="A15:T15"/>
    <mergeCell ref="A16:T16"/>
    <mergeCell ref="A17:U17"/>
    <mergeCell ref="A18:U18"/>
    <mergeCell ref="A19:U19"/>
    <mergeCell ref="A22:A26"/>
    <mergeCell ref="B22:B26"/>
    <mergeCell ref="C22:C26"/>
    <mergeCell ref="D22:D26"/>
    <mergeCell ref="E22:E26"/>
    <mergeCell ref="F22:F26"/>
    <mergeCell ref="G22:G26"/>
    <mergeCell ref="K22:K23"/>
    <mergeCell ref="L23:L25"/>
    <mergeCell ref="K24:K25"/>
    <mergeCell ref="M23:M25"/>
    <mergeCell ref="N23:N25"/>
    <mergeCell ref="V22:V25"/>
    <mergeCell ref="S23:T25"/>
    <mergeCell ref="U23:U25"/>
    <mergeCell ref="O24:O25"/>
    <mergeCell ref="P24:Q24"/>
    <mergeCell ref="H22:H26"/>
    <mergeCell ref="I22:I26"/>
    <mergeCell ref="J22:J26"/>
    <mergeCell ref="L22:N22"/>
    <mergeCell ref="O22:U22"/>
    <mergeCell ref="W22:W26"/>
    <mergeCell ref="O23:R23"/>
    <mergeCell ref="R24:R25"/>
  </mergeCells>
  <conditionalFormatting sqref="R61:W96 X61:X78 M78:N96 Y78">
    <cfRule type="cellIs" dxfId="0" priority="1" operator="equal">
      <formula>0</formula>
    </cfRule>
  </conditionalFormatting>
  <conditionalFormatting sqref="M27:N77">
    <cfRule type="cellIs" dxfId="0" priority="2" operator="equal">
      <formula>0</formula>
    </cfRule>
  </conditionalFormatting>
  <conditionalFormatting sqref="R27:X77">
    <cfRule type="cellIs" dxfId="0" priority="3" operator="equal">
      <formula>0</formula>
    </cfRule>
  </conditionalFormatting>
  <conditionalFormatting sqref="M61:N77">
    <cfRule type="cellIs" dxfId="0" priority="4" operator="equal">
      <formula>0</formula>
    </cfRule>
  </conditionalFormatting>
  <conditionalFormatting sqref="R61:X77">
    <cfRule type="cellIs" dxfId="0" priority="5" operator="equal">
      <formula>0</formula>
    </cfRule>
  </conditionalFormatting>
  <printOptions/>
  <pageMargins bottom="0.7480314960629921" footer="0.0" header="0.0" left="0.7086614173228347" right="0.7086614173228347" top="0.7480314960629921"/>
  <pageSetup fitToHeight="0" paperSize="9"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0.38"/>
    <col customWidth="1" min="2" max="2" width="15.75"/>
    <col customWidth="1" min="3" max="3" width="14.63"/>
    <col customWidth="1" min="4" max="4" width="16.88"/>
    <col customWidth="1" min="5" max="5" width="14.5"/>
    <col customWidth="1" min="6" max="6" width="13.13"/>
    <col customWidth="1" min="7" max="7" width="8.0"/>
    <col customWidth="1" min="8" max="8" width="13.5"/>
    <col customWidth="1" min="9" max="9" width="9.88"/>
    <col customWidth="1" min="10" max="10" width="7.63"/>
    <col customWidth="1" min="11" max="11" width="10.5"/>
    <col customWidth="1" min="12" max="23" width="12.63"/>
    <col customWidth="1" min="24" max="29" width="6.88"/>
  </cols>
  <sheetData>
    <row r="1">
      <c r="A1" s="84" t="s">
        <v>123</v>
      </c>
      <c r="B1" s="85"/>
      <c r="C1" s="85"/>
      <c r="D1" s="85"/>
      <c r="E1" s="86"/>
      <c r="F1" s="86"/>
      <c r="G1" s="86"/>
      <c r="H1" s="87"/>
      <c r="I1" s="86"/>
      <c r="J1" s="86"/>
      <c r="K1" s="86"/>
      <c r="L1" s="86"/>
      <c r="M1" s="86"/>
      <c r="N1" s="86"/>
      <c r="O1" s="86"/>
      <c r="P1" s="86"/>
      <c r="Q1" s="86"/>
      <c r="R1" s="86"/>
      <c r="S1" s="86"/>
      <c r="T1" s="86"/>
      <c r="U1" s="86"/>
      <c r="V1" s="1"/>
      <c r="W1" s="1"/>
      <c r="X1" s="1"/>
      <c r="Y1" s="1"/>
      <c r="Z1" s="1"/>
      <c r="AA1" s="1"/>
      <c r="AB1" s="1"/>
      <c r="AC1" s="1"/>
    </row>
    <row r="2" ht="22.5" customHeight="1">
      <c r="A2" s="88" t="s">
        <v>47</v>
      </c>
      <c r="W2" s="1"/>
      <c r="X2" s="1"/>
      <c r="Y2" s="1"/>
      <c r="Z2" s="1"/>
      <c r="AA2" s="1"/>
      <c r="AB2" s="1"/>
      <c r="AC2" s="1"/>
    </row>
    <row r="3" ht="9.0" customHeight="1">
      <c r="A3" s="89"/>
      <c r="B3" s="89"/>
      <c r="C3" s="89"/>
      <c r="D3" s="89"/>
      <c r="E3" s="89"/>
      <c r="F3" s="89"/>
      <c r="G3" s="89"/>
      <c r="H3" s="89"/>
      <c r="I3" s="89"/>
      <c r="J3" s="89"/>
      <c r="K3" s="89"/>
      <c r="L3" s="89"/>
      <c r="M3" s="89"/>
      <c r="N3" s="89"/>
      <c r="O3" s="89"/>
      <c r="P3" s="89"/>
      <c r="Q3" s="89"/>
      <c r="R3" s="89"/>
      <c r="S3" s="89"/>
      <c r="T3" s="89"/>
      <c r="U3" s="89"/>
      <c r="V3" s="89"/>
      <c r="W3" s="89"/>
      <c r="X3" s="89"/>
      <c r="Y3" s="89"/>
      <c r="Z3" s="1"/>
      <c r="AA3" s="1"/>
      <c r="AB3" s="1"/>
      <c r="AC3" s="1"/>
    </row>
    <row r="4" ht="13.5" customHeight="1">
      <c r="A4" s="90"/>
      <c r="B4" s="91"/>
      <c r="C4" s="92" t="s">
        <v>1</v>
      </c>
      <c r="D4" s="28" t="str">
        <f>IF('初めに'!C4="","",'初めに'!C4)</f>
        <v/>
      </c>
      <c r="E4" s="8"/>
      <c r="F4" s="8"/>
      <c r="G4" s="6"/>
      <c r="H4" s="93"/>
      <c r="I4" s="93"/>
      <c r="J4" s="93"/>
      <c r="K4" s="93"/>
      <c r="L4" s="93"/>
      <c r="M4" s="93"/>
      <c r="N4" s="93"/>
      <c r="O4" s="87"/>
      <c r="P4" s="87"/>
      <c r="Q4" s="87"/>
      <c r="R4" s="87"/>
      <c r="S4" s="87"/>
      <c r="T4" s="89"/>
      <c r="U4" s="89"/>
      <c r="V4" s="89"/>
      <c r="W4" s="89"/>
      <c r="X4" s="1"/>
      <c r="Y4" s="1"/>
      <c r="Z4" s="1"/>
      <c r="AA4" s="1"/>
      <c r="AB4" s="1"/>
      <c r="AC4" s="1"/>
    </row>
    <row r="5" ht="13.5" customHeight="1">
      <c r="A5" s="90"/>
      <c r="B5" s="91"/>
      <c r="C5" s="92" t="s">
        <v>5</v>
      </c>
      <c r="D5" s="28" t="str">
        <f>IF('初めに'!B10="","",'初めに'!B10)</f>
        <v>#N/A</v>
      </c>
      <c r="E5" s="8"/>
      <c r="F5" s="8"/>
      <c r="G5" s="6"/>
      <c r="H5" s="93"/>
      <c r="I5" s="93"/>
      <c r="J5" s="93"/>
      <c r="K5" s="93"/>
      <c r="L5" s="93"/>
      <c r="M5" s="93"/>
      <c r="N5" s="93"/>
      <c r="O5" s="87"/>
      <c r="P5" s="87"/>
      <c r="Q5" s="87"/>
      <c r="R5" s="87"/>
      <c r="S5" s="87"/>
      <c r="T5" s="87"/>
      <c r="U5" s="94"/>
      <c r="V5" s="1"/>
      <c r="W5" s="1"/>
      <c r="X5" s="1"/>
      <c r="Y5" s="1"/>
      <c r="Z5" s="1"/>
      <c r="AA5" s="1"/>
      <c r="AB5" s="1"/>
      <c r="AC5" s="1"/>
    </row>
    <row r="6" ht="15.0" customHeight="1">
      <c r="A6" s="90"/>
      <c r="B6" s="91"/>
      <c r="C6" s="92" t="s">
        <v>2</v>
      </c>
      <c r="D6" s="28" t="str">
        <f>IF('初めに'!C5="","",'初めに'!C5)</f>
        <v/>
      </c>
      <c r="E6" s="8"/>
      <c r="F6" s="8"/>
      <c r="G6" s="6"/>
      <c r="H6" s="93"/>
      <c r="I6" s="93"/>
      <c r="J6" s="93"/>
      <c r="K6" s="93"/>
      <c r="L6" s="93"/>
      <c r="M6" s="93"/>
      <c r="N6" s="93"/>
      <c r="O6" s="93"/>
      <c r="P6" s="87"/>
      <c r="Q6" s="87"/>
      <c r="R6" s="87"/>
      <c r="S6" s="87"/>
      <c r="T6" s="87"/>
      <c r="U6" s="87"/>
      <c r="V6" s="94"/>
      <c r="W6" s="1"/>
      <c r="X6" s="1"/>
      <c r="Y6" s="1"/>
      <c r="Z6" s="1"/>
      <c r="AA6" s="1"/>
      <c r="AB6" s="1"/>
      <c r="AC6" s="1"/>
    </row>
    <row r="7" ht="15.0" customHeight="1">
      <c r="A7" s="90"/>
      <c r="B7" s="91"/>
      <c r="C7" s="92" t="s">
        <v>3</v>
      </c>
      <c r="D7" s="32" t="str">
        <f>IF('初めに'!C6="","",'初めに'!C6)</f>
        <v/>
      </c>
      <c r="E7" s="8"/>
      <c r="F7" s="8"/>
      <c r="G7" s="6"/>
      <c r="H7" s="93"/>
      <c r="I7" s="93"/>
      <c r="J7" s="93"/>
      <c r="K7" s="93"/>
      <c r="L7" s="93"/>
      <c r="M7" s="93"/>
      <c r="N7" s="93"/>
      <c r="O7" s="93"/>
      <c r="P7" s="87"/>
      <c r="Q7" s="87"/>
      <c r="R7" s="87"/>
      <c r="S7" s="87"/>
      <c r="T7" s="87"/>
      <c r="U7" s="87"/>
      <c r="V7" s="94"/>
      <c r="W7" s="1"/>
      <c r="X7" s="1"/>
      <c r="Y7" s="1"/>
      <c r="Z7" s="1"/>
      <c r="AA7" s="1"/>
      <c r="AB7" s="1"/>
      <c r="AC7" s="1"/>
    </row>
    <row r="8" ht="13.5" customHeight="1">
      <c r="A8" s="90"/>
      <c r="B8" s="95"/>
      <c r="C8" s="96" t="s">
        <v>4</v>
      </c>
      <c r="D8" s="28" t="str">
        <f>IF('初めに'!C7="","",'初めに'!C7)</f>
        <v/>
      </c>
      <c r="E8" s="8"/>
      <c r="F8" s="8"/>
      <c r="G8" s="6"/>
      <c r="H8" s="93"/>
      <c r="I8" s="93"/>
      <c r="J8" s="93"/>
      <c r="K8" s="97"/>
      <c r="L8" s="97"/>
      <c r="M8" s="97"/>
      <c r="N8" s="93"/>
      <c r="O8" s="87"/>
      <c r="P8" s="87"/>
      <c r="Q8" s="87"/>
      <c r="R8" s="87"/>
      <c r="S8" s="87"/>
      <c r="T8" s="87"/>
      <c r="U8" s="87"/>
      <c r="V8" s="1"/>
      <c r="W8" s="1"/>
      <c r="X8" s="1"/>
      <c r="Y8" s="1"/>
      <c r="Z8" s="1"/>
      <c r="AA8" s="1"/>
      <c r="AB8" s="1"/>
      <c r="AC8" s="1"/>
    </row>
    <row r="9">
      <c r="A9" s="90"/>
      <c r="B9" s="95"/>
      <c r="C9" s="96" t="s">
        <v>29</v>
      </c>
      <c r="D9" s="98" t="s">
        <v>30</v>
      </c>
      <c r="E9" s="8"/>
      <c r="F9" s="8"/>
      <c r="G9" s="6"/>
      <c r="H9" s="93"/>
      <c r="I9" s="93"/>
      <c r="J9" s="93"/>
      <c r="K9" s="93"/>
      <c r="L9" s="93"/>
      <c r="M9" s="93"/>
      <c r="N9" s="93"/>
      <c r="O9" s="87"/>
      <c r="P9" s="99"/>
      <c r="Q9" s="99"/>
      <c r="R9" s="99"/>
      <c r="S9" s="99"/>
      <c r="T9" s="87"/>
      <c r="U9" s="87"/>
      <c r="V9" s="1"/>
      <c r="W9" s="1"/>
      <c r="X9" s="1"/>
      <c r="Y9" s="1"/>
      <c r="Z9" s="1"/>
      <c r="AA9" s="1"/>
      <c r="AB9" s="1"/>
      <c r="AC9" s="1"/>
    </row>
    <row r="10" ht="13.5" customHeight="1">
      <c r="A10" s="90"/>
      <c r="B10" s="100"/>
      <c r="C10" s="100"/>
      <c r="D10" s="93"/>
      <c r="E10" s="93"/>
      <c r="F10" s="101"/>
      <c r="G10" s="91"/>
      <c r="H10" s="91"/>
      <c r="I10" s="91"/>
      <c r="J10" s="91"/>
      <c r="K10" s="91"/>
      <c r="L10" s="87"/>
      <c r="M10" s="87"/>
      <c r="N10" s="1"/>
      <c r="O10" s="1"/>
      <c r="P10" s="1"/>
      <c r="Q10" s="1"/>
      <c r="R10" s="1"/>
      <c r="S10" s="1"/>
      <c r="T10" s="1"/>
      <c r="U10" s="1"/>
      <c r="V10" s="1"/>
      <c r="W10" s="1"/>
      <c r="X10" s="1"/>
      <c r="Y10" s="1"/>
      <c r="Z10" s="1"/>
      <c r="AA10" s="1"/>
      <c r="AB10" s="1"/>
      <c r="AC10" s="1"/>
    </row>
    <row r="11" ht="9.75" customHeight="1">
      <c r="A11" s="90"/>
      <c r="B11" s="100"/>
      <c r="C11" s="100"/>
      <c r="D11" s="91"/>
      <c r="E11" s="87"/>
      <c r="F11" s="87"/>
      <c r="G11" s="87"/>
      <c r="H11" s="87"/>
      <c r="I11" s="87"/>
      <c r="J11" s="87"/>
      <c r="K11" s="87"/>
      <c r="L11" s="87"/>
      <c r="M11" s="87"/>
      <c r="N11" s="87"/>
      <c r="O11" s="87"/>
      <c r="P11" s="87"/>
      <c r="Q11" s="87"/>
      <c r="R11" s="87"/>
      <c r="S11" s="87"/>
      <c r="T11" s="87"/>
      <c r="U11" s="87"/>
      <c r="V11" s="1"/>
      <c r="W11" s="1"/>
      <c r="X11" s="1"/>
      <c r="Y11" s="1"/>
      <c r="Z11" s="1"/>
      <c r="AA11" s="1"/>
      <c r="AB11" s="1"/>
      <c r="AC11" s="1"/>
    </row>
    <row r="12">
      <c r="A12" s="102" t="s">
        <v>48</v>
      </c>
      <c r="B12" s="103"/>
      <c r="C12" s="103"/>
      <c r="D12" s="103"/>
      <c r="E12" s="103"/>
      <c r="F12" s="103"/>
      <c r="G12" s="103"/>
      <c r="H12" s="103"/>
      <c r="I12" s="103"/>
      <c r="J12" s="103"/>
      <c r="K12" s="103"/>
      <c r="L12" s="103"/>
      <c r="M12" s="103"/>
      <c r="N12" s="103"/>
      <c r="O12" s="103"/>
      <c r="P12" s="103"/>
      <c r="Q12" s="103"/>
      <c r="R12" s="103"/>
      <c r="S12" s="103"/>
      <c r="T12" s="103"/>
      <c r="U12" s="104"/>
      <c r="V12" s="1"/>
      <c r="W12" s="1"/>
      <c r="X12" s="1"/>
      <c r="Y12" s="1"/>
      <c r="Z12" s="1"/>
      <c r="AA12" s="1"/>
      <c r="AB12" s="1"/>
      <c r="AC12" s="1"/>
    </row>
    <row r="13" ht="15.75" customHeight="1">
      <c r="A13" s="105" t="s">
        <v>49</v>
      </c>
      <c r="B13" s="106"/>
      <c r="C13" s="106"/>
      <c r="D13" s="106"/>
      <c r="E13" s="106"/>
      <c r="F13" s="106"/>
      <c r="G13" s="106"/>
      <c r="H13" s="106"/>
      <c r="I13" s="106"/>
      <c r="J13" s="106"/>
      <c r="K13" s="106"/>
      <c r="L13" s="106"/>
      <c r="M13" s="106"/>
      <c r="N13" s="106"/>
      <c r="O13" s="106"/>
      <c r="P13" s="106"/>
      <c r="Q13" s="106"/>
      <c r="R13" s="106"/>
      <c r="S13" s="106"/>
      <c r="T13" s="106"/>
      <c r="U13" s="107"/>
      <c r="V13" s="1"/>
      <c r="W13" s="1"/>
      <c r="X13" s="1"/>
      <c r="Y13" s="1"/>
      <c r="Z13" s="1"/>
      <c r="AA13" s="1"/>
      <c r="AB13" s="1"/>
      <c r="AC13" s="1"/>
    </row>
    <row r="14">
      <c r="A14" s="105" t="s">
        <v>50</v>
      </c>
      <c r="B14" s="106"/>
      <c r="C14" s="106"/>
      <c r="D14" s="106"/>
      <c r="E14" s="106"/>
      <c r="F14" s="106"/>
      <c r="G14" s="106"/>
      <c r="H14" s="106"/>
      <c r="I14" s="106"/>
      <c r="J14" s="106"/>
      <c r="K14" s="106"/>
      <c r="L14" s="106"/>
      <c r="M14" s="106"/>
      <c r="N14" s="106"/>
      <c r="O14" s="106"/>
      <c r="P14" s="106"/>
      <c r="Q14" s="106"/>
      <c r="R14" s="106"/>
      <c r="S14" s="106"/>
      <c r="T14" s="106"/>
      <c r="U14" s="108"/>
      <c r="V14" s="1"/>
      <c r="W14" s="1"/>
      <c r="X14" s="1"/>
      <c r="Y14" s="1"/>
      <c r="Z14" s="1"/>
      <c r="AA14" s="1"/>
      <c r="AB14" s="1"/>
      <c r="AC14" s="1"/>
    </row>
    <row r="15" ht="15.75" customHeight="1">
      <c r="A15" s="105" t="s">
        <v>51</v>
      </c>
      <c r="B15" s="106"/>
      <c r="C15" s="106"/>
      <c r="D15" s="106"/>
      <c r="E15" s="106"/>
      <c r="F15" s="106"/>
      <c r="G15" s="106"/>
      <c r="H15" s="106"/>
      <c r="I15" s="106"/>
      <c r="J15" s="106"/>
      <c r="K15" s="106"/>
      <c r="L15" s="106"/>
      <c r="M15" s="106"/>
      <c r="N15" s="106"/>
      <c r="O15" s="106"/>
      <c r="P15" s="106"/>
      <c r="Q15" s="106"/>
      <c r="R15" s="106"/>
      <c r="S15" s="106"/>
      <c r="T15" s="106"/>
      <c r="U15" s="107"/>
      <c r="V15" s="1"/>
      <c r="W15" s="1"/>
      <c r="X15" s="1"/>
      <c r="Y15" s="1"/>
      <c r="Z15" s="1"/>
      <c r="AA15" s="1"/>
      <c r="AB15" s="1"/>
      <c r="AC15" s="1"/>
    </row>
    <row r="16" ht="15.75" customHeight="1">
      <c r="A16" s="105" t="s">
        <v>52</v>
      </c>
      <c r="B16" s="106"/>
      <c r="C16" s="106"/>
      <c r="D16" s="106"/>
      <c r="E16" s="106"/>
      <c r="F16" s="106"/>
      <c r="G16" s="106"/>
      <c r="H16" s="106"/>
      <c r="I16" s="106"/>
      <c r="J16" s="106"/>
      <c r="K16" s="106"/>
      <c r="L16" s="106"/>
      <c r="M16" s="106"/>
      <c r="N16" s="106"/>
      <c r="O16" s="106"/>
      <c r="P16" s="106"/>
      <c r="Q16" s="106"/>
      <c r="R16" s="106"/>
      <c r="S16" s="106"/>
      <c r="T16" s="106"/>
      <c r="U16" s="107"/>
      <c r="V16" s="1"/>
      <c r="W16" s="10"/>
      <c r="X16" s="1"/>
      <c r="Y16" s="1"/>
      <c r="Z16" s="1"/>
      <c r="AA16" s="1"/>
      <c r="AB16" s="1"/>
      <c r="AC16" s="1"/>
    </row>
    <row r="17">
      <c r="A17" s="105" t="s">
        <v>53</v>
      </c>
      <c r="B17" s="106"/>
      <c r="C17" s="106"/>
      <c r="D17" s="106"/>
      <c r="E17" s="106"/>
      <c r="F17" s="106"/>
      <c r="G17" s="106"/>
      <c r="H17" s="106"/>
      <c r="I17" s="106"/>
      <c r="J17" s="106"/>
      <c r="K17" s="106"/>
      <c r="L17" s="106"/>
      <c r="M17" s="106"/>
      <c r="N17" s="106"/>
      <c r="O17" s="106"/>
      <c r="P17" s="106"/>
      <c r="Q17" s="106"/>
      <c r="R17" s="106"/>
      <c r="S17" s="106"/>
      <c r="T17" s="106"/>
      <c r="U17" s="108"/>
      <c r="V17" s="1"/>
      <c r="W17" s="10"/>
      <c r="X17" s="1"/>
      <c r="Y17" s="1"/>
      <c r="Z17" s="1"/>
      <c r="AA17" s="1"/>
      <c r="AB17" s="1"/>
      <c r="AC17" s="1"/>
    </row>
    <row r="18">
      <c r="A18" s="105" t="s">
        <v>54</v>
      </c>
      <c r="B18" s="106"/>
      <c r="C18" s="106"/>
      <c r="D18" s="106"/>
      <c r="E18" s="106"/>
      <c r="F18" s="106"/>
      <c r="G18" s="106"/>
      <c r="H18" s="106"/>
      <c r="I18" s="106"/>
      <c r="J18" s="106"/>
      <c r="K18" s="106"/>
      <c r="L18" s="106"/>
      <c r="M18" s="106"/>
      <c r="N18" s="106"/>
      <c r="O18" s="106"/>
      <c r="P18" s="106"/>
      <c r="Q18" s="106"/>
      <c r="R18" s="106"/>
      <c r="S18" s="106"/>
      <c r="T18" s="106"/>
      <c r="U18" s="108"/>
      <c r="V18" s="1"/>
      <c r="W18" s="10"/>
      <c r="X18" s="1"/>
      <c r="Y18" s="1"/>
      <c r="Z18" s="1"/>
      <c r="AA18" s="1"/>
      <c r="AB18" s="1"/>
      <c r="AC18" s="1"/>
    </row>
    <row r="19" ht="15.75" customHeight="1">
      <c r="A19" s="109" t="s">
        <v>55</v>
      </c>
      <c r="B19" s="110"/>
      <c r="C19" s="110"/>
      <c r="D19" s="110"/>
      <c r="E19" s="110"/>
      <c r="F19" s="110"/>
      <c r="G19" s="110"/>
      <c r="H19" s="110"/>
      <c r="I19" s="110"/>
      <c r="J19" s="110"/>
      <c r="K19" s="110"/>
      <c r="L19" s="110"/>
      <c r="M19" s="110"/>
      <c r="N19" s="110"/>
      <c r="O19" s="110"/>
      <c r="P19" s="110"/>
      <c r="Q19" s="110"/>
      <c r="R19" s="110"/>
      <c r="S19" s="110"/>
      <c r="T19" s="110"/>
      <c r="U19" s="111"/>
      <c r="V19" s="1"/>
      <c r="W19" s="1"/>
      <c r="X19" s="10"/>
      <c r="Y19" s="1"/>
      <c r="Z19" s="1"/>
      <c r="AA19" s="1"/>
      <c r="AB19" s="1"/>
      <c r="AC19" s="1"/>
    </row>
    <row r="20" ht="21.0" customHeight="1">
      <c r="A20" s="90"/>
      <c r="B20" s="112"/>
      <c r="C20" s="112"/>
      <c r="D20" s="91"/>
      <c r="E20" s="87"/>
      <c r="F20" s="87"/>
      <c r="G20" s="87"/>
      <c r="H20" s="87"/>
      <c r="I20" s="87"/>
      <c r="J20" s="87"/>
      <c r="K20" s="87"/>
      <c r="L20" s="87"/>
      <c r="M20" s="87"/>
      <c r="N20" s="87"/>
      <c r="O20" s="87"/>
      <c r="P20" s="87"/>
      <c r="Q20" s="87"/>
      <c r="R20" s="87"/>
      <c r="S20" s="87"/>
      <c r="T20" s="87"/>
      <c r="U20" s="113"/>
      <c r="V20" s="1"/>
      <c r="W20" s="1"/>
      <c r="X20" s="10"/>
      <c r="Y20" s="1"/>
      <c r="Z20" s="1"/>
      <c r="AA20" s="1"/>
      <c r="AB20" s="1"/>
      <c r="AC20" s="1"/>
    </row>
    <row r="21" ht="21.0" customHeight="1">
      <c r="A21" s="41" t="s">
        <v>31</v>
      </c>
      <c r="B21" s="114"/>
      <c r="C21" s="114"/>
      <c r="D21" s="115"/>
      <c r="E21" s="87"/>
      <c r="F21" s="87"/>
      <c r="G21" s="87"/>
      <c r="H21" s="87"/>
      <c r="I21" s="87"/>
      <c r="J21" s="87"/>
      <c r="K21" s="87"/>
      <c r="L21" s="87"/>
      <c r="M21" s="87"/>
      <c r="N21" s="87"/>
      <c r="O21" s="87"/>
      <c r="P21" s="87"/>
      <c r="Q21" s="87"/>
      <c r="R21" s="87"/>
      <c r="S21" s="87"/>
      <c r="T21" s="87"/>
      <c r="U21" s="113" t="s">
        <v>56</v>
      </c>
      <c r="V21" s="1"/>
      <c r="W21" s="1"/>
      <c r="X21" s="10"/>
      <c r="Y21" s="1"/>
      <c r="Z21" s="1"/>
      <c r="AA21" s="1"/>
      <c r="AB21" s="1"/>
      <c r="AC21" s="1"/>
    </row>
    <row r="22" ht="26.25" customHeight="1">
      <c r="A22" s="116" t="s">
        <v>57</v>
      </c>
      <c r="B22" s="117" t="s">
        <v>35</v>
      </c>
      <c r="C22" s="117" t="s">
        <v>36</v>
      </c>
      <c r="D22" s="118" t="s">
        <v>58</v>
      </c>
      <c r="E22" s="118" t="s">
        <v>59</v>
      </c>
      <c r="F22" s="118" t="s">
        <v>41</v>
      </c>
      <c r="G22" s="118" t="s">
        <v>42</v>
      </c>
      <c r="H22" s="118" t="s">
        <v>43</v>
      </c>
      <c r="I22" s="118" t="s">
        <v>44</v>
      </c>
      <c r="J22" s="118" t="s">
        <v>45</v>
      </c>
      <c r="K22" s="117" t="s">
        <v>60</v>
      </c>
      <c r="L22" s="119" t="s">
        <v>124</v>
      </c>
      <c r="M22" s="21"/>
      <c r="N22" s="120"/>
      <c r="O22" s="121" t="s">
        <v>62</v>
      </c>
      <c r="P22" s="21"/>
      <c r="Q22" s="21"/>
      <c r="R22" s="21"/>
      <c r="S22" s="21"/>
      <c r="T22" s="21"/>
      <c r="U22" s="120"/>
      <c r="V22" s="122" t="s">
        <v>125</v>
      </c>
      <c r="W22" s="123" t="s">
        <v>64</v>
      </c>
      <c r="X22" s="1"/>
      <c r="Y22" s="1"/>
      <c r="Z22" s="1"/>
      <c r="AA22" s="1"/>
      <c r="AB22" s="1"/>
      <c r="AC22" s="1"/>
    </row>
    <row r="23" ht="19.5" customHeight="1">
      <c r="A23" s="124"/>
      <c r="B23" s="125"/>
      <c r="C23" s="125"/>
      <c r="D23" s="125"/>
      <c r="E23" s="125"/>
      <c r="F23" s="125"/>
      <c r="G23" s="125"/>
      <c r="H23" s="125"/>
      <c r="I23" s="125"/>
      <c r="J23" s="125"/>
      <c r="K23" s="125"/>
      <c r="L23" s="126" t="s">
        <v>65</v>
      </c>
      <c r="M23" s="127" t="s">
        <v>66</v>
      </c>
      <c r="N23" s="128" t="s">
        <v>126</v>
      </c>
      <c r="O23" s="129" t="s">
        <v>65</v>
      </c>
      <c r="P23" s="130"/>
      <c r="Q23" s="130"/>
      <c r="R23" s="131"/>
      <c r="S23" s="132" t="s">
        <v>127</v>
      </c>
      <c r="T23" s="131"/>
      <c r="U23" s="128" t="s">
        <v>128</v>
      </c>
      <c r="V23" s="125"/>
      <c r="W23" s="133"/>
      <c r="X23" s="1"/>
      <c r="Y23" s="1"/>
      <c r="Z23" s="1"/>
      <c r="AA23" s="1"/>
      <c r="AB23" s="1"/>
      <c r="AC23" s="1"/>
    </row>
    <row r="24" ht="19.5" customHeight="1">
      <c r="A24" s="124"/>
      <c r="B24" s="125"/>
      <c r="C24" s="125"/>
      <c r="D24" s="125"/>
      <c r="E24" s="125"/>
      <c r="F24" s="125"/>
      <c r="G24" s="125"/>
      <c r="H24" s="125"/>
      <c r="I24" s="125"/>
      <c r="J24" s="125"/>
      <c r="K24" s="134" t="s">
        <v>70</v>
      </c>
      <c r="L24" s="125"/>
      <c r="M24" s="125"/>
      <c r="N24" s="125"/>
      <c r="O24" s="135" t="s">
        <v>71</v>
      </c>
      <c r="P24" s="136" t="s">
        <v>72</v>
      </c>
      <c r="Q24" s="137"/>
      <c r="R24" s="138" t="s">
        <v>73</v>
      </c>
      <c r="S24" s="139"/>
      <c r="T24" s="124"/>
      <c r="U24" s="125"/>
      <c r="V24" s="125"/>
      <c r="W24" s="133"/>
      <c r="X24" s="1"/>
      <c r="Y24" s="1"/>
      <c r="Z24" s="1"/>
      <c r="AA24" s="1"/>
      <c r="AB24" s="1"/>
      <c r="AC24" s="1"/>
    </row>
    <row r="25" ht="19.5" customHeight="1">
      <c r="A25" s="124"/>
      <c r="B25" s="125"/>
      <c r="C25" s="125"/>
      <c r="D25" s="125"/>
      <c r="E25" s="125"/>
      <c r="F25" s="125"/>
      <c r="G25" s="125"/>
      <c r="H25" s="125"/>
      <c r="I25" s="125"/>
      <c r="J25" s="125"/>
      <c r="K25" s="125"/>
      <c r="L25" s="125"/>
      <c r="M25" s="125"/>
      <c r="N25" s="125"/>
      <c r="O25" s="125"/>
      <c r="P25" s="140" t="s">
        <v>74</v>
      </c>
      <c r="Q25" s="141" t="s">
        <v>75</v>
      </c>
      <c r="R25" s="125"/>
      <c r="S25" s="139"/>
      <c r="T25" s="124"/>
      <c r="U25" s="125"/>
      <c r="V25" s="125"/>
      <c r="W25" s="133"/>
      <c r="X25" s="1"/>
      <c r="Y25" s="1"/>
      <c r="Z25" s="1"/>
      <c r="AA25" s="1"/>
      <c r="AB25" s="1"/>
      <c r="AC25" s="1"/>
    </row>
    <row r="26" ht="19.5" customHeight="1">
      <c r="A26" s="124"/>
      <c r="B26" s="125"/>
      <c r="C26" s="125"/>
      <c r="D26" s="125"/>
      <c r="E26" s="125"/>
      <c r="F26" s="125"/>
      <c r="G26" s="125"/>
      <c r="H26" s="125"/>
      <c r="I26" s="125"/>
      <c r="J26" s="125"/>
      <c r="K26" s="142" t="s">
        <v>76</v>
      </c>
      <c r="L26" s="143" t="s">
        <v>77</v>
      </c>
      <c r="M26" s="144" t="s">
        <v>78</v>
      </c>
      <c r="N26" s="144" t="s">
        <v>129</v>
      </c>
      <c r="O26" s="145" t="s">
        <v>80</v>
      </c>
      <c r="P26" s="146" t="s">
        <v>81</v>
      </c>
      <c r="Q26" s="147" t="s">
        <v>82</v>
      </c>
      <c r="R26" s="144" t="s">
        <v>130</v>
      </c>
      <c r="S26" s="148" t="s">
        <v>71</v>
      </c>
      <c r="T26" s="149" t="s">
        <v>84</v>
      </c>
      <c r="U26" s="150" t="s">
        <v>85</v>
      </c>
      <c r="V26" s="151" t="s">
        <v>131</v>
      </c>
      <c r="W26" s="133"/>
      <c r="X26" s="1"/>
      <c r="Y26" s="1"/>
      <c r="Z26" s="1"/>
      <c r="AA26" s="1"/>
      <c r="AB26" s="1"/>
      <c r="AC26" s="1"/>
    </row>
    <row r="27" ht="18.0" customHeight="1">
      <c r="A27" s="160"/>
      <c r="B27" s="153" t="str">
        <f>IFERROR(VLOOKUP($A27, '利用者情報'!$A$12:$L$113, 2, FALSE), "")</f>
        <v/>
      </c>
      <c r="C27" s="153" t="str">
        <f>IFERROR(VLOOKUP($A27, '利用者情報'!$A$12:$L$113, 3, FALSE), "")</f>
        <v/>
      </c>
      <c r="D27" s="153" t="str">
        <f>IFERROR(VLOOKUP($A27, '利用者情報'!$A$12:$L$113, 6, FALSE), "")</f>
        <v/>
      </c>
      <c r="E27" s="153" t="str">
        <f>IFERROR(VLOOKUP($A27, '利用者情報'!$A$12:$L$113, 7, FALSE), "")</f>
        <v/>
      </c>
      <c r="F27" s="156" t="str">
        <f>IFERROR(VLOOKUP($A27, '利用者情報'!$A$12:$L$113, 8, FALSE), "")</f>
        <v/>
      </c>
      <c r="G27" s="153" t="str">
        <f>IFERROR(VLOOKUP($A27, '利用者情報'!$A$12:$L$113, 9, FALSE), "")</f>
        <v/>
      </c>
      <c r="H27" s="153" t="str">
        <f>IFERROR(VLOOKUP($A27, '利用者情報'!$A$12:$L$113, 10, FALSE), "")</f>
        <v/>
      </c>
      <c r="I27" s="153" t="str">
        <f>IFERROR(VLOOKUP($A27, '利用者情報'!$A$12:$L$113, 11, FALSE), "")</f>
        <v/>
      </c>
      <c r="J27" s="153" t="str">
        <f>IFERROR(VLOOKUP($A27, '利用者情報'!$A$12:$L$113, 12, FALSE), "")</f>
        <v/>
      </c>
      <c r="K27" s="152"/>
      <c r="L27" s="152"/>
      <c r="M27" s="157">
        <f t="shared" ref="M27:M96" si="1">IF(L27=0,0,IF(B27="",0,IF(AND(F27="○",OR($D$5="小規模多機能型居宅介護",$D$5="複合型サービス(看護小規模多機能型居宅介護）",$D$5="定期巡回・随時対応型訪問介護看護",$D$5="地域密着型老人福祉施設入所者生活介護",$D$5="介護福祉施設サービス")),0,IF(G27="○",0,IF(J27="○",0,IF(H27="○",0.5,0.25))))))</f>
        <v>0</v>
      </c>
      <c r="N27" s="158">
        <f t="shared" ref="N27:N96" si="2">ROUNDDOWN(L27*M27,0)</f>
        <v>0</v>
      </c>
      <c r="O27" s="152"/>
      <c r="P27" s="152"/>
      <c r="Q27" s="152"/>
      <c r="R27" s="158">
        <f t="shared" ref="R27:R96" si="3">Q27+O27+P27</f>
        <v>0</v>
      </c>
      <c r="S27" s="157">
        <f t="shared" ref="S27:S96" si="4">IF(R27=0,0,IF(B27="",0,IF(J27="○",0,IF(H27="○",0.5,0.25))))</f>
        <v>0</v>
      </c>
      <c r="T27" s="157">
        <f t="shared" ref="T27:T96" si="5">IF(R27=0,0,IF(B27="",0,IF(J27="○",1,IF(I27="○",1,IF(H27="○",0.5,0.25)))))</f>
        <v>0</v>
      </c>
      <c r="U27" s="158">
        <f t="shared" ref="U27:U96" si="6">IF(G27="○",ROUNDDOWN(P27*T27,0),ROUNDDOWN(O27*S27,0)+ROUNDDOWN(SUM(P27:Q27)*T27,0))</f>
        <v>0</v>
      </c>
      <c r="V27" s="158">
        <f t="shared" ref="V27:V96" si="7">N27+U27</f>
        <v>0</v>
      </c>
      <c r="W27" s="159"/>
      <c r="X27" s="10" t="str">
        <f t="shared" ref="X27:X77" si="8">IF(J27="○",ROW(),"")</f>
        <v/>
      </c>
      <c r="Y27" s="1"/>
      <c r="Z27" s="1"/>
      <c r="AA27" s="1"/>
      <c r="AB27" s="1"/>
      <c r="AC27" s="1"/>
    </row>
    <row r="28" ht="18.0" customHeight="1">
      <c r="A28" s="160"/>
      <c r="B28" s="153" t="str">
        <f>IFERROR(VLOOKUP($A28, '利用者情報'!$A$12:$L$113, 2, FALSE), "")</f>
        <v/>
      </c>
      <c r="C28" s="153" t="str">
        <f>IFERROR(VLOOKUP($A28, '利用者情報'!$A$12:$L$113, 3, FALSE), "")</f>
        <v/>
      </c>
      <c r="D28" s="153" t="str">
        <f>IFERROR(VLOOKUP($A28, '利用者情報'!$A$12:$L$113, 6, FALSE), "")</f>
        <v/>
      </c>
      <c r="E28" s="153" t="str">
        <f>IFERROR(VLOOKUP($A28, '利用者情報'!$A$12:$L$113, 7, FALSE), "")</f>
        <v/>
      </c>
      <c r="F28" s="156" t="str">
        <f>IFERROR(VLOOKUP($A28, '利用者情報'!$A$12:$L$113, 8, FALSE), "")</f>
        <v/>
      </c>
      <c r="G28" s="153" t="str">
        <f>IFERROR(VLOOKUP($A28, '利用者情報'!$A$12:$L$113, 9, FALSE), "")</f>
        <v/>
      </c>
      <c r="H28" s="153" t="str">
        <f>IFERROR(VLOOKUP($A28, '利用者情報'!$A$12:$L$113, 10, FALSE), "")</f>
        <v/>
      </c>
      <c r="I28" s="153" t="str">
        <f>IFERROR(VLOOKUP($A28, '利用者情報'!$A$12:$L$113, 11, FALSE), "")</f>
        <v/>
      </c>
      <c r="J28" s="153" t="str">
        <f>IFERROR(VLOOKUP($A28, '利用者情報'!$A$12:$L$113, 12, FALSE), "")</f>
        <v/>
      </c>
      <c r="K28" s="160"/>
      <c r="L28" s="160"/>
      <c r="M28" s="157">
        <f t="shared" si="1"/>
        <v>0</v>
      </c>
      <c r="N28" s="158">
        <f t="shared" si="2"/>
        <v>0</v>
      </c>
      <c r="O28" s="160"/>
      <c r="P28" s="160"/>
      <c r="Q28" s="160"/>
      <c r="R28" s="158">
        <f t="shared" si="3"/>
        <v>0</v>
      </c>
      <c r="S28" s="157">
        <f t="shared" si="4"/>
        <v>0</v>
      </c>
      <c r="T28" s="157">
        <f t="shared" si="5"/>
        <v>0</v>
      </c>
      <c r="U28" s="158">
        <f t="shared" si="6"/>
        <v>0</v>
      </c>
      <c r="V28" s="158">
        <f t="shared" si="7"/>
        <v>0</v>
      </c>
      <c r="W28" s="159"/>
      <c r="X28" s="10" t="str">
        <f t="shared" si="8"/>
        <v/>
      </c>
      <c r="Y28" s="1"/>
      <c r="Z28" s="1"/>
      <c r="AA28" s="1"/>
      <c r="AB28" s="1"/>
      <c r="AC28" s="1"/>
    </row>
    <row r="29" ht="18.0" customHeight="1">
      <c r="A29" s="160"/>
      <c r="B29" s="153" t="str">
        <f>IFERROR(VLOOKUP($A29, '利用者情報'!$A$12:$L$113, 2, FALSE), "")</f>
        <v/>
      </c>
      <c r="C29" s="153" t="str">
        <f>IFERROR(VLOOKUP($A29, '利用者情報'!$A$12:$L$113, 3, FALSE), "")</f>
        <v/>
      </c>
      <c r="D29" s="153" t="str">
        <f>IFERROR(VLOOKUP($A29, '利用者情報'!$A$12:$L$113, 6, FALSE), "")</f>
        <v/>
      </c>
      <c r="E29" s="153" t="str">
        <f>IFERROR(VLOOKUP($A29, '利用者情報'!$A$12:$L$113, 7, FALSE), "")</f>
        <v/>
      </c>
      <c r="F29" s="156" t="str">
        <f>IFERROR(VLOOKUP($A29, '利用者情報'!$A$12:$L$113, 8, FALSE), "")</f>
        <v/>
      </c>
      <c r="G29" s="153" t="str">
        <f>IFERROR(VLOOKUP($A29, '利用者情報'!$A$12:$L$113, 9, FALSE), "")</f>
        <v/>
      </c>
      <c r="H29" s="153" t="str">
        <f>IFERROR(VLOOKUP($A29, '利用者情報'!$A$12:$L$113, 10, FALSE), "")</f>
        <v/>
      </c>
      <c r="I29" s="153" t="str">
        <f>IFERROR(VLOOKUP($A29, '利用者情報'!$A$12:$L$113, 11, FALSE), "")</f>
        <v/>
      </c>
      <c r="J29" s="153" t="str">
        <f>IFERROR(VLOOKUP($A29, '利用者情報'!$A$12:$L$113, 12, FALSE), "")</f>
        <v/>
      </c>
      <c r="K29" s="160"/>
      <c r="L29" s="160"/>
      <c r="M29" s="157">
        <f t="shared" si="1"/>
        <v>0</v>
      </c>
      <c r="N29" s="158">
        <f t="shared" si="2"/>
        <v>0</v>
      </c>
      <c r="O29" s="160"/>
      <c r="P29" s="160"/>
      <c r="Q29" s="160"/>
      <c r="R29" s="158">
        <f t="shared" si="3"/>
        <v>0</v>
      </c>
      <c r="S29" s="157">
        <f t="shared" si="4"/>
        <v>0</v>
      </c>
      <c r="T29" s="157">
        <f t="shared" si="5"/>
        <v>0</v>
      </c>
      <c r="U29" s="158">
        <f t="shared" si="6"/>
        <v>0</v>
      </c>
      <c r="V29" s="158">
        <f t="shared" si="7"/>
        <v>0</v>
      </c>
      <c r="W29" s="159"/>
      <c r="X29" s="10" t="str">
        <f t="shared" si="8"/>
        <v/>
      </c>
      <c r="Y29" s="1"/>
      <c r="Z29" s="1"/>
      <c r="AA29" s="1"/>
      <c r="AB29" s="1"/>
      <c r="AC29" s="1"/>
    </row>
    <row r="30" ht="18.0" customHeight="1">
      <c r="A30" s="160"/>
      <c r="B30" s="153" t="str">
        <f>IFERROR(VLOOKUP($A30, '利用者情報'!$A$12:$L$113, 2, FALSE), "")</f>
        <v/>
      </c>
      <c r="C30" s="153" t="str">
        <f>IFERROR(VLOOKUP($A30, '利用者情報'!$A$12:$L$113, 3, FALSE), "")</f>
        <v/>
      </c>
      <c r="D30" s="153" t="str">
        <f>IFERROR(VLOOKUP($A30, '利用者情報'!$A$12:$L$113, 6, FALSE), "")</f>
        <v/>
      </c>
      <c r="E30" s="153" t="str">
        <f>IFERROR(VLOOKUP($A30, '利用者情報'!$A$12:$L$113, 7, FALSE), "")</f>
        <v/>
      </c>
      <c r="F30" s="156" t="str">
        <f>IFERROR(VLOOKUP($A30, '利用者情報'!$A$12:$L$113, 8, FALSE), "")</f>
        <v/>
      </c>
      <c r="G30" s="153" t="str">
        <f>IFERROR(VLOOKUP($A30, '利用者情報'!$A$12:$L$113, 9, FALSE), "")</f>
        <v/>
      </c>
      <c r="H30" s="153" t="str">
        <f>IFERROR(VLOOKUP($A30, '利用者情報'!$A$12:$L$113, 10, FALSE), "")</f>
        <v/>
      </c>
      <c r="I30" s="153" t="str">
        <f>IFERROR(VLOOKUP($A30, '利用者情報'!$A$12:$L$113, 11, FALSE), "")</f>
        <v/>
      </c>
      <c r="J30" s="153" t="str">
        <f>IFERROR(VLOOKUP($A30, '利用者情報'!$A$12:$L$113, 12, FALSE), "")</f>
        <v/>
      </c>
      <c r="K30" s="160"/>
      <c r="L30" s="160"/>
      <c r="M30" s="157">
        <f t="shared" si="1"/>
        <v>0</v>
      </c>
      <c r="N30" s="158">
        <f t="shared" si="2"/>
        <v>0</v>
      </c>
      <c r="O30" s="160"/>
      <c r="P30" s="160"/>
      <c r="Q30" s="160"/>
      <c r="R30" s="158">
        <f t="shared" si="3"/>
        <v>0</v>
      </c>
      <c r="S30" s="157">
        <f t="shared" si="4"/>
        <v>0</v>
      </c>
      <c r="T30" s="157">
        <f t="shared" si="5"/>
        <v>0</v>
      </c>
      <c r="U30" s="158">
        <f t="shared" si="6"/>
        <v>0</v>
      </c>
      <c r="V30" s="158">
        <f t="shared" si="7"/>
        <v>0</v>
      </c>
      <c r="W30" s="159"/>
      <c r="X30" s="10" t="str">
        <f t="shared" si="8"/>
        <v/>
      </c>
      <c r="Y30" s="1"/>
      <c r="Z30" s="1"/>
      <c r="AA30" s="1"/>
      <c r="AB30" s="1"/>
      <c r="AC30" s="1"/>
    </row>
    <row r="31" ht="18.0" customHeight="1">
      <c r="A31" s="160"/>
      <c r="B31" s="153" t="str">
        <f>IFERROR(VLOOKUP($A31, '利用者情報'!$A$12:$L$113, 2, FALSE), "")</f>
        <v/>
      </c>
      <c r="C31" s="153" t="str">
        <f>IFERROR(VLOOKUP($A31, '利用者情報'!$A$12:$L$113, 3, FALSE), "")</f>
        <v/>
      </c>
      <c r="D31" s="153" t="str">
        <f>IFERROR(VLOOKUP($A31, '利用者情報'!$A$12:$L$113, 6, FALSE), "")</f>
        <v/>
      </c>
      <c r="E31" s="153" t="str">
        <f>IFERROR(VLOOKUP($A31, '利用者情報'!$A$12:$L$113, 7, FALSE), "")</f>
        <v/>
      </c>
      <c r="F31" s="156" t="str">
        <f>IFERROR(VLOOKUP($A31, '利用者情報'!$A$12:$L$113, 8, FALSE), "")</f>
        <v/>
      </c>
      <c r="G31" s="153" t="str">
        <f>IFERROR(VLOOKUP($A31, '利用者情報'!$A$12:$L$113, 9, FALSE), "")</f>
        <v/>
      </c>
      <c r="H31" s="153" t="str">
        <f>IFERROR(VLOOKUP($A31, '利用者情報'!$A$12:$L$113, 10, FALSE), "")</f>
        <v/>
      </c>
      <c r="I31" s="153" t="str">
        <f>IFERROR(VLOOKUP($A31, '利用者情報'!$A$12:$L$113, 11, FALSE), "")</f>
        <v/>
      </c>
      <c r="J31" s="153" t="str">
        <f>IFERROR(VLOOKUP($A31, '利用者情報'!$A$12:$L$113, 12, FALSE), "")</f>
        <v/>
      </c>
      <c r="K31" s="160"/>
      <c r="L31" s="160"/>
      <c r="M31" s="157">
        <f t="shared" si="1"/>
        <v>0</v>
      </c>
      <c r="N31" s="158">
        <f t="shared" si="2"/>
        <v>0</v>
      </c>
      <c r="O31" s="160"/>
      <c r="P31" s="160"/>
      <c r="Q31" s="160"/>
      <c r="R31" s="158">
        <f t="shared" si="3"/>
        <v>0</v>
      </c>
      <c r="S31" s="157">
        <f t="shared" si="4"/>
        <v>0</v>
      </c>
      <c r="T31" s="157">
        <f t="shared" si="5"/>
        <v>0</v>
      </c>
      <c r="U31" s="158">
        <f t="shared" si="6"/>
        <v>0</v>
      </c>
      <c r="V31" s="158">
        <f t="shared" si="7"/>
        <v>0</v>
      </c>
      <c r="W31" s="159"/>
      <c r="X31" s="10" t="str">
        <f t="shared" si="8"/>
        <v/>
      </c>
      <c r="Y31" s="1"/>
      <c r="Z31" s="1"/>
      <c r="AA31" s="1"/>
      <c r="AB31" s="1"/>
      <c r="AC31" s="1"/>
    </row>
    <row r="32" ht="18.0" customHeight="1">
      <c r="A32" s="160"/>
      <c r="B32" s="153" t="str">
        <f>IFERROR(VLOOKUP($A32, '利用者情報'!$A$12:$L$113, 2, FALSE), "")</f>
        <v/>
      </c>
      <c r="C32" s="153" t="str">
        <f>IFERROR(VLOOKUP($A32, '利用者情報'!$A$12:$L$113, 3, FALSE), "")</f>
        <v/>
      </c>
      <c r="D32" s="153" t="str">
        <f>IFERROR(VLOOKUP($A32, '利用者情報'!$A$12:$L$113, 6, FALSE), "")</f>
        <v/>
      </c>
      <c r="E32" s="153" t="str">
        <f>IFERROR(VLOOKUP($A32, '利用者情報'!$A$12:$L$113, 7, FALSE), "")</f>
        <v/>
      </c>
      <c r="F32" s="156" t="str">
        <f>IFERROR(VLOOKUP($A32, '利用者情報'!$A$12:$L$113, 8, FALSE), "")</f>
        <v/>
      </c>
      <c r="G32" s="153" t="str">
        <f>IFERROR(VLOOKUP($A32, '利用者情報'!$A$12:$L$113, 9, FALSE), "")</f>
        <v/>
      </c>
      <c r="H32" s="153" t="str">
        <f>IFERROR(VLOOKUP($A32, '利用者情報'!$A$12:$L$113, 10, FALSE), "")</f>
        <v/>
      </c>
      <c r="I32" s="153" t="str">
        <f>IFERROR(VLOOKUP($A32, '利用者情報'!$A$12:$L$113, 11, FALSE), "")</f>
        <v/>
      </c>
      <c r="J32" s="153" t="str">
        <f>IFERROR(VLOOKUP($A32, '利用者情報'!$A$12:$L$113, 12, FALSE), "")</f>
        <v/>
      </c>
      <c r="K32" s="160"/>
      <c r="L32" s="160"/>
      <c r="M32" s="157">
        <f t="shared" si="1"/>
        <v>0</v>
      </c>
      <c r="N32" s="158">
        <f t="shared" si="2"/>
        <v>0</v>
      </c>
      <c r="O32" s="160"/>
      <c r="P32" s="160"/>
      <c r="Q32" s="160"/>
      <c r="R32" s="158">
        <f t="shared" si="3"/>
        <v>0</v>
      </c>
      <c r="S32" s="157">
        <f t="shared" si="4"/>
        <v>0</v>
      </c>
      <c r="T32" s="157">
        <f t="shared" si="5"/>
        <v>0</v>
      </c>
      <c r="U32" s="158">
        <f t="shared" si="6"/>
        <v>0</v>
      </c>
      <c r="V32" s="158">
        <f t="shared" si="7"/>
        <v>0</v>
      </c>
      <c r="W32" s="159"/>
      <c r="X32" s="10" t="str">
        <f t="shared" si="8"/>
        <v/>
      </c>
      <c r="Y32" s="1"/>
      <c r="Z32" s="1"/>
      <c r="AA32" s="1"/>
      <c r="AB32" s="1"/>
      <c r="AC32" s="1"/>
    </row>
    <row r="33" ht="18.0" customHeight="1">
      <c r="A33" s="160"/>
      <c r="B33" s="153" t="str">
        <f>IFERROR(VLOOKUP($A33, '利用者情報'!$A$12:$L$113, 2, FALSE), "")</f>
        <v/>
      </c>
      <c r="C33" s="153" t="str">
        <f>IFERROR(VLOOKUP($A33, '利用者情報'!$A$12:$L$113, 3, FALSE), "")</f>
        <v/>
      </c>
      <c r="D33" s="153" t="str">
        <f>IFERROR(VLOOKUP($A33, '利用者情報'!$A$12:$L$113, 6, FALSE), "")</f>
        <v/>
      </c>
      <c r="E33" s="153" t="str">
        <f>IFERROR(VLOOKUP($A33, '利用者情報'!$A$12:$L$113, 7, FALSE), "")</f>
        <v/>
      </c>
      <c r="F33" s="156" t="str">
        <f>IFERROR(VLOOKUP($A33, '利用者情報'!$A$12:$L$113, 8, FALSE), "")</f>
        <v/>
      </c>
      <c r="G33" s="153" t="str">
        <f>IFERROR(VLOOKUP($A33, '利用者情報'!$A$12:$L$113, 9, FALSE), "")</f>
        <v/>
      </c>
      <c r="H33" s="153" t="str">
        <f>IFERROR(VLOOKUP($A33, '利用者情報'!$A$12:$L$113, 10, FALSE), "")</f>
        <v/>
      </c>
      <c r="I33" s="153" t="str">
        <f>IFERROR(VLOOKUP($A33, '利用者情報'!$A$12:$L$113, 11, FALSE), "")</f>
        <v/>
      </c>
      <c r="J33" s="153" t="str">
        <f>IFERROR(VLOOKUP($A33, '利用者情報'!$A$12:$L$113, 12, FALSE), "")</f>
        <v/>
      </c>
      <c r="K33" s="160"/>
      <c r="L33" s="160"/>
      <c r="M33" s="157">
        <f t="shared" si="1"/>
        <v>0</v>
      </c>
      <c r="N33" s="158">
        <f t="shared" si="2"/>
        <v>0</v>
      </c>
      <c r="O33" s="160"/>
      <c r="P33" s="160"/>
      <c r="Q33" s="160"/>
      <c r="R33" s="158">
        <f t="shared" si="3"/>
        <v>0</v>
      </c>
      <c r="S33" s="157">
        <f t="shared" si="4"/>
        <v>0</v>
      </c>
      <c r="T33" s="157">
        <f t="shared" si="5"/>
        <v>0</v>
      </c>
      <c r="U33" s="158">
        <f t="shared" si="6"/>
        <v>0</v>
      </c>
      <c r="V33" s="158">
        <f t="shared" si="7"/>
        <v>0</v>
      </c>
      <c r="W33" s="159"/>
      <c r="X33" s="10" t="str">
        <f t="shared" si="8"/>
        <v/>
      </c>
      <c r="Y33" s="1"/>
      <c r="Z33" s="1"/>
      <c r="AA33" s="1"/>
      <c r="AB33" s="1"/>
      <c r="AC33" s="1"/>
    </row>
    <row r="34" ht="18.0" customHeight="1">
      <c r="A34" s="160"/>
      <c r="B34" s="153" t="str">
        <f>IFERROR(VLOOKUP($A34, '利用者情報'!$A$12:$L$113, 2, FALSE), "")</f>
        <v/>
      </c>
      <c r="C34" s="153" t="str">
        <f>IFERROR(VLOOKUP($A34, '利用者情報'!$A$12:$L$113, 3, FALSE), "")</f>
        <v/>
      </c>
      <c r="D34" s="153" t="str">
        <f>IFERROR(VLOOKUP($A34, '利用者情報'!$A$12:$L$113, 6, FALSE), "")</f>
        <v/>
      </c>
      <c r="E34" s="153" t="str">
        <f>IFERROR(VLOOKUP($A34, '利用者情報'!$A$12:$L$113, 7, FALSE), "")</f>
        <v/>
      </c>
      <c r="F34" s="156" t="str">
        <f>IFERROR(VLOOKUP($A34, '利用者情報'!$A$12:$L$113, 8, FALSE), "")</f>
        <v/>
      </c>
      <c r="G34" s="153" t="str">
        <f>IFERROR(VLOOKUP($A34, '利用者情報'!$A$12:$L$113, 9, FALSE), "")</f>
        <v/>
      </c>
      <c r="H34" s="153" t="str">
        <f>IFERROR(VLOOKUP($A34, '利用者情報'!$A$12:$L$113, 10, FALSE), "")</f>
        <v/>
      </c>
      <c r="I34" s="153" t="str">
        <f>IFERROR(VLOOKUP($A34, '利用者情報'!$A$12:$L$113, 11, FALSE), "")</f>
        <v/>
      </c>
      <c r="J34" s="153" t="str">
        <f>IFERROR(VLOOKUP($A34, '利用者情報'!$A$12:$L$113, 12, FALSE), "")</f>
        <v/>
      </c>
      <c r="K34" s="160"/>
      <c r="L34" s="160"/>
      <c r="M34" s="157">
        <f t="shared" si="1"/>
        <v>0</v>
      </c>
      <c r="N34" s="158">
        <f t="shared" si="2"/>
        <v>0</v>
      </c>
      <c r="O34" s="160"/>
      <c r="P34" s="160"/>
      <c r="Q34" s="160"/>
      <c r="R34" s="158">
        <f t="shared" si="3"/>
        <v>0</v>
      </c>
      <c r="S34" s="157">
        <f t="shared" si="4"/>
        <v>0</v>
      </c>
      <c r="T34" s="157">
        <f t="shared" si="5"/>
        <v>0</v>
      </c>
      <c r="U34" s="158">
        <f t="shared" si="6"/>
        <v>0</v>
      </c>
      <c r="V34" s="158">
        <f t="shared" si="7"/>
        <v>0</v>
      </c>
      <c r="W34" s="159"/>
      <c r="X34" s="10" t="str">
        <f t="shared" si="8"/>
        <v/>
      </c>
      <c r="Y34" s="1"/>
      <c r="Z34" s="1"/>
      <c r="AA34" s="1"/>
      <c r="AB34" s="1"/>
      <c r="AC34" s="1"/>
    </row>
    <row r="35" ht="18.0" customHeight="1">
      <c r="A35" s="160"/>
      <c r="B35" s="153" t="str">
        <f>IFERROR(VLOOKUP($A35, '利用者情報'!$A$12:$L$113, 2, FALSE), "")</f>
        <v/>
      </c>
      <c r="C35" s="153" t="str">
        <f>IFERROR(VLOOKUP($A35, '利用者情報'!$A$12:$L$113, 3, FALSE), "")</f>
        <v/>
      </c>
      <c r="D35" s="153" t="str">
        <f>IFERROR(VLOOKUP($A35, '利用者情報'!$A$12:$L$113, 6, FALSE), "")</f>
        <v/>
      </c>
      <c r="E35" s="153" t="str">
        <f>IFERROR(VLOOKUP($A35, '利用者情報'!$A$12:$L$113, 7, FALSE), "")</f>
        <v/>
      </c>
      <c r="F35" s="156" t="str">
        <f>IFERROR(VLOOKUP($A35, '利用者情報'!$A$12:$L$113, 8, FALSE), "")</f>
        <v/>
      </c>
      <c r="G35" s="153" t="str">
        <f>IFERROR(VLOOKUP($A35, '利用者情報'!$A$12:$L$113, 9, FALSE), "")</f>
        <v/>
      </c>
      <c r="H35" s="153" t="str">
        <f>IFERROR(VLOOKUP($A35, '利用者情報'!$A$12:$L$113, 10, FALSE), "")</f>
        <v/>
      </c>
      <c r="I35" s="153" t="str">
        <f>IFERROR(VLOOKUP($A35, '利用者情報'!$A$12:$L$113, 11, FALSE), "")</f>
        <v/>
      </c>
      <c r="J35" s="153" t="str">
        <f>IFERROR(VLOOKUP($A35, '利用者情報'!$A$12:$L$113, 12, FALSE), "")</f>
        <v/>
      </c>
      <c r="K35" s="160"/>
      <c r="L35" s="160"/>
      <c r="M35" s="157">
        <f t="shared" si="1"/>
        <v>0</v>
      </c>
      <c r="N35" s="158">
        <f t="shared" si="2"/>
        <v>0</v>
      </c>
      <c r="O35" s="160"/>
      <c r="P35" s="160"/>
      <c r="Q35" s="160"/>
      <c r="R35" s="158">
        <f t="shared" si="3"/>
        <v>0</v>
      </c>
      <c r="S35" s="157">
        <f t="shared" si="4"/>
        <v>0</v>
      </c>
      <c r="T35" s="157">
        <f t="shared" si="5"/>
        <v>0</v>
      </c>
      <c r="U35" s="158">
        <f t="shared" si="6"/>
        <v>0</v>
      </c>
      <c r="V35" s="158">
        <f t="shared" si="7"/>
        <v>0</v>
      </c>
      <c r="W35" s="159"/>
      <c r="X35" s="10" t="str">
        <f t="shared" si="8"/>
        <v/>
      </c>
      <c r="Y35" s="1"/>
      <c r="Z35" s="1"/>
      <c r="AA35" s="1"/>
      <c r="AB35" s="1"/>
      <c r="AC35" s="1"/>
    </row>
    <row r="36" ht="18.0" customHeight="1">
      <c r="A36" s="160"/>
      <c r="B36" s="153" t="str">
        <f>IFERROR(VLOOKUP($A36, '利用者情報'!$A$12:$L$113, 2, FALSE), "")</f>
        <v/>
      </c>
      <c r="C36" s="153" t="str">
        <f>IFERROR(VLOOKUP($A36, '利用者情報'!$A$12:$L$113, 3, FALSE), "")</f>
        <v/>
      </c>
      <c r="D36" s="153" t="str">
        <f>IFERROR(VLOOKUP($A36, '利用者情報'!$A$12:$L$113, 6, FALSE), "")</f>
        <v/>
      </c>
      <c r="E36" s="153" t="str">
        <f>IFERROR(VLOOKUP($A36, '利用者情報'!$A$12:$L$113, 7, FALSE), "")</f>
        <v/>
      </c>
      <c r="F36" s="156" t="str">
        <f>IFERROR(VLOOKUP($A36, '利用者情報'!$A$12:$L$113, 8, FALSE), "")</f>
        <v/>
      </c>
      <c r="G36" s="153" t="str">
        <f>IFERROR(VLOOKUP($A36, '利用者情報'!$A$12:$L$113, 9, FALSE), "")</f>
        <v/>
      </c>
      <c r="H36" s="153" t="str">
        <f>IFERROR(VLOOKUP($A36, '利用者情報'!$A$12:$L$113, 10, FALSE), "")</f>
        <v/>
      </c>
      <c r="I36" s="153" t="str">
        <f>IFERROR(VLOOKUP($A36, '利用者情報'!$A$12:$L$113, 11, FALSE), "")</f>
        <v/>
      </c>
      <c r="J36" s="153" t="str">
        <f>IFERROR(VLOOKUP($A36, '利用者情報'!$A$12:$L$113, 12, FALSE), "")</f>
        <v/>
      </c>
      <c r="K36" s="160"/>
      <c r="L36" s="160"/>
      <c r="M36" s="157">
        <f t="shared" si="1"/>
        <v>0</v>
      </c>
      <c r="N36" s="158">
        <f t="shared" si="2"/>
        <v>0</v>
      </c>
      <c r="O36" s="160"/>
      <c r="P36" s="160"/>
      <c r="Q36" s="160"/>
      <c r="R36" s="158">
        <f t="shared" si="3"/>
        <v>0</v>
      </c>
      <c r="S36" s="157">
        <f t="shared" si="4"/>
        <v>0</v>
      </c>
      <c r="T36" s="157">
        <f t="shared" si="5"/>
        <v>0</v>
      </c>
      <c r="U36" s="158">
        <f t="shared" si="6"/>
        <v>0</v>
      </c>
      <c r="V36" s="158">
        <f t="shared" si="7"/>
        <v>0</v>
      </c>
      <c r="W36" s="159"/>
      <c r="X36" s="10" t="str">
        <f t="shared" si="8"/>
        <v/>
      </c>
      <c r="Y36" s="1"/>
      <c r="Z36" s="1"/>
      <c r="AA36" s="1"/>
      <c r="AB36" s="1"/>
      <c r="AC36" s="1"/>
    </row>
    <row r="37" ht="18.0" customHeight="1">
      <c r="A37" s="160"/>
      <c r="B37" s="153" t="str">
        <f>IFERROR(VLOOKUP($A37, '利用者情報'!$A$12:$L$113, 2, FALSE), "")</f>
        <v/>
      </c>
      <c r="C37" s="153" t="str">
        <f>IFERROR(VLOOKUP($A37, '利用者情報'!$A$12:$L$113, 3, FALSE), "")</f>
        <v/>
      </c>
      <c r="D37" s="153" t="str">
        <f>IFERROR(VLOOKUP($A37, '利用者情報'!$A$12:$L$113, 6, FALSE), "")</f>
        <v/>
      </c>
      <c r="E37" s="153" t="str">
        <f>IFERROR(VLOOKUP($A37, '利用者情報'!$A$12:$L$113, 7, FALSE), "")</f>
        <v/>
      </c>
      <c r="F37" s="156" t="str">
        <f>IFERROR(VLOOKUP($A37, '利用者情報'!$A$12:$L$113, 8, FALSE), "")</f>
        <v/>
      </c>
      <c r="G37" s="153" t="str">
        <f>IFERROR(VLOOKUP($A37, '利用者情報'!$A$12:$L$113, 9, FALSE), "")</f>
        <v/>
      </c>
      <c r="H37" s="153" t="str">
        <f>IFERROR(VLOOKUP($A37, '利用者情報'!$A$12:$L$113, 10, FALSE), "")</f>
        <v/>
      </c>
      <c r="I37" s="153" t="str">
        <f>IFERROR(VLOOKUP($A37, '利用者情報'!$A$12:$L$113, 11, FALSE), "")</f>
        <v/>
      </c>
      <c r="J37" s="153" t="str">
        <f>IFERROR(VLOOKUP($A37, '利用者情報'!$A$12:$L$113, 12, FALSE), "")</f>
        <v/>
      </c>
      <c r="K37" s="160"/>
      <c r="L37" s="160"/>
      <c r="M37" s="157">
        <f t="shared" si="1"/>
        <v>0</v>
      </c>
      <c r="N37" s="158">
        <f t="shared" si="2"/>
        <v>0</v>
      </c>
      <c r="O37" s="160"/>
      <c r="P37" s="160"/>
      <c r="Q37" s="160"/>
      <c r="R37" s="158">
        <f t="shared" si="3"/>
        <v>0</v>
      </c>
      <c r="S37" s="157">
        <f t="shared" si="4"/>
        <v>0</v>
      </c>
      <c r="T37" s="157">
        <f t="shared" si="5"/>
        <v>0</v>
      </c>
      <c r="U37" s="158">
        <f t="shared" si="6"/>
        <v>0</v>
      </c>
      <c r="V37" s="158">
        <f t="shared" si="7"/>
        <v>0</v>
      </c>
      <c r="W37" s="159"/>
      <c r="X37" s="10" t="str">
        <f t="shared" si="8"/>
        <v/>
      </c>
      <c r="Y37" s="1"/>
      <c r="Z37" s="1"/>
      <c r="AA37" s="1"/>
      <c r="AB37" s="1"/>
      <c r="AC37" s="1"/>
    </row>
    <row r="38" ht="18.0" customHeight="1">
      <c r="A38" s="160"/>
      <c r="B38" s="153" t="str">
        <f>IFERROR(VLOOKUP($A38, '利用者情報'!$A$12:$L$113, 2, FALSE), "")</f>
        <v/>
      </c>
      <c r="C38" s="153" t="str">
        <f>IFERROR(VLOOKUP($A38, '利用者情報'!$A$12:$L$113, 3, FALSE), "")</f>
        <v/>
      </c>
      <c r="D38" s="153" t="str">
        <f>IFERROR(VLOOKUP($A38, '利用者情報'!$A$12:$L$113, 6, FALSE), "")</f>
        <v/>
      </c>
      <c r="E38" s="153" t="str">
        <f>IFERROR(VLOOKUP($A38, '利用者情報'!$A$12:$L$113, 7, FALSE), "")</f>
        <v/>
      </c>
      <c r="F38" s="156" t="str">
        <f>IFERROR(VLOOKUP($A38, '利用者情報'!$A$12:$L$113, 8, FALSE), "")</f>
        <v/>
      </c>
      <c r="G38" s="153" t="str">
        <f>IFERROR(VLOOKUP($A38, '利用者情報'!$A$12:$L$113, 9, FALSE), "")</f>
        <v/>
      </c>
      <c r="H38" s="153" t="str">
        <f>IFERROR(VLOOKUP($A38, '利用者情報'!$A$12:$L$113, 10, FALSE), "")</f>
        <v/>
      </c>
      <c r="I38" s="153" t="str">
        <f>IFERROR(VLOOKUP($A38, '利用者情報'!$A$12:$L$113, 11, FALSE), "")</f>
        <v/>
      </c>
      <c r="J38" s="153" t="str">
        <f>IFERROR(VLOOKUP($A38, '利用者情報'!$A$12:$L$113, 12, FALSE), "")</f>
        <v/>
      </c>
      <c r="K38" s="160"/>
      <c r="L38" s="160"/>
      <c r="M38" s="157">
        <f t="shared" si="1"/>
        <v>0</v>
      </c>
      <c r="N38" s="158">
        <f t="shared" si="2"/>
        <v>0</v>
      </c>
      <c r="O38" s="160"/>
      <c r="P38" s="160"/>
      <c r="Q38" s="160"/>
      <c r="R38" s="158">
        <f t="shared" si="3"/>
        <v>0</v>
      </c>
      <c r="S38" s="157">
        <f t="shared" si="4"/>
        <v>0</v>
      </c>
      <c r="T38" s="157">
        <f t="shared" si="5"/>
        <v>0</v>
      </c>
      <c r="U38" s="158">
        <f t="shared" si="6"/>
        <v>0</v>
      </c>
      <c r="V38" s="158">
        <f t="shared" si="7"/>
        <v>0</v>
      </c>
      <c r="W38" s="159"/>
      <c r="X38" s="10" t="str">
        <f t="shared" si="8"/>
        <v/>
      </c>
      <c r="Y38" s="1"/>
      <c r="Z38" s="1"/>
      <c r="AA38" s="1"/>
      <c r="AB38" s="1"/>
      <c r="AC38" s="1"/>
    </row>
    <row r="39" ht="18.0" customHeight="1">
      <c r="A39" s="160"/>
      <c r="B39" s="153" t="str">
        <f>IFERROR(VLOOKUP($A39, '利用者情報'!$A$12:$L$113, 2, FALSE), "")</f>
        <v/>
      </c>
      <c r="C39" s="153" t="str">
        <f>IFERROR(VLOOKUP($A39, '利用者情報'!$A$12:$L$113, 3, FALSE), "")</f>
        <v/>
      </c>
      <c r="D39" s="153" t="str">
        <f>IFERROR(VLOOKUP($A39, '利用者情報'!$A$12:$L$113, 6, FALSE), "")</f>
        <v/>
      </c>
      <c r="E39" s="153" t="str">
        <f>IFERROR(VLOOKUP($A39, '利用者情報'!$A$12:$L$113, 7, FALSE), "")</f>
        <v/>
      </c>
      <c r="F39" s="156" t="str">
        <f>IFERROR(VLOOKUP($A39, '利用者情報'!$A$12:$L$113, 8, FALSE), "")</f>
        <v/>
      </c>
      <c r="G39" s="153" t="str">
        <f>IFERROR(VLOOKUP($A39, '利用者情報'!$A$12:$L$113, 9, FALSE), "")</f>
        <v/>
      </c>
      <c r="H39" s="153" t="str">
        <f>IFERROR(VLOOKUP($A39, '利用者情報'!$A$12:$L$113, 10, FALSE), "")</f>
        <v/>
      </c>
      <c r="I39" s="153" t="str">
        <f>IFERROR(VLOOKUP($A39, '利用者情報'!$A$12:$L$113, 11, FALSE), "")</f>
        <v/>
      </c>
      <c r="J39" s="153" t="str">
        <f>IFERROR(VLOOKUP($A39, '利用者情報'!$A$12:$L$113, 12, FALSE), "")</f>
        <v/>
      </c>
      <c r="K39" s="160"/>
      <c r="L39" s="160"/>
      <c r="M39" s="157">
        <f t="shared" si="1"/>
        <v>0</v>
      </c>
      <c r="N39" s="158">
        <f t="shared" si="2"/>
        <v>0</v>
      </c>
      <c r="O39" s="160"/>
      <c r="P39" s="160"/>
      <c r="Q39" s="160"/>
      <c r="R39" s="158">
        <f t="shared" si="3"/>
        <v>0</v>
      </c>
      <c r="S39" s="157">
        <f t="shared" si="4"/>
        <v>0</v>
      </c>
      <c r="T39" s="157">
        <f t="shared" si="5"/>
        <v>0</v>
      </c>
      <c r="U39" s="158">
        <f t="shared" si="6"/>
        <v>0</v>
      </c>
      <c r="V39" s="158">
        <f t="shared" si="7"/>
        <v>0</v>
      </c>
      <c r="W39" s="159"/>
      <c r="X39" s="10" t="str">
        <f t="shared" si="8"/>
        <v/>
      </c>
      <c r="Y39" s="1"/>
      <c r="Z39" s="1"/>
      <c r="AA39" s="1"/>
      <c r="AB39" s="1"/>
      <c r="AC39" s="1"/>
    </row>
    <row r="40" ht="18.0" customHeight="1">
      <c r="A40" s="160"/>
      <c r="B40" s="153" t="str">
        <f>IFERROR(VLOOKUP($A40, '利用者情報'!$A$12:$L$113, 2, FALSE), "")</f>
        <v/>
      </c>
      <c r="C40" s="153" t="str">
        <f>IFERROR(VLOOKUP($A40, '利用者情報'!$A$12:$L$113, 3, FALSE), "")</f>
        <v/>
      </c>
      <c r="D40" s="153" t="str">
        <f>IFERROR(VLOOKUP($A40, '利用者情報'!$A$12:$L$113, 6, FALSE), "")</f>
        <v/>
      </c>
      <c r="E40" s="153" t="str">
        <f>IFERROR(VLOOKUP($A40, '利用者情報'!$A$12:$L$113, 7, FALSE), "")</f>
        <v/>
      </c>
      <c r="F40" s="156" t="str">
        <f>IFERROR(VLOOKUP($A40, '利用者情報'!$A$12:$L$113, 8, FALSE), "")</f>
        <v/>
      </c>
      <c r="G40" s="153" t="str">
        <f>IFERROR(VLOOKUP($A40, '利用者情報'!$A$12:$L$113, 9, FALSE), "")</f>
        <v/>
      </c>
      <c r="H40" s="153" t="str">
        <f>IFERROR(VLOOKUP($A40, '利用者情報'!$A$12:$L$113, 10, FALSE), "")</f>
        <v/>
      </c>
      <c r="I40" s="153" t="str">
        <f>IFERROR(VLOOKUP($A40, '利用者情報'!$A$12:$L$113, 11, FALSE), "")</f>
        <v/>
      </c>
      <c r="J40" s="153" t="str">
        <f>IFERROR(VLOOKUP($A40, '利用者情報'!$A$12:$L$113, 12, FALSE), "")</f>
        <v/>
      </c>
      <c r="K40" s="160"/>
      <c r="L40" s="160"/>
      <c r="M40" s="157">
        <f t="shared" si="1"/>
        <v>0</v>
      </c>
      <c r="N40" s="158">
        <f t="shared" si="2"/>
        <v>0</v>
      </c>
      <c r="O40" s="160"/>
      <c r="P40" s="160"/>
      <c r="Q40" s="160"/>
      <c r="R40" s="158">
        <f t="shared" si="3"/>
        <v>0</v>
      </c>
      <c r="S40" s="157">
        <f t="shared" si="4"/>
        <v>0</v>
      </c>
      <c r="T40" s="157">
        <f t="shared" si="5"/>
        <v>0</v>
      </c>
      <c r="U40" s="158">
        <f t="shared" si="6"/>
        <v>0</v>
      </c>
      <c r="V40" s="158">
        <f t="shared" si="7"/>
        <v>0</v>
      </c>
      <c r="W40" s="159"/>
      <c r="X40" s="10" t="str">
        <f t="shared" si="8"/>
        <v/>
      </c>
      <c r="Y40" s="1"/>
      <c r="Z40" s="1"/>
      <c r="AA40" s="1"/>
      <c r="AB40" s="1"/>
      <c r="AC40" s="1"/>
    </row>
    <row r="41" ht="18.0" customHeight="1">
      <c r="A41" s="160"/>
      <c r="B41" s="153" t="str">
        <f>IFERROR(VLOOKUP($A41, '利用者情報'!$A$12:$L$113, 2, FALSE), "")</f>
        <v/>
      </c>
      <c r="C41" s="153" t="str">
        <f>IFERROR(VLOOKUP($A41, '利用者情報'!$A$12:$L$113, 3, FALSE), "")</f>
        <v/>
      </c>
      <c r="D41" s="153" t="str">
        <f>IFERROR(VLOOKUP($A41, '利用者情報'!$A$12:$L$113, 6, FALSE), "")</f>
        <v/>
      </c>
      <c r="E41" s="153" t="str">
        <f>IFERROR(VLOOKUP($A41, '利用者情報'!$A$12:$L$113, 7, FALSE), "")</f>
        <v/>
      </c>
      <c r="F41" s="156" t="str">
        <f>IFERROR(VLOOKUP($A41, '利用者情報'!$A$12:$L$113, 8, FALSE), "")</f>
        <v/>
      </c>
      <c r="G41" s="153" t="str">
        <f>IFERROR(VLOOKUP($A41, '利用者情報'!$A$12:$L$113, 9, FALSE), "")</f>
        <v/>
      </c>
      <c r="H41" s="153" t="str">
        <f>IFERROR(VLOOKUP($A41, '利用者情報'!$A$12:$L$113, 10, FALSE), "")</f>
        <v/>
      </c>
      <c r="I41" s="153" t="str">
        <f>IFERROR(VLOOKUP($A41, '利用者情報'!$A$12:$L$113, 11, FALSE), "")</f>
        <v/>
      </c>
      <c r="J41" s="153" t="str">
        <f>IFERROR(VLOOKUP($A41, '利用者情報'!$A$12:$L$113, 12, FALSE), "")</f>
        <v/>
      </c>
      <c r="K41" s="160"/>
      <c r="L41" s="160"/>
      <c r="M41" s="157">
        <f t="shared" si="1"/>
        <v>0</v>
      </c>
      <c r="N41" s="158">
        <f t="shared" si="2"/>
        <v>0</v>
      </c>
      <c r="O41" s="160"/>
      <c r="P41" s="160"/>
      <c r="Q41" s="160"/>
      <c r="R41" s="158">
        <f t="shared" si="3"/>
        <v>0</v>
      </c>
      <c r="S41" s="157">
        <f t="shared" si="4"/>
        <v>0</v>
      </c>
      <c r="T41" s="157">
        <f t="shared" si="5"/>
        <v>0</v>
      </c>
      <c r="U41" s="158">
        <f t="shared" si="6"/>
        <v>0</v>
      </c>
      <c r="V41" s="158">
        <f t="shared" si="7"/>
        <v>0</v>
      </c>
      <c r="W41" s="159"/>
      <c r="X41" s="10" t="str">
        <f t="shared" si="8"/>
        <v/>
      </c>
      <c r="Y41" s="1"/>
      <c r="Z41" s="1"/>
      <c r="AA41" s="1"/>
      <c r="AB41" s="1"/>
      <c r="AC41" s="1"/>
    </row>
    <row r="42" ht="18.0" customHeight="1">
      <c r="A42" s="160"/>
      <c r="B42" s="153" t="str">
        <f>IFERROR(VLOOKUP($A42, '利用者情報'!$A$12:$L$113, 2, FALSE), "")</f>
        <v/>
      </c>
      <c r="C42" s="153" t="str">
        <f>IFERROR(VLOOKUP($A42, '利用者情報'!$A$12:$L$113, 3, FALSE), "")</f>
        <v/>
      </c>
      <c r="D42" s="153" t="str">
        <f>IFERROR(VLOOKUP($A42, '利用者情報'!$A$12:$L$113, 6, FALSE), "")</f>
        <v/>
      </c>
      <c r="E42" s="153" t="str">
        <f>IFERROR(VLOOKUP($A42, '利用者情報'!$A$12:$L$113, 7, FALSE), "")</f>
        <v/>
      </c>
      <c r="F42" s="156" t="str">
        <f>IFERROR(VLOOKUP($A42, '利用者情報'!$A$12:$L$113, 8, FALSE), "")</f>
        <v/>
      </c>
      <c r="G42" s="153" t="str">
        <f>IFERROR(VLOOKUP($A42, '利用者情報'!$A$12:$L$113, 9, FALSE), "")</f>
        <v/>
      </c>
      <c r="H42" s="153" t="str">
        <f>IFERROR(VLOOKUP($A42, '利用者情報'!$A$12:$L$113, 10, FALSE), "")</f>
        <v/>
      </c>
      <c r="I42" s="153" t="str">
        <f>IFERROR(VLOOKUP($A42, '利用者情報'!$A$12:$L$113, 11, FALSE), "")</f>
        <v/>
      </c>
      <c r="J42" s="153" t="str">
        <f>IFERROR(VLOOKUP($A42, '利用者情報'!$A$12:$L$113, 12, FALSE), "")</f>
        <v/>
      </c>
      <c r="K42" s="160"/>
      <c r="L42" s="160"/>
      <c r="M42" s="157">
        <f t="shared" si="1"/>
        <v>0</v>
      </c>
      <c r="N42" s="158">
        <f t="shared" si="2"/>
        <v>0</v>
      </c>
      <c r="O42" s="160"/>
      <c r="P42" s="160"/>
      <c r="Q42" s="160"/>
      <c r="R42" s="158">
        <f t="shared" si="3"/>
        <v>0</v>
      </c>
      <c r="S42" s="157">
        <f t="shared" si="4"/>
        <v>0</v>
      </c>
      <c r="T42" s="157">
        <f t="shared" si="5"/>
        <v>0</v>
      </c>
      <c r="U42" s="158">
        <f t="shared" si="6"/>
        <v>0</v>
      </c>
      <c r="V42" s="158">
        <f t="shared" si="7"/>
        <v>0</v>
      </c>
      <c r="W42" s="159"/>
      <c r="X42" s="10" t="str">
        <f t="shared" si="8"/>
        <v/>
      </c>
      <c r="Y42" s="1"/>
      <c r="Z42" s="1"/>
      <c r="AA42" s="1"/>
      <c r="AB42" s="1"/>
      <c r="AC42" s="1"/>
    </row>
    <row r="43" ht="18.0" customHeight="1">
      <c r="A43" s="160"/>
      <c r="B43" s="153" t="str">
        <f>IFERROR(VLOOKUP($A43, '利用者情報'!$A$12:$L$113, 2, FALSE), "")</f>
        <v/>
      </c>
      <c r="C43" s="153" t="str">
        <f>IFERROR(VLOOKUP($A43, '利用者情報'!$A$12:$L$113, 3, FALSE), "")</f>
        <v/>
      </c>
      <c r="D43" s="153" t="str">
        <f>IFERROR(VLOOKUP($A43, '利用者情報'!$A$12:$L$113, 6, FALSE), "")</f>
        <v/>
      </c>
      <c r="E43" s="153" t="str">
        <f>IFERROR(VLOOKUP($A43, '利用者情報'!$A$12:$L$113, 7, FALSE), "")</f>
        <v/>
      </c>
      <c r="F43" s="156" t="str">
        <f>IFERROR(VLOOKUP($A43, '利用者情報'!$A$12:$L$113, 8, FALSE), "")</f>
        <v/>
      </c>
      <c r="G43" s="153" t="str">
        <f>IFERROR(VLOOKUP($A43, '利用者情報'!$A$12:$L$113, 9, FALSE), "")</f>
        <v/>
      </c>
      <c r="H43" s="153" t="str">
        <f>IFERROR(VLOOKUP($A43, '利用者情報'!$A$12:$L$113, 10, FALSE), "")</f>
        <v/>
      </c>
      <c r="I43" s="153" t="str">
        <f>IFERROR(VLOOKUP($A43, '利用者情報'!$A$12:$L$113, 11, FALSE), "")</f>
        <v/>
      </c>
      <c r="J43" s="153" t="str">
        <f>IFERROR(VLOOKUP($A43, '利用者情報'!$A$12:$L$113, 12, FALSE), "")</f>
        <v/>
      </c>
      <c r="K43" s="160"/>
      <c r="L43" s="160"/>
      <c r="M43" s="157">
        <f t="shared" si="1"/>
        <v>0</v>
      </c>
      <c r="N43" s="158">
        <f t="shared" si="2"/>
        <v>0</v>
      </c>
      <c r="O43" s="160"/>
      <c r="P43" s="160"/>
      <c r="Q43" s="160"/>
      <c r="R43" s="158">
        <f t="shared" si="3"/>
        <v>0</v>
      </c>
      <c r="S43" s="157">
        <f t="shared" si="4"/>
        <v>0</v>
      </c>
      <c r="T43" s="157">
        <f t="shared" si="5"/>
        <v>0</v>
      </c>
      <c r="U43" s="158">
        <f t="shared" si="6"/>
        <v>0</v>
      </c>
      <c r="V43" s="158">
        <f t="shared" si="7"/>
        <v>0</v>
      </c>
      <c r="W43" s="159"/>
      <c r="X43" s="10" t="str">
        <f t="shared" si="8"/>
        <v/>
      </c>
      <c r="Y43" s="1"/>
      <c r="Z43" s="1"/>
      <c r="AA43" s="1"/>
      <c r="AB43" s="1"/>
      <c r="AC43" s="1"/>
    </row>
    <row r="44" ht="18.0" customHeight="1">
      <c r="A44" s="160"/>
      <c r="B44" s="153" t="str">
        <f>IFERROR(VLOOKUP($A44, '利用者情報'!$A$12:$L$113, 2, FALSE), "")</f>
        <v/>
      </c>
      <c r="C44" s="153" t="str">
        <f>IFERROR(VLOOKUP($A44, '利用者情報'!$A$12:$L$113, 3, FALSE), "")</f>
        <v/>
      </c>
      <c r="D44" s="153" t="str">
        <f>IFERROR(VLOOKUP($A44, '利用者情報'!$A$12:$L$113, 6, FALSE), "")</f>
        <v/>
      </c>
      <c r="E44" s="153" t="str">
        <f>IFERROR(VLOOKUP($A44, '利用者情報'!$A$12:$L$113, 7, FALSE), "")</f>
        <v/>
      </c>
      <c r="F44" s="156" t="str">
        <f>IFERROR(VLOOKUP($A44, '利用者情報'!$A$12:$L$113, 8, FALSE), "")</f>
        <v/>
      </c>
      <c r="G44" s="153" t="str">
        <f>IFERROR(VLOOKUP($A44, '利用者情報'!$A$12:$L$113, 9, FALSE), "")</f>
        <v/>
      </c>
      <c r="H44" s="153" t="str">
        <f>IFERROR(VLOOKUP($A44, '利用者情報'!$A$12:$L$113, 10, FALSE), "")</f>
        <v/>
      </c>
      <c r="I44" s="153" t="str">
        <f>IFERROR(VLOOKUP($A44, '利用者情報'!$A$12:$L$113, 11, FALSE), "")</f>
        <v/>
      </c>
      <c r="J44" s="153" t="str">
        <f>IFERROR(VLOOKUP($A44, '利用者情報'!$A$12:$L$113, 12, FALSE), "")</f>
        <v/>
      </c>
      <c r="K44" s="160"/>
      <c r="L44" s="160"/>
      <c r="M44" s="157">
        <f t="shared" si="1"/>
        <v>0</v>
      </c>
      <c r="N44" s="158">
        <f t="shared" si="2"/>
        <v>0</v>
      </c>
      <c r="O44" s="160"/>
      <c r="P44" s="160"/>
      <c r="Q44" s="160"/>
      <c r="R44" s="158">
        <f t="shared" si="3"/>
        <v>0</v>
      </c>
      <c r="S44" s="157">
        <f t="shared" si="4"/>
        <v>0</v>
      </c>
      <c r="T44" s="157">
        <f t="shared" si="5"/>
        <v>0</v>
      </c>
      <c r="U44" s="158">
        <f t="shared" si="6"/>
        <v>0</v>
      </c>
      <c r="V44" s="158">
        <f t="shared" si="7"/>
        <v>0</v>
      </c>
      <c r="W44" s="159"/>
      <c r="X44" s="10" t="str">
        <f t="shared" si="8"/>
        <v/>
      </c>
      <c r="Y44" s="1"/>
      <c r="Z44" s="1"/>
      <c r="AA44" s="1"/>
      <c r="AB44" s="1"/>
      <c r="AC44" s="1"/>
    </row>
    <row r="45" ht="18.0" customHeight="1">
      <c r="A45" s="160"/>
      <c r="B45" s="153" t="str">
        <f>IFERROR(VLOOKUP($A45, '利用者情報'!$A$12:$L$113, 2, FALSE), "")</f>
        <v/>
      </c>
      <c r="C45" s="153" t="str">
        <f>IFERROR(VLOOKUP($A45, '利用者情報'!$A$12:$L$113, 3, FALSE), "")</f>
        <v/>
      </c>
      <c r="D45" s="153" t="str">
        <f>IFERROR(VLOOKUP($A45, '利用者情報'!$A$12:$L$113, 6, FALSE), "")</f>
        <v/>
      </c>
      <c r="E45" s="153" t="str">
        <f>IFERROR(VLOOKUP($A45, '利用者情報'!$A$12:$L$113, 7, FALSE), "")</f>
        <v/>
      </c>
      <c r="F45" s="156" t="str">
        <f>IFERROR(VLOOKUP($A45, '利用者情報'!$A$12:$L$113, 8, FALSE), "")</f>
        <v/>
      </c>
      <c r="G45" s="153" t="str">
        <f>IFERROR(VLOOKUP($A45, '利用者情報'!$A$12:$L$113, 9, FALSE), "")</f>
        <v/>
      </c>
      <c r="H45" s="153" t="str">
        <f>IFERROR(VLOOKUP($A45, '利用者情報'!$A$12:$L$113, 10, FALSE), "")</f>
        <v/>
      </c>
      <c r="I45" s="153" t="str">
        <f>IFERROR(VLOOKUP($A45, '利用者情報'!$A$12:$L$113, 11, FALSE), "")</f>
        <v/>
      </c>
      <c r="J45" s="153" t="str">
        <f>IFERROR(VLOOKUP($A45, '利用者情報'!$A$12:$L$113, 12, FALSE), "")</f>
        <v/>
      </c>
      <c r="K45" s="160"/>
      <c r="L45" s="160"/>
      <c r="M45" s="157">
        <f t="shared" si="1"/>
        <v>0</v>
      </c>
      <c r="N45" s="158">
        <f t="shared" si="2"/>
        <v>0</v>
      </c>
      <c r="O45" s="160"/>
      <c r="P45" s="160"/>
      <c r="Q45" s="160"/>
      <c r="R45" s="158">
        <f t="shared" si="3"/>
        <v>0</v>
      </c>
      <c r="S45" s="157">
        <f t="shared" si="4"/>
        <v>0</v>
      </c>
      <c r="T45" s="157">
        <f t="shared" si="5"/>
        <v>0</v>
      </c>
      <c r="U45" s="158">
        <f t="shared" si="6"/>
        <v>0</v>
      </c>
      <c r="V45" s="158">
        <f t="shared" si="7"/>
        <v>0</v>
      </c>
      <c r="W45" s="159"/>
      <c r="X45" s="10" t="str">
        <f t="shared" si="8"/>
        <v/>
      </c>
      <c r="Y45" s="1"/>
      <c r="Z45" s="1"/>
      <c r="AA45" s="1"/>
      <c r="AB45" s="1"/>
      <c r="AC45" s="1"/>
    </row>
    <row r="46" ht="18.0" customHeight="1">
      <c r="A46" s="160"/>
      <c r="B46" s="153" t="str">
        <f>IFERROR(VLOOKUP($A46, '利用者情報'!$A$12:$L$113, 2, FALSE), "")</f>
        <v/>
      </c>
      <c r="C46" s="153" t="str">
        <f>IFERROR(VLOOKUP($A46, '利用者情報'!$A$12:$L$113, 3, FALSE), "")</f>
        <v/>
      </c>
      <c r="D46" s="153" t="str">
        <f>IFERROR(VLOOKUP($A46, '利用者情報'!$A$12:$L$113, 6, FALSE), "")</f>
        <v/>
      </c>
      <c r="E46" s="153" t="str">
        <f>IFERROR(VLOOKUP($A46, '利用者情報'!$A$12:$L$113, 7, FALSE), "")</f>
        <v/>
      </c>
      <c r="F46" s="156" t="str">
        <f>IFERROR(VLOOKUP($A46, '利用者情報'!$A$12:$L$113, 8, FALSE), "")</f>
        <v/>
      </c>
      <c r="G46" s="153" t="str">
        <f>IFERROR(VLOOKUP($A46, '利用者情報'!$A$12:$L$113, 9, FALSE), "")</f>
        <v/>
      </c>
      <c r="H46" s="153" t="str">
        <f>IFERROR(VLOOKUP($A46, '利用者情報'!$A$12:$L$113, 10, FALSE), "")</f>
        <v/>
      </c>
      <c r="I46" s="153" t="str">
        <f>IFERROR(VLOOKUP($A46, '利用者情報'!$A$12:$L$113, 11, FALSE), "")</f>
        <v/>
      </c>
      <c r="J46" s="153" t="str">
        <f>IFERROR(VLOOKUP($A46, '利用者情報'!$A$12:$L$113, 12, FALSE), "")</f>
        <v/>
      </c>
      <c r="K46" s="160"/>
      <c r="L46" s="160"/>
      <c r="M46" s="157">
        <f t="shared" si="1"/>
        <v>0</v>
      </c>
      <c r="N46" s="158">
        <f t="shared" si="2"/>
        <v>0</v>
      </c>
      <c r="O46" s="160"/>
      <c r="P46" s="160"/>
      <c r="Q46" s="160"/>
      <c r="R46" s="158">
        <f t="shared" si="3"/>
        <v>0</v>
      </c>
      <c r="S46" s="157">
        <f t="shared" si="4"/>
        <v>0</v>
      </c>
      <c r="T46" s="157">
        <f t="shared" si="5"/>
        <v>0</v>
      </c>
      <c r="U46" s="158">
        <f t="shared" si="6"/>
        <v>0</v>
      </c>
      <c r="V46" s="158">
        <f t="shared" si="7"/>
        <v>0</v>
      </c>
      <c r="W46" s="159"/>
      <c r="X46" s="10" t="str">
        <f t="shared" si="8"/>
        <v/>
      </c>
      <c r="Y46" s="1"/>
      <c r="Z46" s="1"/>
      <c r="AA46" s="1"/>
      <c r="AB46" s="1"/>
      <c r="AC46" s="1"/>
    </row>
    <row r="47" ht="18.0" customHeight="1">
      <c r="A47" s="160"/>
      <c r="B47" s="153" t="str">
        <f>IFERROR(VLOOKUP($A47, '利用者情報'!$A$12:$L$113, 2, FALSE), "")</f>
        <v/>
      </c>
      <c r="C47" s="153" t="str">
        <f>IFERROR(VLOOKUP($A47, '利用者情報'!$A$12:$L$113, 3, FALSE), "")</f>
        <v/>
      </c>
      <c r="D47" s="153" t="str">
        <f>IFERROR(VLOOKUP($A47, '利用者情報'!$A$12:$L$113, 6, FALSE), "")</f>
        <v/>
      </c>
      <c r="E47" s="153" t="str">
        <f>IFERROR(VLOOKUP($A47, '利用者情報'!$A$12:$L$113, 7, FALSE), "")</f>
        <v/>
      </c>
      <c r="F47" s="156" t="str">
        <f>IFERROR(VLOOKUP($A47, '利用者情報'!$A$12:$L$113, 8, FALSE), "")</f>
        <v/>
      </c>
      <c r="G47" s="153" t="str">
        <f>IFERROR(VLOOKUP($A47, '利用者情報'!$A$12:$L$113, 9, FALSE), "")</f>
        <v/>
      </c>
      <c r="H47" s="153" t="str">
        <f>IFERROR(VLOOKUP($A47, '利用者情報'!$A$12:$L$113, 10, FALSE), "")</f>
        <v/>
      </c>
      <c r="I47" s="153" t="str">
        <f>IFERROR(VLOOKUP($A47, '利用者情報'!$A$12:$L$113, 11, FALSE), "")</f>
        <v/>
      </c>
      <c r="J47" s="153" t="str">
        <f>IFERROR(VLOOKUP($A47, '利用者情報'!$A$12:$L$113, 12, FALSE), "")</f>
        <v/>
      </c>
      <c r="K47" s="160"/>
      <c r="L47" s="160"/>
      <c r="M47" s="157">
        <f t="shared" si="1"/>
        <v>0</v>
      </c>
      <c r="N47" s="158">
        <f t="shared" si="2"/>
        <v>0</v>
      </c>
      <c r="O47" s="160"/>
      <c r="P47" s="160"/>
      <c r="Q47" s="160"/>
      <c r="R47" s="158">
        <f t="shared" si="3"/>
        <v>0</v>
      </c>
      <c r="S47" s="157">
        <f t="shared" si="4"/>
        <v>0</v>
      </c>
      <c r="T47" s="157">
        <f t="shared" si="5"/>
        <v>0</v>
      </c>
      <c r="U47" s="158">
        <f t="shared" si="6"/>
        <v>0</v>
      </c>
      <c r="V47" s="158">
        <f t="shared" si="7"/>
        <v>0</v>
      </c>
      <c r="W47" s="159"/>
      <c r="X47" s="10" t="str">
        <f t="shared" si="8"/>
        <v/>
      </c>
      <c r="Y47" s="1"/>
      <c r="Z47" s="1"/>
      <c r="AA47" s="1"/>
      <c r="AB47" s="1"/>
      <c r="AC47" s="1"/>
    </row>
    <row r="48" ht="18.0" customHeight="1">
      <c r="A48" s="160"/>
      <c r="B48" s="153" t="str">
        <f>IFERROR(VLOOKUP($A48, '利用者情報'!$A$12:$L$113, 2, FALSE), "")</f>
        <v/>
      </c>
      <c r="C48" s="153" t="str">
        <f>IFERROR(VLOOKUP($A48, '利用者情報'!$A$12:$L$113, 3, FALSE), "")</f>
        <v/>
      </c>
      <c r="D48" s="153" t="str">
        <f>IFERROR(VLOOKUP($A48, '利用者情報'!$A$12:$L$113, 6, FALSE), "")</f>
        <v/>
      </c>
      <c r="E48" s="153" t="str">
        <f>IFERROR(VLOOKUP($A48, '利用者情報'!$A$12:$L$113, 7, FALSE), "")</f>
        <v/>
      </c>
      <c r="F48" s="156" t="str">
        <f>IFERROR(VLOOKUP($A48, '利用者情報'!$A$12:$L$113, 8, FALSE), "")</f>
        <v/>
      </c>
      <c r="G48" s="153" t="str">
        <f>IFERROR(VLOOKUP($A48, '利用者情報'!$A$12:$L$113, 9, FALSE), "")</f>
        <v/>
      </c>
      <c r="H48" s="153" t="str">
        <f>IFERROR(VLOOKUP($A48, '利用者情報'!$A$12:$L$113, 10, FALSE), "")</f>
        <v/>
      </c>
      <c r="I48" s="153" t="str">
        <f>IFERROR(VLOOKUP($A48, '利用者情報'!$A$12:$L$113, 11, FALSE), "")</f>
        <v/>
      </c>
      <c r="J48" s="153" t="str">
        <f>IFERROR(VLOOKUP($A48, '利用者情報'!$A$12:$L$113, 12, FALSE), "")</f>
        <v/>
      </c>
      <c r="K48" s="160"/>
      <c r="L48" s="160"/>
      <c r="M48" s="157">
        <f t="shared" si="1"/>
        <v>0</v>
      </c>
      <c r="N48" s="158">
        <f t="shared" si="2"/>
        <v>0</v>
      </c>
      <c r="O48" s="160"/>
      <c r="P48" s="160"/>
      <c r="Q48" s="160"/>
      <c r="R48" s="158">
        <f t="shared" si="3"/>
        <v>0</v>
      </c>
      <c r="S48" s="157">
        <f t="shared" si="4"/>
        <v>0</v>
      </c>
      <c r="T48" s="157">
        <f t="shared" si="5"/>
        <v>0</v>
      </c>
      <c r="U48" s="158">
        <f t="shared" si="6"/>
        <v>0</v>
      </c>
      <c r="V48" s="158">
        <f t="shared" si="7"/>
        <v>0</v>
      </c>
      <c r="W48" s="159"/>
      <c r="X48" s="10" t="str">
        <f t="shared" si="8"/>
        <v/>
      </c>
      <c r="Y48" s="1"/>
      <c r="Z48" s="1"/>
      <c r="AA48" s="1"/>
      <c r="AB48" s="1"/>
      <c r="AC48" s="1"/>
    </row>
    <row r="49" ht="18.0" customHeight="1">
      <c r="A49" s="160"/>
      <c r="B49" s="153" t="str">
        <f>IFERROR(VLOOKUP($A49, '利用者情報'!$A$12:$L$113, 2, FALSE), "")</f>
        <v/>
      </c>
      <c r="C49" s="153" t="str">
        <f>IFERROR(VLOOKUP($A49, '利用者情報'!$A$12:$L$113, 3, FALSE), "")</f>
        <v/>
      </c>
      <c r="D49" s="153" t="str">
        <f>IFERROR(VLOOKUP($A49, '利用者情報'!$A$12:$L$113, 6, FALSE), "")</f>
        <v/>
      </c>
      <c r="E49" s="153" t="str">
        <f>IFERROR(VLOOKUP($A49, '利用者情報'!$A$12:$L$113, 7, FALSE), "")</f>
        <v/>
      </c>
      <c r="F49" s="156" t="str">
        <f>IFERROR(VLOOKUP($A49, '利用者情報'!$A$12:$L$113, 8, FALSE), "")</f>
        <v/>
      </c>
      <c r="G49" s="153" t="str">
        <f>IFERROR(VLOOKUP($A49, '利用者情報'!$A$12:$L$113, 9, FALSE), "")</f>
        <v/>
      </c>
      <c r="H49" s="153" t="str">
        <f>IFERROR(VLOOKUP($A49, '利用者情報'!$A$12:$L$113, 10, FALSE), "")</f>
        <v/>
      </c>
      <c r="I49" s="153" t="str">
        <f>IFERROR(VLOOKUP($A49, '利用者情報'!$A$12:$L$113, 11, FALSE), "")</f>
        <v/>
      </c>
      <c r="J49" s="153" t="str">
        <f>IFERROR(VLOOKUP($A49, '利用者情報'!$A$12:$L$113, 12, FALSE), "")</f>
        <v/>
      </c>
      <c r="K49" s="160"/>
      <c r="L49" s="160"/>
      <c r="M49" s="157">
        <f t="shared" si="1"/>
        <v>0</v>
      </c>
      <c r="N49" s="158">
        <f t="shared" si="2"/>
        <v>0</v>
      </c>
      <c r="O49" s="160"/>
      <c r="P49" s="160"/>
      <c r="Q49" s="160"/>
      <c r="R49" s="158">
        <f t="shared" si="3"/>
        <v>0</v>
      </c>
      <c r="S49" s="157">
        <f t="shared" si="4"/>
        <v>0</v>
      </c>
      <c r="T49" s="157">
        <f t="shared" si="5"/>
        <v>0</v>
      </c>
      <c r="U49" s="158">
        <f t="shared" si="6"/>
        <v>0</v>
      </c>
      <c r="V49" s="158">
        <f t="shared" si="7"/>
        <v>0</v>
      </c>
      <c r="W49" s="159"/>
      <c r="X49" s="10" t="str">
        <f t="shared" si="8"/>
        <v/>
      </c>
      <c r="Y49" s="1"/>
      <c r="Z49" s="1"/>
      <c r="AA49" s="1"/>
      <c r="AB49" s="1"/>
      <c r="AC49" s="1"/>
    </row>
    <row r="50" ht="18.0" customHeight="1">
      <c r="A50" s="160"/>
      <c r="B50" s="153" t="str">
        <f>IFERROR(VLOOKUP($A50, '利用者情報'!$A$12:$L$113, 2, FALSE), "")</f>
        <v/>
      </c>
      <c r="C50" s="153" t="str">
        <f>IFERROR(VLOOKUP($A50, '利用者情報'!$A$12:$L$113, 3, FALSE), "")</f>
        <v/>
      </c>
      <c r="D50" s="153" t="str">
        <f>IFERROR(VLOOKUP($A50, '利用者情報'!$A$12:$L$113, 6, FALSE), "")</f>
        <v/>
      </c>
      <c r="E50" s="153" t="str">
        <f>IFERROR(VLOOKUP($A50, '利用者情報'!$A$12:$L$113, 7, FALSE), "")</f>
        <v/>
      </c>
      <c r="F50" s="156" t="str">
        <f>IFERROR(VLOOKUP($A50, '利用者情報'!$A$12:$L$113, 8, FALSE), "")</f>
        <v/>
      </c>
      <c r="G50" s="153" t="str">
        <f>IFERROR(VLOOKUP($A50, '利用者情報'!$A$12:$L$113, 9, FALSE), "")</f>
        <v/>
      </c>
      <c r="H50" s="153" t="str">
        <f>IFERROR(VLOOKUP($A50, '利用者情報'!$A$12:$L$113, 10, FALSE), "")</f>
        <v/>
      </c>
      <c r="I50" s="153" t="str">
        <f>IFERROR(VLOOKUP($A50, '利用者情報'!$A$12:$L$113, 11, FALSE), "")</f>
        <v/>
      </c>
      <c r="J50" s="153" t="str">
        <f>IFERROR(VLOOKUP($A50, '利用者情報'!$A$12:$L$113, 12, FALSE), "")</f>
        <v/>
      </c>
      <c r="K50" s="160"/>
      <c r="L50" s="160"/>
      <c r="M50" s="157">
        <f t="shared" si="1"/>
        <v>0</v>
      </c>
      <c r="N50" s="158">
        <f t="shared" si="2"/>
        <v>0</v>
      </c>
      <c r="O50" s="160"/>
      <c r="P50" s="160"/>
      <c r="Q50" s="160"/>
      <c r="R50" s="158">
        <f t="shared" si="3"/>
        <v>0</v>
      </c>
      <c r="S50" s="157">
        <f t="shared" si="4"/>
        <v>0</v>
      </c>
      <c r="T50" s="157">
        <f t="shared" si="5"/>
        <v>0</v>
      </c>
      <c r="U50" s="158">
        <f t="shared" si="6"/>
        <v>0</v>
      </c>
      <c r="V50" s="158">
        <f t="shared" si="7"/>
        <v>0</v>
      </c>
      <c r="W50" s="159"/>
      <c r="X50" s="10" t="str">
        <f t="shared" si="8"/>
        <v/>
      </c>
      <c r="Y50" s="1"/>
      <c r="Z50" s="1"/>
      <c r="AA50" s="1"/>
      <c r="AB50" s="1"/>
      <c r="AC50" s="1"/>
    </row>
    <row r="51" ht="18.0" customHeight="1">
      <c r="A51" s="160"/>
      <c r="B51" s="153" t="str">
        <f>IFERROR(VLOOKUP($A51, '利用者情報'!$A$12:$L$113, 2, FALSE), "")</f>
        <v/>
      </c>
      <c r="C51" s="153" t="str">
        <f>IFERROR(VLOOKUP($A51, '利用者情報'!$A$12:$L$113, 3, FALSE), "")</f>
        <v/>
      </c>
      <c r="D51" s="153" t="str">
        <f>IFERROR(VLOOKUP($A51, '利用者情報'!$A$12:$L$113, 6, FALSE), "")</f>
        <v/>
      </c>
      <c r="E51" s="153" t="str">
        <f>IFERROR(VLOOKUP($A51, '利用者情報'!$A$12:$L$113, 7, FALSE), "")</f>
        <v/>
      </c>
      <c r="F51" s="156" t="str">
        <f>IFERROR(VLOOKUP($A51, '利用者情報'!$A$12:$L$113, 8, FALSE), "")</f>
        <v/>
      </c>
      <c r="G51" s="153" t="str">
        <f>IFERROR(VLOOKUP($A51, '利用者情報'!$A$12:$L$113, 9, FALSE), "")</f>
        <v/>
      </c>
      <c r="H51" s="153" t="str">
        <f>IFERROR(VLOOKUP($A51, '利用者情報'!$A$12:$L$113, 10, FALSE), "")</f>
        <v/>
      </c>
      <c r="I51" s="153" t="str">
        <f>IFERROR(VLOOKUP($A51, '利用者情報'!$A$12:$L$113, 11, FALSE), "")</f>
        <v/>
      </c>
      <c r="J51" s="153" t="str">
        <f>IFERROR(VLOOKUP($A51, '利用者情報'!$A$12:$L$113, 12, FALSE), "")</f>
        <v/>
      </c>
      <c r="K51" s="160"/>
      <c r="L51" s="160"/>
      <c r="M51" s="157">
        <f t="shared" si="1"/>
        <v>0</v>
      </c>
      <c r="N51" s="158">
        <f t="shared" si="2"/>
        <v>0</v>
      </c>
      <c r="O51" s="160"/>
      <c r="P51" s="160"/>
      <c r="Q51" s="160"/>
      <c r="R51" s="158">
        <f t="shared" si="3"/>
        <v>0</v>
      </c>
      <c r="S51" s="157">
        <f t="shared" si="4"/>
        <v>0</v>
      </c>
      <c r="T51" s="157">
        <f t="shared" si="5"/>
        <v>0</v>
      </c>
      <c r="U51" s="158">
        <f t="shared" si="6"/>
        <v>0</v>
      </c>
      <c r="V51" s="158">
        <f t="shared" si="7"/>
        <v>0</v>
      </c>
      <c r="W51" s="159"/>
      <c r="X51" s="10" t="str">
        <f t="shared" si="8"/>
        <v/>
      </c>
      <c r="Y51" s="1"/>
      <c r="Z51" s="1"/>
      <c r="AA51" s="1"/>
      <c r="AB51" s="1"/>
      <c r="AC51" s="1"/>
    </row>
    <row r="52" ht="18.0" customHeight="1">
      <c r="A52" s="160"/>
      <c r="B52" s="153" t="str">
        <f>IFERROR(VLOOKUP($A52, '利用者情報'!$A$12:$L$113, 2, FALSE), "")</f>
        <v/>
      </c>
      <c r="C52" s="153" t="str">
        <f>IFERROR(VLOOKUP($A52, '利用者情報'!$A$12:$L$113, 3, FALSE), "")</f>
        <v/>
      </c>
      <c r="D52" s="153" t="str">
        <f>IFERROR(VLOOKUP($A52, '利用者情報'!$A$12:$L$113, 6, FALSE), "")</f>
        <v/>
      </c>
      <c r="E52" s="153" t="str">
        <f>IFERROR(VLOOKUP($A52, '利用者情報'!$A$12:$L$113, 7, FALSE), "")</f>
        <v/>
      </c>
      <c r="F52" s="156" t="str">
        <f>IFERROR(VLOOKUP($A52, '利用者情報'!$A$12:$L$113, 8, FALSE), "")</f>
        <v/>
      </c>
      <c r="G52" s="153" t="str">
        <f>IFERROR(VLOOKUP($A52, '利用者情報'!$A$12:$L$113, 9, FALSE), "")</f>
        <v/>
      </c>
      <c r="H52" s="153" t="str">
        <f>IFERROR(VLOOKUP($A52, '利用者情報'!$A$12:$L$113, 10, FALSE), "")</f>
        <v/>
      </c>
      <c r="I52" s="153" t="str">
        <f>IFERROR(VLOOKUP($A52, '利用者情報'!$A$12:$L$113, 11, FALSE), "")</f>
        <v/>
      </c>
      <c r="J52" s="153" t="str">
        <f>IFERROR(VLOOKUP($A52, '利用者情報'!$A$12:$L$113, 12, FALSE), "")</f>
        <v/>
      </c>
      <c r="K52" s="160"/>
      <c r="L52" s="160"/>
      <c r="M52" s="157">
        <f t="shared" si="1"/>
        <v>0</v>
      </c>
      <c r="N52" s="158">
        <f t="shared" si="2"/>
        <v>0</v>
      </c>
      <c r="O52" s="160"/>
      <c r="P52" s="160"/>
      <c r="Q52" s="160"/>
      <c r="R52" s="158">
        <f t="shared" si="3"/>
        <v>0</v>
      </c>
      <c r="S52" s="157">
        <f t="shared" si="4"/>
        <v>0</v>
      </c>
      <c r="T52" s="157">
        <f t="shared" si="5"/>
        <v>0</v>
      </c>
      <c r="U52" s="158">
        <f t="shared" si="6"/>
        <v>0</v>
      </c>
      <c r="V52" s="158">
        <f t="shared" si="7"/>
        <v>0</v>
      </c>
      <c r="W52" s="159"/>
      <c r="X52" s="10" t="str">
        <f t="shared" si="8"/>
        <v/>
      </c>
      <c r="Y52" s="1"/>
      <c r="Z52" s="1"/>
      <c r="AA52" s="1"/>
      <c r="AB52" s="1"/>
      <c r="AC52" s="1"/>
    </row>
    <row r="53" ht="18.0" customHeight="1">
      <c r="A53" s="160"/>
      <c r="B53" s="153" t="str">
        <f>IFERROR(VLOOKUP($A53, '利用者情報'!$A$12:$L$113, 2, FALSE), "")</f>
        <v/>
      </c>
      <c r="C53" s="153" t="str">
        <f>IFERROR(VLOOKUP($A53, '利用者情報'!$A$12:$L$113, 3, FALSE), "")</f>
        <v/>
      </c>
      <c r="D53" s="153" t="str">
        <f>IFERROR(VLOOKUP($A53, '利用者情報'!$A$12:$L$113, 6, FALSE), "")</f>
        <v/>
      </c>
      <c r="E53" s="153" t="str">
        <f>IFERROR(VLOOKUP($A53, '利用者情報'!$A$12:$L$113, 7, FALSE), "")</f>
        <v/>
      </c>
      <c r="F53" s="156" t="str">
        <f>IFERROR(VLOOKUP($A53, '利用者情報'!$A$12:$L$113, 8, FALSE), "")</f>
        <v/>
      </c>
      <c r="G53" s="153" t="str">
        <f>IFERROR(VLOOKUP($A53, '利用者情報'!$A$12:$L$113, 9, FALSE), "")</f>
        <v/>
      </c>
      <c r="H53" s="153" t="str">
        <f>IFERROR(VLOOKUP($A53, '利用者情報'!$A$12:$L$113, 10, FALSE), "")</f>
        <v/>
      </c>
      <c r="I53" s="153" t="str">
        <f>IFERROR(VLOOKUP($A53, '利用者情報'!$A$12:$L$113, 11, FALSE), "")</f>
        <v/>
      </c>
      <c r="J53" s="153" t="str">
        <f>IFERROR(VLOOKUP($A53, '利用者情報'!$A$12:$L$113, 12, FALSE), "")</f>
        <v/>
      </c>
      <c r="K53" s="160"/>
      <c r="L53" s="160"/>
      <c r="M53" s="157">
        <f t="shared" si="1"/>
        <v>0</v>
      </c>
      <c r="N53" s="158">
        <f t="shared" si="2"/>
        <v>0</v>
      </c>
      <c r="O53" s="160"/>
      <c r="P53" s="160"/>
      <c r="Q53" s="160"/>
      <c r="R53" s="158">
        <f t="shared" si="3"/>
        <v>0</v>
      </c>
      <c r="S53" s="157">
        <f t="shared" si="4"/>
        <v>0</v>
      </c>
      <c r="T53" s="157">
        <f t="shared" si="5"/>
        <v>0</v>
      </c>
      <c r="U53" s="158">
        <f t="shared" si="6"/>
        <v>0</v>
      </c>
      <c r="V53" s="158">
        <f t="shared" si="7"/>
        <v>0</v>
      </c>
      <c r="W53" s="159"/>
      <c r="X53" s="10" t="str">
        <f t="shared" si="8"/>
        <v/>
      </c>
      <c r="Y53" s="1"/>
      <c r="Z53" s="1"/>
      <c r="AA53" s="1"/>
      <c r="AB53" s="1"/>
      <c r="AC53" s="1"/>
    </row>
    <row r="54" ht="18.0" customHeight="1">
      <c r="A54" s="160"/>
      <c r="B54" s="153" t="str">
        <f>IFERROR(VLOOKUP($A54, '利用者情報'!$A$12:$L$113, 2, FALSE), "")</f>
        <v/>
      </c>
      <c r="C54" s="153" t="str">
        <f>IFERROR(VLOOKUP($A54, '利用者情報'!$A$12:$L$113, 3, FALSE), "")</f>
        <v/>
      </c>
      <c r="D54" s="153" t="str">
        <f>IFERROR(VLOOKUP($A54, '利用者情報'!$A$12:$L$113, 6, FALSE), "")</f>
        <v/>
      </c>
      <c r="E54" s="153" t="str">
        <f>IFERROR(VLOOKUP($A54, '利用者情報'!$A$12:$L$113, 7, FALSE), "")</f>
        <v/>
      </c>
      <c r="F54" s="156" t="str">
        <f>IFERROR(VLOOKUP($A54, '利用者情報'!$A$12:$L$113, 8, FALSE), "")</f>
        <v/>
      </c>
      <c r="G54" s="153" t="str">
        <f>IFERROR(VLOOKUP($A54, '利用者情報'!$A$12:$L$113, 9, FALSE), "")</f>
        <v/>
      </c>
      <c r="H54" s="153" t="str">
        <f>IFERROR(VLOOKUP($A54, '利用者情報'!$A$12:$L$113, 10, FALSE), "")</f>
        <v/>
      </c>
      <c r="I54" s="153" t="str">
        <f>IFERROR(VLOOKUP($A54, '利用者情報'!$A$12:$L$113, 11, FALSE), "")</f>
        <v/>
      </c>
      <c r="J54" s="153" t="str">
        <f>IFERROR(VLOOKUP($A54, '利用者情報'!$A$12:$L$113, 12, FALSE), "")</f>
        <v/>
      </c>
      <c r="K54" s="160"/>
      <c r="L54" s="160"/>
      <c r="M54" s="157">
        <f t="shared" si="1"/>
        <v>0</v>
      </c>
      <c r="N54" s="158">
        <f t="shared" si="2"/>
        <v>0</v>
      </c>
      <c r="O54" s="160"/>
      <c r="P54" s="160"/>
      <c r="Q54" s="160"/>
      <c r="R54" s="158">
        <f t="shared" si="3"/>
        <v>0</v>
      </c>
      <c r="S54" s="157">
        <f t="shared" si="4"/>
        <v>0</v>
      </c>
      <c r="T54" s="157">
        <f t="shared" si="5"/>
        <v>0</v>
      </c>
      <c r="U54" s="158">
        <f t="shared" si="6"/>
        <v>0</v>
      </c>
      <c r="V54" s="158">
        <f t="shared" si="7"/>
        <v>0</v>
      </c>
      <c r="W54" s="159"/>
      <c r="X54" s="10" t="str">
        <f t="shared" si="8"/>
        <v/>
      </c>
      <c r="Y54" s="1"/>
      <c r="Z54" s="1"/>
      <c r="AA54" s="1"/>
      <c r="AB54" s="1"/>
      <c r="AC54" s="1"/>
    </row>
    <row r="55" ht="18.0" customHeight="1">
      <c r="A55" s="160"/>
      <c r="B55" s="153" t="str">
        <f>IFERROR(VLOOKUP($A55, '利用者情報'!$A$12:$L$113, 2, FALSE), "")</f>
        <v/>
      </c>
      <c r="C55" s="153" t="str">
        <f>IFERROR(VLOOKUP($A55, '利用者情報'!$A$12:$L$113, 3, FALSE), "")</f>
        <v/>
      </c>
      <c r="D55" s="153" t="str">
        <f>IFERROR(VLOOKUP($A55, '利用者情報'!$A$12:$L$113, 6, FALSE), "")</f>
        <v/>
      </c>
      <c r="E55" s="153" t="str">
        <f>IFERROR(VLOOKUP($A55, '利用者情報'!$A$12:$L$113, 7, FALSE), "")</f>
        <v/>
      </c>
      <c r="F55" s="156" t="str">
        <f>IFERROR(VLOOKUP($A55, '利用者情報'!$A$12:$L$113, 8, FALSE), "")</f>
        <v/>
      </c>
      <c r="G55" s="153" t="str">
        <f>IFERROR(VLOOKUP($A55, '利用者情報'!$A$12:$L$113, 9, FALSE), "")</f>
        <v/>
      </c>
      <c r="H55" s="153" t="str">
        <f>IFERROR(VLOOKUP($A55, '利用者情報'!$A$12:$L$113, 10, FALSE), "")</f>
        <v/>
      </c>
      <c r="I55" s="153" t="str">
        <f>IFERROR(VLOOKUP($A55, '利用者情報'!$A$12:$L$113, 11, FALSE), "")</f>
        <v/>
      </c>
      <c r="J55" s="153" t="str">
        <f>IFERROR(VLOOKUP($A55, '利用者情報'!$A$12:$L$113, 12, FALSE), "")</f>
        <v/>
      </c>
      <c r="K55" s="160"/>
      <c r="L55" s="160"/>
      <c r="M55" s="157">
        <f t="shared" si="1"/>
        <v>0</v>
      </c>
      <c r="N55" s="158">
        <f t="shared" si="2"/>
        <v>0</v>
      </c>
      <c r="O55" s="160"/>
      <c r="P55" s="160"/>
      <c r="Q55" s="160"/>
      <c r="R55" s="158">
        <f t="shared" si="3"/>
        <v>0</v>
      </c>
      <c r="S55" s="157">
        <f t="shared" si="4"/>
        <v>0</v>
      </c>
      <c r="T55" s="157">
        <f t="shared" si="5"/>
        <v>0</v>
      </c>
      <c r="U55" s="158">
        <f t="shared" si="6"/>
        <v>0</v>
      </c>
      <c r="V55" s="158">
        <f t="shared" si="7"/>
        <v>0</v>
      </c>
      <c r="W55" s="159"/>
      <c r="X55" s="10" t="str">
        <f t="shared" si="8"/>
        <v/>
      </c>
      <c r="Y55" s="1"/>
      <c r="Z55" s="1"/>
      <c r="AA55" s="1"/>
      <c r="AB55" s="1"/>
      <c r="AC55" s="1"/>
    </row>
    <row r="56" ht="18.0" customHeight="1">
      <c r="A56" s="160"/>
      <c r="B56" s="153" t="str">
        <f>IFERROR(VLOOKUP($A56, '利用者情報'!$A$12:$L$113, 2, FALSE), "")</f>
        <v/>
      </c>
      <c r="C56" s="153" t="str">
        <f>IFERROR(VLOOKUP($A56, '利用者情報'!$A$12:$L$113, 3, FALSE), "")</f>
        <v/>
      </c>
      <c r="D56" s="153" t="str">
        <f>IFERROR(VLOOKUP($A56, '利用者情報'!$A$12:$L$113, 6, FALSE), "")</f>
        <v/>
      </c>
      <c r="E56" s="153" t="str">
        <f>IFERROR(VLOOKUP($A56, '利用者情報'!$A$12:$L$113, 7, FALSE), "")</f>
        <v/>
      </c>
      <c r="F56" s="156" t="str">
        <f>IFERROR(VLOOKUP($A56, '利用者情報'!$A$12:$L$113, 8, FALSE), "")</f>
        <v/>
      </c>
      <c r="G56" s="153" t="str">
        <f>IFERROR(VLOOKUP($A56, '利用者情報'!$A$12:$L$113, 9, FALSE), "")</f>
        <v/>
      </c>
      <c r="H56" s="153" t="str">
        <f>IFERROR(VLOOKUP($A56, '利用者情報'!$A$12:$L$113, 10, FALSE), "")</f>
        <v/>
      </c>
      <c r="I56" s="153" t="str">
        <f>IFERROR(VLOOKUP($A56, '利用者情報'!$A$12:$L$113, 11, FALSE), "")</f>
        <v/>
      </c>
      <c r="J56" s="153" t="str">
        <f>IFERROR(VLOOKUP($A56, '利用者情報'!$A$12:$L$113, 12, FALSE), "")</f>
        <v/>
      </c>
      <c r="K56" s="160"/>
      <c r="L56" s="160"/>
      <c r="M56" s="157">
        <f t="shared" si="1"/>
        <v>0</v>
      </c>
      <c r="N56" s="158">
        <f t="shared" si="2"/>
        <v>0</v>
      </c>
      <c r="O56" s="160"/>
      <c r="P56" s="160"/>
      <c r="Q56" s="160"/>
      <c r="R56" s="158">
        <f t="shared" si="3"/>
        <v>0</v>
      </c>
      <c r="S56" s="157">
        <f t="shared" si="4"/>
        <v>0</v>
      </c>
      <c r="T56" s="157">
        <f t="shared" si="5"/>
        <v>0</v>
      </c>
      <c r="U56" s="158">
        <f t="shared" si="6"/>
        <v>0</v>
      </c>
      <c r="V56" s="158">
        <f t="shared" si="7"/>
        <v>0</v>
      </c>
      <c r="W56" s="159"/>
      <c r="X56" s="10" t="str">
        <f t="shared" si="8"/>
        <v/>
      </c>
      <c r="Y56" s="1"/>
      <c r="Z56" s="1"/>
      <c r="AA56" s="1"/>
      <c r="AB56" s="1"/>
      <c r="AC56" s="1"/>
    </row>
    <row r="57" ht="18.0" customHeight="1">
      <c r="A57" s="160"/>
      <c r="B57" s="153" t="str">
        <f>IFERROR(VLOOKUP($A57, '利用者情報'!$A$12:$L$113, 2, FALSE), "")</f>
        <v/>
      </c>
      <c r="C57" s="153" t="str">
        <f>IFERROR(VLOOKUP($A57, '利用者情報'!$A$12:$L$113, 3, FALSE), "")</f>
        <v/>
      </c>
      <c r="D57" s="153" t="str">
        <f>IFERROR(VLOOKUP($A57, '利用者情報'!$A$12:$L$113, 6, FALSE), "")</f>
        <v/>
      </c>
      <c r="E57" s="153" t="str">
        <f>IFERROR(VLOOKUP($A57, '利用者情報'!$A$12:$L$113, 7, FALSE), "")</f>
        <v/>
      </c>
      <c r="F57" s="156" t="str">
        <f>IFERROR(VLOOKUP($A57, '利用者情報'!$A$12:$L$113, 8, FALSE), "")</f>
        <v/>
      </c>
      <c r="G57" s="153" t="str">
        <f>IFERROR(VLOOKUP($A57, '利用者情報'!$A$12:$L$113, 9, FALSE), "")</f>
        <v/>
      </c>
      <c r="H57" s="153" t="str">
        <f>IFERROR(VLOOKUP($A57, '利用者情報'!$A$12:$L$113, 10, FALSE), "")</f>
        <v/>
      </c>
      <c r="I57" s="153" t="str">
        <f>IFERROR(VLOOKUP($A57, '利用者情報'!$A$12:$L$113, 11, FALSE), "")</f>
        <v/>
      </c>
      <c r="J57" s="153" t="str">
        <f>IFERROR(VLOOKUP($A57, '利用者情報'!$A$12:$L$113, 12, FALSE), "")</f>
        <v/>
      </c>
      <c r="K57" s="160"/>
      <c r="L57" s="160"/>
      <c r="M57" s="157">
        <f t="shared" si="1"/>
        <v>0</v>
      </c>
      <c r="N57" s="158">
        <f t="shared" si="2"/>
        <v>0</v>
      </c>
      <c r="O57" s="160"/>
      <c r="P57" s="160"/>
      <c r="Q57" s="160"/>
      <c r="R57" s="158">
        <f t="shared" si="3"/>
        <v>0</v>
      </c>
      <c r="S57" s="157">
        <f t="shared" si="4"/>
        <v>0</v>
      </c>
      <c r="T57" s="157">
        <f t="shared" si="5"/>
        <v>0</v>
      </c>
      <c r="U57" s="158">
        <f t="shared" si="6"/>
        <v>0</v>
      </c>
      <c r="V57" s="158">
        <f t="shared" si="7"/>
        <v>0</v>
      </c>
      <c r="W57" s="159"/>
      <c r="X57" s="10" t="str">
        <f t="shared" si="8"/>
        <v/>
      </c>
      <c r="Y57" s="1"/>
      <c r="Z57" s="1"/>
      <c r="AA57" s="1"/>
      <c r="AB57" s="1"/>
      <c r="AC57" s="1"/>
    </row>
    <row r="58" ht="18.0" customHeight="1">
      <c r="A58" s="160"/>
      <c r="B58" s="153" t="str">
        <f>IFERROR(VLOOKUP($A58, '利用者情報'!$A$12:$L$113, 2, FALSE), "")</f>
        <v/>
      </c>
      <c r="C58" s="153" t="str">
        <f>IFERROR(VLOOKUP($A58, '利用者情報'!$A$12:$L$113, 3, FALSE), "")</f>
        <v/>
      </c>
      <c r="D58" s="153" t="str">
        <f>IFERROR(VLOOKUP($A58, '利用者情報'!$A$12:$L$113, 6, FALSE), "")</f>
        <v/>
      </c>
      <c r="E58" s="153" t="str">
        <f>IFERROR(VLOOKUP($A58, '利用者情報'!$A$12:$L$113, 7, FALSE), "")</f>
        <v/>
      </c>
      <c r="F58" s="156" t="str">
        <f>IFERROR(VLOOKUP($A58, '利用者情報'!$A$12:$L$113, 8, FALSE), "")</f>
        <v/>
      </c>
      <c r="G58" s="153" t="str">
        <f>IFERROR(VLOOKUP($A58, '利用者情報'!$A$12:$L$113, 9, FALSE), "")</f>
        <v/>
      </c>
      <c r="H58" s="153" t="str">
        <f>IFERROR(VLOOKUP($A58, '利用者情報'!$A$12:$L$113, 10, FALSE), "")</f>
        <v/>
      </c>
      <c r="I58" s="153" t="str">
        <f>IFERROR(VLOOKUP($A58, '利用者情報'!$A$12:$L$113, 11, FALSE), "")</f>
        <v/>
      </c>
      <c r="J58" s="153" t="str">
        <f>IFERROR(VLOOKUP($A58, '利用者情報'!$A$12:$L$113, 12, FALSE), "")</f>
        <v/>
      </c>
      <c r="K58" s="160"/>
      <c r="L58" s="160"/>
      <c r="M58" s="157">
        <f t="shared" si="1"/>
        <v>0</v>
      </c>
      <c r="N58" s="158">
        <f t="shared" si="2"/>
        <v>0</v>
      </c>
      <c r="O58" s="160"/>
      <c r="P58" s="160"/>
      <c r="Q58" s="160"/>
      <c r="R58" s="158">
        <f t="shared" si="3"/>
        <v>0</v>
      </c>
      <c r="S58" s="157">
        <f t="shared" si="4"/>
        <v>0</v>
      </c>
      <c r="T58" s="157">
        <f t="shared" si="5"/>
        <v>0</v>
      </c>
      <c r="U58" s="158">
        <f t="shared" si="6"/>
        <v>0</v>
      </c>
      <c r="V58" s="158">
        <f t="shared" si="7"/>
        <v>0</v>
      </c>
      <c r="W58" s="159"/>
      <c r="X58" s="10" t="str">
        <f t="shared" si="8"/>
        <v/>
      </c>
      <c r="Y58" s="1"/>
      <c r="Z58" s="1"/>
      <c r="AA58" s="1"/>
      <c r="AB58" s="1"/>
      <c r="AC58" s="1"/>
    </row>
    <row r="59" ht="18.0" customHeight="1">
      <c r="A59" s="160"/>
      <c r="B59" s="153" t="str">
        <f>IFERROR(VLOOKUP($A59, '利用者情報'!$A$12:$L$113, 2, FALSE), "")</f>
        <v/>
      </c>
      <c r="C59" s="153" t="str">
        <f>IFERROR(VLOOKUP($A59, '利用者情報'!$A$12:$L$113, 3, FALSE), "")</f>
        <v/>
      </c>
      <c r="D59" s="153" t="str">
        <f>IFERROR(VLOOKUP($A59, '利用者情報'!$A$12:$L$113, 6, FALSE), "")</f>
        <v/>
      </c>
      <c r="E59" s="153" t="str">
        <f>IFERROR(VLOOKUP($A59, '利用者情報'!$A$12:$L$113, 7, FALSE), "")</f>
        <v/>
      </c>
      <c r="F59" s="156" t="str">
        <f>IFERROR(VLOOKUP($A59, '利用者情報'!$A$12:$L$113, 8, FALSE), "")</f>
        <v/>
      </c>
      <c r="G59" s="153" t="str">
        <f>IFERROR(VLOOKUP($A59, '利用者情報'!$A$12:$L$113, 9, FALSE), "")</f>
        <v/>
      </c>
      <c r="H59" s="153" t="str">
        <f>IFERROR(VLOOKUP($A59, '利用者情報'!$A$12:$L$113, 10, FALSE), "")</f>
        <v/>
      </c>
      <c r="I59" s="153" t="str">
        <f>IFERROR(VLOOKUP($A59, '利用者情報'!$A$12:$L$113, 11, FALSE), "")</f>
        <v/>
      </c>
      <c r="J59" s="153" t="str">
        <f>IFERROR(VLOOKUP($A59, '利用者情報'!$A$12:$L$113, 12, FALSE), "")</f>
        <v/>
      </c>
      <c r="K59" s="160"/>
      <c r="L59" s="160"/>
      <c r="M59" s="157">
        <f t="shared" si="1"/>
        <v>0</v>
      </c>
      <c r="N59" s="158">
        <f t="shared" si="2"/>
        <v>0</v>
      </c>
      <c r="O59" s="160"/>
      <c r="P59" s="160"/>
      <c r="Q59" s="160"/>
      <c r="R59" s="158">
        <f t="shared" si="3"/>
        <v>0</v>
      </c>
      <c r="S59" s="157">
        <f t="shared" si="4"/>
        <v>0</v>
      </c>
      <c r="T59" s="157">
        <f t="shared" si="5"/>
        <v>0</v>
      </c>
      <c r="U59" s="158">
        <f t="shared" si="6"/>
        <v>0</v>
      </c>
      <c r="V59" s="158">
        <f t="shared" si="7"/>
        <v>0</v>
      </c>
      <c r="W59" s="159"/>
      <c r="X59" s="10" t="str">
        <f t="shared" si="8"/>
        <v/>
      </c>
      <c r="Y59" s="1"/>
      <c r="Z59" s="1"/>
      <c r="AA59" s="1"/>
      <c r="AB59" s="1"/>
      <c r="AC59" s="1"/>
    </row>
    <row r="60" ht="18.0" customHeight="1">
      <c r="A60" s="160"/>
      <c r="B60" s="153" t="str">
        <f>IFERROR(VLOOKUP($A60, '利用者情報'!$A$12:$L$113, 2, FALSE), "")</f>
        <v/>
      </c>
      <c r="C60" s="153" t="str">
        <f>IFERROR(VLOOKUP($A60, '利用者情報'!$A$12:$L$113, 3, FALSE), "")</f>
        <v/>
      </c>
      <c r="D60" s="153" t="str">
        <f>IFERROR(VLOOKUP($A60, '利用者情報'!$A$12:$L$113, 6, FALSE), "")</f>
        <v/>
      </c>
      <c r="E60" s="153" t="str">
        <f>IFERROR(VLOOKUP($A60, '利用者情報'!$A$12:$L$113, 7, FALSE), "")</f>
        <v/>
      </c>
      <c r="F60" s="156" t="str">
        <f>IFERROR(VLOOKUP($A60, '利用者情報'!$A$12:$L$113, 8, FALSE), "")</f>
        <v/>
      </c>
      <c r="G60" s="153" t="str">
        <f>IFERROR(VLOOKUP($A60, '利用者情報'!$A$12:$L$113, 9, FALSE), "")</f>
        <v/>
      </c>
      <c r="H60" s="153" t="str">
        <f>IFERROR(VLOOKUP($A60, '利用者情報'!$A$12:$L$113, 10, FALSE), "")</f>
        <v/>
      </c>
      <c r="I60" s="153" t="str">
        <f>IFERROR(VLOOKUP($A60, '利用者情報'!$A$12:$L$113, 11, FALSE), "")</f>
        <v/>
      </c>
      <c r="J60" s="153" t="str">
        <f>IFERROR(VLOOKUP($A60, '利用者情報'!$A$12:$L$113, 12, FALSE), "")</f>
        <v/>
      </c>
      <c r="K60" s="160"/>
      <c r="L60" s="160"/>
      <c r="M60" s="157">
        <f t="shared" si="1"/>
        <v>0</v>
      </c>
      <c r="N60" s="158">
        <f t="shared" si="2"/>
        <v>0</v>
      </c>
      <c r="O60" s="160"/>
      <c r="P60" s="160"/>
      <c r="Q60" s="160"/>
      <c r="R60" s="158">
        <f t="shared" si="3"/>
        <v>0</v>
      </c>
      <c r="S60" s="157">
        <f t="shared" si="4"/>
        <v>0</v>
      </c>
      <c r="T60" s="157">
        <f t="shared" si="5"/>
        <v>0</v>
      </c>
      <c r="U60" s="158">
        <f t="shared" si="6"/>
        <v>0</v>
      </c>
      <c r="V60" s="158">
        <f t="shared" si="7"/>
        <v>0</v>
      </c>
      <c r="W60" s="159"/>
      <c r="X60" s="10" t="str">
        <f t="shared" si="8"/>
        <v/>
      </c>
      <c r="Y60" s="1"/>
      <c r="Z60" s="1"/>
      <c r="AA60" s="1"/>
      <c r="AB60" s="1"/>
      <c r="AC60" s="1"/>
    </row>
    <row r="61" ht="18.0" customHeight="1">
      <c r="A61" s="160"/>
      <c r="B61" s="153" t="str">
        <f>IFERROR(VLOOKUP($A61, '利用者情報'!$A$12:$L$113, 2, FALSE), "")</f>
        <v/>
      </c>
      <c r="C61" s="153" t="str">
        <f>IFERROR(VLOOKUP($A61, '利用者情報'!$A$12:$L$113, 3, FALSE), "")</f>
        <v/>
      </c>
      <c r="D61" s="153" t="str">
        <f>IFERROR(VLOOKUP($A61, '利用者情報'!$A$12:$L$113, 6, FALSE), "")</f>
        <v/>
      </c>
      <c r="E61" s="153" t="str">
        <f>IFERROR(VLOOKUP($A61, '利用者情報'!$A$12:$L$113, 7, FALSE), "")</f>
        <v/>
      </c>
      <c r="F61" s="156" t="str">
        <f>IFERROR(VLOOKUP($A61, '利用者情報'!$A$12:$L$113, 8, FALSE), "")</f>
        <v/>
      </c>
      <c r="G61" s="153" t="str">
        <f>IFERROR(VLOOKUP($A61, '利用者情報'!$A$12:$L$113, 9, FALSE), "")</f>
        <v/>
      </c>
      <c r="H61" s="153" t="str">
        <f>IFERROR(VLOOKUP($A61, '利用者情報'!$A$12:$L$113, 10, FALSE), "")</f>
        <v/>
      </c>
      <c r="I61" s="153" t="str">
        <f>IFERROR(VLOOKUP($A61, '利用者情報'!$A$12:$L$113, 11, FALSE), "")</f>
        <v/>
      </c>
      <c r="J61" s="153" t="str">
        <f>IFERROR(VLOOKUP($A61, '利用者情報'!$A$12:$L$113, 12, FALSE), "")</f>
        <v/>
      </c>
      <c r="K61" s="160"/>
      <c r="L61" s="160"/>
      <c r="M61" s="157">
        <f t="shared" si="1"/>
        <v>0</v>
      </c>
      <c r="N61" s="158">
        <f t="shared" si="2"/>
        <v>0</v>
      </c>
      <c r="O61" s="160"/>
      <c r="P61" s="160"/>
      <c r="Q61" s="160"/>
      <c r="R61" s="158">
        <f t="shared" si="3"/>
        <v>0</v>
      </c>
      <c r="S61" s="157">
        <f t="shared" si="4"/>
        <v>0</v>
      </c>
      <c r="T61" s="157">
        <f t="shared" si="5"/>
        <v>0</v>
      </c>
      <c r="U61" s="158">
        <f t="shared" si="6"/>
        <v>0</v>
      </c>
      <c r="V61" s="158">
        <f t="shared" si="7"/>
        <v>0</v>
      </c>
      <c r="W61" s="159"/>
      <c r="X61" s="10" t="str">
        <f t="shared" si="8"/>
        <v/>
      </c>
      <c r="Y61" s="1"/>
      <c r="Z61" s="1"/>
      <c r="AA61" s="1"/>
      <c r="AB61" s="1"/>
      <c r="AC61" s="1"/>
    </row>
    <row r="62" ht="18.0" customHeight="1">
      <c r="A62" s="160"/>
      <c r="B62" s="153" t="str">
        <f>IFERROR(VLOOKUP($A62, '利用者情報'!$A$12:$L$113, 2, FALSE), "")</f>
        <v/>
      </c>
      <c r="C62" s="153" t="str">
        <f>IFERROR(VLOOKUP($A62, '利用者情報'!$A$12:$L$113, 3, FALSE), "")</f>
        <v/>
      </c>
      <c r="D62" s="153" t="str">
        <f>IFERROR(VLOOKUP($A62, '利用者情報'!$A$12:$L$113, 6, FALSE), "")</f>
        <v/>
      </c>
      <c r="E62" s="153" t="str">
        <f>IFERROR(VLOOKUP($A62, '利用者情報'!$A$12:$L$113, 7, FALSE), "")</f>
        <v/>
      </c>
      <c r="F62" s="156" t="str">
        <f>IFERROR(VLOOKUP($A62, '利用者情報'!$A$12:$L$113, 8, FALSE), "")</f>
        <v/>
      </c>
      <c r="G62" s="153" t="str">
        <f>IFERROR(VLOOKUP($A62, '利用者情報'!$A$12:$L$113, 9, FALSE), "")</f>
        <v/>
      </c>
      <c r="H62" s="153" t="str">
        <f>IFERROR(VLOOKUP($A62, '利用者情報'!$A$12:$L$113, 10, FALSE), "")</f>
        <v/>
      </c>
      <c r="I62" s="153" t="str">
        <f>IFERROR(VLOOKUP($A62, '利用者情報'!$A$12:$L$113, 11, FALSE), "")</f>
        <v/>
      </c>
      <c r="J62" s="153" t="str">
        <f>IFERROR(VLOOKUP($A62, '利用者情報'!$A$12:$L$113, 12, FALSE), "")</f>
        <v/>
      </c>
      <c r="K62" s="160"/>
      <c r="L62" s="160"/>
      <c r="M62" s="157">
        <f t="shared" si="1"/>
        <v>0</v>
      </c>
      <c r="N62" s="158">
        <f t="shared" si="2"/>
        <v>0</v>
      </c>
      <c r="O62" s="160"/>
      <c r="P62" s="160"/>
      <c r="Q62" s="160"/>
      <c r="R62" s="158">
        <f t="shared" si="3"/>
        <v>0</v>
      </c>
      <c r="S62" s="157">
        <f t="shared" si="4"/>
        <v>0</v>
      </c>
      <c r="T62" s="157">
        <f t="shared" si="5"/>
        <v>0</v>
      </c>
      <c r="U62" s="158">
        <f t="shared" si="6"/>
        <v>0</v>
      </c>
      <c r="V62" s="158">
        <f t="shared" si="7"/>
        <v>0</v>
      </c>
      <c r="W62" s="159"/>
      <c r="X62" s="10" t="str">
        <f t="shared" si="8"/>
        <v/>
      </c>
      <c r="Y62" s="1"/>
      <c r="Z62" s="1"/>
      <c r="AA62" s="1"/>
      <c r="AB62" s="1"/>
      <c r="AC62" s="1"/>
    </row>
    <row r="63" ht="18.0" customHeight="1">
      <c r="A63" s="160"/>
      <c r="B63" s="153" t="str">
        <f>IFERROR(VLOOKUP($A63, '利用者情報'!$A$12:$L$113, 2, FALSE), "")</f>
        <v/>
      </c>
      <c r="C63" s="153" t="str">
        <f>IFERROR(VLOOKUP($A63, '利用者情報'!$A$12:$L$113, 3, FALSE), "")</f>
        <v/>
      </c>
      <c r="D63" s="153" t="str">
        <f>IFERROR(VLOOKUP($A63, '利用者情報'!$A$12:$L$113, 6, FALSE), "")</f>
        <v/>
      </c>
      <c r="E63" s="153" t="str">
        <f>IFERROR(VLOOKUP($A63, '利用者情報'!$A$12:$L$113, 7, FALSE), "")</f>
        <v/>
      </c>
      <c r="F63" s="156" t="str">
        <f>IFERROR(VLOOKUP($A63, '利用者情報'!$A$12:$L$113, 8, FALSE), "")</f>
        <v/>
      </c>
      <c r="G63" s="153" t="str">
        <f>IFERROR(VLOOKUP($A63, '利用者情報'!$A$12:$L$113, 9, FALSE), "")</f>
        <v/>
      </c>
      <c r="H63" s="153" t="str">
        <f>IFERROR(VLOOKUP($A63, '利用者情報'!$A$12:$L$113, 10, FALSE), "")</f>
        <v/>
      </c>
      <c r="I63" s="153" t="str">
        <f>IFERROR(VLOOKUP($A63, '利用者情報'!$A$12:$L$113, 11, FALSE), "")</f>
        <v/>
      </c>
      <c r="J63" s="153" t="str">
        <f>IFERROR(VLOOKUP($A63, '利用者情報'!$A$12:$L$113, 12, FALSE), "")</f>
        <v/>
      </c>
      <c r="K63" s="160"/>
      <c r="L63" s="160"/>
      <c r="M63" s="157">
        <f t="shared" si="1"/>
        <v>0</v>
      </c>
      <c r="N63" s="158">
        <f t="shared" si="2"/>
        <v>0</v>
      </c>
      <c r="O63" s="160"/>
      <c r="P63" s="160"/>
      <c r="Q63" s="160"/>
      <c r="R63" s="158">
        <f t="shared" si="3"/>
        <v>0</v>
      </c>
      <c r="S63" s="157">
        <f t="shared" si="4"/>
        <v>0</v>
      </c>
      <c r="T63" s="157">
        <f t="shared" si="5"/>
        <v>0</v>
      </c>
      <c r="U63" s="158">
        <f t="shared" si="6"/>
        <v>0</v>
      </c>
      <c r="V63" s="158">
        <f t="shared" si="7"/>
        <v>0</v>
      </c>
      <c r="W63" s="159"/>
      <c r="X63" s="10" t="str">
        <f t="shared" si="8"/>
        <v/>
      </c>
      <c r="Y63" s="1"/>
      <c r="Z63" s="1"/>
      <c r="AA63" s="1"/>
      <c r="AB63" s="1"/>
      <c r="AC63" s="1"/>
    </row>
    <row r="64" ht="18.0" customHeight="1">
      <c r="A64" s="160"/>
      <c r="B64" s="153" t="str">
        <f>IFERROR(VLOOKUP($A64, '利用者情報'!$A$12:$L$113, 2, FALSE), "")</f>
        <v/>
      </c>
      <c r="C64" s="153" t="str">
        <f>IFERROR(VLOOKUP($A64, '利用者情報'!$A$12:$L$113, 3, FALSE), "")</f>
        <v/>
      </c>
      <c r="D64" s="153" t="str">
        <f>IFERROR(VLOOKUP($A64, '利用者情報'!$A$12:$L$113, 6, FALSE), "")</f>
        <v/>
      </c>
      <c r="E64" s="153" t="str">
        <f>IFERROR(VLOOKUP($A64, '利用者情報'!$A$12:$L$113, 7, FALSE), "")</f>
        <v/>
      </c>
      <c r="F64" s="156" t="str">
        <f>IFERROR(VLOOKUP($A64, '利用者情報'!$A$12:$L$113, 8, FALSE), "")</f>
        <v/>
      </c>
      <c r="G64" s="153" t="str">
        <f>IFERROR(VLOOKUP($A64, '利用者情報'!$A$12:$L$113, 9, FALSE), "")</f>
        <v/>
      </c>
      <c r="H64" s="153" t="str">
        <f>IFERROR(VLOOKUP($A64, '利用者情報'!$A$12:$L$113, 10, FALSE), "")</f>
        <v/>
      </c>
      <c r="I64" s="153" t="str">
        <f>IFERROR(VLOOKUP($A64, '利用者情報'!$A$12:$L$113, 11, FALSE), "")</f>
        <v/>
      </c>
      <c r="J64" s="153" t="str">
        <f>IFERROR(VLOOKUP($A64, '利用者情報'!$A$12:$L$113, 12, FALSE), "")</f>
        <v/>
      </c>
      <c r="K64" s="160"/>
      <c r="L64" s="160"/>
      <c r="M64" s="157">
        <f t="shared" si="1"/>
        <v>0</v>
      </c>
      <c r="N64" s="158">
        <f t="shared" si="2"/>
        <v>0</v>
      </c>
      <c r="O64" s="160"/>
      <c r="P64" s="160"/>
      <c r="Q64" s="160"/>
      <c r="R64" s="158">
        <f t="shared" si="3"/>
        <v>0</v>
      </c>
      <c r="S64" s="157">
        <f t="shared" si="4"/>
        <v>0</v>
      </c>
      <c r="T64" s="157">
        <f t="shared" si="5"/>
        <v>0</v>
      </c>
      <c r="U64" s="158">
        <f t="shared" si="6"/>
        <v>0</v>
      </c>
      <c r="V64" s="158">
        <f t="shared" si="7"/>
        <v>0</v>
      </c>
      <c r="W64" s="159"/>
      <c r="X64" s="10" t="str">
        <f t="shared" si="8"/>
        <v/>
      </c>
      <c r="Y64" s="1"/>
      <c r="Z64" s="1"/>
      <c r="AA64" s="1"/>
      <c r="AB64" s="1"/>
      <c r="AC64" s="1"/>
    </row>
    <row r="65" ht="18.0" customHeight="1">
      <c r="A65" s="160"/>
      <c r="B65" s="153" t="str">
        <f>IFERROR(VLOOKUP($A65, '利用者情報'!$A$12:$L$113, 2, FALSE), "")</f>
        <v/>
      </c>
      <c r="C65" s="153" t="str">
        <f>IFERROR(VLOOKUP($A65, '利用者情報'!$A$12:$L$113, 3, FALSE), "")</f>
        <v/>
      </c>
      <c r="D65" s="153" t="str">
        <f>IFERROR(VLOOKUP($A65, '利用者情報'!$A$12:$L$113, 6, FALSE), "")</f>
        <v/>
      </c>
      <c r="E65" s="153" t="str">
        <f>IFERROR(VLOOKUP($A65, '利用者情報'!$A$12:$L$113, 7, FALSE), "")</f>
        <v/>
      </c>
      <c r="F65" s="156" t="str">
        <f>IFERROR(VLOOKUP($A65, '利用者情報'!$A$12:$L$113, 8, FALSE), "")</f>
        <v/>
      </c>
      <c r="G65" s="153" t="str">
        <f>IFERROR(VLOOKUP($A65, '利用者情報'!$A$12:$L$113, 9, FALSE), "")</f>
        <v/>
      </c>
      <c r="H65" s="153" t="str">
        <f>IFERROR(VLOOKUP($A65, '利用者情報'!$A$12:$L$113, 10, FALSE), "")</f>
        <v/>
      </c>
      <c r="I65" s="153" t="str">
        <f>IFERROR(VLOOKUP($A65, '利用者情報'!$A$12:$L$113, 11, FALSE), "")</f>
        <v/>
      </c>
      <c r="J65" s="153" t="str">
        <f>IFERROR(VLOOKUP($A65, '利用者情報'!$A$12:$L$113, 12, FALSE), "")</f>
        <v/>
      </c>
      <c r="K65" s="160"/>
      <c r="L65" s="160"/>
      <c r="M65" s="157">
        <f t="shared" si="1"/>
        <v>0</v>
      </c>
      <c r="N65" s="158">
        <f t="shared" si="2"/>
        <v>0</v>
      </c>
      <c r="O65" s="160"/>
      <c r="P65" s="160"/>
      <c r="Q65" s="160"/>
      <c r="R65" s="158">
        <f t="shared" si="3"/>
        <v>0</v>
      </c>
      <c r="S65" s="157">
        <f t="shared" si="4"/>
        <v>0</v>
      </c>
      <c r="T65" s="157">
        <f t="shared" si="5"/>
        <v>0</v>
      </c>
      <c r="U65" s="158">
        <f t="shared" si="6"/>
        <v>0</v>
      </c>
      <c r="V65" s="158">
        <f t="shared" si="7"/>
        <v>0</v>
      </c>
      <c r="W65" s="159"/>
      <c r="X65" s="10" t="str">
        <f t="shared" si="8"/>
        <v/>
      </c>
      <c r="Y65" s="1"/>
      <c r="Z65" s="1"/>
      <c r="AA65" s="1"/>
      <c r="AB65" s="1"/>
      <c r="AC65" s="1"/>
    </row>
    <row r="66" ht="18.0" customHeight="1">
      <c r="A66" s="160"/>
      <c r="B66" s="153" t="str">
        <f>IFERROR(VLOOKUP($A66, '利用者情報'!$A$12:$L$113, 2, FALSE), "")</f>
        <v/>
      </c>
      <c r="C66" s="153" t="str">
        <f>IFERROR(VLOOKUP($A66, '利用者情報'!$A$12:$L$113, 3, FALSE), "")</f>
        <v/>
      </c>
      <c r="D66" s="153" t="str">
        <f>IFERROR(VLOOKUP($A66, '利用者情報'!$A$12:$L$113, 6, FALSE), "")</f>
        <v/>
      </c>
      <c r="E66" s="153" t="str">
        <f>IFERROR(VLOOKUP($A66, '利用者情報'!$A$12:$L$113, 7, FALSE), "")</f>
        <v/>
      </c>
      <c r="F66" s="156" t="str">
        <f>IFERROR(VLOOKUP($A66, '利用者情報'!$A$12:$L$113, 8, FALSE), "")</f>
        <v/>
      </c>
      <c r="G66" s="153" t="str">
        <f>IFERROR(VLOOKUP($A66, '利用者情報'!$A$12:$L$113, 9, FALSE), "")</f>
        <v/>
      </c>
      <c r="H66" s="153" t="str">
        <f>IFERROR(VLOOKUP($A66, '利用者情報'!$A$12:$L$113, 10, FALSE), "")</f>
        <v/>
      </c>
      <c r="I66" s="153" t="str">
        <f>IFERROR(VLOOKUP($A66, '利用者情報'!$A$12:$L$113, 11, FALSE), "")</f>
        <v/>
      </c>
      <c r="J66" s="153" t="str">
        <f>IFERROR(VLOOKUP($A66, '利用者情報'!$A$12:$L$113, 12, FALSE), "")</f>
        <v/>
      </c>
      <c r="K66" s="160"/>
      <c r="L66" s="160"/>
      <c r="M66" s="157">
        <f t="shared" si="1"/>
        <v>0</v>
      </c>
      <c r="N66" s="158">
        <f t="shared" si="2"/>
        <v>0</v>
      </c>
      <c r="O66" s="160"/>
      <c r="P66" s="160"/>
      <c r="Q66" s="160"/>
      <c r="R66" s="158">
        <f t="shared" si="3"/>
        <v>0</v>
      </c>
      <c r="S66" s="157">
        <f t="shared" si="4"/>
        <v>0</v>
      </c>
      <c r="T66" s="157">
        <f t="shared" si="5"/>
        <v>0</v>
      </c>
      <c r="U66" s="158">
        <f t="shared" si="6"/>
        <v>0</v>
      </c>
      <c r="V66" s="158">
        <f t="shared" si="7"/>
        <v>0</v>
      </c>
      <c r="W66" s="159"/>
      <c r="X66" s="10" t="str">
        <f t="shared" si="8"/>
        <v/>
      </c>
      <c r="Y66" s="1"/>
      <c r="Z66" s="1"/>
      <c r="AA66" s="1"/>
      <c r="AB66" s="1"/>
      <c r="AC66" s="1"/>
    </row>
    <row r="67" ht="18.0" customHeight="1">
      <c r="A67" s="160"/>
      <c r="B67" s="153" t="str">
        <f>IFERROR(VLOOKUP($A67, '利用者情報'!$A$12:$L$113, 2, FALSE), "")</f>
        <v/>
      </c>
      <c r="C67" s="153" t="str">
        <f>IFERROR(VLOOKUP($A67, '利用者情報'!$A$12:$L$113, 3, FALSE), "")</f>
        <v/>
      </c>
      <c r="D67" s="153" t="str">
        <f>IFERROR(VLOOKUP($A67, '利用者情報'!$A$12:$L$113, 6, FALSE), "")</f>
        <v/>
      </c>
      <c r="E67" s="153" t="str">
        <f>IFERROR(VLOOKUP($A67, '利用者情報'!$A$12:$L$113, 7, FALSE), "")</f>
        <v/>
      </c>
      <c r="F67" s="156" t="str">
        <f>IFERROR(VLOOKUP($A67, '利用者情報'!$A$12:$L$113, 8, FALSE), "")</f>
        <v/>
      </c>
      <c r="G67" s="153" t="str">
        <f>IFERROR(VLOOKUP($A67, '利用者情報'!$A$12:$L$113, 9, FALSE), "")</f>
        <v/>
      </c>
      <c r="H67" s="153" t="str">
        <f>IFERROR(VLOOKUP($A67, '利用者情報'!$A$12:$L$113, 10, FALSE), "")</f>
        <v/>
      </c>
      <c r="I67" s="153" t="str">
        <f>IFERROR(VLOOKUP($A67, '利用者情報'!$A$12:$L$113, 11, FALSE), "")</f>
        <v/>
      </c>
      <c r="J67" s="153" t="str">
        <f>IFERROR(VLOOKUP($A67, '利用者情報'!$A$12:$L$113, 12, FALSE), "")</f>
        <v/>
      </c>
      <c r="K67" s="160"/>
      <c r="L67" s="160"/>
      <c r="M67" s="157">
        <f t="shared" si="1"/>
        <v>0</v>
      </c>
      <c r="N67" s="158">
        <f t="shared" si="2"/>
        <v>0</v>
      </c>
      <c r="O67" s="160"/>
      <c r="P67" s="160"/>
      <c r="Q67" s="160"/>
      <c r="R67" s="158">
        <f t="shared" si="3"/>
        <v>0</v>
      </c>
      <c r="S67" s="157">
        <f t="shared" si="4"/>
        <v>0</v>
      </c>
      <c r="T67" s="157">
        <f t="shared" si="5"/>
        <v>0</v>
      </c>
      <c r="U67" s="158">
        <f t="shared" si="6"/>
        <v>0</v>
      </c>
      <c r="V67" s="158">
        <f t="shared" si="7"/>
        <v>0</v>
      </c>
      <c r="W67" s="159"/>
      <c r="X67" s="10" t="str">
        <f t="shared" si="8"/>
        <v/>
      </c>
      <c r="Y67" s="1"/>
      <c r="Z67" s="1"/>
      <c r="AA67" s="1"/>
      <c r="AB67" s="1"/>
      <c r="AC67" s="1"/>
    </row>
    <row r="68" ht="18.0" customHeight="1">
      <c r="A68" s="160"/>
      <c r="B68" s="153" t="str">
        <f>IFERROR(VLOOKUP($A68, '利用者情報'!$A$12:$L$113, 2, FALSE), "")</f>
        <v/>
      </c>
      <c r="C68" s="153" t="str">
        <f>IFERROR(VLOOKUP($A68, '利用者情報'!$A$12:$L$113, 3, FALSE), "")</f>
        <v/>
      </c>
      <c r="D68" s="153" t="str">
        <f>IFERROR(VLOOKUP($A68, '利用者情報'!$A$12:$L$113, 6, FALSE), "")</f>
        <v/>
      </c>
      <c r="E68" s="153" t="str">
        <f>IFERROR(VLOOKUP($A68, '利用者情報'!$A$12:$L$113, 7, FALSE), "")</f>
        <v/>
      </c>
      <c r="F68" s="156" t="str">
        <f>IFERROR(VLOOKUP($A68, '利用者情報'!$A$12:$L$113, 8, FALSE), "")</f>
        <v/>
      </c>
      <c r="G68" s="153" t="str">
        <f>IFERROR(VLOOKUP($A68, '利用者情報'!$A$12:$L$113, 9, FALSE), "")</f>
        <v/>
      </c>
      <c r="H68" s="153" t="str">
        <f>IFERROR(VLOOKUP($A68, '利用者情報'!$A$12:$L$113, 10, FALSE), "")</f>
        <v/>
      </c>
      <c r="I68" s="153" t="str">
        <f>IFERROR(VLOOKUP($A68, '利用者情報'!$A$12:$L$113, 11, FALSE), "")</f>
        <v/>
      </c>
      <c r="J68" s="153" t="str">
        <f>IFERROR(VLOOKUP($A68, '利用者情報'!$A$12:$L$113, 12, FALSE), "")</f>
        <v/>
      </c>
      <c r="K68" s="160"/>
      <c r="L68" s="160"/>
      <c r="M68" s="157">
        <f t="shared" si="1"/>
        <v>0</v>
      </c>
      <c r="N68" s="158">
        <f t="shared" si="2"/>
        <v>0</v>
      </c>
      <c r="O68" s="160"/>
      <c r="P68" s="160"/>
      <c r="Q68" s="160"/>
      <c r="R68" s="158">
        <f t="shared" si="3"/>
        <v>0</v>
      </c>
      <c r="S68" s="157">
        <f t="shared" si="4"/>
        <v>0</v>
      </c>
      <c r="T68" s="157">
        <f t="shared" si="5"/>
        <v>0</v>
      </c>
      <c r="U68" s="158">
        <f t="shared" si="6"/>
        <v>0</v>
      </c>
      <c r="V68" s="158">
        <f t="shared" si="7"/>
        <v>0</v>
      </c>
      <c r="W68" s="159"/>
      <c r="X68" s="10" t="str">
        <f t="shared" si="8"/>
        <v/>
      </c>
      <c r="Y68" s="1"/>
      <c r="Z68" s="1"/>
      <c r="AA68" s="1"/>
      <c r="AB68" s="1"/>
      <c r="AC68" s="1"/>
    </row>
    <row r="69" ht="18.0" customHeight="1">
      <c r="A69" s="160"/>
      <c r="B69" s="153" t="str">
        <f>IFERROR(VLOOKUP($A69, '利用者情報'!$A$12:$L$113, 2, FALSE), "")</f>
        <v/>
      </c>
      <c r="C69" s="153" t="str">
        <f>IFERROR(VLOOKUP($A69, '利用者情報'!$A$12:$L$113, 3, FALSE), "")</f>
        <v/>
      </c>
      <c r="D69" s="153" t="str">
        <f>IFERROR(VLOOKUP($A69, '利用者情報'!$A$12:$L$113, 6, FALSE), "")</f>
        <v/>
      </c>
      <c r="E69" s="153" t="str">
        <f>IFERROR(VLOOKUP($A69, '利用者情報'!$A$12:$L$113, 7, FALSE), "")</f>
        <v/>
      </c>
      <c r="F69" s="156" t="str">
        <f>IFERROR(VLOOKUP($A69, '利用者情報'!$A$12:$L$113, 8, FALSE), "")</f>
        <v/>
      </c>
      <c r="G69" s="153" t="str">
        <f>IFERROR(VLOOKUP($A69, '利用者情報'!$A$12:$L$113, 9, FALSE), "")</f>
        <v/>
      </c>
      <c r="H69" s="153" t="str">
        <f>IFERROR(VLOOKUP($A69, '利用者情報'!$A$12:$L$113, 10, FALSE), "")</f>
        <v/>
      </c>
      <c r="I69" s="153" t="str">
        <f>IFERROR(VLOOKUP($A69, '利用者情報'!$A$12:$L$113, 11, FALSE), "")</f>
        <v/>
      </c>
      <c r="J69" s="153" t="str">
        <f>IFERROR(VLOOKUP($A69, '利用者情報'!$A$12:$L$113, 12, FALSE), "")</f>
        <v/>
      </c>
      <c r="K69" s="160"/>
      <c r="L69" s="160"/>
      <c r="M69" s="157">
        <f t="shared" si="1"/>
        <v>0</v>
      </c>
      <c r="N69" s="158">
        <f t="shared" si="2"/>
        <v>0</v>
      </c>
      <c r="O69" s="160"/>
      <c r="P69" s="160"/>
      <c r="Q69" s="160"/>
      <c r="R69" s="158">
        <f t="shared" si="3"/>
        <v>0</v>
      </c>
      <c r="S69" s="157">
        <f t="shared" si="4"/>
        <v>0</v>
      </c>
      <c r="T69" s="157">
        <f t="shared" si="5"/>
        <v>0</v>
      </c>
      <c r="U69" s="158">
        <f t="shared" si="6"/>
        <v>0</v>
      </c>
      <c r="V69" s="158">
        <f t="shared" si="7"/>
        <v>0</v>
      </c>
      <c r="W69" s="159"/>
      <c r="X69" s="10" t="str">
        <f t="shared" si="8"/>
        <v/>
      </c>
      <c r="Y69" s="1"/>
      <c r="Z69" s="1"/>
      <c r="AA69" s="1"/>
      <c r="AB69" s="1"/>
      <c r="AC69" s="1"/>
    </row>
    <row r="70" ht="18.0" customHeight="1">
      <c r="A70" s="160"/>
      <c r="B70" s="153" t="str">
        <f>IFERROR(VLOOKUP($A70, '利用者情報'!$A$12:$L$113, 2, FALSE), "")</f>
        <v/>
      </c>
      <c r="C70" s="153" t="str">
        <f>IFERROR(VLOOKUP($A70, '利用者情報'!$A$12:$L$113, 3, FALSE), "")</f>
        <v/>
      </c>
      <c r="D70" s="153" t="str">
        <f>IFERROR(VLOOKUP($A70, '利用者情報'!$A$12:$L$113, 6, FALSE), "")</f>
        <v/>
      </c>
      <c r="E70" s="153" t="str">
        <f>IFERROR(VLOOKUP($A70, '利用者情報'!$A$12:$L$113, 7, FALSE), "")</f>
        <v/>
      </c>
      <c r="F70" s="156" t="str">
        <f>IFERROR(VLOOKUP($A70, '利用者情報'!$A$12:$L$113, 8, FALSE), "")</f>
        <v/>
      </c>
      <c r="G70" s="153" t="str">
        <f>IFERROR(VLOOKUP($A70, '利用者情報'!$A$12:$L$113, 9, FALSE), "")</f>
        <v/>
      </c>
      <c r="H70" s="153" t="str">
        <f>IFERROR(VLOOKUP($A70, '利用者情報'!$A$12:$L$113, 10, FALSE), "")</f>
        <v/>
      </c>
      <c r="I70" s="153" t="str">
        <f>IFERROR(VLOOKUP($A70, '利用者情報'!$A$12:$L$113, 11, FALSE), "")</f>
        <v/>
      </c>
      <c r="J70" s="153" t="str">
        <f>IFERROR(VLOOKUP($A70, '利用者情報'!$A$12:$L$113, 12, FALSE), "")</f>
        <v/>
      </c>
      <c r="K70" s="160"/>
      <c r="L70" s="160"/>
      <c r="M70" s="157">
        <f t="shared" si="1"/>
        <v>0</v>
      </c>
      <c r="N70" s="158">
        <f t="shared" si="2"/>
        <v>0</v>
      </c>
      <c r="O70" s="160"/>
      <c r="P70" s="160"/>
      <c r="Q70" s="160"/>
      <c r="R70" s="158">
        <f t="shared" si="3"/>
        <v>0</v>
      </c>
      <c r="S70" s="157">
        <f t="shared" si="4"/>
        <v>0</v>
      </c>
      <c r="T70" s="157">
        <f t="shared" si="5"/>
        <v>0</v>
      </c>
      <c r="U70" s="158">
        <f t="shared" si="6"/>
        <v>0</v>
      </c>
      <c r="V70" s="158">
        <f t="shared" si="7"/>
        <v>0</v>
      </c>
      <c r="W70" s="159"/>
      <c r="X70" s="10" t="str">
        <f t="shared" si="8"/>
        <v/>
      </c>
      <c r="Y70" s="1"/>
      <c r="Z70" s="1"/>
      <c r="AA70" s="1"/>
      <c r="AB70" s="1"/>
      <c r="AC70" s="1"/>
    </row>
    <row r="71" ht="18.0" customHeight="1">
      <c r="A71" s="160"/>
      <c r="B71" s="153" t="str">
        <f>IFERROR(VLOOKUP($A71, '利用者情報'!$A$12:$L$113, 2, FALSE), "")</f>
        <v/>
      </c>
      <c r="C71" s="153" t="str">
        <f>IFERROR(VLOOKUP($A71, '利用者情報'!$A$12:$L$113, 3, FALSE), "")</f>
        <v/>
      </c>
      <c r="D71" s="153" t="str">
        <f>IFERROR(VLOOKUP($A71, '利用者情報'!$A$12:$L$113, 6, FALSE), "")</f>
        <v/>
      </c>
      <c r="E71" s="153" t="str">
        <f>IFERROR(VLOOKUP($A71, '利用者情報'!$A$12:$L$113, 7, FALSE), "")</f>
        <v/>
      </c>
      <c r="F71" s="156" t="str">
        <f>IFERROR(VLOOKUP($A71, '利用者情報'!$A$12:$L$113, 8, FALSE), "")</f>
        <v/>
      </c>
      <c r="G71" s="153" t="str">
        <f>IFERROR(VLOOKUP($A71, '利用者情報'!$A$12:$L$113, 9, FALSE), "")</f>
        <v/>
      </c>
      <c r="H71" s="153" t="str">
        <f>IFERROR(VLOOKUP($A71, '利用者情報'!$A$12:$L$113, 10, FALSE), "")</f>
        <v/>
      </c>
      <c r="I71" s="153" t="str">
        <f>IFERROR(VLOOKUP($A71, '利用者情報'!$A$12:$L$113, 11, FALSE), "")</f>
        <v/>
      </c>
      <c r="J71" s="153" t="str">
        <f>IFERROR(VLOOKUP($A71, '利用者情報'!$A$12:$L$113, 12, FALSE), "")</f>
        <v/>
      </c>
      <c r="K71" s="160"/>
      <c r="L71" s="160"/>
      <c r="M71" s="157">
        <f t="shared" si="1"/>
        <v>0</v>
      </c>
      <c r="N71" s="158">
        <f t="shared" si="2"/>
        <v>0</v>
      </c>
      <c r="O71" s="160"/>
      <c r="P71" s="160"/>
      <c r="Q71" s="160"/>
      <c r="R71" s="158">
        <f t="shared" si="3"/>
        <v>0</v>
      </c>
      <c r="S71" s="157">
        <f t="shared" si="4"/>
        <v>0</v>
      </c>
      <c r="T71" s="157">
        <f t="shared" si="5"/>
        <v>0</v>
      </c>
      <c r="U71" s="158">
        <f t="shared" si="6"/>
        <v>0</v>
      </c>
      <c r="V71" s="158">
        <f t="shared" si="7"/>
        <v>0</v>
      </c>
      <c r="W71" s="159"/>
      <c r="X71" s="10" t="str">
        <f t="shared" si="8"/>
        <v/>
      </c>
      <c r="Y71" s="1"/>
      <c r="Z71" s="1"/>
      <c r="AA71" s="1"/>
      <c r="AB71" s="1"/>
      <c r="AC71" s="1"/>
    </row>
    <row r="72" ht="18.0" customHeight="1">
      <c r="A72" s="160"/>
      <c r="B72" s="153" t="str">
        <f>IFERROR(VLOOKUP($A72, '利用者情報'!$A$12:$L$113, 2, FALSE), "")</f>
        <v/>
      </c>
      <c r="C72" s="153" t="str">
        <f>IFERROR(VLOOKUP($A72, '利用者情報'!$A$12:$L$113, 3, FALSE), "")</f>
        <v/>
      </c>
      <c r="D72" s="153" t="str">
        <f>IFERROR(VLOOKUP($A72, '利用者情報'!$A$12:$L$113, 6, FALSE), "")</f>
        <v/>
      </c>
      <c r="E72" s="153" t="str">
        <f>IFERROR(VLOOKUP($A72, '利用者情報'!$A$12:$L$113, 7, FALSE), "")</f>
        <v/>
      </c>
      <c r="F72" s="156" t="str">
        <f>IFERROR(VLOOKUP($A72, '利用者情報'!$A$12:$L$113, 8, FALSE), "")</f>
        <v/>
      </c>
      <c r="G72" s="153" t="str">
        <f>IFERROR(VLOOKUP($A72, '利用者情報'!$A$12:$L$113, 9, FALSE), "")</f>
        <v/>
      </c>
      <c r="H72" s="153" t="str">
        <f>IFERROR(VLOOKUP($A72, '利用者情報'!$A$12:$L$113, 10, FALSE), "")</f>
        <v/>
      </c>
      <c r="I72" s="153" t="str">
        <f>IFERROR(VLOOKUP($A72, '利用者情報'!$A$12:$L$113, 11, FALSE), "")</f>
        <v/>
      </c>
      <c r="J72" s="153" t="str">
        <f>IFERROR(VLOOKUP($A72, '利用者情報'!$A$12:$L$113, 12, FALSE), "")</f>
        <v/>
      </c>
      <c r="K72" s="160"/>
      <c r="L72" s="160"/>
      <c r="M72" s="157">
        <f t="shared" si="1"/>
        <v>0</v>
      </c>
      <c r="N72" s="158">
        <f t="shared" si="2"/>
        <v>0</v>
      </c>
      <c r="O72" s="160"/>
      <c r="P72" s="160"/>
      <c r="Q72" s="160"/>
      <c r="R72" s="158">
        <f t="shared" si="3"/>
        <v>0</v>
      </c>
      <c r="S72" s="157">
        <f t="shared" si="4"/>
        <v>0</v>
      </c>
      <c r="T72" s="157">
        <f t="shared" si="5"/>
        <v>0</v>
      </c>
      <c r="U72" s="158">
        <f t="shared" si="6"/>
        <v>0</v>
      </c>
      <c r="V72" s="158">
        <f t="shared" si="7"/>
        <v>0</v>
      </c>
      <c r="W72" s="159"/>
      <c r="X72" s="10" t="str">
        <f t="shared" si="8"/>
        <v/>
      </c>
      <c r="Y72" s="1"/>
      <c r="Z72" s="1"/>
      <c r="AA72" s="1"/>
      <c r="AB72" s="1"/>
      <c r="AC72" s="1"/>
    </row>
    <row r="73" ht="18.0" customHeight="1">
      <c r="A73" s="160"/>
      <c r="B73" s="153" t="str">
        <f>IFERROR(VLOOKUP($A73, '利用者情報'!$A$12:$L$113, 2, FALSE), "")</f>
        <v/>
      </c>
      <c r="C73" s="153" t="str">
        <f>IFERROR(VLOOKUP($A73, '利用者情報'!$A$12:$L$113, 3, FALSE), "")</f>
        <v/>
      </c>
      <c r="D73" s="153" t="str">
        <f>IFERROR(VLOOKUP($A73, '利用者情報'!$A$12:$L$113, 6, FALSE), "")</f>
        <v/>
      </c>
      <c r="E73" s="153" t="str">
        <f>IFERROR(VLOOKUP($A73, '利用者情報'!$A$12:$L$113, 7, FALSE), "")</f>
        <v/>
      </c>
      <c r="F73" s="156" t="str">
        <f>IFERROR(VLOOKUP($A73, '利用者情報'!$A$12:$L$113, 8, FALSE), "")</f>
        <v/>
      </c>
      <c r="G73" s="153" t="str">
        <f>IFERROR(VLOOKUP($A73, '利用者情報'!$A$12:$L$113, 9, FALSE), "")</f>
        <v/>
      </c>
      <c r="H73" s="153" t="str">
        <f>IFERROR(VLOOKUP($A73, '利用者情報'!$A$12:$L$113, 10, FALSE), "")</f>
        <v/>
      </c>
      <c r="I73" s="153" t="str">
        <f>IFERROR(VLOOKUP($A73, '利用者情報'!$A$12:$L$113, 11, FALSE), "")</f>
        <v/>
      </c>
      <c r="J73" s="153" t="str">
        <f>IFERROR(VLOOKUP($A73, '利用者情報'!$A$12:$L$113, 12, FALSE), "")</f>
        <v/>
      </c>
      <c r="K73" s="160"/>
      <c r="L73" s="160"/>
      <c r="M73" s="157">
        <f t="shared" si="1"/>
        <v>0</v>
      </c>
      <c r="N73" s="158">
        <f t="shared" si="2"/>
        <v>0</v>
      </c>
      <c r="O73" s="160"/>
      <c r="P73" s="160"/>
      <c r="Q73" s="160"/>
      <c r="R73" s="158">
        <f t="shared" si="3"/>
        <v>0</v>
      </c>
      <c r="S73" s="157">
        <f t="shared" si="4"/>
        <v>0</v>
      </c>
      <c r="T73" s="157">
        <f t="shared" si="5"/>
        <v>0</v>
      </c>
      <c r="U73" s="158">
        <f t="shared" si="6"/>
        <v>0</v>
      </c>
      <c r="V73" s="158">
        <f t="shared" si="7"/>
        <v>0</v>
      </c>
      <c r="W73" s="159"/>
      <c r="X73" s="10" t="str">
        <f t="shared" si="8"/>
        <v/>
      </c>
      <c r="Y73" s="1"/>
      <c r="Z73" s="1"/>
      <c r="AA73" s="1"/>
      <c r="AB73" s="1"/>
      <c r="AC73" s="1"/>
    </row>
    <row r="74" ht="18.0" customHeight="1">
      <c r="A74" s="160"/>
      <c r="B74" s="153" t="str">
        <f>IFERROR(VLOOKUP($A74, '利用者情報'!$A$12:$L$113, 2, FALSE), "")</f>
        <v/>
      </c>
      <c r="C74" s="153" t="str">
        <f>IFERROR(VLOOKUP($A74, '利用者情報'!$A$12:$L$113, 3, FALSE), "")</f>
        <v/>
      </c>
      <c r="D74" s="153" t="str">
        <f>IFERROR(VLOOKUP($A74, '利用者情報'!$A$12:$L$113, 6, FALSE), "")</f>
        <v/>
      </c>
      <c r="E74" s="153" t="str">
        <f>IFERROR(VLOOKUP($A74, '利用者情報'!$A$12:$L$113, 7, FALSE), "")</f>
        <v/>
      </c>
      <c r="F74" s="156" t="str">
        <f>IFERROR(VLOOKUP($A74, '利用者情報'!$A$12:$L$113, 8, FALSE), "")</f>
        <v/>
      </c>
      <c r="G74" s="153" t="str">
        <f>IFERROR(VLOOKUP($A74, '利用者情報'!$A$12:$L$113, 9, FALSE), "")</f>
        <v/>
      </c>
      <c r="H74" s="153" t="str">
        <f>IFERROR(VLOOKUP($A74, '利用者情報'!$A$12:$L$113, 10, FALSE), "")</f>
        <v/>
      </c>
      <c r="I74" s="153" t="str">
        <f>IFERROR(VLOOKUP($A74, '利用者情報'!$A$12:$L$113, 11, FALSE), "")</f>
        <v/>
      </c>
      <c r="J74" s="153" t="str">
        <f>IFERROR(VLOOKUP($A74, '利用者情報'!$A$12:$L$113, 12, FALSE), "")</f>
        <v/>
      </c>
      <c r="K74" s="160"/>
      <c r="L74" s="160"/>
      <c r="M74" s="157">
        <f t="shared" si="1"/>
        <v>0</v>
      </c>
      <c r="N74" s="158">
        <f t="shared" si="2"/>
        <v>0</v>
      </c>
      <c r="O74" s="160"/>
      <c r="P74" s="160"/>
      <c r="Q74" s="160"/>
      <c r="R74" s="158">
        <f t="shared" si="3"/>
        <v>0</v>
      </c>
      <c r="S74" s="157">
        <f t="shared" si="4"/>
        <v>0</v>
      </c>
      <c r="T74" s="157">
        <f t="shared" si="5"/>
        <v>0</v>
      </c>
      <c r="U74" s="158">
        <f t="shared" si="6"/>
        <v>0</v>
      </c>
      <c r="V74" s="158">
        <f t="shared" si="7"/>
        <v>0</v>
      </c>
      <c r="W74" s="159"/>
      <c r="X74" s="10" t="str">
        <f t="shared" si="8"/>
        <v/>
      </c>
      <c r="Y74" s="1"/>
      <c r="Z74" s="1"/>
      <c r="AA74" s="1"/>
      <c r="AB74" s="1"/>
      <c r="AC74" s="1"/>
    </row>
    <row r="75" ht="18.0" customHeight="1">
      <c r="A75" s="160"/>
      <c r="B75" s="153" t="str">
        <f>IFERROR(VLOOKUP($A75, '利用者情報'!$A$12:$L$113, 2, FALSE), "")</f>
        <v/>
      </c>
      <c r="C75" s="153" t="str">
        <f>IFERROR(VLOOKUP($A75, '利用者情報'!$A$12:$L$113, 3, FALSE), "")</f>
        <v/>
      </c>
      <c r="D75" s="153" t="str">
        <f>IFERROR(VLOOKUP($A75, '利用者情報'!$A$12:$L$113, 6, FALSE), "")</f>
        <v/>
      </c>
      <c r="E75" s="153" t="str">
        <f>IFERROR(VLOOKUP($A75, '利用者情報'!$A$12:$L$113, 7, FALSE), "")</f>
        <v/>
      </c>
      <c r="F75" s="156" t="str">
        <f>IFERROR(VLOOKUP($A75, '利用者情報'!$A$12:$L$113, 8, FALSE), "")</f>
        <v/>
      </c>
      <c r="G75" s="153" t="str">
        <f>IFERROR(VLOOKUP($A75, '利用者情報'!$A$12:$L$113, 9, FALSE), "")</f>
        <v/>
      </c>
      <c r="H75" s="153" t="str">
        <f>IFERROR(VLOOKUP($A75, '利用者情報'!$A$12:$L$113, 10, FALSE), "")</f>
        <v/>
      </c>
      <c r="I75" s="153" t="str">
        <f>IFERROR(VLOOKUP($A75, '利用者情報'!$A$12:$L$113, 11, FALSE), "")</f>
        <v/>
      </c>
      <c r="J75" s="153" t="str">
        <f>IFERROR(VLOOKUP($A75, '利用者情報'!$A$12:$L$113, 12, FALSE), "")</f>
        <v/>
      </c>
      <c r="K75" s="160"/>
      <c r="L75" s="160"/>
      <c r="M75" s="157">
        <f t="shared" si="1"/>
        <v>0</v>
      </c>
      <c r="N75" s="158">
        <f t="shared" si="2"/>
        <v>0</v>
      </c>
      <c r="O75" s="160"/>
      <c r="P75" s="160"/>
      <c r="Q75" s="160"/>
      <c r="R75" s="158">
        <f t="shared" si="3"/>
        <v>0</v>
      </c>
      <c r="S75" s="157">
        <f t="shared" si="4"/>
        <v>0</v>
      </c>
      <c r="T75" s="157">
        <f t="shared" si="5"/>
        <v>0</v>
      </c>
      <c r="U75" s="158">
        <f t="shared" si="6"/>
        <v>0</v>
      </c>
      <c r="V75" s="158">
        <f t="shared" si="7"/>
        <v>0</v>
      </c>
      <c r="W75" s="159"/>
      <c r="X75" s="10" t="str">
        <f t="shared" si="8"/>
        <v/>
      </c>
      <c r="Y75" s="1"/>
      <c r="Z75" s="1"/>
      <c r="AA75" s="1"/>
      <c r="AB75" s="1"/>
      <c r="AC75" s="1"/>
    </row>
    <row r="76" ht="18.0" customHeight="1">
      <c r="A76" s="160"/>
      <c r="B76" s="153" t="str">
        <f>IFERROR(VLOOKUP($A76, '利用者情報'!$A$12:$L$113, 2, FALSE), "")</f>
        <v/>
      </c>
      <c r="C76" s="153" t="str">
        <f>IFERROR(VLOOKUP($A76, '利用者情報'!$A$12:$L$113, 3, FALSE), "")</f>
        <v/>
      </c>
      <c r="D76" s="153" t="str">
        <f>IFERROR(VLOOKUP($A76, '利用者情報'!$A$12:$L$113, 6, FALSE), "")</f>
        <v/>
      </c>
      <c r="E76" s="153" t="str">
        <f>IFERROR(VLOOKUP($A76, '利用者情報'!$A$12:$L$113, 7, FALSE), "")</f>
        <v/>
      </c>
      <c r="F76" s="156" t="str">
        <f>IFERROR(VLOOKUP($A76, '利用者情報'!$A$12:$L$113, 8, FALSE), "")</f>
        <v/>
      </c>
      <c r="G76" s="153" t="str">
        <f>IFERROR(VLOOKUP($A76, '利用者情報'!$A$12:$L$113, 9, FALSE), "")</f>
        <v/>
      </c>
      <c r="H76" s="153" t="str">
        <f>IFERROR(VLOOKUP($A76, '利用者情報'!$A$12:$L$113, 10, FALSE), "")</f>
        <v/>
      </c>
      <c r="I76" s="153" t="str">
        <f>IFERROR(VLOOKUP($A76, '利用者情報'!$A$12:$L$113, 11, FALSE), "")</f>
        <v/>
      </c>
      <c r="J76" s="153" t="str">
        <f>IFERROR(VLOOKUP($A76, '利用者情報'!$A$12:$L$113, 12, FALSE), "")</f>
        <v/>
      </c>
      <c r="K76" s="160"/>
      <c r="L76" s="160"/>
      <c r="M76" s="157">
        <f t="shared" si="1"/>
        <v>0</v>
      </c>
      <c r="N76" s="158">
        <f t="shared" si="2"/>
        <v>0</v>
      </c>
      <c r="O76" s="160"/>
      <c r="P76" s="160"/>
      <c r="Q76" s="160"/>
      <c r="R76" s="158">
        <f t="shared" si="3"/>
        <v>0</v>
      </c>
      <c r="S76" s="157">
        <f t="shared" si="4"/>
        <v>0</v>
      </c>
      <c r="T76" s="157">
        <f t="shared" si="5"/>
        <v>0</v>
      </c>
      <c r="U76" s="158">
        <f t="shared" si="6"/>
        <v>0</v>
      </c>
      <c r="V76" s="158">
        <f t="shared" si="7"/>
        <v>0</v>
      </c>
      <c r="W76" s="162"/>
      <c r="X76" s="163" t="str">
        <f t="shared" si="8"/>
        <v/>
      </c>
      <c r="Y76" s="1"/>
      <c r="Z76" s="1"/>
      <c r="AA76" s="1"/>
      <c r="AB76" s="1"/>
      <c r="AC76" s="1"/>
    </row>
    <row r="77" ht="18.0" customHeight="1">
      <c r="A77" s="160"/>
      <c r="B77" s="153" t="str">
        <f>IFERROR(VLOOKUP($A77, '利用者情報'!$A$12:$L$113, 2, FALSE), "")</f>
        <v/>
      </c>
      <c r="C77" s="153" t="str">
        <f>IFERROR(VLOOKUP($A77, '利用者情報'!$A$12:$L$113, 3, FALSE), "")</f>
        <v/>
      </c>
      <c r="D77" s="153" t="str">
        <f>IFERROR(VLOOKUP($A77, '利用者情報'!$A$12:$L$113, 6, FALSE), "")</f>
        <v/>
      </c>
      <c r="E77" s="153" t="str">
        <f>IFERROR(VLOOKUP($A77, '利用者情報'!$A$12:$L$113, 7, FALSE), "")</f>
        <v/>
      </c>
      <c r="F77" s="156" t="str">
        <f>IFERROR(VLOOKUP($A77, '利用者情報'!$A$12:$L$113, 8, FALSE), "")</f>
        <v/>
      </c>
      <c r="G77" s="153" t="str">
        <f>IFERROR(VLOOKUP($A77, '利用者情報'!$A$12:$L$113, 9, FALSE), "")</f>
        <v/>
      </c>
      <c r="H77" s="153" t="str">
        <f>IFERROR(VLOOKUP($A77, '利用者情報'!$A$12:$L$113, 10, FALSE), "")</f>
        <v/>
      </c>
      <c r="I77" s="153" t="str">
        <f>IFERROR(VLOOKUP($A77, '利用者情報'!$A$12:$L$113, 11, FALSE), "")</f>
        <v/>
      </c>
      <c r="J77" s="153" t="str">
        <f>IFERROR(VLOOKUP($A77, '利用者情報'!$A$12:$L$113, 12, FALSE), "")</f>
        <v/>
      </c>
      <c r="K77" s="160"/>
      <c r="L77" s="160"/>
      <c r="M77" s="157">
        <f t="shared" si="1"/>
        <v>0</v>
      </c>
      <c r="N77" s="158">
        <f t="shared" si="2"/>
        <v>0</v>
      </c>
      <c r="O77" s="160"/>
      <c r="P77" s="160"/>
      <c r="Q77" s="160"/>
      <c r="R77" s="158">
        <f t="shared" si="3"/>
        <v>0</v>
      </c>
      <c r="S77" s="157">
        <f t="shared" si="4"/>
        <v>0</v>
      </c>
      <c r="T77" s="157">
        <f t="shared" si="5"/>
        <v>0</v>
      </c>
      <c r="U77" s="158">
        <f t="shared" si="6"/>
        <v>0</v>
      </c>
      <c r="V77" s="158">
        <f t="shared" si="7"/>
        <v>0</v>
      </c>
      <c r="W77" s="162"/>
      <c r="X77" s="163" t="str">
        <f t="shared" si="8"/>
        <v/>
      </c>
      <c r="Y77" s="1"/>
      <c r="Z77" s="1"/>
      <c r="AA77" s="1"/>
      <c r="AB77" s="1"/>
      <c r="AC77" s="1"/>
    </row>
    <row r="78" ht="18.0" customHeight="1">
      <c r="A78" s="160"/>
      <c r="B78" s="153" t="str">
        <f>IFERROR(VLOOKUP($A78, '利用者情報'!$A$12:$L$113, 2, FALSE), "")</f>
        <v/>
      </c>
      <c r="C78" s="153" t="str">
        <f>IFERROR(VLOOKUP($A78, '利用者情報'!$A$12:$L$113, 3, FALSE), "")</f>
        <v/>
      </c>
      <c r="D78" s="153" t="str">
        <f>IFERROR(VLOOKUP($A78, '利用者情報'!$A$12:$L$113, 6, FALSE), "")</f>
        <v/>
      </c>
      <c r="E78" s="153" t="str">
        <f>IFERROR(VLOOKUP($A78, '利用者情報'!$A$12:$L$113, 7, FALSE), "")</f>
        <v/>
      </c>
      <c r="F78" s="156" t="str">
        <f>IFERROR(VLOOKUP($A78, '利用者情報'!$A$12:$L$113, 8, FALSE), "")</f>
        <v/>
      </c>
      <c r="G78" s="153" t="str">
        <f>IFERROR(VLOOKUP($A78, '利用者情報'!$A$12:$L$113, 9, FALSE), "")</f>
        <v/>
      </c>
      <c r="H78" s="153" t="str">
        <f>IFERROR(VLOOKUP($A78, '利用者情報'!$A$12:$L$113, 10, FALSE), "")</f>
        <v/>
      </c>
      <c r="I78" s="153" t="str">
        <f>IFERROR(VLOOKUP($A78, '利用者情報'!$A$12:$L$113, 11, FALSE), "")</f>
        <v/>
      </c>
      <c r="J78" s="153" t="str">
        <f>IFERROR(VLOOKUP($A78, '利用者情報'!$A$12:$L$113, 12, FALSE), "")</f>
        <v/>
      </c>
      <c r="K78" s="160"/>
      <c r="L78" s="160"/>
      <c r="M78" s="157">
        <f t="shared" si="1"/>
        <v>0</v>
      </c>
      <c r="N78" s="158">
        <f t="shared" si="2"/>
        <v>0</v>
      </c>
      <c r="O78" s="160"/>
      <c r="P78" s="160"/>
      <c r="Q78" s="160"/>
      <c r="R78" s="158">
        <f t="shared" si="3"/>
        <v>0</v>
      </c>
      <c r="S78" s="157">
        <f t="shared" si="4"/>
        <v>0</v>
      </c>
      <c r="T78" s="157">
        <f t="shared" si="5"/>
        <v>0</v>
      </c>
      <c r="U78" s="158">
        <f t="shared" si="6"/>
        <v>0</v>
      </c>
      <c r="V78" s="158">
        <f t="shared" si="7"/>
        <v>0</v>
      </c>
      <c r="W78" s="162"/>
      <c r="X78" s="163"/>
      <c r="Y78" s="10"/>
      <c r="Z78" s="10"/>
      <c r="AA78" s="10"/>
      <c r="AB78" s="10"/>
      <c r="AC78" s="1"/>
    </row>
    <row r="79" ht="18.0" customHeight="1">
      <c r="A79" s="160"/>
      <c r="B79" s="153" t="str">
        <f>IFERROR(VLOOKUP($A79, '利用者情報'!$A$12:$L$113, 2, FALSE), "")</f>
        <v/>
      </c>
      <c r="C79" s="153" t="str">
        <f>IFERROR(VLOOKUP($A79, '利用者情報'!$A$12:$L$113, 3, FALSE), "")</f>
        <v/>
      </c>
      <c r="D79" s="153" t="str">
        <f>IFERROR(VLOOKUP($A79, '利用者情報'!$A$12:$L$113, 6, FALSE), "")</f>
        <v/>
      </c>
      <c r="E79" s="153" t="str">
        <f>IFERROR(VLOOKUP($A79, '利用者情報'!$A$12:$L$113, 7, FALSE), "")</f>
        <v/>
      </c>
      <c r="F79" s="156" t="str">
        <f>IFERROR(VLOOKUP($A79, '利用者情報'!$A$12:$L$113, 8, FALSE), "")</f>
        <v/>
      </c>
      <c r="G79" s="153" t="str">
        <f>IFERROR(VLOOKUP($A79, '利用者情報'!$A$12:$L$113, 9, FALSE), "")</f>
        <v/>
      </c>
      <c r="H79" s="153" t="str">
        <f>IFERROR(VLOOKUP($A79, '利用者情報'!$A$12:$L$113, 10, FALSE), "")</f>
        <v/>
      </c>
      <c r="I79" s="153" t="str">
        <f>IFERROR(VLOOKUP($A79, '利用者情報'!$A$12:$L$113, 11, FALSE), "")</f>
        <v/>
      </c>
      <c r="J79" s="153" t="str">
        <f>IFERROR(VLOOKUP($A79, '利用者情報'!$A$12:$L$113, 12, FALSE), "")</f>
        <v/>
      </c>
      <c r="K79" s="160"/>
      <c r="L79" s="160"/>
      <c r="M79" s="157">
        <f t="shared" si="1"/>
        <v>0</v>
      </c>
      <c r="N79" s="158">
        <f t="shared" si="2"/>
        <v>0</v>
      </c>
      <c r="O79" s="160"/>
      <c r="P79" s="160"/>
      <c r="Q79" s="160"/>
      <c r="R79" s="158">
        <f t="shared" si="3"/>
        <v>0</v>
      </c>
      <c r="S79" s="157">
        <f t="shared" si="4"/>
        <v>0</v>
      </c>
      <c r="T79" s="157">
        <f t="shared" si="5"/>
        <v>0</v>
      </c>
      <c r="U79" s="158">
        <f t="shared" si="6"/>
        <v>0</v>
      </c>
      <c r="V79" s="158">
        <f t="shared" si="7"/>
        <v>0</v>
      </c>
      <c r="W79" s="162"/>
      <c r="X79" s="183"/>
      <c r="Y79" s="1"/>
      <c r="Z79" s="1"/>
      <c r="AA79" s="1"/>
      <c r="AB79" s="1"/>
      <c r="AC79" s="1"/>
    </row>
    <row r="80" ht="18.0" customHeight="1">
      <c r="A80" s="160"/>
      <c r="B80" s="153" t="str">
        <f>IFERROR(VLOOKUP($A80, '利用者情報'!$A$12:$L$113, 2, FALSE), "")</f>
        <v/>
      </c>
      <c r="C80" s="153" t="str">
        <f>IFERROR(VLOOKUP($A80, '利用者情報'!$A$12:$L$113, 3, FALSE), "")</f>
        <v/>
      </c>
      <c r="D80" s="153" t="str">
        <f>IFERROR(VLOOKUP($A80, '利用者情報'!$A$12:$L$113, 6, FALSE), "")</f>
        <v/>
      </c>
      <c r="E80" s="153" t="str">
        <f>IFERROR(VLOOKUP($A80, '利用者情報'!$A$12:$L$113, 7, FALSE), "")</f>
        <v/>
      </c>
      <c r="F80" s="156" t="str">
        <f>IFERROR(VLOOKUP($A80, '利用者情報'!$A$12:$L$113, 8, FALSE), "")</f>
        <v/>
      </c>
      <c r="G80" s="153" t="str">
        <f>IFERROR(VLOOKUP($A80, '利用者情報'!$A$12:$L$113, 9, FALSE), "")</f>
        <v/>
      </c>
      <c r="H80" s="153" t="str">
        <f>IFERROR(VLOOKUP($A80, '利用者情報'!$A$12:$L$113, 10, FALSE), "")</f>
        <v/>
      </c>
      <c r="I80" s="153" t="str">
        <f>IFERROR(VLOOKUP($A80, '利用者情報'!$A$12:$L$113, 11, FALSE), "")</f>
        <v/>
      </c>
      <c r="J80" s="153" t="str">
        <f>IFERROR(VLOOKUP($A80, '利用者情報'!$A$12:$L$113, 12, FALSE), "")</f>
        <v/>
      </c>
      <c r="K80" s="160"/>
      <c r="L80" s="160"/>
      <c r="M80" s="157">
        <f t="shared" si="1"/>
        <v>0</v>
      </c>
      <c r="N80" s="158">
        <f t="shared" si="2"/>
        <v>0</v>
      </c>
      <c r="O80" s="160"/>
      <c r="P80" s="160"/>
      <c r="Q80" s="160"/>
      <c r="R80" s="158">
        <f t="shared" si="3"/>
        <v>0</v>
      </c>
      <c r="S80" s="157">
        <f t="shared" si="4"/>
        <v>0</v>
      </c>
      <c r="T80" s="157">
        <f t="shared" si="5"/>
        <v>0</v>
      </c>
      <c r="U80" s="158">
        <f t="shared" si="6"/>
        <v>0</v>
      </c>
      <c r="V80" s="158">
        <f t="shared" si="7"/>
        <v>0</v>
      </c>
      <c r="W80" s="162"/>
      <c r="X80" s="183"/>
      <c r="Y80" s="1"/>
      <c r="Z80" s="1"/>
      <c r="AA80" s="1"/>
      <c r="AB80" s="1"/>
      <c r="AC80" s="1"/>
    </row>
    <row r="81" ht="18.0" customHeight="1">
      <c r="A81" s="160"/>
      <c r="B81" s="153" t="str">
        <f>IFERROR(VLOOKUP($A81, '利用者情報'!$A$12:$L$113, 2, FALSE), "")</f>
        <v/>
      </c>
      <c r="C81" s="153" t="str">
        <f>IFERROR(VLOOKUP($A81, '利用者情報'!$A$12:$L$113, 3, FALSE), "")</f>
        <v/>
      </c>
      <c r="D81" s="153" t="str">
        <f>IFERROR(VLOOKUP($A81, '利用者情報'!$A$12:$L$113, 6, FALSE), "")</f>
        <v/>
      </c>
      <c r="E81" s="153" t="str">
        <f>IFERROR(VLOOKUP($A81, '利用者情報'!$A$12:$L$113, 7, FALSE), "")</f>
        <v/>
      </c>
      <c r="F81" s="156" t="str">
        <f>IFERROR(VLOOKUP($A81, '利用者情報'!$A$12:$L$113, 8, FALSE), "")</f>
        <v/>
      </c>
      <c r="G81" s="153" t="str">
        <f>IFERROR(VLOOKUP($A81, '利用者情報'!$A$12:$L$113, 9, FALSE), "")</f>
        <v/>
      </c>
      <c r="H81" s="153" t="str">
        <f>IFERROR(VLOOKUP($A81, '利用者情報'!$A$12:$L$113, 10, FALSE), "")</f>
        <v/>
      </c>
      <c r="I81" s="153" t="str">
        <f>IFERROR(VLOOKUP($A81, '利用者情報'!$A$12:$L$113, 11, FALSE), "")</f>
        <v/>
      </c>
      <c r="J81" s="153" t="str">
        <f>IFERROR(VLOOKUP($A81, '利用者情報'!$A$12:$L$113, 12, FALSE), "")</f>
        <v/>
      </c>
      <c r="K81" s="160"/>
      <c r="L81" s="160"/>
      <c r="M81" s="157">
        <f t="shared" si="1"/>
        <v>0</v>
      </c>
      <c r="N81" s="158">
        <f t="shared" si="2"/>
        <v>0</v>
      </c>
      <c r="O81" s="160"/>
      <c r="P81" s="160"/>
      <c r="Q81" s="160"/>
      <c r="R81" s="158">
        <f t="shared" si="3"/>
        <v>0</v>
      </c>
      <c r="S81" s="157">
        <f t="shared" si="4"/>
        <v>0</v>
      </c>
      <c r="T81" s="157">
        <f t="shared" si="5"/>
        <v>0</v>
      </c>
      <c r="U81" s="158">
        <f t="shared" si="6"/>
        <v>0</v>
      </c>
      <c r="V81" s="158">
        <f t="shared" si="7"/>
        <v>0</v>
      </c>
      <c r="W81" s="162"/>
      <c r="X81" s="183"/>
      <c r="Y81" s="1"/>
      <c r="Z81" s="1"/>
      <c r="AA81" s="1"/>
      <c r="AB81" s="1"/>
      <c r="AC81" s="1"/>
    </row>
    <row r="82" ht="18.0" customHeight="1">
      <c r="A82" s="160"/>
      <c r="B82" s="153" t="str">
        <f>IFERROR(VLOOKUP($A82, '利用者情報'!$A$12:$L$113, 2, FALSE), "")</f>
        <v/>
      </c>
      <c r="C82" s="153" t="str">
        <f>IFERROR(VLOOKUP($A82, '利用者情報'!$A$12:$L$113, 3, FALSE), "")</f>
        <v/>
      </c>
      <c r="D82" s="153" t="str">
        <f>IFERROR(VLOOKUP($A82, '利用者情報'!$A$12:$L$113, 6, FALSE), "")</f>
        <v/>
      </c>
      <c r="E82" s="153" t="str">
        <f>IFERROR(VLOOKUP($A82, '利用者情報'!$A$12:$L$113, 7, FALSE), "")</f>
        <v/>
      </c>
      <c r="F82" s="156" t="str">
        <f>IFERROR(VLOOKUP($A82, '利用者情報'!$A$12:$L$113, 8, FALSE), "")</f>
        <v/>
      </c>
      <c r="G82" s="153" t="str">
        <f>IFERROR(VLOOKUP($A82, '利用者情報'!$A$12:$L$113, 9, FALSE), "")</f>
        <v/>
      </c>
      <c r="H82" s="153" t="str">
        <f>IFERROR(VLOOKUP($A82, '利用者情報'!$A$12:$L$113, 10, FALSE), "")</f>
        <v/>
      </c>
      <c r="I82" s="153" t="str">
        <f>IFERROR(VLOOKUP($A82, '利用者情報'!$A$12:$L$113, 11, FALSE), "")</f>
        <v/>
      </c>
      <c r="J82" s="153" t="str">
        <f>IFERROR(VLOOKUP($A82, '利用者情報'!$A$12:$L$113, 12, FALSE), "")</f>
        <v/>
      </c>
      <c r="K82" s="160"/>
      <c r="L82" s="160"/>
      <c r="M82" s="157">
        <f t="shared" si="1"/>
        <v>0</v>
      </c>
      <c r="N82" s="158">
        <f t="shared" si="2"/>
        <v>0</v>
      </c>
      <c r="O82" s="160"/>
      <c r="P82" s="160"/>
      <c r="Q82" s="160"/>
      <c r="R82" s="158">
        <f t="shared" si="3"/>
        <v>0</v>
      </c>
      <c r="S82" s="157">
        <f t="shared" si="4"/>
        <v>0</v>
      </c>
      <c r="T82" s="157">
        <f t="shared" si="5"/>
        <v>0</v>
      </c>
      <c r="U82" s="158">
        <f t="shared" si="6"/>
        <v>0</v>
      </c>
      <c r="V82" s="158">
        <f t="shared" si="7"/>
        <v>0</v>
      </c>
      <c r="W82" s="162"/>
      <c r="X82" s="183"/>
      <c r="Y82" s="1"/>
      <c r="Z82" s="1"/>
      <c r="AA82" s="1"/>
      <c r="AB82" s="1"/>
      <c r="AC82" s="1"/>
    </row>
    <row r="83" ht="18.0" customHeight="1">
      <c r="A83" s="160"/>
      <c r="B83" s="153" t="str">
        <f>IFERROR(VLOOKUP($A83, '利用者情報'!$A$12:$L$113, 2, FALSE), "")</f>
        <v/>
      </c>
      <c r="C83" s="153" t="str">
        <f>IFERROR(VLOOKUP($A83, '利用者情報'!$A$12:$L$113, 3, FALSE), "")</f>
        <v/>
      </c>
      <c r="D83" s="153" t="str">
        <f>IFERROR(VLOOKUP($A83, '利用者情報'!$A$12:$L$113, 6, FALSE), "")</f>
        <v/>
      </c>
      <c r="E83" s="153" t="str">
        <f>IFERROR(VLOOKUP($A83, '利用者情報'!$A$12:$L$113, 7, FALSE), "")</f>
        <v/>
      </c>
      <c r="F83" s="156" t="str">
        <f>IFERROR(VLOOKUP($A83, '利用者情報'!$A$12:$L$113, 8, FALSE), "")</f>
        <v/>
      </c>
      <c r="G83" s="153" t="str">
        <f>IFERROR(VLOOKUP($A83, '利用者情報'!$A$12:$L$113, 9, FALSE), "")</f>
        <v/>
      </c>
      <c r="H83" s="153" t="str">
        <f>IFERROR(VLOOKUP($A83, '利用者情報'!$A$12:$L$113, 10, FALSE), "")</f>
        <v/>
      </c>
      <c r="I83" s="153" t="str">
        <f>IFERROR(VLOOKUP($A83, '利用者情報'!$A$12:$L$113, 11, FALSE), "")</f>
        <v/>
      </c>
      <c r="J83" s="153" t="str">
        <f>IFERROR(VLOOKUP($A83, '利用者情報'!$A$12:$L$113, 12, FALSE), "")</f>
        <v/>
      </c>
      <c r="K83" s="160"/>
      <c r="L83" s="160"/>
      <c r="M83" s="157">
        <f t="shared" si="1"/>
        <v>0</v>
      </c>
      <c r="N83" s="158">
        <f t="shared" si="2"/>
        <v>0</v>
      </c>
      <c r="O83" s="160"/>
      <c r="P83" s="160"/>
      <c r="Q83" s="160"/>
      <c r="R83" s="158">
        <f t="shared" si="3"/>
        <v>0</v>
      </c>
      <c r="S83" s="157">
        <f t="shared" si="4"/>
        <v>0</v>
      </c>
      <c r="T83" s="157">
        <f t="shared" si="5"/>
        <v>0</v>
      </c>
      <c r="U83" s="158">
        <f t="shared" si="6"/>
        <v>0</v>
      </c>
      <c r="V83" s="158">
        <f t="shared" si="7"/>
        <v>0</v>
      </c>
      <c r="W83" s="162"/>
      <c r="X83" s="183"/>
      <c r="Y83" s="1"/>
      <c r="Z83" s="1"/>
      <c r="AA83" s="1"/>
      <c r="AB83" s="1"/>
      <c r="AC83" s="1"/>
    </row>
    <row r="84" ht="18.0" customHeight="1">
      <c r="A84" s="160"/>
      <c r="B84" s="153" t="str">
        <f>IFERROR(VLOOKUP($A84, '利用者情報'!$A$12:$L$113, 2, FALSE), "")</f>
        <v/>
      </c>
      <c r="C84" s="153" t="str">
        <f>IFERROR(VLOOKUP($A84, '利用者情報'!$A$12:$L$113, 3, FALSE), "")</f>
        <v/>
      </c>
      <c r="D84" s="153" t="str">
        <f>IFERROR(VLOOKUP($A84, '利用者情報'!$A$12:$L$113, 6, FALSE), "")</f>
        <v/>
      </c>
      <c r="E84" s="153" t="str">
        <f>IFERROR(VLOOKUP($A84, '利用者情報'!$A$12:$L$113, 7, FALSE), "")</f>
        <v/>
      </c>
      <c r="F84" s="156" t="str">
        <f>IFERROR(VLOOKUP($A84, '利用者情報'!$A$12:$L$113, 8, FALSE), "")</f>
        <v/>
      </c>
      <c r="G84" s="153" t="str">
        <f>IFERROR(VLOOKUP($A84, '利用者情報'!$A$12:$L$113, 9, FALSE), "")</f>
        <v/>
      </c>
      <c r="H84" s="153" t="str">
        <f>IFERROR(VLOOKUP($A84, '利用者情報'!$A$12:$L$113, 10, FALSE), "")</f>
        <v/>
      </c>
      <c r="I84" s="153" t="str">
        <f>IFERROR(VLOOKUP($A84, '利用者情報'!$A$12:$L$113, 11, FALSE), "")</f>
        <v/>
      </c>
      <c r="J84" s="153" t="str">
        <f>IFERROR(VLOOKUP($A84, '利用者情報'!$A$12:$L$113, 12, FALSE), "")</f>
        <v/>
      </c>
      <c r="K84" s="160"/>
      <c r="L84" s="160"/>
      <c r="M84" s="157">
        <f t="shared" si="1"/>
        <v>0</v>
      </c>
      <c r="N84" s="158">
        <f t="shared" si="2"/>
        <v>0</v>
      </c>
      <c r="O84" s="160"/>
      <c r="P84" s="160"/>
      <c r="Q84" s="160"/>
      <c r="R84" s="158">
        <f t="shared" si="3"/>
        <v>0</v>
      </c>
      <c r="S84" s="157">
        <f t="shared" si="4"/>
        <v>0</v>
      </c>
      <c r="T84" s="157">
        <f t="shared" si="5"/>
        <v>0</v>
      </c>
      <c r="U84" s="158">
        <f t="shared" si="6"/>
        <v>0</v>
      </c>
      <c r="V84" s="158">
        <f t="shared" si="7"/>
        <v>0</v>
      </c>
      <c r="W84" s="162"/>
      <c r="X84" s="183"/>
      <c r="Y84" s="1"/>
      <c r="Z84" s="1"/>
      <c r="AA84" s="1"/>
      <c r="AB84" s="1"/>
      <c r="AC84" s="1"/>
    </row>
    <row r="85" ht="18.0" customHeight="1">
      <c r="A85" s="160"/>
      <c r="B85" s="153" t="str">
        <f>IFERROR(VLOOKUP($A85, '利用者情報'!$A$12:$L$113, 2, FALSE), "")</f>
        <v/>
      </c>
      <c r="C85" s="153" t="str">
        <f>IFERROR(VLOOKUP($A85, '利用者情報'!$A$12:$L$113, 3, FALSE), "")</f>
        <v/>
      </c>
      <c r="D85" s="153" t="str">
        <f>IFERROR(VLOOKUP($A85, '利用者情報'!$A$12:$L$113, 6, FALSE), "")</f>
        <v/>
      </c>
      <c r="E85" s="153" t="str">
        <f>IFERROR(VLOOKUP($A85, '利用者情報'!$A$12:$L$113, 7, FALSE), "")</f>
        <v/>
      </c>
      <c r="F85" s="156" t="str">
        <f>IFERROR(VLOOKUP($A85, '利用者情報'!$A$12:$L$113, 8, FALSE), "")</f>
        <v/>
      </c>
      <c r="G85" s="153" t="str">
        <f>IFERROR(VLOOKUP($A85, '利用者情報'!$A$12:$L$113, 9, FALSE), "")</f>
        <v/>
      </c>
      <c r="H85" s="153" t="str">
        <f>IFERROR(VLOOKUP($A85, '利用者情報'!$A$12:$L$113, 10, FALSE), "")</f>
        <v/>
      </c>
      <c r="I85" s="153" t="str">
        <f>IFERROR(VLOOKUP($A85, '利用者情報'!$A$12:$L$113, 11, FALSE), "")</f>
        <v/>
      </c>
      <c r="J85" s="153" t="str">
        <f>IFERROR(VLOOKUP($A85, '利用者情報'!$A$12:$L$113, 12, FALSE), "")</f>
        <v/>
      </c>
      <c r="K85" s="160"/>
      <c r="L85" s="160"/>
      <c r="M85" s="157">
        <f t="shared" si="1"/>
        <v>0</v>
      </c>
      <c r="N85" s="158">
        <f t="shared" si="2"/>
        <v>0</v>
      </c>
      <c r="O85" s="160"/>
      <c r="P85" s="160"/>
      <c r="Q85" s="160"/>
      <c r="R85" s="158">
        <f t="shared" si="3"/>
        <v>0</v>
      </c>
      <c r="S85" s="157">
        <f t="shared" si="4"/>
        <v>0</v>
      </c>
      <c r="T85" s="157">
        <f t="shared" si="5"/>
        <v>0</v>
      </c>
      <c r="U85" s="158">
        <f t="shared" si="6"/>
        <v>0</v>
      </c>
      <c r="V85" s="158">
        <f t="shared" si="7"/>
        <v>0</v>
      </c>
      <c r="W85" s="162"/>
      <c r="X85" s="183"/>
      <c r="Y85" s="1"/>
      <c r="Z85" s="1"/>
      <c r="AA85" s="1"/>
      <c r="AB85" s="1"/>
      <c r="AC85" s="1"/>
    </row>
    <row r="86" ht="18.0" customHeight="1">
      <c r="A86" s="160"/>
      <c r="B86" s="153" t="str">
        <f>IFERROR(VLOOKUP($A86, '利用者情報'!$A$12:$L$113, 2, FALSE), "")</f>
        <v/>
      </c>
      <c r="C86" s="153" t="str">
        <f>IFERROR(VLOOKUP($A86, '利用者情報'!$A$12:$L$113, 3, FALSE), "")</f>
        <v/>
      </c>
      <c r="D86" s="153" t="str">
        <f>IFERROR(VLOOKUP($A86, '利用者情報'!$A$12:$L$113, 6, FALSE), "")</f>
        <v/>
      </c>
      <c r="E86" s="153" t="str">
        <f>IFERROR(VLOOKUP($A86, '利用者情報'!$A$12:$L$113, 7, FALSE), "")</f>
        <v/>
      </c>
      <c r="F86" s="156" t="str">
        <f>IFERROR(VLOOKUP($A86, '利用者情報'!$A$12:$L$113, 8, FALSE), "")</f>
        <v/>
      </c>
      <c r="G86" s="153" t="str">
        <f>IFERROR(VLOOKUP($A86, '利用者情報'!$A$12:$L$113, 9, FALSE), "")</f>
        <v/>
      </c>
      <c r="H86" s="153" t="str">
        <f>IFERROR(VLOOKUP($A86, '利用者情報'!$A$12:$L$113, 10, FALSE), "")</f>
        <v/>
      </c>
      <c r="I86" s="153" t="str">
        <f>IFERROR(VLOOKUP($A86, '利用者情報'!$A$12:$L$113, 11, FALSE), "")</f>
        <v/>
      </c>
      <c r="J86" s="153" t="str">
        <f>IFERROR(VLOOKUP($A86, '利用者情報'!$A$12:$L$113, 12, FALSE), "")</f>
        <v/>
      </c>
      <c r="K86" s="160"/>
      <c r="L86" s="160"/>
      <c r="M86" s="157">
        <f t="shared" si="1"/>
        <v>0</v>
      </c>
      <c r="N86" s="158">
        <f t="shared" si="2"/>
        <v>0</v>
      </c>
      <c r="O86" s="160"/>
      <c r="P86" s="160"/>
      <c r="Q86" s="160"/>
      <c r="R86" s="158">
        <f t="shared" si="3"/>
        <v>0</v>
      </c>
      <c r="S86" s="157">
        <f t="shared" si="4"/>
        <v>0</v>
      </c>
      <c r="T86" s="157">
        <f t="shared" si="5"/>
        <v>0</v>
      </c>
      <c r="U86" s="158">
        <f t="shared" si="6"/>
        <v>0</v>
      </c>
      <c r="V86" s="158">
        <f t="shared" si="7"/>
        <v>0</v>
      </c>
      <c r="W86" s="162"/>
      <c r="X86" s="183"/>
      <c r="Y86" s="1"/>
      <c r="Z86" s="1"/>
      <c r="AA86" s="1"/>
      <c r="AB86" s="1"/>
      <c r="AC86" s="1"/>
    </row>
    <row r="87" ht="18.0" customHeight="1">
      <c r="A87" s="160"/>
      <c r="B87" s="153" t="str">
        <f>IFERROR(VLOOKUP($A87, '利用者情報'!$A$12:$L$113, 2, FALSE), "")</f>
        <v/>
      </c>
      <c r="C87" s="153" t="str">
        <f>IFERROR(VLOOKUP($A87, '利用者情報'!$A$12:$L$113, 3, FALSE), "")</f>
        <v/>
      </c>
      <c r="D87" s="153" t="str">
        <f>IFERROR(VLOOKUP($A87, '利用者情報'!$A$12:$L$113, 6, FALSE), "")</f>
        <v/>
      </c>
      <c r="E87" s="153" t="str">
        <f>IFERROR(VLOOKUP($A87, '利用者情報'!$A$12:$L$113, 7, FALSE), "")</f>
        <v/>
      </c>
      <c r="F87" s="156" t="str">
        <f>IFERROR(VLOOKUP($A87, '利用者情報'!$A$12:$L$113, 8, FALSE), "")</f>
        <v/>
      </c>
      <c r="G87" s="153" t="str">
        <f>IFERROR(VLOOKUP($A87, '利用者情報'!$A$12:$L$113, 9, FALSE), "")</f>
        <v/>
      </c>
      <c r="H87" s="153" t="str">
        <f>IFERROR(VLOOKUP($A87, '利用者情報'!$A$12:$L$113, 10, FALSE), "")</f>
        <v/>
      </c>
      <c r="I87" s="153" t="str">
        <f>IFERROR(VLOOKUP($A87, '利用者情報'!$A$12:$L$113, 11, FALSE), "")</f>
        <v/>
      </c>
      <c r="J87" s="153" t="str">
        <f>IFERROR(VLOOKUP($A87, '利用者情報'!$A$12:$L$113, 12, FALSE), "")</f>
        <v/>
      </c>
      <c r="K87" s="160"/>
      <c r="L87" s="160"/>
      <c r="M87" s="157">
        <f t="shared" si="1"/>
        <v>0</v>
      </c>
      <c r="N87" s="158">
        <f t="shared" si="2"/>
        <v>0</v>
      </c>
      <c r="O87" s="160"/>
      <c r="P87" s="160"/>
      <c r="Q87" s="160"/>
      <c r="R87" s="158">
        <f t="shared" si="3"/>
        <v>0</v>
      </c>
      <c r="S87" s="157">
        <f t="shared" si="4"/>
        <v>0</v>
      </c>
      <c r="T87" s="157">
        <f t="shared" si="5"/>
        <v>0</v>
      </c>
      <c r="U87" s="158">
        <f t="shared" si="6"/>
        <v>0</v>
      </c>
      <c r="V87" s="158">
        <f t="shared" si="7"/>
        <v>0</v>
      </c>
      <c r="W87" s="162"/>
      <c r="X87" s="183"/>
      <c r="Y87" s="1"/>
      <c r="Z87" s="1"/>
      <c r="AA87" s="1"/>
      <c r="AB87" s="1"/>
      <c r="AC87" s="1"/>
    </row>
    <row r="88" ht="18.0" customHeight="1">
      <c r="A88" s="160"/>
      <c r="B88" s="153" t="str">
        <f>IFERROR(VLOOKUP($A88, '利用者情報'!$A$12:$L$113, 2, FALSE), "")</f>
        <v/>
      </c>
      <c r="C88" s="153" t="str">
        <f>IFERROR(VLOOKUP($A88, '利用者情報'!$A$12:$L$113, 3, FALSE), "")</f>
        <v/>
      </c>
      <c r="D88" s="153" t="str">
        <f>IFERROR(VLOOKUP($A88, '利用者情報'!$A$12:$L$113, 6, FALSE), "")</f>
        <v/>
      </c>
      <c r="E88" s="153" t="str">
        <f>IFERROR(VLOOKUP($A88, '利用者情報'!$A$12:$L$113, 7, FALSE), "")</f>
        <v/>
      </c>
      <c r="F88" s="156" t="str">
        <f>IFERROR(VLOOKUP($A88, '利用者情報'!$A$12:$L$113, 8, FALSE), "")</f>
        <v/>
      </c>
      <c r="G88" s="153" t="str">
        <f>IFERROR(VLOOKUP($A88, '利用者情報'!$A$12:$L$113, 9, FALSE), "")</f>
        <v/>
      </c>
      <c r="H88" s="153" t="str">
        <f>IFERROR(VLOOKUP($A88, '利用者情報'!$A$12:$L$113, 10, FALSE), "")</f>
        <v/>
      </c>
      <c r="I88" s="153" t="str">
        <f>IFERROR(VLOOKUP($A88, '利用者情報'!$A$12:$L$113, 11, FALSE), "")</f>
        <v/>
      </c>
      <c r="J88" s="153" t="str">
        <f>IFERROR(VLOOKUP($A88, '利用者情報'!$A$12:$L$113, 12, FALSE), "")</f>
        <v/>
      </c>
      <c r="K88" s="160"/>
      <c r="L88" s="160"/>
      <c r="M88" s="157">
        <f t="shared" si="1"/>
        <v>0</v>
      </c>
      <c r="N88" s="158">
        <f t="shared" si="2"/>
        <v>0</v>
      </c>
      <c r="O88" s="160"/>
      <c r="P88" s="160"/>
      <c r="Q88" s="160"/>
      <c r="R88" s="158">
        <f t="shared" si="3"/>
        <v>0</v>
      </c>
      <c r="S88" s="157">
        <f t="shared" si="4"/>
        <v>0</v>
      </c>
      <c r="T88" s="157">
        <f t="shared" si="5"/>
        <v>0</v>
      </c>
      <c r="U88" s="158">
        <f t="shared" si="6"/>
        <v>0</v>
      </c>
      <c r="V88" s="158">
        <f t="shared" si="7"/>
        <v>0</v>
      </c>
      <c r="W88" s="162"/>
      <c r="X88" s="183"/>
      <c r="Y88" s="1"/>
      <c r="Z88" s="1"/>
      <c r="AA88" s="1"/>
      <c r="AB88" s="1"/>
      <c r="AC88" s="1"/>
    </row>
    <row r="89" ht="18.0" customHeight="1">
      <c r="A89" s="160"/>
      <c r="B89" s="153" t="str">
        <f>IFERROR(VLOOKUP($A89, '利用者情報'!$A$12:$L$113, 2, FALSE), "")</f>
        <v/>
      </c>
      <c r="C89" s="153" t="str">
        <f>IFERROR(VLOOKUP($A89, '利用者情報'!$A$12:$L$113, 3, FALSE), "")</f>
        <v/>
      </c>
      <c r="D89" s="153" t="str">
        <f>IFERROR(VLOOKUP($A89, '利用者情報'!$A$12:$L$113, 6, FALSE), "")</f>
        <v/>
      </c>
      <c r="E89" s="153" t="str">
        <f>IFERROR(VLOOKUP($A89, '利用者情報'!$A$12:$L$113, 7, FALSE), "")</f>
        <v/>
      </c>
      <c r="F89" s="156" t="str">
        <f>IFERROR(VLOOKUP($A89, '利用者情報'!$A$12:$L$113, 8, FALSE), "")</f>
        <v/>
      </c>
      <c r="G89" s="153" t="str">
        <f>IFERROR(VLOOKUP($A89, '利用者情報'!$A$12:$L$113, 9, FALSE), "")</f>
        <v/>
      </c>
      <c r="H89" s="153" t="str">
        <f>IFERROR(VLOOKUP($A89, '利用者情報'!$A$12:$L$113, 10, FALSE), "")</f>
        <v/>
      </c>
      <c r="I89" s="153" t="str">
        <f>IFERROR(VLOOKUP($A89, '利用者情報'!$A$12:$L$113, 11, FALSE), "")</f>
        <v/>
      </c>
      <c r="J89" s="153" t="str">
        <f>IFERROR(VLOOKUP($A89, '利用者情報'!$A$12:$L$113, 12, FALSE), "")</f>
        <v/>
      </c>
      <c r="K89" s="160"/>
      <c r="L89" s="160"/>
      <c r="M89" s="157">
        <f t="shared" si="1"/>
        <v>0</v>
      </c>
      <c r="N89" s="158">
        <f t="shared" si="2"/>
        <v>0</v>
      </c>
      <c r="O89" s="160"/>
      <c r="P89" s="160"/>
      <c r="Q89" s="160"/>
      <c r="R89" s="158">
        <f t="shared" si="3"/>
        <v>0</v>
      </c>
      <c r="S89" s="157">
        <f t="shared" si="4"/>
        <v>0</v>
      </c>
      <c r="T89" s="157">
        <f t="shared" si="5"/>
        <v>0</v>
      </c>
      <c r="U89" s="158">
        <f t="shared" si="6"/>
        <v>0</v>
      </c>
      <c r="V89" s="158">
        <f t="shared" si="7"/>
        <v>0</v>
      </c>
      <c r="W89" s="162"/>
      <c r="X89" s="183"/>
      <c r="Y89" s="1"/>
      <c r="Z89" s="1"/>
      <c r="AA89" s="1"/>
      <c r="AB89" s="1"/>
      <c r="AC89" s="1"/>
    </row>
    <row r="90" ht="18.0" customHeight="1">
      <c r="A90" s="160"/>
      <c r="B90" s="153" t="str">
        <f>IFERROR(VLOOKUP($A90, '利用者情報'!$A$12:$L$113, 2, FALSE), "")</f>
        <v/>
      </c>
      <c r="C90" s="153" t="str">
        <f>IFERROR(VLOOKUP($A90, '利用者情報'!$A$12:$L$113, 3, FALSE), "")</f>
        <v/>
      </c>
      <c r="D90" s="153" t="str">
        <f>IFERROR(VLOOKUP($A90, '利用者情報'!$A$12:$L$113, 6, FALSE), "")</f>
        <v/>
      </c>
      <c r="E90" s="153" t="str">
        <f>IFERROR(VLOOKUP($A90, '利用者情報'!$A$12:$L$113, 7, FALSE), "")</f>
        <v/>
      </c>
      <c r="F90" s="156" t="str">
        <f>IFERROR(VLOOKUP($A90, '利用者情報'!$A$12:$L$113, 8, FALSE), "")</f>
        <v/>
      </c>
      <c r="G90" s="153" t="str">
        <f>IFERROR(VLOOKUP($A90, '利用者情報'!$A$12:$L$113, 9, FALSE), "")</f>
        <v/>
      </c>
      <c r="H90" s="153" t="str">
        <f>IFERROR(VLOOKUP($A90, '利用者情報'!$A$12:$L$113, 10, FALSE), "")</f>
        <v/>
      </c>
      <c r="I90" s="153" t="str">
        <f>IFERROR(VLOOKUP($A90, '利用者情報'!$A$12:$L$113, 11, FALSE), "")</f>
        <v/>
      </c>
      <c r="J90" s="153" t="str">
        <f>IFERROR(VLOOKUP($A90, '利用者情報'!$A$12:$L$113, 12, FALSE), "")</f>
        <v/>
      </c>
      <c r="K90" s="160"/>
      <c r="L90" s="160"/>
      <c r="M90" s="157">
        <f t="shared" si="1"/>
        <v>0</v>
      </c>
      <c r="N90" s="158">
        <f t="shared" si="2"/>
        <v>0</v>
      </c>
      <c r="O90" s="160"/>
      <c r="P90" s="160"/>
      <c r="Q90" s="160"/>
      <c r="R90" s="158">
        <f t="shared" si="3"/>
        <v>0</v>
      </c>
      <c r="S90" s="157">
        <f t="shared" si="4"/>
        <v>0</v>
      </c>
      <c r="T90" s="157">
        <f t="shared" si="5"/>
        <v>0</v>
      </c>
      <c r="U90" s="158">
        <f t="shared" si="6"/>
        <v>0</v>
      </c>
      <c r="V90" s="158">
        <f t="shared" si="7"/>
        <v>0</v>
      </c>
      <c r="W90" s="162"/>
      <c r="X90" s="183"/>
      <c r="Y90" s="1"/>
      <c r="Z90" s="1"/>
      <c r="AA90" s="1"/>
      <c r="AB90" s="1"/>
      <c r="AC90" s="1"/>
    </row>
    <row r="91" ht="18.0" customHeight="1">
      <c r="A91" s="160"/>
      <c r="B91" s="153" t="str">
        <f>IFERROR(VLOOKUP($A91, '利用者情報'!$A$12:$L$113, 2, FALSE), "")</f>
        <v/>
      </c>
      <c r="C91" s="153" t="str">
        <f>IFERROR(VLOOKUP($A91, '利用者情報'!$A$12:$L$113, 3, FALSE), "")</f>
        <v/>
      </c>
      <c r="D91" s="153" t="str">
        <f>IFERROR(VLOOKUP($A91, '利用者情報'!$A$12:$L$113, 6, FALSE), "")</f>
        <v/>
      </c>
      <c r="E91" s="153" t="str">
        <f>IFERROR(VLOOKUP($A91, '利用者情報'!$A$12:$L$113, 7, FALSE), "")</f>
        <v/>
      </c>
      <c r="F91" s="156" t="str">
        <f>IFERROR(VLOOKUP($A91, '利用者情報'!$A$12:$L$113, 8, FALSE), "")</f>
        <v/>
      </c>
      <c r="G91" s="153" t="str">
        <f>IFERROR(VLOOKUP($A91, '利用者情報'!$A$12:$L$113, 9, FALSE), "")</f>
        <v/>
      </c>
      <c r="H91" s="153" t="str">
        <f>IFERROR(VLOOKUP($A91, '利用者情報'!$A$12:$L$113, 10, FALSE), "")</f>
        <v/>
      </c>
      <c r="I91" s="153" t="str">
        <f>IFERROR(VLOOKUP($A91, '利用者情報'!$A$12:$L$113, 11, FALSE), "")</f>
        <v/>
      </c>
      <c r="J91" s="153" t="str">
        <f>IFERROR(VLOOKUP($A91, '利用者情報'!$A$12:$L$113, 12, FALSE), "")</f>
        <v/>
      </c>
      <c r="K91" s="160"/>
      <c r="L91" s="160"/>
      <c r="M91" s="157">
        <f t="shared" si="1"/>
        <v>0</v>
      </c>
      <c r="N91" s="158">
        <f t="shared" si="2"/>
        <v>0</v>
      </c>
      <c r="O91" s="160"/>
      <c r="P91" s="160"/>
      <c r="Q91" s="160"/>
      <c r="R91" s="158">
        <f t="shared" si="3"/>
        <v>0</v>
      </c>
      <c r="S91" s="157">
        <f t="shared" si="4"/>
        <v>0</v>
      </c>
      <c r="T91" s="157">
        <f t="shared" si="5"/>
        <v>0</v>
      </c>
      <c r="U91" s="158">
        <f t="shared" si="6"/>
        <v>0</v>
      </c>
      <c r="V91" s="158">
        <f t="shared" si="7"/>
        <v>0</v>
      </c>
      <c r="W91" s="162"/>
      <c r="X91" s="183"/>
      <c r="Y91" s="1"/>
      <c r="Z91" s="1"/>
      <c r="AA91" s="1"/>
      <c r="AB91" s="1"/>
      <c r="AC91" s="1"/>
    </row>
    <row r="92" ht="18.0" customHeight="1">
      <c r="A92" s="160"/>
      <c r="B92" s="153" t="str">
        <f>IFERROR(VLOOKUP($A92, '利用者情報'!$A$12:$L$113, 2, FALSE), "")</f>
        <v/>
      </c>
      <c r="C92" s="153" t="str">
        <f>IFERROR(VLOOKUP($A92, '利用者情報'!$A$12:$L$113, 3, FALSE), "")</f>
        <v/>
      </c>
      <c r="D92" s="153" t="str">
        <f>IFERROR(VLOOKUP($A92, '利用者情報'!$A$12:$L$113, 6, FALSE), "")</f>
        <v/>
      </c>
      <c r="E92" s="153" t="str">
        <f>IFERROR(VLOOKUP($A92, '利用者情報'!$A$12:$L$113, 7, FALSE), "")</f>
        <v/>
      </c>
      <c r="F92" s="156" t="str">
        <f>IFERROR(VLOOKUP($A92, '利用者情報'!$A$12:$L$113, 8, FALSE), "")</f>
        <v/>
      </c>
      <c r="G92" s="153" t="str">
        <f>IFERROR(VLOOKUP($A92, '利用者情報'!$A$12:$L$113, 9, FALSE), "")</f>
        <v/>
      </c>
      <c r="H92" s="153" t="str">
        <f>IFERROR(VLOOKUP($A92, '利用者情報'!$A$12:$L$113, 10, FALSE), "")</f>
        <v/>
      </c>
      <c r="I92" s="153" t="str">
        <f>IFERROR(VLOOKUP($A92, '利用者情報'!$A$12:$L$113, 11, FALSE), "")</f>
        <v/>
      </c>
      <c r="J92" s="153" t="str">
        <f>IFERROR(VLOOKUP($A92, '利用者情報'!$A$12:$L$113, 12, FALSE), "")</f>
        <v/>
      </c>
      <c r="K92" s="160"/>
      <c r="L92" s="160"/>
      <c r="M92" s="157">
        <f t="shared" si="1"/>
        <v>0</v>
      </c>
      <c r="N92" s="158">
        <f t="shared" si="2"/>
        <v>0</v>
      </c>
      <c r="O92" s="160"/>
      <c r="P92" s="160"/>
      <c r="Q92" s="160"/>
      <c r="R92" s="158">
        <f t="shared" si="3"/>
        <v>0</v>
      </c>
      <c r="S92" s="157">
        <f t="shared" si="4"/>
        <v>0</v>
      </c>
      <c r="T92" s="157">
        <f t="shared" si="5"/>
        <v>0</v>
      </c>
      <c r="U92" s="158">
        <f t="shared" si="6"/>
        <v>0</v>
      </c>
      <c r="V92" s="158">
        <f t="shared" si="7"/>
        <v>0</v>
      </c>
      <c r="W92" s="162"/>
      <c r="X92" s="183"/>
      <c r="Y92" s="1"/>
      <c r="Z92" s="1"/>
      <c r="AA92" s="1"/>
      <c r="AB92" s="1"/>
      <c r="AC92" s="1"/>
    </row>
    <row r="93" ht="18.0" customHeight="1">
      <c r="A93" s="160"/>
      <c r="B93" s="153" t="str">
        <f>IFERROR(VLOOKUP($A93, '利用者情報'!$A$12:$L$113, 2, FALSE), "")</f>
        <v/>
      </c>
      <c r="C93" s="153" t="str">
        <f>IFERROR(VLOOKUP($A93, '利用者情報'!$A$12:$L$113, 3, FALSE), "")</f>
        <v/>
      </c>
      <c r="D93" s="153" t="str">
        <f>IFERROR(VLOOKUP($A93, '利用者情報'!$A$12:$L$113, 6, FALSE), "")</f>
        <v/>
      </c>
      <c r="E93" s="153" t="str">
        <f>IFERROR(VLOOKUP($A93, '利用者情報'!$A$12:$L$113, 7, FALSE), "")</f>
        <v/>
      </c>
      <c r="F93" s="156" t="str">
        <f>IFERROR(VLOOKUP($A93, '利用者情報'!$A$12:$L$113, 8, FALSE), "")</f>
        <v/>
      </c>
      <c r="G93" s="153" t="str">
        <f>IFERROR(VLOOKUP($A93, '利用者情報'!$A$12:$L$113, 9, FALSE), "")</f>
        <v/>
      </c>
      <c r="H93" s="153" t="str">
        <f>IFERROR(VLOOKUP($A93, '利用者情報'!$A$12:$L$113, 10, FALSE), "")</f>
        <v/>
      </c>
      <c r="I93" s="153" t="str">
        <f>IFERROR(VLOOKUP($A93, '利用者情報'!$A$12:$L$113, 11, FALSE), "")</f>
        <v/>
      </c>
      <c r="J93" s="153" t="str">
        <f>IFERROR(VLOOKUP($A93, '利用者情報'!$A$12:$L$113, 12, FALSE), "")</f>
        <v/>
      </c>
      <c r="K93" s="160"/>
      <c r="L93" s="160"/>
      <c r="M93" s="157">
        <f t="shared" si="1"/>
        <v>0</v>
      </c>
      <c r="N93" s="158">
        <f t="shared" si="2"/>
        <v>0</v>
      </c>
      <c r="O93" s="160"/>
      <c r="P93" s="160"/>
      <c r="Q93" s="160"/>
      <c r="R93" s="158">
        <f t="shared" si="3"/>
        <v>0</v>
      </c>
      <c r="S93" s="157">
        <f t="shared" si="4"/>
        <v>0</v>
      </c>
      <c r="T93" s="157">
        <f t="shared" si="5"/>
        <v>0</v>
      </c>
      <c r="U93" s="158">
        <f t="shared" si="6"/>
        <v>0</v>
      </c>
      <c r="V93" s="158">
        <f t="shared" si="7"/>
        <v>0</v>
      </c>
      <c r="W93" s="162"/>
      <c r="X93" s="183"/>
      <c r="Y93" s="1"/>
      <c r="Z93" s="1"/>
      <c r="AA93" s="1"/>
      <c r="AB93" s="1"/>
      <c r="AC93" s="1"/>
    </row>
    <row r="94" ht="18.0" customHeight="1">
      <c r="A94" s="160"/>
      <c r="B94" s="153" t="str">
        <f>IFERROR(VLOOKUP($A94, '利用者情報'!$A$12:$L$113, 2, FALSE), "")</f>
        <v/>
      </c>
      <c r="C94" s="153" t="str">
        <f>IFERROR(VLOOKUP($A94, '利用者情報'!$A$12:$L$113, 3, FALSE), "")</f>
        <v/>
      </c>
      <c r="D94" s="153" t="str">
        <f>IFERROR(VLOOKUP($A94, '利用者情報'!$A$12:$L$113, 6, FALSE), "")</f>
        <v/>
      </c>
      <c r="E94" s="153" t="str">
        <f>IFERROR(VLOOKUP($A94, '利用者情報'!$A$12:$L$113, 7, FALSE), "")</f>
        <v/>
      </c>
      <c r="F94" s="156" t="str">
        <f>IFERROR(VLOOKUP($A94, '利用者情報'!$A$12:$L$113, 8, FALSE), "")</f>
        <v/>
      </c>
      <c r="G94" s="153" t="str">
        <f>IFERROR(VLOOKUP($A94, '利用者情報'!$A$12:$L$113, 9, FALSE), "")</f>
        <v/>
      </c>
      <c r="H94" s="153" t="str">
        <f>IFERROR(VLOOKUP($A94, '利用者情報'!$A$12:$L$113, 10, FALSE), "")</f>
        <v/>
      </c>
      <c r="I94" s="153" t="str">
        <f>IFERROR(VLOOKUP($A94, '利用者情報'!$A$12:$L$113, 11, FALSE), "")</f>
        <v/>
      </c>
      <c r="J94" s="153" t="str">
        <f>IFERROR(VLOOKUP($A94, '利用者情報'!$A$12:$L$113, 12, FALSE), "")</f>
        <v/>
      </c>
      <c r="K94" s="160"/>
      <c r="L94" s="160"/>
      <c r="M94" s="157">
        <f t="shared" si="1"/>
        <v>0</v>
      </c>
      <c r="N94" s="158">
        <f t="shared" si="2"/>
        <v>0</v>
      </c>
      <c r="O94" s="160"/>
      <c r="P94" s="160"/>
      <c r="Q94" s="160"/>
      <c r="R94" s="158">
        <f t="shared" si="3"/>
        <v>0</v>
      </c>
      <c r="S94" s="157">
        <f t="shared" si="4"/>
        <v>0</v>
      </c>
      <c r="T94" s="157">
        <f t="shared" si="5"/>
        <v>0</v>
      </c>
      <c r="U94" s="158">
        <f t="shared" si="6"/>
        <v>0</v>
      </c>
      <c r="V94" s="158">
        <f t="shared" si="7"/>
        <v>0</v>
      </c>
      <c r="W94" s="162"/>
      <c r="X94" s="183"/>
      <c r="Y94" s="1"/>
      <c r="Z94" s="1"/>
      <c r="AA94" s="1"/>
      <c r="AB94" s="1"/>
      <c r="AC94" s="1"/>
    </row>
    <row r="95" ht="18.0" customHeight="1">
      <c r="A95" s="160"/>
      <c r="B95" s="153" t="str">
        <f>IFERROR(VLOOKUP($A95, '利用者情報'!$A$12:$L$113, 2, FALSE), "")</f>
        <v/>
      </c>
      <c r="C95" s="153" t="str">
        <f>IFERROR(VLOOKUP($A95, '利用者情報'!$A$12:$L$113, 3, FALSE), "")</f>
        <v/>
      </c>
      <c r="D95" s="153" t="str">
        <f>IFERROR(VLOOKUP($A95, '利用者情報'!$A$12:$L$113, 6, FALSE), "")</f>
        <v/>
      </c>
      <c r="E95" s="153" t="str">
        <f>IFERROR(VLOOKUP($A95, '利用者情報'!$A$12:$L$113, 7, FALSE), "")</f>
        <v/>
      </c>
      <c r="F95" s="156" t="str">
        <f>IFERROR(VLOOKUP($A95, '利用者情報'!$A$12:$L$113, 8, FALSE), "")</f>
        <v/>
      </c>
      <c r="G95" s="153" t="str">
        <f>IFERROR(VLOOKUP($A95, '利用者情報'!$A$12:$L$113, 9, FALSE), "")</f>
        <v/>
      </c>
      <c r="H95" s="153" t="str">
        <f>IFERROR(VLOOKUP($A95, '利用者情報'!$A$12:$L$113, 10, FALSE), "")</f>
        <v/>
      </c>
      <c r="I95" s="153" t="str">
        <f>IFERROR(VLOOKUP($A95, '利用者情報'!$A$12:$L$113, 11, FALSE), "")</f>
        <v/>
      </c>
      <c r="J95" s="153" t="str">
        <f>IFERROR(VLOOKUP($A95, '利用者情報'!$A$12:$L$113, 12, FALSE), "")</f>
        <v/>
      </c>
      <c r="K95" s="160"/>
      <c r="L95" s="160"/>
      <c r="M95" s="157">
        <f t="shared" si="1"/>
        <v>0</v>
      </c>
      <c r="N95" s="158">
        <f t="shared" si="2"/>
        <v>0</v>
      </c>
      <c r="O95" s="160"/>
      <c r="P95" s="160"/>
      <c r="Q95" s="160"/>
      <c r="R95" s="158">
        <f t="shared" si="3"/>
        <v>0</v>
      </c>
      <c r="S95" s="157">
        <f t="shared" si="4"/>
        <v>0</v>
      </c>
      <c r="T95" s="157">
        <f t="shared" si="5"/>
        <v>0</v>
      </c>
      <c r="U95" s="158">
        <f t="shared" si="6"/>
        <v>0</v>
      </c>
      <c r="V95" s="158">
        <f t="shared" si="7"/>
        <v>0</v>
      </c>
      <c r="W95" s="162"/>
      <c r="X95" s="183"/>
      <c r="Y95" s="1"/>
      <c r="Z95" s="1"/>
      <c r="AA95" s="1"/>
      <c r="AB95" s="1"/>
      <c r="AC95" s="1"/>
    </row>
    <row r="96" ht="18.0" customHeight="1">
      <c r="A96" s="160"/>
      <c r="B96" s="153" t="str">
        <f>IFERROR(VLOOKUP($A96, '利用者情報'!$A$12:$L$113, 2, FALSE), "")</f>
        <v/>
      </c>
      <c r="C96" s="153" t="str">
        <f>IFERROR(VLOOKUP($A96, '利用者情報'!$A$12:$L$113, 3, FALSE), "")</f>
        <v/>
      </c>
      <c r="D96" s="153" t="str">
        <f>IFERROR(VLOOKUP($A96, '利用者情報'!$A$12:$L$113, 6, FALSE), "")</f>
        <v/>
      </c>
      <c r="E96" s="153" t="str">
        <f>IFERROR(VLOOKUP($A96, '利用者情報'!$A$12:$L$113, 7, FALSE), "")</f>
        <v/>
      </c>
      <c r="F96" s="156" t="str">
        <f>IFERROR(VLOOKUP($A96, '利用者情報'!$A$12:$L$113, 8, FALSE), "")</f>
        <v/>
      </c>
      <c r="G96" s="153" t="str">
        <f>IFERROR(VLOOKUP($A96, '利用者情報'!$A$12:$L$113, 9, FALSE), "")</f>
        <v/>
      </c>
      <c r="H96" s="153" t="str">
        <f>IFERROR(VLOOKUP($A96, '利用者情報'!$A$12:$L$113, 10, FALSE), "")</f>
        <v/>
      </c>
      <c r="I96" s="153" t="str">
        <f>IFERROR(VLOOKUP($A96, '利用者情報'!$A$12:$L$113, 11, FALSE), "")</f>
        <v/>
      </c>
      <c r="J96" s="153" t="str">
        <f>IFERROR(VLOOKUP($A96, '利用者情報'!$A$12:$L$113, 12, FALSE), "")</f>
        <v/>
      </c>
      <c r="K96" s="160"/>
      <c r="L96" s="160"/>
      <c r="M96" s="157">
        <f t="shared" si="1"/>
        <v>0</v>
      </c>
      <c r="N96" s="158">
        <f t="shared" si="2"/>
        <v>0</v>
      </c>
      <c r="O96" s="160"/>
      <c r="P96" s="160"/>
      <c r="Q96" s="160"/>
      <c r="R96" s="158">
        <f t="shared" si="3"/>
        <v>0</v>
      </c>
      <c r="S96" s="157">
        <f t="shared" si="4"/>
        <v>0</v>
      </c>
      <c r="T96" s="157">
        <f t="shared" si="5"/>
        <v>0</v>
      </c>
      <c r="U96" s="158">
        <f t="shared" si="6"/>
        <v>0</v>
      </c>
      <c r="V96" s="158">
        <f t="shared" si="7"/>
        <v>0</v>
      </c>
      <c r="W96" s="162"/>
      <c r="X96" s="183"/>
      <c r="Y96" s="1"/>
      <c r="Z96" s="1"/>
      <c r="AA96" s="1"/>
      <c r="AB96" s="1"/>
      <c r="AC96" s="1"/>
    </row>
    <row r="97" ht="18.0" customHeight="1">
      <c r="A97" s="164"/>
      <c r="B97" s="165" t="s">
        <v>73</v>
      </c>
      <c r="C97" s="166"/>
      <c r="D97" s="167"/>
      <c r="E97" s="167"/>
      <c r="F97" s="167">
        <f t="shared" ref="F97:J97" si="9">COUNTIF(F27:F96,"○")</f>
        <v>0</v>
      </c>
      <c r="G97" s="167">
        <f t="shared" si="9"/>
        <v>0</v>
      </c>
      <c r="H97" s="167">
        <f t="shared" si="9"/>
        <v>0</v>
      </c>
      <c r="I97" s="168">
        <f t="shared" si="9"/>
        <v>0</v>
      </c>
      <c r="J97" s="168">
        <f t="shared" si="9"/>
        <v>0</v>
      </c>
      <c r="K97" s="169"/>
      <c r="L97" s="170">
        <f>SUM(L27:L96)</f>
        <v>0</v>
      </c>
      <c r="M97" s="171"/>
      <c r="N97" s="172">
        <f t="shared" ref="N97:R97" si="10">SUM(N27:N96)</f>
        <v>0</v>
      </c>
      <c r="O97" s="173">
        <f t="shared" si="10"/>
        <v>0</v>
      </c>
      <c r="P97" s="174">
        <f t="shared" si="10"/>
        <v>0</v>
      </c>
      <c r="Q97" s="175">
        <f t="shared" si="10"/>
        <v>0</v>
      </c>
      <c r="R97" s="172">
        <f t="shared" si="10"/>
        <v>0</v>
      </c>
      <c r="S97" s="176"/>
      <c r="T97" s="177"/>
      <c r="U97" s="178">
        <f t="shared" ref="U97:V97" si="11">SUM(U27:U96)</f>
        <v>0</v>
      </c>
      <c r="V97" s="179">
        <f t="shared" si="11"/>
        <v>0</v>
      </c>
      <c r="W97" s="180"/>
      <c r="X97" s="183"/>
      <c r="Y97" s="1"/>
      <c r="Z97" s="1"/>
      <c r="AA97" s="1"/>
      <c r="AB97" s="1"/>
      <c r="AC97" s="1"/>
    </row>
    <row r="98" ht="18.0"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ht="18.0"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ht="18.0"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row>
    <row r="219"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row>
    <row r="220"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row>
    <row r="221"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row>
    <row r="222"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row>
    <row r="223"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row>
    <row r="224"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row>
    <row r="225"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row>
    <row r="2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row>
    <row r="227"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row>
    <row r="228"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row>
    <row r="229"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row>
    <row r="230"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row>
    <row r="231"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row>
    <row r="232"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row>
    <row r="233"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row>
    <row r="234"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row>
    <row r="235"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row>
    <row r="23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row>
    <row r="237"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row>
    <row r="238"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row>
    <row r="239"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row>
    <row r="240"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row>
    <row r="241"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row>
    <row r="242"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row>
    <row r="243"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row>
    <row r="244"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row>
    <row r="245"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row>
    <row r="24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row>
    <row r="247"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row>
    <row r="248"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row>
    <row r="249"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row>
    <row r="250"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row>
    <row r="251"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row>
    <row r="252"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row>
    <row r="253"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row>
    <row r="254"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row>
    <row r="255"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row>
    <row r="25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row>
    <row r="257"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row>
    <row r="258"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row>
    <row r="259"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row>
    <row r="260"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row>
    <row r="261"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row>
    <row r="262"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row>
    <row r="263"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row>
    <row r="264"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row>
    <row r="265"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row>
    <row r="26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row>
    <row r="267"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row>
    <row r="268"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row>
    <row r="269"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row>
    <row r="270"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row>
    <row r="271"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row>
    <row r="272"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row>
    <row r="273"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row>
    <row r="274"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row>
    <row r="275"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row>
    <row r="27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row>
    <row r="277"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row>
    <row r="278"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row>
    <row r="1001"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row>
    <row r="1002"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row>
    <row r="1003" ht="15.7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row>
    <row r="1004" ht="15.7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row>
    <row r="1005" ht="15.75"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row>
    <row r="1006" ht="15.75" customHeight="1">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row>
    <row r="1007" ht="15.75" customHeight="1">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row>
    <row r="1008" ht="15.75" customHeight="1">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row>
    <row r="1009" ht="15.75" customHeight="1">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row>
    <row r="1010" ht="15.75" customHeight="1">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row>
    <row r="1011" ht="15.75" customHeight="1">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row>
    <row r="1012" ht="15.75" customHeight="1">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row>
  </sheetData>
  <mergeCells count="39">
    <mergeCell ref="A2:V2"/>
    <mergeCell ref="D4:G4"/>
    <mergeCell ref="D5:G5"/>
    <mergeCell ref="D6:G6"/>
    <mergeCell ref="D7:G7"/>
    <mergeCell ref="D8:G8"/>
    <mergeCell ref="D9:G9"/>
    <mergeCell ref="A13:T13"/>
    <mergeCell ref="A14:U14"/>
    <mergeCell ref="A15:T15"/>
    <mergeCell ref="A16:T16"/>
    <mergeCell ref="A17:U17"/>
    <mergeCell ref="A18:U18"/>
    <mergeCell ref="A19:U19"/>
    <mergeCell ref="A22:A26"/>
    <mergeCell ref="B22:B26"/>
    <mergeCell ref="C22:C26"/>
    <mergeCell ref="D22:D26"/>
    <mergeCell ref="E22:E26"/>
    <mergeCell ref="F22:F26"/>
    <mergeCell ref="G22:G26"/>
    <mergeCell ref="K22:K23"/>
    <mergeCell ref="L23:L25"/>
    <mergeCell ref="K24:K25"/>
    <mergeCell ref="M23:M25"/>
    <mergeCell ref="N23:N25"/>
    <mergeCell ref="V22:V25"/>
    <mergeCell ref="S23:T25"/>
    <mergeCell ref="U23:U25"/>
    <mergeCell ref="O24:O25"/>
    <mergeCell ref="P24:Q24"/>
    <mergeCell ref="H22:H26"/>
    <mergeCell ref="I22:I26"/>
    <mergeCell ref="J22:J26"/>
    <mergeCell ref="L22:N22"/>
    <mergeCell ref="O22:U22"/>
    <mergeCell ref="W22:W26"/>
    <mergeCell ref="O23:R23"/>
    <mergeCell ref="R24:R25"/>
  </mergeCells>
  <conditionalFormatting sqref="R61:W96 X61:X78 M78:N96 Y78">
    <cfRule type="cellIs" dxfId="0" priority="1" operator="equal">
      <formula>0</formula>
    </cfRule>
  </conditionalFormatting>
  <conditionalFormatting sqref="M27:N77">
    <cfRule type="cellIs" dxfId="0" priority="2" operator="equal">
      <formula>0</formula>
    </cfRule>
  </conditionalFormatting>
  <conditionalFormatting sqref="R27:X77">
    <cfRule type="cellIs" dxfId="0" priority="3" operator="equal">
      <formula>0</formula>
    </cfRule>
  </conditionalFormatting>
  <conditionalFormatting sqref="M61:N77">
    <cfRule type="cellIs" dxfId="0" priority="4" operator="equal">
      <formula>0</formula>
    </cfRule>
  </conditionalFormatting>
  <conditionalFormatting sqref="R61:X77">
    <cfRule type="cellIs" dxfId="0" priority="5" operator="equal">
      <formula>0</formula>
    </cfRule>
  </conditionalFormatting>
  <printOptions/>
  <pageMargins bottom="0.7480314960629921" footer="0.0" header="0.0" left="0.7086614173228347" right="0.7086614173228347" top="0.7480314960629921"/>
  <pageSetup fitToHeight="0" paperSize="9"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0.38"/>
    <col customWidth="1" min="2" max="2" width="15.75"/>
    <col customWidth="1" min="3" max="3" width="14.63"/>
    <col customWidth="1" min="4" max="4" width="16.88"/>
    <col customWidth="1" min="5" max="5" width="14.5"/>
    <col customWidth="1" min="6" max="6" width="13.13"/>
    <col customWidth="1" min="7" max="7" width="8.0"/>
    <col customWidth="1" min="8" max="8" width="13.5"/>
    <col customWidth="1" min="9" max="9" width="9.88"/>
    <col customWidth="1" min="10" max="10" width="7.63"/>
    <col customWidth="1" min="11" max="11" width="10.5"/>
    <col customWidth="1" min="12" max="23" width="12.63"/>
    <col customWidth="1" min="24" max="29" width="6.88"/>
  </cols>
  <sheetData>
    <row r="1">
      <c r="A1" s="84" t="s">
        <v>132</v>
      </c>
      <c r="B1" s="85"/>
      <c r="C1" s="85"/>
      <c r="D1" s="85"/>
      <c r="E1" s="86"/>
      <c r="F1" s="86"/>
      <c r="G1" s="86"/>
      <c r="H1" s="87"/>
      <c r="I1" s="86"/>
      <c r="J1" s="86"/>
      <c r="K1" s="86"/>
      <c r="L1" s="86"/>
      <c r="M1" s="86"/>
      <c r="N1" s="86"/>
      <c r="O1" s="86"/>
      <c r="P1" s="86"/>
      <c r="Q1" s="86"/>
      <c r="R1" s="86"/>
      <c r="S1" s="86"/>
      <c r="T1" s="86"/>
      <c r="U1" s="86"/>
      <c r="V1" s="1"/>
      <c r="W1" s="1"/>
      <c r="X1" s="1"/>
      <c r="Y1" s="1"/>
      <c r="Z1" s="1"/>
      <c r="AA1" s="1"/>
      <c r="AB1" s="1"/>
      <c r="AC1" s="1"/>
    </row>
    <row r="2" ht="22.5" customHeight="1">
      <c r="A2" s="88" t="s">
        <v>47</v>
      </c>
      <c r="W2" s="1"/>
      <c r="X2" s="1"/>
      <c r="Y2" s="1"/>
      <c r="Z2" s="1"/>
      <c r="AA2" s="1"/>
      <c r="AB2" s="1"/>
      <c r="AC2" s="1"/>
    </row>
    <row r="3" ht="9.0" customHeight="1">
      <c r="A3" s="89"/>
      <c r="B3" s="89"/>
      <c r="C3" s="89"/>
      <c r="D3" s="89"/>
      <c r="E3" s="89"/>
      <c r="F3" s="89"/>
      <c r="G3" s="89"/>
      <c r="H3" s="89"/>
      <c r="I3" s="89"/>
      <c r="J3" s="89"/>
      <c r="K3" s="89"/>
      <c r="L3" s="89"/>
      <c r="M3" s="89"/>
      <c r="N3" s="89"/>
      <c r="O3" s="89"/>
      <c r="P3" s="89"/>
      <c r="Q3" s="89"/>
      <c r="R3" s="89"/>
      <c r="S3" s="89"/>
      <c r="T3" s="89"/>
      <c r="U3" s="89"/>
      <c r="V3" s="89"/>
      <c r="W3" s="89"/>
      <c r="X3" s="89"/>
      <c r="Y3" s="89"/>
      <c r="Z3" s="1"/>
      <c r="AA3" s="1"/>
      <c r="AB3" s="1"/>
      <c r="AC3" s="1"/>
    </row>
    <row r="4" ht="13.5" customHeight="1">
      <c r="A4" s="90"/>
      <c r="B4" s="91"/>
      <c r="C4" s="92" t="s">
        <v>1</v>
      </c>
      <c r="D4" s="28" t="str">
        <f>IF('初めに'!C4="","",'初めに'!C4)</f>
        <v/>
      </c>
      <c r="E4" s="8"/>
      <c r="F4" s="8"/>
      <c r="G4" s="6"/>
      <c r="H4" s="93"/>
      <c r="I4" s="93"/>
      <c r="J4" s="93"/>
      <c r="K4" s="93"/>
      <c r="L4" s="93"/>
      <c r="M4" s="93"/>
      <c r="N4" s="93"/>
      <c r="O4" s="87"/>
      <c r="P4" s="87"/>
      <c r="Q4" s="87"/>
      <c r="R4" s="87"/>
      <c r="S4" s="87"/>
      <c r="T4" s="89"/>
      <c r="U4" s="89"/>
      <c r="V4" s="89"/>
      <c r="W4" s="89"/>
      <c r="X4" s="1"/>
      <c r="Y4" s="1"/>
      <c r="Z4" s="1"/>
      <c r="AA4" s="1"/>
      <c r="AB4" s="1"/>
      <c r="AC4" s="1"/>
    </row>
    <row r="5" ht="13.5" customHeight="1">
      <c r="A5" s="90"/>
      <c r="B5" s="91"/>
      <c r="C5" s="92" t="s">
        <v>5</v>
      </c>
      <c r="D5" s="28" t="str">
        <f>IF('初めに'!B10="","",'初めに'!B10)</f>
        <v>#N/A</v>
      </c>
      <c r="E5" s="8"/>
      <c r="F5" s="8"/>
      <c r="G5" s="6"/>
      <c r="H5" s="93"/>
      <c r="I5" s="93"/>
      <c r="J5" s="93"/>
      <c r="K5" s="93"/>
      <c r="L5" s="93"/>
      <c r="M5" s="93"/>
      <c r="N5" s="93"/>
      <c r="O5" s="87"/>
      <c r="P5" s="87"/>
      <c r="Q5" s="87"/>
      <c r="R5" s="87"/>
      <c r="S5" s="87"/>
      <c r="T5" s="87"/>
      <c r="U5" s="94"/>
      <c r="V5" s="1"/>
      <c r="W5" s="1"/>
      <c r="X5" s="1"/>
      <c r="Y5" s="1"/>
      <c r="Z5" s="1"/>
      <c r="AA5" s="1"/>
      <c r="AB5" s="1"/>
      <c r="AC5" s="1"/>
    </row>
    <row r="6" ht="15.0" customHeight="1">
      <c r="A6" s="90"/>
      <c r="B6" s="91"/>
      <c r="C6" s="92" t="s">
        <v>2</v>
      </c>
      <c r="D6" s="28" t="str">
        <f>IF('初めに'!C5="","",'初めに'!C5)</f>
        <v/>
      </c>
      <c r="E6" s="8"/>
      <c r="F6" s="8"/>
      <c r="G6" s="6"/>
      <c r="H6" s="93"/>
      <c r="I6" s="93"/>
      <c r="J6" s="93"/>
      <c r="K6" s="93"/>
      <c r="L6" s="93"/>
      <c r="M6" s="93"/>
      <c r="N6" s="93"/>
      <c r="O6" s="93"/>
      <c r="P6" s="87"/>
      <c r="Q6" s="87"/>
      <c r="R6" s="87"/>
      <c r="S6" s="87"/>
      <c r="T6" s="87"/>
      <c r="U6" s="87"/>
      <c r="V6" s="94"/>
      <c r="W6" s="1"/>
      <c r="X6" s="1"/>
      <c r="Y6" s="1"/>
      <c r="Z6" s="1"/>
      <c r="AA6" s="1"/>
      <c r="AB6" s="1"/>
      <c r="AC6" s="1"/>
    </row>
    <row r="7" ht="15.0" customHeight="1">
      <c r="A7" s="90"/>
      <c r="B7" s="91"/>
      <c r="C7" s="92" t="s">
        <v>3</v>
      </c>
      <c r="D7" s="32" t="str">
        <f>IF('初めに'!C6="","",'初めに'!C6)</f>
        <v/>
      </c>
      <c r="E7" s="8"/>
      <c r="F7" s="8"/>
      <c r="G7" s="6"/>
      <c r="H7" s="93"/>
      <c r="I7" s="93"/>
      <c r="J7" s="93"/>
      <c r="K7" s="93"/>
      <c r="L7" s="93"/>
      <c r="M7" s="93"/>
      <c r="N7" s="93"/>
      <c r="O7" s="93"/>
      <c r="P7" s="87"/>
      <c r="Q7" s="87"/>
      <c r="R7" s="87"/>
      <c r="S7" s="87"/>
      <c r="T7" s="87"/>
      <c r="U7" s="87"/>
      <c r="V7" s="94"/>
      <c r="W7" s="1"/>
      <c r="X7" s="1"/>
      <c r="Y7" s="1"/>
      <c r="Z7" s="1"/>
      <c r="AA7" s="1"/>
      <c r="AB7" s="1"/>
      <c r="AC7" s="1"/>
    </row>
    <row r="8" ht="13.5" customHeight="1">
      <c r="A8" s="90"/>
      <c r="B8" s="95"/>
      <c r="C8" s="96" t="s">
        <v>4</v>
      </c>
      <c r="D8" s="28" t="str">
        <f>IF('初めに'!C7="","",'初めに'!C7)</f>
        <v/>
      </c>
      <c r="E8" s="8"/>
      <c r="F8" s="8"/>
      <c r="G8" s="6"/>
      <c r="H8" s="93"/>
      <c r="I8" s="93"/>
      <c r="J8" s="93"/>
      <c r="K8" s="97"/>
      <c r="L8" s="97"/>
      <c r="M8" s="97"/>
      <c r="N8" s="93"/>
      <c r="O8" s="87"/>
      <c r="P8" s="87"/>
      <c r="Q8" s="87"/>
      <c r="R8" s="87"/>
      <c r="S8" s="87"/>
      <c r="T8" s="87"/>
      <c r="U8" s="87"/>
      <c r="V8" s="1"/>
      <c r="W8" s="1"/>
      <c r="X8" s="1"/>
      <c r="Y8" s="1"/>
      <c r="Z8" s="1"/>
      <c r="AA8" s="1"/>
      <c r="AB8" s="1"/>
      <c r="AC8" s="1"/>
    </row>
    <row r="9">
      <c r="A9" s="90"/>
      <c r="B9" s="95"/>
      <c r="C9" s="96" t="s">
        <v>29</v>
      </c>
      <c r="D9" s="98" t="s">
        <v>30</v>
      </c>
      <c r="E9" s="8"/>
      <c r="F9" s="8"/>
      <c r="G9" s="6"/>
      <c r="H9" s="93"/>
      <c r="I9" s="93"/>
      <c r="J9" s="93"/>
      <c r="K9" s="93"/>
      <c r="L9" s="93"/>
      <c r="M9" s="93"/>
      <c r="N9" s="93"/>
      <c r="O9" s="87"/>
      <c r="P9" s="99"/>
      <c r="Q9" s="99"/>
      <c r="R9" s="99"/>
      <c r="S9" s="99"/>
      <c r="T9" s="87"/>
      <c r="U9" s="87"/>
      <c r="V9" s="1"/>
      <c r="W9" s="1"/>
      <c r="X9" s="1"/>
      <c r="Y9" s="1"/>
      <c r="Z9" s="1"/>
      <c r="AA9" s="1"/>
      <c r="AB9" s="1"/>
      <c r="AC9" s="1"/>
    </row>
    <row r="10" ht="13.5" customHeight="1">
      <c r="A10" s="90"/>
      <c r="B10" s="100"/>
      <c r="C10" s="100"/>
      <c r="D10" s="93"/>
      <c r="E10" s="93"/>
      <c r="F10" s="101"/>
      <c r="G10" s="91"/>
      <c r="H10" s="91"/>
      <c r="I10" s="91"/>
      <c r="J10" s="91"/>
      <c r="K10" s="91"/>
      <c r="L10" s="87"/>
      <c r="M10" s="87"/>
      <c r="N10" s="1"/>
      <c r="O10" s="1"/>
      <c r="P10" s="1"/>
      <c r="Q10" s="1"/>
      <c r="R10" s="1"/>
      <c r="S10" s="1"/>
      <c r="T10" s="1"/>
      <c r="U10" s="1"/>
      <c r="V10" s="1"/>
      <c r="W10" s="1"/>
      <c r="X10" s="1"/>
      <c r="Y10" s="1"/>
      <c r="Z10" s="1"/>
      <c r="AA10" s="1"/>
      <c r="AB10" s="1"/>
      <c r="AC10" s="1"/>
    </row>
    <row r="11" ht="9.75" customHeight="1">
      <c r="A11" s="90"/>
      <c r="B11" s="100"/>
      <c r="C11" s="100"/>
      <c r="D11" s="91"/>
      <c r="E11" s="87"/>
      <c r="F11" s="87"/>
      <c r="G11" s="87"/>
      <c r="H11" s="87"/>
      <c r="I11" s="87"/>
      <c r="J11" s="87"/>
      <c r="K11" s="87"/>
      <c r="L11" s="87"/>
      <c r="M11" s="87"/>
      <c r="N11" s="87"/>
      <c r="O11" s="87"/>
      <c r="P11" s="87"/>
      <c r="Q11" s="87"/>
      <c r="R11" s="87"/>
      <c r="S11" s="87"/>
      <c r="T11" s="87"/>
      <c r="U11" s="87"/>
      <c r="V11" s="1"/>
      <c r="W11" s="1"/>
      <c r="X11" s="1"/>
      <c r="Y11" s="1"/>
      <c r="Z11" s="1"/>
      <c r="AA11" s="1"/>
      <c r="AB11" s="1"/>
      <c r="AC11" s="1"/>
    </row>
    <row r="12">
      <c r="A12" s="102" t="s">
        <v>48</v>
      </c>
      <c r="B12" s="103"/>
      <c r="C12" s="103"/>
      <c r="D12" s="103"/>
      <c r="E12" s="103"/>
      <c r="F12" s="103"/>
      <c r="G12" s="103"/>
      <c r="H12" s="103"/>
      <c r="I12" s="103"/>
      <c r="J12" s="103"/>
      <c r="K12" s="103"/>
      <c r="L12" s="103"/>
      <c r="M12" s="103"/>
      <c r="N12" s="103"/>
      <c r="O12" s="103"/>
      <c r="P12" s="103"/>
      <c r="Q12" s="103"/>
      <c r="R12" s="103"/>
      <c r="S12" s="103"/>
      <c r="T12" s="103"/>
      <c r="U12" s="104"/>
      <c r="V12" s="1"/>
      <c r="W12" s="1"/>
      <c r="X12" s="1"/>
      <c r="Y12" s="1"/>
      <c r="Z12" s="1"/>
      <c r="AA12" s="1"/>
      <c r="AB12" s="1"/>
      <c r="AC12" s="1"/>
    </row>
    <row r="13" ht="15.75" customHeight="1">
      <c r="A13" s="105" t="s">
        <v>49</v>
      </c>
      <c r="B13" s="106"/>
      <c r="C13" s="106"/>
      <c r="D13" s="106"/>
      <c r="E13" s="106"/>
      <c r="F13" s="106"/>
      <c r="G13" s="106"/>
      <c r="H13" s="106"/>
      <c r="I13" s="106"/>
      <c r="J13" s="106"/>
      <c r="K13" s="106"/>
      <c r="L13" s="106"/>
      <c r="M13" s="106"/>
      <c r="N13" s="106"/>
      <c r="O13" s="106"/>
      <c r="P13" s="106"/>
      <c r="Q13" s="106"/>
      <c r="R13" s="106"/>
      <c r="S13" s="106"/>
      <c r="T13" s="106"/>
      <c r="U13" s="107"/>
      <c r="V13" s="1"/>
      <c r="W13" s="1"/>
      <c r="X13" s="1"/>
      <c r="Y13" s="1"/>
      <c r="Z13" s="1"/>
      <c r="AA13" s="1"/>
      <c r="AB13" s="1"/>
      <c r="AC13" s="1"/>
    </row>
    <row r="14">
      <c r="A14" s="105" t="s">
        <v>50</v>
      </c>
      <c r="B14" s="106"/>
      <c r="C14" s="106"/>
      <c r="D14" s="106"/>
      <c r="E14" s="106"/>
      <c r="F14" s="106"/>
      <c r="G14" s="106"/>
      <c r="H14" s="106"/>
      <c r="I14" s="106"/>
      <c r="J14" s="106"/>
      <c r="K14" s="106"/>
      <c r="L14" s="106"/>
      <c r="M14" s="106"/>
      <c r="N14" s="106"/>
      <c r="O14" s="106"/>
      <c r="P14" s="106"/>
      <c r="Q14" s="106"/>
      <c r="R14" s="106"/>
      <c r="S14" s="106"/>
      <c r="T14" s="106"/>
      <c r="U14" s="108"/>
      <c r="V14" s="1"/>
      <c r="W14" s="1"/>
      <c r="X14" s="1"/>
      <c r="Y14" s="1"/>
      <c r="Z14" s="1"/>
      <c r="AA14" s="1"/>
      <c r="AB14" s="1"/>
      <c r="AC14" s="1"/>
    </row>
    <row r="15" ht="15.75" customHeight="1">
      <c r="A15" s="105" t="s">
        <v>51</v>
      </c>
      <c r="B15" s="106"/>
      <c r="C15" s="106"/>
      <c r="D15" s="106"/>
      <c r="E15" s="106"/>
      <c r="F15" s="106"/>
      <c r="G15" s="106"/>
      <c r="H15" s="106"/>
      <c r="I15" s="106"/>
      <c r="J15" s="106"/>
      <c r="K15" s="106"/>
      <c r="L15" s="106"/>
      <c r="M15" s="106"/>
      <c r="N15" s="106"/>
      <c r="O15" s="106"/>
      <c r="P15" s="106"/>
      <c r="Q15" s="106"/>
      <c r="R15" s="106"/>
      <c r="S15" s="106"/>
      <c r="T15" s="106"/>
      <c r="U15" s="107"/>
      <c r="V15" s="1"/>
      <c r="W15" s="1"/>
      <c r="X15" s="1"/>
      <c r="Y15" s="1"/>
      <c r="Z15" s="1"/>
      <c r="AA15" s="1"/>
      <c r="AB15" s="1"/>
      <c r="AC15" s="1"/>
    </row>
    <row r="16" ht="15.75" customHeight="1">
      <c r="A16" s="105" t="s">
        <v>52</v>
      </c>
      <c r="B16" s="106"/>
      <c r="C16" s="106"/>
      <c r="D16" s="106"/>
      <c r="E16" s="106"/>
      <c r="F16" s="106"/>
      <c r="G16" s="106"/>
      <c r="H16" s="106"/>
      <c r="I16" s="106"/>
      <c r="J16" s="106"/>
      <c r="K16" s="106"/>
      <c r="L16" s="106"/>
      <c r="M16" s="106"/>
      <c r="N16" s="106"/>
      <c r="O16" s="106"/>
      <c r="P16" s="106"/>
      <c r="Q16" s="106"/>
      <c r="R16" s="106"/>
      <c r="S16" s="106"/>
      <c r="T16" s="106"/>
      <c r="U16" s="107"/>
      <c r="V16" s="1"/>
      <c r="W16" s="10"/>
      <c r="X16" s="1"/>
      <c r="Y16" s="1"/>
      <c r="Z16" s="1"/>
      <c r="AA16" s="1"/>
      <c r="AB16" s="1"/>
      <c r="AC16" s="1"/>
    </row>
    <row r="17">
      <c r="A17" s="105" t="s">
        <v>53</v>
      </c>
      <c r="B17" s="106"/>
      <c r="C17" s="106"/>
      <c r="D17" s="106"/>
      <c r="E17" s="106"/>
      <c r="F17" s="106"/>
      <c r="G17" s="106"/>
      <c r="H17" s="106"/>
      <c r="I17" s="106"/>
      <c r="J17" s="106"/>
      <c r="K17" s="106"/>
      <c r="L17" s="106"/>
      <c r="M17" s="106"/>
      <c r="N17" s="106"/>
      <c r="O17" s="106"/>
      <c r="P17" s="106"/>
      <c r="Q17" s="106"/>
      <c r="R17" s="106"/>
      <c r="S17" s="106"/>
      <c r="T17" s="106"/>
      <c r="U17" s="108"/>
      <c r="V17" s="1"/>
      <c r="W17" s="10"/>
      <c r="X17" s="1"/>
      <c r="Y17" s="1"/>
      <c r="Z17" s="1"/>
      <c r="AA17" s="1"/>
      <c r="AB17" s="1"/>
      <c r="AC17" s="1"/>
    </row>
    <row r="18">
      <c r="A18" s="105" t="s">
        <v>54</v>
      </c>
      <c r="B18" s="106"/>
      <c r="C18" s="106"/>
      <c r="D18" s="106"/>
      <c r="E18" s="106"/>
      <c r="F18" s="106"/>
      <c r="G18" s="106"/>
      <c r="H18" s="106"/>
      <c r="I18" s="106"/>
      <c r="J18" s="106"/>
      <c r="K18" s="106"/>
      <c r="L18" s="106"/>
      <c r="M18" s="106"/>
      <c r="N18" s="106"/>
      <c r="O18" s="106"/>
      <c r="P18" s="106"/>
      <c r="Q18" s="106"/>
      <c r="R18" s="106"/>
      <c r="S18" s="106"/>
      <c r="T18" s="106"/>
      <c r="U18" s="108"/>
      <c r="V18" s="1"/>
      <c r="W18" s="10"/>
      <c r="X18" s="1"/>
      <c r="Y18" s="1"/>
      <c r="Z18" s="1"/>
      <c r="AA18" s="1"/>
      <c r="AB18" s="1"/>
      <c r="AC18" s="1"/>
    </row>
    <row r="19" ht="15.75" customHeight="1">
      <c r="A19" s="109" t="s">
        <v>55</v>
      </c>
      <c r="B19" s="110"/>
      <c r="C19" s="110"/>
      <c r="D19" s="110"/>
      <c r="E19" s="110"/>
      <c r="F19" s="110"/>
      <c r="G19" s="110"/>
      <c r="H19" s="110"/>
      <c r="I19" s="110"/>
      <c r="J19" s="110"/>
      <c r="K19" s="110"/>
      <c r="L19" s="110"/>
      <c r="M19" s="110"/>
      <c r="N19" s="110"/>
      <c r="O19" s="110"/>
      <c r="P19" s="110"/>
      <c r="Q19" s="110"/>
      <c r="R19" s="110"/>
      <c r="S19" s="110"/>
      <c r="T19" s="110"/>
      <c r="U19" s="111"/>
      <c r="V19" s="1"/>
      <c r="W19" s="1"/>
      <c r="X19" s="10"/>
      <c r="Y19" s="1"/>
      <c r="Z19" s="1"/>
      <c r="AA19" s="1"/>
      <c r="AB19" s="1"/>
      <c r="AC19" s="1"/>
    </row>
    <row r="20" ht="21.0" customHeight="1">
      <c r="A20" s="90"/>
      <c r="B20" s="112"/>
      <c r="C20" s="112"/>
      <c r="D20" s="91"/>
      <c r="E20" s="87"/>
      <c r="F20" s="87"/>
      <c r="G20" s="87"/>
      <c r="H20" s="87"/>
      <c r="I20" s="87"/>
      <c r="J20" s="87"/>
      <c r="K20" s="87"/>
      <c r="L20" s="87"/>
      <c r="M20" s="87"/>
      <c r="N20" s="87"/>
      <c r="O20" s="87"/>
      <c r="P20" s="87"/>
      <c r="Q20" s="87"/>
      <c r="R20" s="87"/>
      <c r="S20" s="87"/>
      <c r="T20" s="87"/>
      <c r="U20" s="113"/>
      <c r="V20" s="1"/>
      <c r="W20" s="1"/>
      <c r="X20" s="10"/>
      <c r="Y20" s="1"/>
      <c r="Z20" s="1"/>
      <c r="AA20" s="1"/>
      <c r="AB20" s="1"/>
      <c r="AC20" s="1"/>
    </row>
    <row r="21" ht="21.0" customHeight="1">
      <c r="A21" s="41" t="s">
        <v>31</v>
      </c>
      <c r="B21" s="114"/>
      <c r="C21" s="114"/>
      <c r="D21" s="115"/>
      <c r="E21" s="87"/>
      <c r="F21" s="87"/>
      <c r="G21" s="87"/>
      <c r="H21" s="87"/>
      <c r="I21" s="87"/>
      <c r="J21" s="87"/>
      <c r="K21" s="87"/>
      <c r="L21" s="87"/>
      <c r="M21" s="87"/>
      <c r="N21" s="87"/>
      <c r="O21" s="87"/>
      <c r="P21" s="87"/>
      <c r="Q21" s="87"/>
      <c r="R21" s="87"/>
      <c r="S21" s="87"/>
      <c r="T21" s="87"/>
      <c r="U21" s="113" t="s">
        <v>56</v>
      </c>
      <c r="V21" s="1"/>
      <c r="W21" s="1"/>
      <c r="X21" s="10"/>
      <c r="Y21" s="1"/>
      <c r="Z21" s="1"/>
      <c r="AA21" s="1"/>
      <c r="AB21" s="1"/>
      <c r="AC21" s="1"/>
    </row>
    <row r="22" ht="26.25" customHeight="1">
      <c r="A22" s="116" t="s">
        <v>57</v>
      </c>
      <c r="B22" s="117" t="s">
        <v>35</v>
      </c>
      <c r="C22" s="117" t="s">
        <v>36</v>
      </c>
      <c r="D22" s="118" t="s">
        <v>58</v>
      </c>
      <c r="E22" s="118" t="s">
        <v>59</v>
      </c>
      <c r="F22" s="118" t="s">
        <v>41</v>
      </c>
      <c r="G22" s="118" t="s">
        <v>42</v>
      </c>
      <c r="H22" s="118" t="s">
        <v>43</v>
      </c>
      <c r="I22" s="118" t="s">
        <v>44</v>
      </c>
      <c r="J22" s="118" t="s">
        <v>45</v>
      </c>
      <c r="K22" s="117" t="s">
        <v>60</v>
      </c>
      <c r="L22" s="119" t="s">
        <v>133</v>
      </c>
      <c r="M22" s="21"/>
      <c r="N22" s="120"/>
      <c r="O22" s="121" t="s">
        <v>62</v>
      </c>
      <c r="P22" s="21"/>
      <c r="Q22" s="21"/>
      <c r="R22" s="21"/>
      <c r="S22" s="21"/>
      <c r="T22" s="21"/>
      <c r="U22" s="120"/>
      <c r="V22" s="122" t="s">
        <v>134</v>
      </c>
      <c r="W22" s="123" t="s">
        <v>64</v>
      </c>
      <c r="X22" s="1"/>
      <c r="Y22" s="1"/>
      <c r="Z22" s="1"/>
      <c r="AA22" s="1"/>
      <c r="AB22" s="1"/>
      <c r="AC22" s="1"/>
    </row>
    <row r="23" ht="19.5" customHeight="1">
      <c r="A23" s="124"/>
      <c r="B23" s="125"/>
      <c r="C23" s="125"/>
      <c r="D23" s="125"/>
      <c r="E23" s="125"/>
      <c r="F23" s="125"/>
      <c r="G23" s="125"/>
      <c r="H23" s="125"/>
      <c r="I23" s="125"/>
      <c r="J23" s="125"/>
      <c r="K23" s="125"/>
      <c r="L23" s="126" t="s">
        <v>65</v>
      </c>
      <c r="M23" s="127" t="s">
        <v>66</v>
      </c>
      <c r="N23" s="128" t="s">
        <v>135</v>
      </c>
      <c r="O23" s="129" t="s">
        <v>65</v>
      </c>
      <c r="P23" s="130"/>
      <c r="Q23" s="130"/>
      <c r="R23" s="131"/>
      <c r="S23" s="132" t="s">
        <v>136</v>
      </c>
      <c r="T23" s="131"/>
      <c r="U23" s="128" t="s">
        <v>137</v>
      </c>
      <c r="V23" s="125"/>
      <c r="W23" s="133"/>
      <c r="X23" s="1"/>
      <c r="Y23" s="1"/>
      <c r="Z23" s="1"/>
      <c r="AA23" s="1"/>
      <c r="AB23" s="1"/>
      <c r="AC23" s="1"/>
    </row>
    <row r="24" ht="19.5" customHeight="1">
      <c r="A24" s="124"/>
      <c r="B24" s="125"/>
      <c r="C24" s="125"/>
      <c r="D24" s="125"/>
      <c r="E24" s="125"/>
      <c r="F24" s="125"/>
      <c r="G24" s="125"/>
      <c r="H24" s="125"/>
      <c r="I24" s="125"/>
      <c r="J24" s="125"/>
      <c r="K24" s="134" t="s">
        <v>70</v>
      </c>
      <c r="L24" s="125"/>
      <c r="M24" s="125"/>
      <c r="N24" s="125"/>
      <c r="O24" s="135" t="s">
        <v>71</v>
      </c>
      <c r="P24" s="136" t="s">
        <v>72</v>
      </c>
      <c r="Q24" s="137"/>
      <c r="R24" s="138" t="s">
        <v>73</v>
      </c>
      <c r="S24" s="139"/>
      <c r="T24" s="124"/>
      <c r="U24" s="125"/>
      <c r="V24" s="125"/>
      <c r="W24" s="133"/>
      <c r="X24" s="1"/>
      <c r="Y24" s="1"/>
      <c r="Z24" s="1"/>
      <c r="AA24" s="1"/>
      <c r="AB24" s="1"/>
      <c r="AC24" s="1"/>
    </row>
    <row r="25" ht="19.5" customHeight="1">
      <c r="A25" s="124"/>
      <c r="B25" s="125"/>
      <c r="C25" s="125"/>
      <c r="D25" s="125"/>
      <c r="E25" s="125"/>
      <c r="F25" s="125"/>
      <c r="G25" s="125"/>
      <c r="H25" s="125"/>
      <c r="I25" s="125"/>
      <c r="J25" s="125"/>
      <c r="K25" s="125"/>
      <c r="L25" s="125"/>
      <c r="M25" s="125"/>
      <c r="N25" s="125"/>
      <c r="O25" s="125"/>
      <c r="P25" s="140" t="s">
        <v>74</v>
      </c>
      <c r="Q25" s="141" t="s">
        <v>75</v>
      </c>
      <c r="R25" s="125"/>
      <c r="S25" s="139"/>
      <c r="T25" s="124"/>
      <c r="U25" s="125"/>
      <c r="V25" s="125"/>
      <c r="W25" s="133"/>
      <c r="X25" s="1"/>
      <c r="Y25" s="1"/>
      <c r="Z25" s="1"/>
      <c r="AA25" s="1"/>
      <c r="AB25" s="1"/>
      <c r="AC25" s="1"/>
    </row>
    <row r="26" ht="19.5" customHeight="1">
      <c r="A26" s="124"/>
      <c r="B26" s="125"/>
      <c r="C26" s="125"/>
      <c r="D26" s="125"/>
      <c r="E26" s="125"/>
      <c r="F26" s="125"/>
      <c r="G26" s="125"/>
      <c r="H26" s="125"/>
      <c r="I26" s="125"/>
      <c r="J26" s="125"/>
      <c r="K26" s="142" t="s">
        <v>76</v>
      </c>
      <c r="L26" s="143" t="s">
        <v>77</v>
      </c>
      <c r="M26" s="144" t="s">
        <v>78</v>
      </c>
      <c r="N26" s="144" t="s">
        <v>138</v>
      </c>
      <c r="O26" s="145" t="s">
        <v>80</v>
      </c>
      <c r="P26" s="146" t="s">
        <v>81</v>
      </c>
      <c r="Q26" s="147" t="s">
        <v>82</v>
      </c>
      <c r="R26" s="144" t="s">
        <v>139</v>
      </c>
      <c r="S26" s="148" t="s">
        <v>71</v>
      </c>
      <c r="T26" s="149" t="s">
        <v>84</v>
      </c>
      <c r="U26" s="150" t="s">
        <v>85</v>
      </c>
      <c r="V26" s="151" t="s">
        <v>140</v>
      </c>
      <c r="W26" s="133"/>
      <c r="X26" s="1"/>
      <c r="Y26" s="1"/>
      <c r="Z26" s="1"/>
      <c r="AA26" s="1"/>
      <c r="AB26" s="1"/>
      <c r="AC26" s="1"/>
    </row>
    <row r="27" ht="18.0" customHeight="1">
      <c r="A27" s="160"/>
      <c r="B27" s="153" t="str">
        <f>IFERROR(VLOOKUP($A27, '利用者情報'!$A$12:$L$113, 2, FALSE), "")</f>
        <v/>
      </c>
      <c r="C27" s="153" t="str">
        <f>IFERROR(VLOOKUP($A27, '利用者情報'!$A$12:$L$113, 3, FALSE), "")</f>
        <v/>
      </c>
      <c r="D27" s="153" t="str">
        <f>IFERROR(VLOOKUP($A27, '利用者情報'!$A$12:$L$113, 6, FALSE), "")</f>
        <v/>
      </c>
      <c r="E27" s="153" t="str">
        <f>IFERROR(VLOOKUP($A27, '利用者情報'!$A$12:$L$113, 7, FALSE), "")</f>
        <v/>
      </c>
      <c r="F27" s="156" t="str">
        <f>IFERROR(VLOOKUP($A27, '利用者情報'!$A$12:$L$113, 8, FALSE), "")</f>
        <v/>
      </c>
      <c r="G27" s="153" t="str">
        <f>IFERROR(VLOOKUP($A27, '利用者情報'!$A$12:$L$113, 9, FALSE), "")</f>
        <v/>
      </c>
      <c r="H27" s="153" t="str">
        <f>IFERROR(VLOOKUP($A27, '利用者情報'!$A$12:$L$113, 10, FALSE), "")</f>
        <v/>
      </c>
      <c r="I27" s="153" t="str">
        <f>IFERROR(VLOOKUP($A27, '利用者情報'!$A$12:$L$113, 11, FALSE), "")</f>
        <v/>
      </c>
      <c r="J27" s="153" t="str">
        <f>IFERROR(VLOOKUP($A27, '利用者情報'!$A$12:$L$113, 12, FALSE), "")</f>
        <v/>
      </c>
      <c r="K27" s="152"/>
      <c r="L27" s="152"/>
      <c r="M27" s="157">
        <f t="shared" ref="M27:M96" si="1">IF(L27=0,0,IF(B27="",0,IF(AND(F27="○",OR($D$5="小規模多機能型居宅介護",$D$5="複合型サービス(看護小規模多機能型居宅介護）",$D$5="定期巡回・随時対応型訪問介護看護",$D$5="地域密着型老人福祉施設入所者生活介護",$D$5="介護福祉施設サービス")),0,IF(G27="○",0,IF(J27="○",0,IF(H27="○",0.5,0.25))))))</f>
        <v>0</v>
      </c>
      <c r="N27" s="158">
        <f t="shared" ref="N27:N96" si="2">ROUNDDOWN(L27*M27,0)</f>
        <v>0</v>
      </c>
      <c r="O27" s="152"/>
      <c r="P27" s="152"/>
      <c r="Q27" s="152"/>
      <c r="R27" s="158">
        <f t="shared" ref="R27:R96" si="3">Q27+O27+P27</f>
        <v>0</v>
      </c>
      <c r="S27" s="157">
        <f t="shared" ref="S27:S96" si="4">IF(R27=0,0,IF(B27="",0,IF(J27="○",0,IF(H27="○",0.5,0.25))))</f>
        <v>0</v>
      </c>
      <c r="T27" s="157">
        <f t="shared" ref="T27:T96" si="5">IF(R27=0,0,IF(B27="",0,IF(J27="○",1,IF(I27="○",1,IF(H27="○",0.5,0.25)))))</f>
        <v>0</v>
      </c>
      <c r="U27" s="158">
        <f t="shared" ref="U27:U96" si="6">IF(G27="○",ROUNDDOWN(P27*T27,0),ROUNDDOWN(O27*S27,0)+ROUNDDOWN(SUM(P27:Q27)*T27,0))</f>
        <v>0</v>
      </c>
      <c r="V27" s="158">
        <f t="shared" ref="V27:V96" si="7">N27+U27</f>
        <v>0</v>
      </c>
      <c r="W27" s="159"/>
      <c r="X27" s="10" t="str">
        <f t="shared" ref="X27:X77" si="8">IF(J27="○",ROW(),"")</f>
        <v/>
      </c>
      <c r="Y27" s="1"/>
      <c r="Z27" s="1"/>
      <c r="AA27" s="1"/>
      <c r="AB27" s="1"/>
      <c r="AC27" s="1"/>
    </row>
    <row r="28" ht="18.0" customHeight="1">
      <c r="A28" s="160"/>
      <c r="B28" s="153" t="str">
        <f>IFERROR(VLOOKUP($A28, '利用者情報'!$A$12:$L$113, 2, FALSE), "")</f>
        <v/>
      </c>
      <c r="C28" s="153" t="str">
        <f>IFERROR(VLOOKUP($A28, '利用者情報'!$A$12:$L$113, 3, FALSE), "")</f>
        <v/>
      </c>
      <c r="D28" s="153" t="str">
        <f>IFERROR(VLOOKUP($A28, '利用者情報'!$A$12:$L$113, 6, FALSE), "")</f>
        <v/>
      </c>
      <c r="E28" s="153" t="str">
        <f>IFERROR(VLOOKUP($A28, '利用者情報'!$A$12:$L$113, 7, FALSE), "")</f>
        <v/>
      </c>
      <c r="F28" s="156" t="str">
        <f>IFERROR(VLOOKUP($A28, '利用者情報'!$A$12:$L$113, 8, FALSE), "")</f>
        <v/>
      </c>
      <c r="G28" s="153" t="str">
        <f>IFERROR(VLOOKUP($A28, '利用者情報'!$A$12:$L$113, 9, FALSE), "")</f>
        <v/>
      </c>
      <c r="H28" s="153" t="str">
        <f>IFERROR(VLOOKUP($A28, '利用者情報'!$A$12:$L$113, 10, FALSE), "")</f>
        <v/>
      </c>
      <c r="I28" s="153" t="str">
        <f>IFERROR(VLOOKUP($A28, '利用者情報'!$A$12:$L$113, 11, FALSE), "")</f>
        <v/>
      </c>
      <c r="J28" s="153" t="str">
        <f>IFERROR(VLOOKUP($A28, '利用者情報'!$A$12:$L$113, 12, FALSE), "")</f>
        <v/>
      </c>
      <c r="K28" s="160"/>
      <c r="L28" s="160"/>
      <c r="M28" s="157">
        <f t="shared" si="1"/>
        <v>0</v>
      </c>
      <c r="N28" s="158">
        <f t="shared" si="2"/>
        <v>0</v>
      </c>
      <c r="O28" s="160"/>
      <c r="P28" s="160"/>
      <c r="Q28" s="160"/>
      <c r="R28" s="158">
        <f t="shared" si="3"/>
        <v>0</v>
      </c>
      <c r="S28" s="157">
        <f t="shared" si="4"/>
        <v>0</v>
      </c>
      <c r="T28" s="157">
        <f t="shared" si="5"/>
        <v>0</v>
      </c>
      <c r="U28" s="158">
        <f t="shared" si="6"/>
        <v>0</v>
      </c>
      <c r="V28" s="158">
        <f t="shared" si="7"/>
        <v>0</v>
      </c>
      <c r="W28" s="159"/>
      <c r="X28" s="10" t="str">
        <f t="shared" si="8"/>
        <v/>
      </c>
      <c r="Y28" s="1"/>
      <c r="Z28" s="1"/>
      <c r="AA28" s="1"/>
      <c r="AB28" s="1"/>
      <c r="AC28" s="1"/>
    </row>
    <row r="29" ht="18.0" customHeight="1">
      <c r="A29" s="160"/>
      <c r="B29" s="153" t="str">
        <f>IFERROR(VLOOKUP($A29, '利用者情報'!$A$12:$L$113, 2, FALSE), "")</f>
        <v/>
      </c>
      <c r="C29" s="153" t="str">
        <f>IFERROR(VLOOKUP($A29, '利用者情報'!$A$12:$L$113, 3, FALSE), "")</f>
        <v/>
      </c>
      <c r="D29" s="153" t="str">
        <f>IFERROR(VLOOKUP($A29, '利用者情報'!$A$12:$L$113, 6, FALSE), "")</f>
        <v/>
      </c>
      <c r="E29" s="153" t="str">
        <f>IFERROR(VLOOKUP($A29, '利用者情報'!$A$12:$L$113, 7, FALSE), "")</f>
        <v/>
      </c>
      <c r="F29" s="156" t="str">
        <f>IFERROR(VLOOKUP($A29, '利用者情報'!$A$12:$L$113, 8, FALSE), "")</f>
        <v/>
      </c>
      <c r="G29" s="153" t="str">
        <f>IFERROR(VLOOKUP($A29, '利用者情報'!$A$12:$L$113, 9, FALSE), "")</f>
        <v/>
      </c>
      <c r="H29" s="153" t="str">
        <f>IFERROR(VLOOKUP($A29, '利用者情報'!$A$12:$L$113, 10, FALSE), "")</f>
        <v/>
      </c>
      <c r="I29" s="153" t="str">
        <f>IFERROR(VLOOKUP($A29, '利用者情報'!$A$12:$L$113, 11, FALSE), "")</f>
        <v/>
      </c>
      <c r="J29" s="153" t="str">
        <f>IFERROR(VLOOKUP($A29, '利用者情報'!$A$12:$L$113, 12, FALSE), "")</f>
        <v/>
      </c>
      <c r="K29" s="160"/>
      <c r="L29" s="160"/>
      <c r="M29" s="157">
        <f t="shared" si="1"/>
        <v>0</v>
      </c>
      <c r="N29" s="158">
        <f t="shared" si="2"/>
        <v>0</v>
      </c>
      <c r="O29" s="160"/>
      <c r="P29" s="160"/>
      <c r="Q29" s="160"/>
      <c r="R29" s="158">
        <f t="shared" si="3"/>
        <v>0</v>
      </c>
      <c r="S29" s="157">
        <f t="shared" si="4"/>
        <v>0</v>
      </c>
      <c r="T29" s="157">
        <f t="shared" si="5"/>
        <v>0</v>
      </c>
      <c r="U29" s="158">
        <f t="shared" si="6"/>
        <v>0</v>
      </c>
      <c r="V29" s="158">
        <f t="shared" si="7"/>
        <v>0</v>
      </c>
      <c r="W29" s="159"/>
      <c r="X29" s="10" t="str">
        <f t="shared" si="8"/>
        <v/>
      </c>
      <c r="Y29" s="1"/>
      <c r="Z29" s="1"/>
      <c r="AA29" s="1"/>
      <c r="AB29" s="1"/>
      <c r="AC29" s="1"/>
    </row>
    <row r="30" ht="18.0" customHeight="1">
      <c r="A30" s="160"/>
      <c r="B30" s="153" t="str">
        <f>IFERROR(VLOOKUP($A30, '利用者情報'!$A$12:$L$113, 2, FALSE), "")</f>
        <v/>
      </c>
      <c r="C30" s="153" t="str">
        <f>IFERROR(VLOOKUP($A30, '利用者情報'!$A$12:$L$113, 3, FALSE), "")</f>
        <v/>
      </c>
      <c r="D30" s="153" t="str">
        <f>IFERROR(VLOOKUP($A30, '利用者情報'!$A$12:$L$113, 6, FALSE), "")</f>
        <v/>
      </c>
      <c r="E30" s="153" t="str">
        <f>IFERROR(VLOOKUP($A30, '利用者情報'!$A$12:$L$113, 7, FALSE), "")</f>
        <v/>
      </c>
      <c r="F30" s="156" t="str">
        <f>IFERROR(VLOOKUP($A30, '利用者情報'!$A$12:$L$113, 8, FALSE), "")</f>
        <v/>
      </c>
      <c r="G30" s="153" t="str">
        <f>IFERROR(VLOOKUP($A30, '利用者情報'!$A$12:$L$113, 9, FALSE), "")</f>
        <v/>
      </c>
      <c r="H30" s="153" t="str">
        <f>IFERROR(VLOOKUP($A30, '利用者情報'!$A$12:$L$113, 10, FALSE), "")</f>
        <v/>
      </c>
      <c r="I30" s="153" t="str">
        <f>IFERROR(VLOOKUP($A30, '利用者情報'!$A$12:$L$113, 11, FALSE), "")</f>
        <v/>
      </c>
      <c r="J30" s="153" t="str">
        <f>IFERROR(VLOOKUP($A30, '利用者情報'!$A$12:$L$113, 12, FALSE), "")</f>
        <v/>
      </c>
      <c r="K30" s="160"/>
      <c r="L30" s="160"/>
      <c r="M30" s="157">
        <f t="shared" si="1"/>
        <v>0</v>
      </c>
      <c r="N30" s="158">
        <f t="shared" si="2"/>
        <v>0</v>
      </c>
      <c r="O30" s="160"/>
      <c r="P30" s="160"/>
      <c r="Q30" s="160"/>
      <c r="R30" s="158">
        <f t="shared" si="3"/>
        <v>0</v>
      </c>
      <c r="S30" s="157">
        <f t="shared" si="4"/>
        <v>0</v>
      </c>
      <c r="T30" s="157">
        <f t="shared" si="5"/>
        <v>0</v>
      </c>
      <c r="U30" s="158">
        <f t="shared" si="6"/>
        <v>0</v>
      </c>
      <c r="V30" s="158">
        <f t="shared" si="7"/>
        <v>0</v>
      </c>
      <c r="W30" s="159"/>
      <c r="X30" s="10" t="str">
        <f t="shared" si="8"/>
        <v/>
      </c>
      <c r="Y30" s="1"/>
      <c r="Z30" s="1"/>
      <c r="AA30" s="1"/>
      <c r="AB30" s="1"/>
      <c r="AC30" s="1"/>
    </row>
    <row r="31" ht="18.0" customHeight="1">
      <c r="A31" s="160"/>
      <c r="B31" s="153" t="str">
        <f>IFERROR(VLOOKUP($A31, '利用者情報'!$A$12:$L$113, 2, FALSE), "")</f>
        <v/>
      </c>
      <c r="C31" s="153" t="str">
        <f>IFERROR(VLOOKUP($A31, '利用者情報'!$A$12:$L$113, 3, FALSE), "")</f>
        <v/>
      </c>
      <c r="D31" s="153" t="str">
        <f>IFERROR(VLOOKUP($A31, '利用者情報'!$A$12:$L$113, 6, FALSE), "")</f>
        <v/>
      </c>
      <c r="E31" s="153" t="str">
        <f>IFERROR(VLOOKUP($A31, '利用者情報'!$A$12:$L$113, 7, FALSE), "")</f>
        <v/>
      </c>
      <c r="F31" s="156" t="str">
        <f>IFERROR(VLOOKUP($A31, '利用者情報'!$A$12:$L$113, 8, FALSE), "")</f>
        <v/>
      </c>
      <c r="G31" s="153" t="str">
        <f>IFERROR(VLOOKUP($A31, '利用者情報'!$A$12:$L$113, 9, FALSE), "")</f>
        <v/>
      </c>
      <c r="H31" s="153" t="str">
        <f>IFERROR(VLOOKUP($A31, '利用者情報'!$A$12:$L$113, 10, FALSE), "")</f>
        <v/>
      </c>
      <c r="I31" s="153" t="str">
        <f>IFERROR(VLOOKUP($A31, '利用者情報'!$A$12:$L$113, 11, FALSE), "")</f>
        <v/>
      </c>
      <c r="J31" s="153" t="str">
        <f>IFERROR(VLOOKUP($A31, '利用者情報'!$A$12:$L$113, 12, FALSE), "")</f>
        <v/>
      </c>
      <c r="K31" s="160"/>
      <c r="L31" s="160"/>
      <c r="M31" s="157">
        <f t="shared" si="1"/>
        <v>0</v>
      </c>
      <c r="N31" s="158">
        <f t="shared" si="2"/>
        <v>0</v>
      </c>
      <c r="O31" s="160"/>
      <c r="P31" s="160"/>
      <c r="Q31" s="160"/>
      <c r="R31" s="158">
        <f t="shared" si="3"/>
        <v>0</v>
      </c>
      <c r="S31" s="157">
        <f t="shared" si="4"/>
        <v>0</v>
      </c>
      <c r="T31" s="157">
        <f t="shared" si="5"/>
        <v>0</v>
      </c>
      <c r="U31" s="158">
        <f t="shared" si="6"/>
        <v>0</v>
      </c>
      <c r="V31" s="158">
        <f t="shared" si="7"/>
        <v>0</v>
      </c>
      <c r="W31" s="159"/>
      <c r="X31" s="10" t="str">
        <f t="shared" si="8"/>
        <v/>
      </c>
      <c r="Y31" s="1"/>
      <c r="Z31" s="1"/>
      <c r="AA31" s="1"/>
      <c r="AB31" s="1"/>
      <c r="AC31" s="1"/>
    </row>
    <row r="32" ht="18.0" customHeight="1">
      <c r="A32" s="160"/>
      <c r="B32" s="153" t="str">
        <f>IFERROR(VLOOKUP($A32, '利用者情報'!$A$12:$L$113, 2, FALSE), "")</f>
        <v/>
      </c>
      <c r="C32" s="153" t="str">
        <f>IFERROR(VLOOKUP($A32, '利用者情報'!$A$12:$L$113, 3, FALSE), "")</f>
        <v/>
      </c>
      <c r="D32" s="153" t="str">
        <f>IFERROR(VLOOKUP($A32, '利用者情報'!$A$12:$L$113, 6, FALSE), "")</f>
        <v/>
      </c>
      <c r="E32" s="153" t="str">
        <f>IFERROR(VLOOKUP($A32, '利用者情報'!$A$12:$L$113, 7, FALSE), "")</f>
        <v/>
      </c>
      <c r="F32" s="156" t="str">
        <f>IFERROR(VLOOKUP($A32, '利用者情報'!$A$12:$L$113, 8, FALSE), "")</f>
        <v/>
      </c>
      <c r="G32" s="153" t="str">
        <f>IFERROR(VLOOKUP($A32, '利用者情報'!$A$12:$L$113, 9, FALSE), "")</f>
        <v/>
      </c>
      <c r="H32" s="153" t="str">
        <f>IFERROR(VLOOKUP($A32, '利用者情報'!$A$12:$L$113, 10, FALSE), "")</f>
        <v/>
      </c>
      <c r="I32" s="153" t="str">
        <f>IFERROR(VLOOKUP($A32, '利用者情報'!$A$12:$L$113, 11, FALSE), "")</f>
        <v/>
      </c>
      <c r="J32" s="153" t="str">
        <f>IFERROR(VLOOKUP($A32, '利用者情報'!$A$12:$L$113, 12, FALSE), "")</f>
        <v/>
      </c>
      <c r="K32" s="160"/>
      <c r="L32" s="160"/>
      <c r="M32" s="157">
        <f t="shared" si="1"/>
        <v>0</v>
      </c>
      <c r="N32" s="158">
        <f t="shared" si="2"/>
        <v>0</v>
      </c>
      <c r="O32" s="160"/>
      <c r="P32" s="160"/>
      <c r="Q32" s="160"/>
      <c r="R32" s="158">
        <f t="shared" si="3"/>
        <v>0</v>
      </c>
      <c r="S32" s="157">
        <f t="shared" si="4"/>
        <v>0</v>
      </c>
      <c r="T32" s="157">
        <f t="shared" si="5"/>
        <v>0</v>
      </c>
      <c r="U32" s="158">
        <f t="shared" si="6"/>
        <v>0</v>
      </c>
      <c r="V32" s="158">
        <f t="shared" si="7"/>
        <v>0</v>
      </c>
      <c r="W32" s="159"/>
      <c r="X32" s="10" t="str">
        <f t="shared" si="8"/>
        <v/>
      </c>
      <c r="Y32" s="1"/>
      <c r="Z32" s="1"/>
      <c r="AA32" s="1"/>
      <c r="AB32" s="1"/>
      <c r="AC32" s="1"/>
    </row>
    <row r="33" ht="18.0" customHeight="1">
      <c r="A33" s="160"/>
      <c r="B33" s="153" t="str">
        <f>IFERROR(VLOOKUP($A33, '利用者情報'!$A$12:$L$113, 2, FALSE), "")</f>
        <v/>
      </c>
      <c r="C33" s="153" t="str">
        <f>IFERROR(VLOOKUP($A33, '利用者情報'!$A$12:$L$113, 3, FALSE), "")</f>
        <v/>
      </c>
      <c r="D33" s="153" t="str">
        <f>IFERROR(VLOOKUP($A33, '利用者情報'!$A$12:$L$113, 6, FALSE), "")</f>
        <v/>
      </c>
      <c r="E33" s="153" t="str">
        <f>IFERROR(VLOOKUP($A33, '利用者情報'!$A$12:$L$113, 7, FALSE), "")</f>
        <v/>
      </c>
      <c r="F33" s="156" t="str">
        <f>IFERROR(VLOOKUP($A33, '利用者情報'!$A$12:$L$113, 8, FALSE), "")</f>
        <v/>
      </c>
      <c r="G33" s="153" t="str">
        <f>IFERROR(VLOOKUP($A33, '利用者情報'!$A$12:$L$113, 9, FALSE), "")</f>
        <v/>
      </c>
      <c r="H33" s="153" t="str">
        <f>IFERROR(VLOOKUP($A33, '利用者情報'!$A$12:$L$113, 10, FALSE), "")</f>
        <v/>
      </c>
      <c r="I33" s="153" t="str">
        <f>IFERROR(VLOOKUP($A33, '利用者情報'!$A$12:$L$113, 11, FALSE), "")</f>
        <v/>
      </c>
      <c r="J33" s="153" t="str">
        <f>IFERROR(VLOOKUP($A33, '利用者情報'!$A$12:$L$113, 12, FALSE), "")</f>
        <v/>
      </c>
      <c r="K33" s="160"/>
      <c r="L33" s="160"/>
      <c r="M33" s="157">
        <f t="shared" si="1"/>
        <v>0</v>
      </c>
      <c r="N33" s="158">
        <f t="shared" si="2"/>
        <v>0</v>
      </c>
      <c r="O33" s="160"/>
      <c r="P33" s="160"/>
      <c r="Q33" s="160"/>
      <c r="R33" s="158">
        <f t="shared" si="3"/>
        <v>0</v>
      </c>
      <c r="S33" s="157">
        <f t="shared" si="4"/>
        <v>0</v>
      </c>
      <c r="T33" s="157">
        <f t="shared" si="5"/>
        <v>0</v>
      </c>
      <c r="U33" s="158">
        <f t="shared" si="6"/>
        <v>0</v>
      </c>
      <c r="V33" s="158">
        <f t="shared" si="7"/>
        <v>0</v>
      </c>
      <c r="W33" s="159"/>
      <c r="X33" s="10" t="str">
        <f t="shared" si="8"/>
        <v/>
      </c>
      <c r="Y33" s="1"/>
      <c r="Z33" s="1"/>
      <c r="AA33" s="1"/>
      <c r="AB33" s="1"/>
      <c r="AC33" s="1"/>
    </row>
    <row r="34" ht="18.0" customHeight="1">
      <c r="A34" s="160"/>
      <c r="B34" s="153" t="str">
        <f>IFERROR(VLOOKUP($A34, '利用者情報'!$A$12:$L$113, 2, FALSE), "")</f>
        <v/>
      </c>
      <c r="C34" s="153" t="str">
        <f>IFERROR(VLOOKUP($A34, '利用者情報'!$A$12:$L$113, 3, FALSE), "")</f>
        <v/>
      </c>
      <c r="D34" s="153" t="str">
        <f>IFERROR(VLOOKUP($A34, '利用者情報'!$A$12:$L$113, 6, FALSE), "")</f>
        <v/>
      </c>
      <c r="E34" s="153" t="str">
        <f>IFERROR(VLOOKUP($A34, '利用者情報'!$A$12:$L$113, 7, FALSE), "")</f>
        <v/>
      </c>
      <c r="F34" s="156" t="str">
        <f>IFERROR(VLOOKUP($A34, '利用者情報'!$A$12:$L$113, 8, FALSE), "")</f>
        <v/>
      </c>
      <c r="G34" s="153" t="str">
        <f>IFERROR(VLOOKUP($A34, '利用者情報'!$A$12:$L$113, 9, FALSE), "")</f>
        <v/>
      </c>
      <c r="H34" s="153" t="str">
        <f>IFERROR(VLOOKUP($A34, '利用者情報'!$A$12:$L$113, 10, FALSE), "")</f>
        <v/>
      </c>
      <c r="I34" s="153" t="str">
        <f>IFERROR(VLOOKUP($A34, '利用者情報'!$A$12:$L$113, 11, FALSE), "")</f>
        <v/>
      </c>
      <c r="J34" s="153" t="str">
        <f>IFERROR(VLOOKUP($A34, '利用者情報'!$A$12:$L$113, 12, FALSE), "")</f>
        <v/>
      </c>
      <c r="K34" s="160"/>
      <c r="L34" s="160"/>
      <c r="M34" s="157">
        <f t="shared" si="1"/>
        <v>0</v>
      </c>
      <c r="N34" s="158">
        <f t="shared" si="2"/>
        <v>0</v>
      </c>
      <c r="O34" s="160"/>
      <c r="P34" s="160"/>
      <c r="Q34" s="160"/>
      <c r="R34" s="158">
        <f t="shared" si="3"/>
        <v>0</v>
      </c>
      <c r="S34" s="157">
        <f t="shared" si="4"/>
        <v>0</v>
      </c>
      <c r="T34" s="157">
        <f t="shared" si="5"/>
        <v>0</v>
      </c>
      <c r="U34" s="158">
        <f t="shared" si="6"/>
        <v>0</v>
      </c>
      <c r="V34" s="158">
        <f t="shared" si="7"/>
        <v>0</v>
      </c>
      <c r="W34" s="159"/>
      <c r="X34" s="10" t="str">
        <f t="shared" si="8"/>
        <v/>
      </c>
      <c r="Y34" s="1"/>
      <c r="Z34" s="1"/>
      <c r="AA34" s="1"/>
      <c r="AB34" s="1"/>
      <c r="AC34" s="1"/>
    </row>
    <row r="35" ht="18.0" customHeight="1">
      <c r="A35" s="160"/>
      <c r="B35" s="153" t="str">
        <f>IFERROR(VLOOKUP($A35, '利用者情報'!$A$12:$L$113, 2, FALSE), "")</f>
        <v/>
      </c>
      <c r="C35" s="153" t="str">
        <f>IFERROR(VLOOKUP($A35, '利用者情報'!$A$12:$L$113, 3, FALSE), "")</f>
        <v/>
      </c>
      <c r="D35" s="153" t="str">
        <f>IFERROR(VLOOKUP($A35, '利用者情報'!$A$12:$L$113, 6, FALSE), "")</f>
        <v/>
      </c>
      <c r="E35" s="153" t="str">
        <f>IFERROR(VLOOKUP($A35, '利用者情報'!$A$12:$L$113, 7, FALSE), "")</f>
        <v/>
      </c>
      <c r="F35" s="156" t="str">
        <f>IFERROR(VLOOKUP($A35, '利用者情報'!$A$12:$L$113, 8, FALSE), "")</f>
        <v/>
      </c>
      <c r="G35" s="153" t="str">
        <f>IFERROR(VLOOKUP($A35, '利用者情報'!$A$12:$L$113, 9, FALSE), "")</f>
        <v/>
      </c>
      <c r="H35" s="153" t="str">
        <f>IFERROR(VLOOKUP($A35, '利用者情報'!$A$12:$L$113, 10, FALSE), "")</f>
        <v/>
      </c>
      <c r="I35" s="153" t="str">
        <f>IFERROR(VLOOKUP($A35, '利用者情報'!$A$12:$L$113, 11, FALSE), "")</f>
        <v/>
      </c>
      <c r="J35" s="153" t="str">
        <f>IFERROR(VLOOKUP($A35, '利用者情報'!$A$12:$L$113, 12, FALSE), "")</f>
        <v/>
      </c>
      <c r="K35" s="160"/>
      <c r="L35" s="160"/>
      <c r="M35" s="157">
        <f t="shared" si="1"/>
        <v>0</v>
      </c>
      <c r="N35" s="158">
        <f t="shared" si="2"/>
        <v>0</v>
      </c>
      <c r="O35" s="160"/>
      <c r="P35" s="160"/>
      <c r="Q35" s="160"/>
      <c r="R35" s="158">
        <f t="shared" si="3"/>
        <v>0</v>
      </c>
      <c r="S35" s="157">
        <f t="shared" si="4"/>
        <v>0</v>
      </c>
      <c r="T35" s="157">
        <f t="shared" si="5"/>
        <v>0</v>
      </c>
      <c r="U35" s="158">
        <f t="shared" si="6"/>
        <v>0</v>
      </c>
      <c r="V35" s="158">
        <f t="shared" si="7"/>
        <v>0</v>
      </c>
      <c r="W35" s="159"/>
      <c r="X35" s="10" t="str">
        <f t="shared" si="8"/>
        <v/>
      </c>
      <c r="Y35" s="1"/>
      <c r="Z35" s="1"/>
      <c r="AA35" s="1"/>
      <c r="AB35" s="1"/>
      <c r="AC35" s="1"/>
    </row>
    <row r="36" ht="18.0" customHeight="1">
      <c r="A36" s="160"/>
      <c r="B36" s="153" t="str">
        <f>IFERROR(VLOOKUP($A36, '利用者情報'!$A$12:$L$113, 2, FALSE), "")</f>
        <v/>
      </c>
      <c r="C36" s="153" t="str">
        <f>IFERROR(VLOOKUP($A36, '利用者情報'!$A$12:$L$113, 3, FALSE), "")</f>
        <v/>
      </c>
      <c r="D36" s="153" t="str">
        <f>IFERROR(VLOOKUP($A36, '利用者情報'!$A$12:$L$113, 6, FALSE), "")</f>
        <v/>
      </c>
      <c r="E36" s="153" t="str">
        <f>IFERROR(VLOOKUP($A36, '利用者情報'!$A$12:$L$113, 7, FALSE), "")</f>
        <v/>
      </c>
      <c r="F36" s="156" t="str">
        <f>IFERROR(VLOOKUP($A36, '利用者情報'!$A$12:$L$113, 8, FALSE), "")</f>
        <v/>
      </c>
      <c r="G36" s="153" t="str">
        <f>IFERROR(VLOOKUP($A36, '利用者情報'!$A$12:$L$113, 9, FALSE), "")</f>
        <v/>
      </c>
      <c r="H36" s="153" t="str">
        <f>IFERROR(VLOOKUP($A36, '利用者情報'!$A$12:$L$113, 10, FALSE), "")</f>
        <v/>
      </c>
      <c r="I36" s="153" t="str">
        <f>IFERROR(VLOOKUP($A36, '利用者情報'!$A$12:$L$113, 11, FALSE), "")</f>
        <v/>
      </c>
      <c r="J36" s="153" t="str">
        <f>IFERROR(VLOOKUP($A36, '利用者情報'!$A$12:$L$113, 12, FALSE), "")</f>
        <v/>
      </c>
      <c r="K36" s="160"/>
      <c r="L36" s="160"/>
      <c r="M36" s="157">
        <f t="shared" si="1"/>
        <v>0</v>
      </c>
      <c r="N36" s="158">
        <f t="shared" si="2"/>
        <v>0</v>
      </c>
      <c r="O36" s="160"/>
      <c r="P36" s="160"/>
      <c r="Q36" s="160"/>
      <c r="R36" s="158">
        <f t="shared" si="3"/>
        <v>0</v>
      </c>
      <c r="S36" s="157">
        <f t="shared" si="4"/>
        <v>0</v>
      </c>
      <c r="T36" s="157">
        <f t="shared" si="5"/>
        <v>0</v>
      </c>
      <c r="U36" s="158">
        <f t="shared" si="6"/>
        <v>0</v>
      </c>
      <c r="V36" s="158">
        <f t="shared" si="7"/>
        <v>0</v>
      </c>
      <c r="W36" s="159"/>
      <c r="X36" s="10" t="str">
        <f t="shared" si="8"/>
        <v/>
      </c>
      <c r="Y36" s="1"/>
      <c r="Z36" s="1"/>
      <c r="AA36" s="1"/>
      <c r="AB36" s="1"/>
      <c r="AC36" s="1"/>
    </row>
    <row r="37" ht="18.0" customHeight="1">
      <c r="A37" s="160"/>
      <c r="B37" s="153" t="str">
        <f>IFERROR(VLOOKUP($A37, '利用者情報'!$A$12:$L$113, 2, FALSE), "")</f>
        <v/>
      </c>
      <c r="C37" s="153" t="str">
        <f>IFERROR(VLOOKUP($A37, '利用者情報'!$A$12:$L$113, 3, FALSE), "")</f>
        <v/>
      </c>
      <c r="D37" s="153" t="str">
        <f>IFERROR(VLOOKUP($A37, '利用者情報'!$A$12:$L$113, 6, FALSE), "")</f>
        <v/>
      </c>
      <c r="E37" s="153" t="str">
        <f>IFERROR(VLOOKUP($A37, '利用者情報'!$A$12:$L$113, 7, FALSE), "")</f>
        <v/>
      </c>
      <c r="F37" s="156" t="str">
        <f>IFERROR(VLOOKUP($A37, '利用者情報'!$A$12:$L$113, 8, FALSE), "")</f>
        <v/>
      </c>
      <c r="G37" s="153" t="str">
        <f>IFERROR(VLOOKUP($A37, '利用者情報'!$A$12:$L$113, 9, FALSE), "")</f>
        <v/>
      </c>
      <c r="H37" s="153" t="str">
        <f>IFERROR(VLOOKUP($A37, '利用者情報'!$A$12:$L$113, 10, FALSE), "")</f>
        <v/>
      </c>
      <c r="I37" s="153" t="str">
        <f>IFERROR(VLOOKUP($A37, '利用者情報'!$A$12:$L$113, 11, FALSE), "")</f>
        <v/>
      </c>
      <c r="J37" s="153" t="str">
        <f>IFERROR(VLOOKUP($A37, '利用者情報'!$A$12:$L$113, 12, FALSE), "")</f>
        <v/>
      </c>
      <c r="K37" s="160"/>
      <c r="L37" s="160"/>
      <c r="M37" s="157">
        <f t="shared" si="1"/>
        <v>0</v>
      </c>
      <c r="N37" s="158">
        <f t="shared" si="2"/>
        <v>0</v>
      </c>
      <c r="O37" s="160"/>
      <c r="P37" s="160"/>
      <c r="Q37" s="160"/>
      <c r="R37" s="158">
        <f t="shared" si="3"/>
        <v>0</v>
      </c>
      <c r="S37" s="157">
        <f t="shared" si="4"/>
        <v>0</v>
      </c>
      <c r="T37" s="157">
        <f t="shared" si="5"/>
        <v>0</v>
      </c>
      <c r="U37" s="158">
        <f t="shared" si="6"/>
        <v>0</v>
      </c>
      <c r="V37" s="158">
        <f t="shared" si="7"/>
        <v>0</v>
      </c>
      <c r="W37" s="159"/>
      <c r="X37" s="10" t="str">
        <f t="shared" si="8"/>
        <v/>
      </c>
      <c r="Y37" s="1"/>
      <c r="Z37" s="1"/>
      <c r="AA37" s="1"/>
      <c r="AB37" s="1"/>
      <c r="AC37" s="1"/>
    </row>
    <row r="38" ht="18.0" customHeight="1">
      <c r="A38" s="160"/>
      <c r="B38" s="153" t="str">
        <f>IFERROR(VLOOKUP($A38, '利用者情報'!$A$12:$L$113, 2, FALSE), "")</f>
        <v/>
      </c>
      <c r="C38" s="153" t="str">
        <f>IFERROR(VLOOKUP($A38, '利用者情報'!$A$12:$L$113, 3, FALSE), "")</f>
        <v/>
      </c>
      <c r="D38" s="153" t="str">
        <f>IFERROR(VLOOKUP($A38, '利用者情報'!$A$12:$L$113, 6, FALSE), "")</f>
        <v/>
      </c>
      <c r="E38" s="153" t="str">
        <f>IFERROR(VLOOKUP($A38, '利用者情報'!$A$12:$L$113, 7, FALSE), "")</f>
        <v/>
      </c>
      <c r="F38" s="156" t="str">
        <f>IFERROR(VLOOKUP($A38, '利用者情報'!$A$12:$L$113, 8, FALSE), "")</f>
        <v/>
      </c>
      <c r="G38" s="153" t="str">
        <f>IFERROR(VLOOKUP($A38, '利用者情報'!$A$12:$L$113, 9, FALSE), "")</f>
        <v/>
      </c>
      <c r="H38" s="153" t="str">
        <f>IFERROR(VLOOKUP($A38, '利用者情報'!$A$12:$L$113, 10, FALSE), "")</f>
        <v/>
      </c>
      <c r="I38" s="153" t="str">
        <f>IFERROR(VLOOKUP($A38, '利用者情報'!$A$12:$L$113, 11, FALSE), "")</f>
        <v/>
      </c>
      <c r="J38" s="153" t="str">
        <f>IFERROR(VLOOKUP($A38, '利用者情報'!$A$12:$L$113, 12, FALSE), "")</f>
        <v/>
      </c>
      <c r="K38" s="160"/>
      <c r="L38" s="160"/>
      <c r="M38" s="157">
        <f t="shared" si="1"/>
        <v>0</v>
      </c>
      <c r="N38" s="158">
        <f t="shared" si="2"/>
        <v>0</v>
      </c>
      <c r="O38" s="160"/>
      <c r="P38" s="160"/>
      <c r="Q38" s="160"/>
      <c r="R38" s="158">
        <f t="shared" si="3"/>
        <v>0</v>
      </c>
      <c r="S38" s="157">
        <f t="shared" si="4"/>
        <v>0</v>
      </c>
      <c r="T38" s="157">
        <f t="shared" si="5"/>
        <v>0</v>
      </c>
      <c r="U38" s="158">
        <f t="shared" si="6"/>
        <v>0</v>
      </c>
      <c r="V38" s="158">
        <f t="shared" si="7"/>
        <v>0</v>
      </c>
      <c r="W38" s="159"/>
      <c r="X38" s="10" t="str">
        <f t="shared" si="8"/>
        <v/>
      </c>
      <c r="Y38" s="1"/>
      <c r="Z38" s="1"/>
      <c r="AA38" s="1"/>
      <c r="AB38" s="1"/>
      <c r="AC38" s="1"/>
    </row>
    <row r="39" ht="18.0" customHeight="1">
      <c r="A39" s="160"/>
      <c r="B39" s="153" t="str">
        <f>IFERROR(VLOOKUP($A39, '利用者情報'!$A$12:$L$113, 2, FALSE), "")</f>
        <v/>
      </c>
      <c r="C39" s="153" t="str">
        <f>IFERROR(VLOOKUP($A39, '利用者情報'!$A$12:$L$113, 3, FALSE), "")</f>
        <v/>
      </c>
      <c r="D39" s="153" t="str">
        <f>IFERROR(VLOOKUP($A39, '利用者情報'!$A$12:$L$113, 6, FALSE), "")</f>
        <v/>
      </c>
      <c r="E39" s="153" t="str">
        <f>IFERROR(VLOOKUP($A39, '利用者情報'!$A$12:$L$113, 7, FALSE), "")</f>
        <v/>
      </c>
      <c r="F39" s="156" t="str">
        <f>IFERROR(VLOOKUP($A39, '利用者情報'!$A$12:$L$113, 8, FALSE), "")</f>
        <v/>
      </c>
      <c r="G39" s="153" t="str">
        <f>IFERROR(VLOOKUP($A39, '利用者情報'!$A$12:$L$113, 9, FALSE), "")</f>
        <v/>
      </c>
      <c r="H39" s="153" t="str">
        <f>IFERROR(VLOOKUP($A39, '利用者情報'!$A$12:$L$113, 10, FALSE), "")</f>
        <v/>
      </c>
      <c r="I39" s="153" t="str">
        <f>IFERROR(VLOOKUP($A39, '利用者情報'!$A$12:$L$113, 11, FALSE), "")</f>
        <v/>
      </c>
      <c r="J39" s="153" t="str">
        <f>IFERROR(VLOOKUP($A39, '利用者情報'!$A$12:$L$113, 12, FALSE), "")</f>
        <v/>
      </c>
      <c r="K39" s="160"/>
      <c r="L39" s="160"/>
      <c r="M39" s="157">
        <f t="shared" si="1"/>
        <v>0</v>
      </c>
      <c r="N39" s="158">
        <f t="shared" si="2"/>
        <v>0</v>
      </c>
      <c r="O39" s="160"/>
      <c r="P39" s="160"/>
      <c r="Q39" s="160"/>
      <c r="R39" s="158">
        <f t="shared" si="3"/>
        <v>0</v>
      </c>
      <c r="S39" s="157">
        <f t="shared" si="4"/>
        <v>0</v>
      </c>
      <c r="T39" s="157">
        <f t="shared" si="5"/>
        <v>0</v>
      </c>
      <c r="U39" s="158">
        <f t="shared" si="6"/>
        <v>0</v>
      </c>
      <c r="V39" s="158">
        <f t="shared" si="7"/>
        <v>0</v>
      </c>
      <c r="W39" s="159"/>
      <c r="X39" s="10" t="str">
        <f t="shared" si="8"/>
        <v/>
      </c>
      <c r="Y39" s="1"/>
      <c r="Z39" s="1"/>
      <c r="AA39" s="1"/>
      <c r="AB39" s="1"/>
      <c r="AC39" s="1"/>
    </row>
    <row r="40" ht="18.0" customHeight="1">
      <c r="A40" s="160"/>
      <c r="B40" s="153" t="str">
        <f>IFERROR(VLOOKUP($A40, '利用者情報'!$A$12:$L$113, 2, FALSE), "")</f>
        <v/>
      </c>
      <c r="C40" s="153" t="str">
        <f>IFERROR(VLOOKUP($A40, '利用者情報'!$A$12:$L$113, 3, FALSE), "")</f>
        <v/>
      </c>
      <c r="D40" s="153" t="str">
        <f>IFERROR(VLOOKUP($A40, '利用者情報'!$A$12:$L$113, 6, FALSE), "")</f>
        <v/>
      </c>
      <c r="E40" s="153" t="str">
        <f>IFERROR(VLOOKUP($A40, '利用者情報'!$A$12:$L$113, 7, FALSE), "")</f>
        <v/>
      </c>
      <c r="F40" s="156" t="str">
        <f>IFERROR(VLOOKUP($A40, '利用者情報'!$A$12:$L$113, 8, FALSE), "")</f>
        <v/>
      </c>
      <c r="G40" s="153" t="str">
        <f>IFERROR(VLOOKUP($A40, '利用者情報'!$A$12:$L$113, 9, FALSE), "")</f>
        <v/>
      </c>
      <c r="H40" s="153" t="str">
        <f>IFERROR(VLOOKUP($A40, '利用者情報'!$A$12:$L$113, 10, FALSE), "")</f>
        <v/>
      </c>
      <c r="I40" s="153" t="str">
        <f>IFERROR(VLOOKUP($A40, '利用者情報'!$A$12:$L$113, 11, FALSE), "")</f>
        <v/>
      </c>
      <c r="J40" s="153" t="str">
        <f>IFERROR(VLOOKUP($A40, '利用者情報'!$A$12:$L$113, 12, FALSE), "")</f>
        <v/>
      </c>
      <c r="K40" s="160"/>
      <c r="L40" s="160"/>
      <c r="M40" s="157">
        <f t="shared" si="1"/>
        <v>0</v>
      </c>
      <c r="N40" s="158">
        <f t="shared" si="2"/>
        <v>0</v>
      </c>
      <c r="O40" s="160"/>
      <c r="P40" s="160"/>
      <c r="Q40" s="160"/>
      <c r="R40" s="158">
        <f t="shared" si="3"/>
        <v>0</v>
      </c>
      <c r="S40" s="157">
        <f t="shared" si="4"/>
        <v>0</v>
      </c>
      <c r="T40" s="157">
        <f t="shared" si="5"/>
        <v>0</v>
      </c>
      <c r="U40" s="158">
        <f t="shared" si="6"/>
        <v>0</v>
      </c>
      <c r="V40" s="158">
        <f t="shared" si="7"/>
        <v>0</v>
      </c>
      <c r="W40" s="159"/>
      <c r="X40" s="10" t="str">
        <f t="shared" si="8"/>
        <v/>
      </c>
      <c r="Y40" s="1"/>
      <c r="Z40" s="1"/>
      <c r="AA40" s="1"/>
      <c r="AB40" s="1"/>
      <c r="AC40" s="1"/>
    </row>
    <row r="41" ht="18.0" customHeight="1">
      <c r="A41" s="160"/>
      <c r="B41" s="153" t="str">
        <f>IFERROR(VLOOKUP($A41, '利用者情報'!$A$12:$L$113, 2, FALSE), "")</f>
        <v/>
      </c>
      <c r="C41" s="153" t="str">
        <f>IFERROR(VLOOKUP($A41, '利用者情報'!$A$12:$L$113, 3, FALSE), "")</f>
        <v/>
      </c>
      <c r="D41" s="153" t="str">
        <f>IFERROR(VLOOKUP($A41, '利用者情報'!$A$12:$L$113, 6, FALSE), "")</f>
        <v/>
      </c>
      <c r="E41" s="153" t="str">
        <f>IFERROR(VLOOKUP($A41, '利用者情報'!$A$12:$L$113, 7, FALSE), "")</f>
        <v/>
      </c>
      <c r="F41" s="156" t="str">
        <f>IFERROR(VLOOKUP($A41, '利用者情報'!$A$12:$L$113, 8, FALSE), "")</f>
        <v/>
      </c>
      <c r="G41" s="153" t="str">
        <f>IFERROR(VLOOKUP($A41, '利用者情報'!$A$12:$L$113, 9, FALSE), "")</f>
        <v/>
      </c>
      <c r="H41" s="153" t="str">
        <f>IFERROR(VLOOKUP($A41, '利用者情報'!$A$12:$L$113, 10, FALSE), "")</f>
        <v/>
      </c>
      <c r="I41" s="153" t="str">
        <f>IFERROR(VLOOKUP($A41, '利用者情報'!$A$12:$L$113, 11, FALSE), "")</f>
        <v/>
      </c>
      <c r="J41" s="153" t="str">
        <f>IFERROR(VLOOKUP($A41, '利用者情報'!$A$12:$L$113, 12, FALSE), "")</f>
        <v/>
      </c>
      <c r="K41" s="160"/>
      <c r="L41" s="160"/>
      <c r="M41" s="157">
        <f t="shared" si="1"/>
        <v>0</v>
      </c>
      <c r="N41" s="158">
        <f t="shared" si="2"/>
        <v>0</v>
      </c>
      <c r="O41" s="160"/>
      <c r="P41" s="160"/>
      <c r="Q41" s="160"/>
      <c r="R41" s="158">
        <f t="shared" si="3"/>
        <v>0</v>
      </c>
      <c r="S41" s="157">
        <f t="shared" si="4"/>
        <v>0</v>
      </c>
      <c r="T41" s="157">
        <f t="shared" si="5"/>
        <v>0</v>
      </c>
      <c r="U41" s="158">
        <f t="shared" si="6"/>
        <v>0</v>
      </c>
      <c r="V41" s="158">
        <f t="shared" si="7"/>
        <v>0</v>
      </c>
      <c r="W41" s="159"/>
      <c r="X41" s="10" t="str">
        <f t="shared" si="8"/>
        <v/>
      </c>
      <c r="Y41" s="1"/>
      <c r="Z41" s="1"/>
      <c r="AA41" s="1"/>
      <c r="AB41" s="1"/>
      <c r="AC41" s="1"/>
    </row>
    <row r="42" ht="18.0" customHeight="1">
      <c r="A42" s="160"/>
      <c r="B42" s="153" t="str">
        <f>IFERROR(VLOOKUP($A42, '利用者情報'!$A$12:$L$113, 2, FALSE), "")</f>
        <v/>
      </c>
      <c r="C42" s="153" t="str">
        <f>IFERROR(VLOOKUP($A42, '利用者情報'!$A$12:$L$113, 3, FALSE), "")</f>
        <v/>
      </c>
      <c r="D42" s="153" t="str">
        <f>IFERROR(VLOOKUP($A42, '利用者情報'!$A$12:$L$113, 6, FALSE), "")</f>
        <v/>
      </c>
      <c r="E42" s="153" t="str">
        <f>IFERROR(VLOOKUP($A42, '利用者情報'!$A$12:$L$113, 7, FALSE), "")</f>
        <v/>
      </c>
      <c r="F42" s="156" t="str">
        <f>IFERROR(VLOOKUP($A42, '利用者情報'!$A$12:$L$113, 8, FALSE), "")</f>
        <v/>
      </c>
      <c r="G42" s="153" t="str">
        <f>IFERROR(VLOOKUP($A42, '利用者情報'!$A$12:$L$113, 9, FALSE), "")</f>
        <v/>
      </c>
      <c r="H42" s="153" t="str">
        <f>IFERROR(VLOOKUP($A42, '利用者情報'!$A$12:$L$113, 10, FALSE), "")</f>
        <v/>
      </c>
      <c r="I42" s="153" t="str">
        <f>IFERROR(VLOOKUP($A42, '利用者情報'!$A$12:$L$113, 11, FALSE), "")</f>
        <v/>
      </c>
      <c r="J42" s="153" t="str">
        <f>IFERROR(VLOOKUP($A42, '利用者情報'!$A$12:$L$113, 12, FALSE), "")</f>
        <v/>
      </c>
      <c r="K42" s="160"/>
      <c r="L42" s="160"/>
      <c r="M42" s="157">
        <f t="shared" si="1"/>
        <v>0</v>
      </c>
      <c r="N42" s="158">
        <f t="shared" si="2"/>
        <v>0</v>
      </c>
      <c r="O42" s="160"/>
      <c r="P42" s="160"/>
      <c r="Q42" s="160"/>
      <c r="R42" s="158">
        <f t="shared" si="3"/>
        <v>0</v>
      </c>
      <c r="S42" s="157">
        <f t="shared" si="4"/>
        <v>0</v>
      </c>
      <c r="T42" s="157">
        <f t="shared" si="5"/>
        <v>0</v>
      </c>
      <c r="U42" s="158">
        <f t="shared" si="6"/>
        <v>0</v>
      </c>
      <c r="V42" s="158">
        <f t="shared" si="7"/>
        <v>0</v>
      </c>
      <c r="W42" s="159"/>
      <c r="X42" s="10" t="str">
        <f t="shared" si="8"/>
        <v/>
      </c>
      <c r="Y42" s="1"/>
      <c r="Z42" s="1"/>
      <c r="AA42" s="1"/>
      <c r="AB42" s="1"/>
      <c r="AC42" s="1"/>
    </row>
    <row r="43" ht="18.0" customHeight="1">
      <c r="A43" s="160"/>
      <c r="B43" s="153" t="str">
        <f>IFERROR(VLOOKUP($A43, '利用者情報'!$A$12:$L$113, 2, FALSE), "")</f>
        <v/>
      </c>
      <c r="C43" s="153" t="str">
        <f>IFERROR(VLOOKUP($A43, '利用者情報'!$A$12:$L$113, 3, FALSE), "")</f>
        <v/>
      </c>
      <c r="D43" s="153" t="str">
        <f>IFERROR(VLOOKUP($A43, '利用者情報'!$A$12:$L$113, 6, FALSE), "")</f>
        <v/>
      </c>
      <c r="E43" s="153" t="str">
        <f>IFERROR(VLOOKUP($A43, '利用者情報'!$A$12:$L$113, 7, FALSE), "")</f>
        <v/>
      </c>
      <c r="F43" s="156" t="str">
        <f>IFERROR(VLOOKUP($A43, '利用者情報'!$A$12:$L$113, 8, FALSE), "")</f>
        <v/>
      </c>
      <c r="G43" s="153" t="str">
        <f>IFERROR(VLOOKUP($A43, '利用者情報'!$A$12:$L$113, 9, FALSE), "")</f>
        <v/>
      </c>
      <c r="H43" s="153" t="str">
        <f>IFERROR(VLOOKUP($A43, '利用者情報'!$A$12:$L$113, 10, FALSE), "")</f>
        <v/>
      </c>
      <c r="I43" s="153" t="str">
        <f>IFERROR(VLOOKUP($A43, '利用者情報'!$A$12:$L$113, 11, FALSE), "")</f>
        <v/>
      </c>
      <c r="J43" s="153" t="str">
        <f>IFERROR(VLOOKUP($A43, '利用者情報'!$A$12:$L$113, 12, FALSE), "")</f>
        <v/>
      </c>
      <c r="K43" s="160"/>
      <c r="L43" s="160"/>
      <c r="M43" s="157">
        <f t="shared" si="1"/>
        <v>0</v>
      </c>
      <c r="N43" s="158">
        <f t="shared" si="2"/>
        <v>0</v>
      </c>
      <c r="O43" s="160"/>
      <c r="P43" s="160"/>
      <c r="Q43" s="160"/>
      <c r="R43" s="158">
        <f t="shared" si="3"/>
        <v>0</v>
      </c>
      <c r="S43" s="157">
        <f t="shared" si="4"/>
        <v>0</v>
      </c>
      <c r="T43" s="157">
        <f t="shared" si="5"/>
        <v>0</v>
      </c>
      <c r="U43" s="158">
        <f t="shared" si="6"/>
        <v>0</v>
      </c>
      <c r="V43" s="158">
        <f t="shared" si="7"/>
        <v>0</v>
      </c>
      <c r="W43" s="159"/>
      <c r="X43" s="10" t="str">
        <f t="shared" si="8"/>
        <v/>
      </c>
      <c r="Y43" s="1"/>
      <c r="Z43" s="1"/>
      <c r="AA43" s="1"/>
      <c r="AB43" s="1"/>
      <c r="AC43" s="1"/>
    </row>
    <row r="44" ht="18.0" customHeight="1">
      <c r="A44" s="160"/>
      <c r="B44" s="153" t="str">
        <f>IFERROR(VLOOKUP($A44, '利用者情報'!$A$12:$L$113, 2, FALSE), "")</f>
        <v/>
      </c>
      <c r="C44" s="153" t="str">
        <f>IFERROR(VLOOKUP($A44, '利用者情報'!$A$12:$L$113, 3, FALSE), "")</f>
        <v/>
      </c>
      <c r="D44" s="153" t="str">
        <f>IFERROR(VLOOKUP($A44, '利用者情報'!$A$12:$L$113, 6, FALSE), "")</f>
        <v/>
      </c>
      <c r="E44" s="153" t="str">
        <f>IFERROR(VLOOKUP($A44, '利用者情報'!$A$12:$L$113, 7, FALSE), "")</f>
        <v/>
      </c>
      <c r="F44" s="156" t="str">
        <f>IFERROR(VLOOKUP($A44, '利用者情報'!$A$12:$L$113, 8, FALSE), "")</f>
        <v/>
      </c>
      <c r="G44" s="153" t="str">
        <f>IFERROR(VLOOKUP($A44, '利用者情報'!$A$12:$L$113, 9, FALSE), "")</f>
        <v/>
      </c>
      <c r="H44" s="153" t="str">
        <f>IFERROR(VLOOKUP($A44, '利用者情報'!$A$12:$L$113, 10, FALSE), "")</f>
        <v/>
      </c>
      <c r="I44" s="153" t="str">
        <f>IFERROR(VLOOKUP($A44, '利用者情報'!$A$12:$L$113, 11, FALSE), "")</f>
        <v/>
      </c>
      <c r="J44" s="153" t="str">
        <f>IFERROR(VLOOKUP($A44, '利用者情報'!$A$12:$L$113, 12, FALSE), "")</f>
        <v/>
      </c>
      <c r="K44" s="160"/>
      <c r="L44" s="160"/>
      <c r="M44" s="157">
        <f t="shared" si="1"/>
        <v>0</v>
      </c>
      <c r="N44" s="158">
        <f t="shared" si="2"/>
        <v>0</v>
      </c>
      <c r="O44" s="160"/>
      <c r="P44" s="160"/>
      <c r="Q44" s="160"/>
      <c r="R44" s="158">
        <f t="shared" si="3"/>
        <v>0</v>
      </c>
      <c r="S44" s="157">
        <f t="shared" si="4"/>
        <v>0</v>
      </c>
      <c r="T44" s="157">
        <f t="shared" si="5"/>
        <v>0</v>
      </c>
      <c r="U44" s="158">
        <f t="shared" si="6"/>
        <v>0</v>
      </c>
      <c r="V44" s="158">
        <f t="shared" si="7"/>
        <v>0</v>
      </c>
      <c r="W44" s="159"/>
      <c r="X44" s="10" t="str">
        <f t="shared" si="8"/>
        <v/>
      </c>
      <c r="Y44" s="1"/>
      <c r="Z44" s="1"/>
      <c r="AA44" s="1"/>
      <c r="AB44" s="1"/>
      <c r="AC44" s="1"/>
    </row>
    <row r="45" ht="18.0" customHeight="1">
      <c r="A45" s="160"/>
      <c r="B45" s="153" t="str">
        <f>IFERROR(VLOOKUP($A45, '利用者情報'!$A$12:$L$113, 2, FALSE), "")</f>
        <v/>
      </c>
      <c r="C45" s="153" t="str">
        <f>IFERROR(VLOOKUP($A45, '利用者情報'!$A$12:$L$113, 3, FALSE), "")</f>
        <v/>
      </c>
      <c r="D45" s="153" t="str">
        <f>IFERROR(VLOOKUP($A45, '利用者情報'!$A$12:$L$113, 6, FALSE), "")</f>
        <v/>
      </c>
      <c r="E45" s="153" t="str">
        <f>IFERROR(VLOOKUP($A45, '利用者情報'!$A$12:$L$113, 7, FALSE), "")</f>
        <v/>
      </c>
      <c r="F45" s="156" t="str">
        <f>IFERROR(VLOOKUP($A45, '利用者情報'!$A$12:$L$113, 8, FALSE), "")</f>
        <v/>
      </c>
      <c r="G45" s="153" t="str">
        <f>IFERROR(VLOOKUP($A45, '利用者情報'!$A$12:$L$113, 9, FALSE), "")</f>
        <v/>
      </c>
      <c r="H45" s="153" t="str">
        <f>IFERROR(VLOOKUP($A45, '利用者情報'!$A$12:$L$113, 10, FALSE), "")</f>
        <v/>
      </c>
      <c r="I45" s="153" t="str">
        <f>IFERROR(VLOOKUP($A45, '利用者情報'!$A$12:$L$113, 11, FALSE), "")</f>
        <v/>
      </c>
      <c r="J45" s="153" t="str">
        <f>IFERROR(VLOOKUP($A45, '利用者情報'!$A$12:$L$113, 12, FALSE), "")</f>
        <v/>
      </c>
      <c r="K45" s="160"/>
      <c r="L45" s="160"/>
      <c r="M45" s="157">
        <f t="shared" si="1"/>
        <v>0</v>
      </c>
      <c r="N45" s="158">
        <f t="shared" si="2"/>
        <v>0</v>
      </c>
      <c r="O45" s="160"/>
      <c r="P45" s="160"/>
      <c r="Q45" s="160"/>
      <c r="R45" s="158">
        <f t="shared" si="3"/>
        <v>0</v>
      </c>
      <c r="S45" s="157">
        <f t="shared" si="4"/>
        <v>0</v>
      </c>
      <c r="T45" s="157">
        <f t="shared" si="5"/>
        <v>0</v>
      </c>
      <c r="U45" s="158">
        <f t="shared" si="6"/>
        <v>0</v>
      </c>
      <c r="V45" s="158">
        <f t="shared" si="7"/>
        <v>0</v>
      </c>
      <c r="W45" s="159"/>
      <c r="X45" s="10" t="str">
        <f t="shared" si="8"/>
        <v/>
      </c>
      <c r="Y45" s="1"/>
      <c r="Z45" s="1"/>
      <c r="AA45" s="1"/>
      <c r="AB45" s="1"/>
      <c r="AC45" s="1"/>
    </row>
    <row r="46" ht="18.0" customHeight="1">
      <c r="A46" s="160"/>
      <c r="B46" s="153" t="str">
        <f>IFERROR(VLOOKUP($A46, '利用者情報'!$A$12:$L$113, 2, FALSE), "")</f>
        <v/>
      </c>
      <c r="C46" s="153" t="str">
        <f>IFERROR(VLOOKUP($A46, '利用者情報'!$A$12:$L$113, 3, FALSE), "")</f>
        <v/>
      </c>
      <c r="D46" s="153" t="str">
        <f>IFERROR(VLOOKUP($A46, '利用者情報'!$A$12:$L$113, 6, FALSE), "")</f>
        <v/>
      </c>
      <c r="E46" s="153" t="str">
        <f>IFERROR(VLOOKUP($A46, '利用者情報'!$A$12:$L$113, 7, FALSE), "")</f>
        <v/>
      </c>
      <c r="F46" s="156" t="str">
        <f>IFERROR(VLOOKUP($A46, '利用者情報'!$A$12:$L$113, 8, FALSE), "")</f>
        <v/>
      </c>
      <c r="G46" s="153" t="str">
        <f>IFERROR(VLOOKUP($A46, '利用者情報'!$A$12:$L$113, 9, FALSE), "")</f>
        <v/>
      </c>
      <c r="H46" s="153" t="str">
        <f>IFERROR(VLOOKUP($A46, '利用者情報'!$A$12:$L$113, 10, FALSE), "")</f>
        <v/>
      </c>
      <c r="I46" s="153" t="str">
        <f>IFERROR(VLOOKUP($A46, '利用者情報'!$A$12:$L$113, 11, FALSE), "")</f>
        <v/>
      </c>
      <c r="J46" s="153" t="str">
        <f>IFERROR(VLOOKUP($A46, '利用者情報'!$A$12:$L$113, 12, FALSE), "")</f>
        <v/>
      </c>
      <c r="K46" s="160"/>
      <c r="L46" s="160"/>
      <c r="M46" s="157">
        <f t="shared" si="1"/>
        <v>0</v>
      </c>
      <c r="N46" s="158">
        <f t="shared" si="2"/>
        <v>0</v>
      </c>
      <c r="O46" s="160"/>
      <c r="P46" s="160"/>
      <c r="Q46" s="160"/>
      <c r="R46" s="158">
        <f t="shared" si="3"/>
        <v>0</v>
      </c>
      <c r="S46" s="157">
        <f t="shared" si="4"/>
        <v>0</v>
      </c>
      <c r="T46" s="157">
        <f t="shared" si="5"/>
        <v>0</v>
      </c>
      <c r="U46" s="158">
        <f t="shared" si="6"/>
        <v>0</v>
      </c>
      <c r="V46" s="158">
        <f t="shared" si="7"/>
        <v>0</v>
      </c>
      <c r="W46" s="159"/>
      <c r="X46" s="10" t="str">
        <f t="shared" si="8"/>
        <v/>
      </c>
      <c r="Y46" s="1"/>
      <c r="Z46" s="1"/>
      <c r="AA46" s="1"/>
      <c r="AB46" s="1"/>
      <c r="AC46" s="1"/>
    </row>
    <row r="47" ht="18.0" customHeight="1">
      <c r="A47" s="160"/>
      <c r="B47" s="153" t="str">
        <f>IFERROR(VLOOKUP($A47, '利用者情報'!$A$12:$L$113, 2, FALSE), "")</f>
        <v/>
      </c>
      <c r="C47" s="153" t="str">
        <f>IFERROR(VLOOKUP($A47, '利用者情報'!$A$12:$L$113, 3, FALSE), "")</f>
        <v/>
      </c>
      <c r="D47" s="153" t="str">
        <f>IFERROR(VLOOKUP($A47, '利用者情報'!$A$12:$L$113, 6, FALSE), "")</f>
        <v/>
      </c>
      <c r="E47" s="153" t="str">
        <f>IFERROR(VLOOKUP($A47, '利用者情報'!$A$12:$L$113, 7, FALSE), "")</f>
        <v/>
      </c>
      <c r="F47" s="156" t="str">
        <f>IFERROR(VLOOKUP($A47, '利用者情報'!$A$12:$L$113, 8, FALSE), "")</f>
        <v/>
      </c>
      <c r="G47" s="153" t="str">
        <f>IFERROR(VLOOKUP($A47, '利用者情報'!$A$12:$L$113, 9, FALSE), "")</f>
        <v/>
      </c>
      <c r="H47" s="153" t="str">
        <f>IFERROR(VLOOKUP($A47, '利用者情報'!$A$12:$L$113, 10, FALSE), "")</f>
        <v/>
      </c>
      <c r="I47" s="153" t="str">
        <f>IFERROR(VLOOKUP($A47, '利用者情報'!$A$12:$L$113, 11, FALSE), "")</f>
        <v/>
      </c>
      <c r="J47" s="153" t="str">
        <f>IFERROR(VLOOKUP($A47, '利用者情報'!$A$12:$L$113, 12, FALSE), "")</f>
        <v/>
      </c>
      <c r="K47" s="160"/>
      <c r="L47" s="160"/>
      <c r="M47" s="157">
        <f t="shared" si="1"/>
        <v>0</v>
      </c>
      <c r="N47" s="158">
        <f t="shared" si="2"/>
        <v>0</v>
      </c>
      <c r="O47" s="160"/>
      <c r="P47" s="160"/>
      <c r="Q47" s="160"/>
      <c r="R47" s="158">
        <f t="shared" si="3"/>
        <v>0</v>
      </c>
      <c r="S47" s="157">
        <f t="shared" si="4"/>
        <v>0</v>
      </c>
      <c r="T47" s="157">
        <f t="shared" si="5"/>
        <v>0</v>
      </c>
      <c r="U47" s="158">
        <f t="shared" si="6"/>
        <v>0</v>
      </c>
      <c r="V47" s="158">
        <f t="shared" si="7"/>
        <v>0</v>
      </c>
      <c r="W47" s="159"/>
      <c r="X47" s="10" t="str">
        <f t="shared" si="8"/>
        <v/>
      </c>
      <c r="Y47" s="1"/>
      <c r="Z47" s="1"/>
      <c r="AA47" s="1"/>
      <c r="AB47" s="1"/>
      <c r="AC47" s="1"/>
    </row>
    <row r="48" ht="18.0" customHeight="1">
      <c r="A48" s="160"/>
      <c r="B48" s="153" t="str">
        <f>IFERROR(VLOOKUP($A48, '利用者情報'!$A$12:$L$113, 2, FALSE), "")</f>
        <v/>
      </c>
      <c r="C48" s="153" t="str">
        <f>IFERROR(VLOOKUP($A48, '利用者情報'!$A$12:$L$113, 3, FALSE), "")</f>
        <v/>
      </c>
      <c r="D48" s="153" t="str">
        <f>IFERROR(VLOOKUP($A48, '利用者情報'!$A$12:$L$113, 6, FALSE), "")</f>
        <v/>
      </c>
      <c r="E48" s="153" t="str">
        <f>IFERROR(VLOOKUP($A48, '利用者情報'!$A$12:$L$113, 7, FALSE), "")</f>
        <v/>
      </c>
      <c r="F48" s="156" t="str">
        <f>IFERROR(VLOOKUP($A48, '利用者情報'!$A$12:$L$113, 8, FALSE), "")</f>
        <v/>
      </c>
      <c r="G48" s="153" t="str">
        <f>IFERROR(VLOOKUP($A48, '利用者情報'!$A$12:$L$113, 9, FALSE), "")</f>
        <v/>
      </c>
      <c r="H48" s="153" t="str">
        <f>IFERROR(VLOOKUP($A48, '利用者情報'!$A$12:$L$113, 10, FALSE), "")</f>
        <v/>
      </c>
      <c r="I48" s="153" t="str">
        <f>IFERROR(VLOOKUP($A48, '利用者情報'!$A$12:$L$113, 11, FALSE), "")</f>
        <v/>
      </c>
      <c r="J48" s="153" t="str">
        <f>IFERROR(VLOOKUP($A48, '利用者情報'!$A$12:$L$113, 12, FALSE), "")</f>
        <v/>
      </c>
      <c r="K48" s="160"/>
      <c r="L48" s="160"/>
      <c r="M48" s="157">
        <f t="shared" si="1"/>
        <v>0</v>
      </c>
      <c r="N48" s="158">
        <f t="shared" si="2"/>
        <v>0</v>
      </c>
      <c r="O48" s="160"/>
      <c r="P48" s="160"/>
      <c r="Q48" s="160"/>
      <c r="R48" s="158">
        <f t="shared" si="3"/>
        <v>0</v>
      </c>
      <c r="S48" s="157">
        <f t="shared" si="4"/>
        <v>0</v>
      </c>
      <c r="T48" s="157">
        <f t="shared" si="5"/>
        <v>0</v>
      </c>
      <c r="U48" s="158">
        <f t="shared" si="6"/>
        <v>0</v>
      </c>
      <c r="V48" s="158">
        <f t="shared" si="7"/>
        <v>0</v>
      </c>
      <c r="W48" s="159"/>
      <c r="X48" s="10" t="str">
        <f t="shared" si="8"/>
        <v/>
      </c>
      <c r="Y48" s="1"/>
      <c r="Z48" s="1"/>
      <c r="AA48" s="1"/>
      <c r="AB48" s="1"/>
      <c r="AC48" s="1"/>
    </row>
    <row r="49" ht="18.0" customHeight="1">
      <c r="A49" s="160"/>
      <c r="B49" s="153" t="str">
        <f>IFERROR(VLOOKUP($A49, '利用者情報'!$A$12:$L$113, 2, FALSE), "")</f>
        <v/>
      </c>
      <c r="C49" s="153" t="str">
        <f>IFERROR(VLOOKUP($A49, '利用者情報'!$A$12:$L$113, 3, FALSE), "")</f>
        <v/>
      </c>
      <c r="D49" s="153" t="str">
        <f>IFERROR(VLOOKUP($A49, '利用者情報'!$A$12:$L$113, 6, FALSE), "")</f>
        <v/>
      </c>
      <c r="E49" s="153" t="str">
        <f>IFERROR(VLOOKUP($A49, '利用者情報'!$A$12:$L$113, 7, FALSE), "")</f>
        <v/>
      </c>
      <c r="F49" s="156" t="str">
        <f>IFERROR(VLOOKUP($A49, '利用者情報'!$A$12:$L$113, 8, FALSE), "")</f>
        <v/>
      </c>
      <c r="G49" s="153" t="str">
        <f>IFERROR(VLOOKUP($A49, '利用者情報'!$A$12:$L$113, 9, FALSE), "")</f>
        <v/>
      </c>
      <c r="H49" s="153" t="str">
        <f>IFERROR(VLOOKUP($A49, '利用者情報'!$A$12:$L$113, 10, FALSE), "")</f>
        <v/>
      </c>
      <c r="I49" s="153" t="str">
        <f>IFERROR(VLOOKUP($A49, '利用者情報'!$A$12:$L$113, 11, FALSE), "")</f>
        <v/>
      </c>
      <c r="J49" s="153" t="str">
        <f>IFERROR(VLOOKUP($A49, '利用者情報'!$A$12:$L$113, 12, FALSE), "")</f>
        <v/>
      </c>
      <c r="K49" s="160"/>
      <c r="L49" s="160"/>
      <c r="M49" s="157">
        <f t="shared" si="1"/>
        <v>0</v>
      </c>
      <c r="N49" s="158">
        <f t="shared" si="2"/>
        <v>0</v>
      </c>
      <c r="O49" s="160"/>
      <c r="P49" s="160"/>
      <c r="Q49" s="160"/>
      <c r="R49" s="158">
        <f t="shared" si="3"/>
        <v>0</v>
      </c>
      <c r="S49" s="157">
        <f t="shared" si="4"/>
        <v>0</v>
      </c>
      <c r="T49" s="157">
        <f t="shared" si="5"/>
        <v>0</v>
      </c>
      <c r="U49" s="158">
        <f t="shared" si="6"/>
        <v>0</v>
      </c>
      <c r="V49" s="158">
        <f t="shared" si="7"/>
        <v>0</v>
      </c>
      <c r="W49" s="159"/>
      <c r="X49" s="10" t="str">
        <f t="shared" si="8"/>
        <v/>
      </c>
      <c r="Y49" s="1"/>
      <c r="Z49" s="1"/>
      <c r="AA49" s="1"/>
      <c r="AB49" s="1"/>
      <c r="AC49" s="1"/>
    </row>
    <row r="50" ht="18.0" customHeight="1">
      <c r="A50" s="160"/>
      <c r="B50" s="153" t="str">
        <f>IFERROR(VLOOKUP($A50, '利用者情報'!$A$12:$L$113, 2, FALSE), "")</f>
        <v/>
      </c>
      <c r="C50" s="153" t="str">
        <f>IFERROR(VLOOKUP($A50, '利用者情報'!$A$12:$L$113, 3, FALSE), "")</f>
        <v/>
      </c>
      <c r="D50" s="153" t="str">
        <f>IFERROR(VLOOKUP($A50, '利用者情報'!$A$12:$L$113, 6, FALSE), "")</f>
        <v/>
      </c>
      <c r="E50" s="153" t="str">
        <f>IFERROR(VLOOKUP($A50, '利用者情報'!$A$12:$L$113, 7, FALSE), "")</f>
        <v/>
      </c>
      <c r="F50" s="156" t="str">
        <f>IFERROR(VLOOKUP($A50, '利用者情報'!$A$12:$L$113, 8, FALSE), "")</f>
        <v/>
      </c>
      <c r="G50" s="153" t="str">
        <f>IFERROR(VLOOKUP($A50, '利用者情報'!$A$12:$L$113, 9, FALSE), "")</f>
        <v/>
      </c>
      <c r="H50" s="153" t="str">
        <f>IFERROR(VLOOKUP($A50, '利用者情報'!$A$12:$L$113, 10, FALSE), "")</f>
        <v/>
      </c>
      <c r="I50" s="153" t="str">
        <f>IFERROR(VLOOKUP($A50, '利用者情報'!$A$12:$L$113, 11, FALSE), "")</f>
        <v/>
      </c>
      <c r="J50" s="153" t="str">
        <f>IFERROR(VLOOKUP($A50, '利用者情報'!$A$12:$L$113, 12, FALSE), "")</f>
        <v/>
      </c>
      <c r="K50" s="160"/>
      <c r="L50" s="160"/>
      <c r="M50" s="157">
        <f t="shared" si="1"/>
        <v>0</v>
      </c>
      <c r="N50" s="158">
        <f t="shared" si="2"/>
        <v>0</v>
      </c>
      <c r="O50" s="160"/>
      <c r="P50" s="160"/>
      <c r="Q50" s="160"/>
      <c r="R50" s="158">
        <f t="shared" si="3"/>
        <v>0</v>
      </c>
      <c r="S50" s="157">
        <f t="shared" si="4"/>
        <v>0</v>
      </c>
      <c r="T50" s="157">
        <f t="shared" si="5"/>
        <v>0</v>
      </c>
      <c r="U50" s="158">
        <f t="shared" si="6"/>
        <v>0</v>
      </c>
      <c r="V50" s="158">
        <f t="shared" si="7"/>
        <v>0</v>
      </c>
      <c r="W50" s="159"/>
      <c r="X50" s="10" t="str">
        <f t="shared" si="8"/>
        <v/>
      </c>
      <c r="Y50" s="1"/>
      <c r="Z50" s="1"/>
      <c r="AA50" s="1"/>
      <c r="AB50" s="1"/>
      <c r="AC50" s="1"/>
    </row>
    <row r="51" ht="18.0" customHeight="1">
      <c r="A51" s="160"/>
      <c r="B51" s="153" t="str">
        <f>IFERROR(VLOOKUP($A51, '利用者情報'!$A$12:$L$113, 2, FALSE), "")</f>
        <v/>
      </c>
      <c r="C51" s="153" t="str">
        <f>IFERROR(VLOOKUP($A51, '利用者情報'!$A$12:$L$113, 3, FALSE), "")</f>
        <v/>
      </c>
      <c r="D51" s="153" t="str">
        <f>IFERROR(VLOOKUP($A51, '利用者情報'!$A$12:$L$113, 6, FALSE), "")</f>
        <v/>
      </c>
      <c r="E51" s="153" t="str">
        <f>IFERROR(VLOOKUP($A51, '利用者情報'!$A$12:$L$113, 7, FALSE), "")</f>
        <v/>
      </c>
      <c r="F51" s="156" t="str">
        <f>IFERROR(VLOOKUP($A51, '利用者情報'!$A$12:$L$113, 8, FALSE), "")</f>
        <v/>
      </c>
      <c r="G51" s="153" t="str">
        <f>IFERROR(VLOOKUP($A51, '利用者情報'!$A$12:$L$113, 9, FALSE), "")</f>
        <v/>
      </c>
      <c r="H51" s="153" t="str">
        <f>IFERROR(VLOOKUP($A51, '利用者情報'!$A$12:$L$113, 10, FALSE), "")</f>
        <v/>
      </c>
      <c r="I51" s="153" t="str">
        <f>IFERROR(VLOOKUP($A51, '利用者情報'!$A$12:$L$113, 11, FALSE), "")</f>
        <v/>
      </c>
      <c r="J51" s="153" t="str">
        <f>IFERROR(VLOOKUP($A51, '利用者情報'!$A$12:$L$113, 12, FALSE), "")</f>
        <v/>
      </c>
      <c r="K51" s="160"/>
      <c r="L51" s="160"/>
      <c r="M51" s="157">
        <f t="shared" si="1"/>
        <v>0</v>
      </c>
      <c r="N51" s="158">
        <f t="shared" si="2"/>
        <v>0</v>
      </c>
      <c r="O51" s="160"/>
      <c r="P51" s="160"/>
      <c r="Q51" s="160"/>
      <c r="R51" s="158">
        <f t="shared" si="3"/>
        <v>0</v>
      </c>
      <c r="S51" s="157">
        <f t="shared" si="4"/>
        <v>0</v>
      </c>
      <c r="T51" s="157">
        <f t="shared" si="5"/>
        <v>0</v>
      </c>
      <c r="U51" s="158">
        <f t="shared" si="6"/>
        <v>0</v>
      </c>
      <c r="V51" s="158">
        <f t="shared" si="7"/>
        <v>0</v>
      </c>
      <c r="W51" s="159"/>
      <c r="X51" s="10" t="str">
        <f t="shared" si="8"/>
        <v/>
      </c>
      <c r="Y51" s="1"/>
      <c r="Z51" s="1"/>
      <c r="AA51" s="1"/>
      <c r="AB51" s="1"/>
      <c r="AC51" s="1"/>
    </row>
    <row r="52" ht="18.0" customHeight="1">
      <c r="A52" s="160"/>
      <c r="B52" s="153" t="str">
        <f>IFERROR(VLOOKUP($A52, '利用者情報'!$A$12:$L$113, 2, FALSE), "")</f>
        <v/>
      </c>
      <c r="C52" s="153" t="str">
        <f>IFERROR(VLOOKUP($A52, '利用者情報'!$A$12:$L$113, 3, FALSE), "")</f>
        <v/>
      </c>
      <c r="D52" s="153" t="str">
        <f>IFERROR(VLOOKUP($A52, '利用者情報'!$A$12:$L$113, 6, FALSE), "")</f>
        <v/>
      </c>
      <c r="E52" s="153" t="str">
        <f>IFERROR(VLOOKUP($A52, '利用者情報'!$A$12:$L$113, 7, FALSE), "")</f>
        <v/>
      </c>
      <c r="F52" s="156" t="str">
        <f>IFERROR(VLOOKUP($A52, '利用者情報'!$A$12:$L$113, 8, FALSE), "")</f>
        <v/>
      </c>
      <c r="G52" s="153" t="str">
        <f>IFERROR(VLOOKUP($A52, '利用者情報'!$A$12:$L$113, 9, FALSE), "")</f>
        <v/>
      </c>
      <c r="H52" s="153" t="str">
        <f>IFERROR(VLOOKUP($A52, '利用者情報'!$A$12:$L$113, 10, FALSE), "")</f>
        <v/>
      </c>
      <c r="I52" s="153" t="str">
        <f>IFERROR(VLOOKUP($A52, '利用者情報'!$A$12:$L$113, 11, FALSE), "")</f>
        <v/>
      </c>
      <c r="J52" s="153" t="str">
        <f>IFERROR(VLOOKUP($A52, '利用者情報'!$A$12:$L$113, 12, FALSE), "")</f>
        <v/>
      </c>
      <c r="K52" s="160"/>
      <c r="L52" s="160"/>
      <c r="M52" s="157">
        <f t="shared" si="1"/>
        <v>0</v>
      </c>
      <c r="N52" s="158">
        <f t="shared" si="2"/>
        <v>0</v>
      </c>
      <c r="O52" s="160"/>
      <c r="P52" s="160"/>
      <c r="Q52" s="160"/>
      <c r="R52" s="158">
        <f t="shared" si="3"/>
        <v>0</v>
      </c>
      <c r="S52" s="157">
        <f t="shared" si="4"/>
        <v>0</v>
      </c>
      <c r="T52" s="157">
        <f t="shared" si="5"/>
        <v>0</v>
      </c>
      <c r="U52" s="158">
        <f t="shared" si="6"/>
        <v>0</v>
      </c>
      <c r="V52" s="158">
        <f t="shared" si="7"/>
        <v>0</v>
      </c>
      <c r="W52" s="159"/>
      <c r="X52" s="10" t="str">
        <f t="shared" si="8"/>
        <v/>
      </c>
      <c r="Y52" s="1"/>
      <c r="Z52" s="1"/>
      <c r="AA52" s="1"/>
      <c r="AB52" s="1"/>
      <c r="AC52" s="1"/>
    </row>
    <row r="53" ht="18.0" customHeight="1">
      <c r="A53" s="160"/>
      <c r="B53" s="153" t="str">
        <f>IFERROR(VLOOKUP($A53, '利用者情報'!$A$12:$L$113, 2, FALSE), "")</f>
        <v/>
      </c>
      <c r="C53" s="153" t="str">
        <f>IFERROR(VLOOKUP($A53, '利用者情報'!$A$12:$L$113, 3, FALSE), "")</f>
        <v/>
      </c>
      <c r="D53" s="153" t="str">
        <f>IFERROR(VLOOKUP($A53, '利用者情報'!$A$12:$L$113, 6, FALSE), "")</f>
        <v/>
      </c>
      <c r="E53" s="153" t="str">
        <f>IFERROR(VLOOKUP($A53, '利用者情報'!$A$12:$L$113, 7, FALSE), "")</f>
        <v/>
      </c>
      <c r="F53" s="156" t="str">
        <f>IFERROR(VLOOKUP($A53, '利用者情報'!$A$12:$L$113, 8, FALSE), "")</f>
        <v/>
      </c>
      <c r="G53" s="153" t="str">
        <f>IFERROR(VLOOKUP($A53, '利用者情報'!$A$12:$L$113, 9, FALSE), "")</f>
        <v/>
      </c>
      <c r="H53" s="153" t="str">
        <f>IFERROR(VLOOKUP($A53, '利用者情報'!$A$12:$L$113, 10, FALSE), "")</f>
        <v/>
      </c>
      <c r="I53" s="153" t="str">
        <f>IFERROR(VLOOKUP($A53, '利用者情報'!$A$12:$L$113, 11, FALSE), "")</f>
        <v/>
      </c>
      <c r="J53" s="153" t="str">
        <f>IFERROR(VLOOKUP($A53, '利用者情報'!$A$12:$L$113, 12, FALSE), "")</f>
        <v/>
      </c>
      <c r="K53" s="160"/>
      <c r="L53" s="160"/>
      <c r="M53" s="157">
        <f t="shared" si="1"/>
        <v>0</v>
      </c>
      <c r="N53" s="158">
        <f t="shared" si="2"/>
        <v>0</v>
      </c>
      <c r="O53" s="160"/>
      <c r="P53" s="160"/>
      <c r="Q53" s="160"/>
      <c r="R53" s="158">
        <f t="shared" si="3"/>
        <v>0</v>
      </c>
      <c r="S53" s="157">
        <f t="shared" si="4"/>
        <v>0</v>
      </c>
      <c r="T53" s="157">
        <f t="shared" si="5"/>
        <v>0</v>
      </c>
      <c r="U53" s="158">
        <f t="shared" si="6"/>
        <v>0</v>
      </c>
      <c r="V53" s="158">
        <f t="shared" si="7"/>
        <v>0</v>
      </c>
      <c r="W53" s="159"/>
      <c r="X53" s="10" t="str">
        <f t="shared" si="8"/>
        <v/>
      </c>
      <c r="Y53" s="1"/>
      <c r="Z53" s="1"/>
      <c r="AA53" s="1"/>
      <c r="AB53" s="1"/>
      <c r="AC53" s="1"/>
    </row>
    <row r="54" ht="18.0" customHeight="1">
      <c r="A54" s="160"/>
      <c r="B54" s="153" t="str">
        <f>IFERROR(VLOOKUP($A54, '利用者情報'!$A$12:$L$113, 2, FALSE), "")</f>
        <v/>
      </c>
      <c r="C54" s="153" t="str">
        <f>IFERROR(VLOOKUP($A54, '利用者情報'!$A$12:$L$113, 3, FALSE), "")</f>
        <v/>
      </c>
      <c r="D54" s="153" t="str">
        <f>IFERROR(VLOOKUP($A54, '利用者情報'!$A$12:$L$113, 6, FALSE), "")</f>
        <v/>
      </c>
      <c r="E54" s="153" t="str">
        <f>IFERROR(VLOOKUP($A54, '利用者情報'!$A$12:$L$113, 7, FALSE), "")</f>
        <v/>
      </c>
      <c r="F54" s="156" t="str">
        <f>IFERROR(VLOOKUP($A54, '利用者情報'!$A$12:$L$113, 8, FALSE), "")</f>
        <v/>
      </c>
      <c r="G54" s="153" t="str">
        <f>IFERROR(VLOOKUP($A54, '利用者情報'!$A$12:$L$113, 9, FALSE), "")</f>
        <v/>
      </c>
      <c r="H54" s="153" t="str">
        <f>IFERROR(VLOOKUP($A54, '利用者情報'!$A$12:$L$113, 10, FALSE), "")</f>
        <v/>
      </c>
      <c r="I54" s="153" t="str">
        <f>IFERROR(VLOOKUP($A54, '利用者情報'!$A$12:$L$113, 11, FALSE), "")</f>
        <v/>
      </c>
      <c r="J54" s="153" t="str">
        <f>IFERROR(VLOOKUP($A54, '利用者情報'!$A$12:$L$113, 12, FALSE), "")</f>
        <v/>
      </c>
      <c r="K54" s="160"/>
      <c r="L54" s="160"/>
      <c r="M54" s="157">
        <f t="shared" si="1"/>
        <v>0</v>
      </c>
      <c r="N54" s="158">
        <f t="shared" si="2"/>
        <v>0</v>
      </c>
      <c r="O54" s="160"/>
      <c r="P54" s="160"/>
      <c r="Q54" s="160"/>
      <c r="R54" s="158">
        <f t="shared" si="3"/>
        <v>0</v>
      </c>
      <c r="S54" s="157">
        <f t="shared" si="4"/>
        <v>0</v>
      </c>
      <c r="T54" s="157">
        <f t="shared" si="5"/>
        <v>0</v>
      </c>
      <c r="U54" s="158">
        <f t="shared" si="6"/>
        <v>0</v>
      </c>
      <c r="V54" s="158">
        <f t="shared" si="7"/>
        <v>0</v>
      </c>
      <c r="W54" s="159"/>
      <c r="X54" s="10" t="str">
        <f t="shared" si="8"/>
        <v/>
      </c>
      <c r="Y54" s="1"/>
      <c r="Z54" s="1"/>
      <c r="AA54" s="1"/>
      <c r="AB54" s="1"/>
      <c r="AC54" s="1"/>
    </row>
    <row r="55" ht="18.0" customHeight="1">
      <c r="A55" s="160"/>
      <c r="B55" s="153" t="str">
        <f>IFERROR(VLOOKUP($A55, '利用者情報'!$A$12:$L$113, 2, FALSE), "")</f>
        <v/>
      </c>
      <c r="C55" s="153" t="str">
        <f>IFERROR(VLOOKUP($A55, '利用者情報'!$A$12:$L$113, 3, FALSE), "")</f>
        <v/>
      </c>
      <c r="D55" s="153" t="str">
        <f>IFERROR(VLOOKUP($A55, '利用者情報'!$A$12:$L$113, 6, FALSE), "")</f>
        <v/>
      </c>
      <c r="E55" s="153" t="str">
        <f>IFERROR(VLOOKUP($A55, '利用者情報'!$A$12:$L$113, 7, FALSE), "")</f>
        <v/>
      </c>
      <c r="F55" s="156" t="str">
        <f>IFERROR(VLOOKUP($A55, '利用者情報'!$A$12:$L$113, 8, FALSE), "")</f>
        <v/>
      </c>
      <c r="G55" s="153" t="str">
        <f>IFERROR(VLOOKUP($A55, '利用者情報'!$A$12:$L$113, 9, FALSE), "")</f>
        <v/>
      </c>
      <c r="H55" s="153" t="str">
        <f>IFERROR(VLOOKUP($A55, '利用者情報'!$A$12:$L$113, 10, FALSE), "")</f>
        <v/>
      </c>
      <c r="I55" s="153" t="str">
        <f>IFERROR(VLOOKUP($A55, '利用者情報'!$A$12:$L$113, 11, FALSE), "")</f>
        <v/>
      </c>
      <c r="J55" s="153" t="str">
        <f>IFERROR(VLOOKUP($A55, '利用者情報'!$A$12:$L$113, 12, FALSE), "")</f>
        <v/>
      </c>
      <c r="K55" s="160"/>
      <c r="L55" s="160"/>
      <c r="M55" s="157">
        <f t="shared" si="1"/>
        <v>0</v>
      </c>
      <c r="N55" s="158">
        <f t="shared" si="2"/>
        <v>0</v>
      </c>
      <c r="O55" s="160"/>
      <c r="P55" s="160"/>
      <c r="Q55" s="160"/>
      <c r="R55" s="158">
        <f t="shared" si="3"/>
        <v>0</v>
      </c>
      <c r="S55" s="157">
        <f t="shared" si="4"/>
        <v>0</v>
      </c>
      <c r="T55" s="157">
        <f t="shared" si="5"/>
        <v>0</v>
      </c>
      <c r="U55" s="158">
        <f t="shared" si="6"/>
        <v>0</v>
      </c>
      <c r="V55" s="158">
        <f t="shared" si="7"/>
        <v>0</v>
      </c>
      <c r="W55" s="159"/>
      <c r="X55" s="10" t="str">
        <f t="shared" si="8"/>
        <v/>
      </c>
      <c r="Y55" s="1"/>
      <c r="Z55" s="1"/>
      <c r="AA55" s="1"/>
      <c r="AB55" s="1"/>
      <c r="AC55" s="1"/>
    </row>
    <row r="56" ht="18.0" customHeight="1">
      <c r="A56" s="160"/>
      <c r="B56" s="153" t="str">
        <f>IFERROR(VLOOKUP($A56, '利用者情報'!$A$12:$L$113, 2, FALSE), "")</f>
        <v/>
      </c>
      <c r="C56" s="153" t="str">
        <f>IFERROR(VLOOKUP($A56, '利用者情報'!$A$12:$L$113, 3, FALSE), "")</f>
        <v/>
      </c>
      <c r="D56" s="153" t="str">
        <f>IFERROR(VLOOKUP($A56, '利用者情報'!$A$12:$L$113, 6, FALSE), "")</f>
        <v/>
      </c>
      <c r="E56" s="153" t="str">
        <f>IFERROR(VLOOKUP($A56, '利用者情報'!$A$12:$L$113, 7, FALSE), "")</f>
        <v/>
      </c>
      <c r="F56" s="156" t="str">
        <f>IFERROR(VLOOKUP($A56, '利用者情報'!$A$12:$L$113, 8, FALSE), "")</f>
        <v/>
      </c>
      <c r="G56" s="153" t="str">
        <f>IFERROR(VLOOKUP($A56, '利用者情報'!$A$12:$L$113, 9, FALSE), "")</f>
        <v/>
      </c>
      <c r="H56" s="153" t="str">
        <f>IFERROR(VLOOKUP($A56, '利用者情報'!$A$12:$L$113, 10, FALSE), "")</f>
        <v/>
      </c>
      <c r="I56" s="153" t="str">
        <f>IFERROR(VLOOKUP($A56, '利用者情報'!$A$12:$L$113, 11, FALSE), "")</f>
        <v/>
      </c>
      <c r="J56" s="153" t="str">
        <f>IFERROR(VLOOKUP($A56, '利用者情報'!$A$12:$L$113, 12, FALSE), "")</f>
        <v/>
      </c>
      <c r="K56" s="160"/>
      <c r="L56" s="160"/>
      <c r="M56" s="157">
        <f t="shared" si="1"/>
        <v>0</v>
      </c>
      <c r="N56" s="158">
        <f t="shared" si="2"/>
        <v>0</v>
      </c>
      <c r="O56" s="160"/>
      <c r="P56" s="160"/>
      <c r="Q56" s="160"/>
      <c r="R56" s="158">
        <f t="shared" si="3"/>
        <v>0</v>
      </c>
      <c r="S56" s="157">
        <f t="shared" si="4"/>
        <v>0</v>
      </c>
      <c r="T56" s="157">
        <f t="shared" si="5"/>
        <v>0</v>
      </c>
      <c r="U56" s="158">
        <f t="shared" si="6"/>
        <v>0</v>
      </c>
      <c r="V56" s="158">
        <f t="shared" si="7"/>
        <v>0</v>
      </c>
      <c r="W56" s="159"/>
      <c r="X56" s="10" t="str">
        <f t="shared" si="8"/>
        <v/>
      </c>
      <c r="Y56" s="1"/>
      <c r="Z56" s="1"/>
      <c r="AA56" s="1"/>
      <c r="AB56" s="1"/>
      <c r="AC56" s="1"/>
    </row>
    <row r="57" ht="18.0" customHeight="1">
      <c r="A57" s="160"/>
      <c r="B57" s="153" t="str">
        <f>IFERROR(VLOOKUP($A57, '利用者情報'!$A$12:$L$113, 2, FALSE), "")</f>
        <v/>
      </c>
      <c r="C57" s="153" t="str">
        <f>IFERROR(VLOOKUP($A57, '利用者情報'!$A$12:$L$113, 3, FALSE), "")</f>
        <v/>
      </c>
      <c r="D57" s="153" t="str">
        <f>IFERROR(VLOOKUP($A57, '利用者情報'!$A$12:$L$113, 6, FALSE), "")</f>
        <v/>
      </c>
      <c r="E57" s="153" t="str">
        <f>IFERROR(VLOOKUP($A57, '利用者情報'!$A$12:$L$113, 7, FALSE), "")</f>
        <v/>
      </c>
      <c r="F57" s="156" t="str">
        <f>IFERROR(VLOOKUP($A57, '利用者情報'!$A$12:$L$113, 8, FALSE), "")</f>
        <v/>
      </c>
      <c r="G57" s="153" t="str">
        <f>IFERROR(VLOOKUP($A57, '利用者情報'!$A$12:$L$113, 9, FALSE), "")</f>
        <v/>
      </c>
      <c r="H57" s="153" t="str">
        <f>IFERROR(VLOOKUP($A57, '利用者情報'!$A$12:$L$113, 10, FALSE), "")</f>
        <v/>
      </c>
      <c r="I57" s="153" t="str">
        <f>IFERROR(VLOOKUP($A57, '利用者情報'!$A$12:$L$113, 11, FALSE), "")</f>
        <v/>
      </c>
      <c r="J57" s="153" t="str">
        <f>IFERROR(VLOOKUP($A57, '利用者情報'!$A$12:$L$113, 12, FALSE), "")</f>
        <v/>
      </c>
      <c r="K57" s="160"/>
      <c r="L57" s="160"/>
      <c r="M57" s="157">
        <f t="shared" si="1"/>
        <v>0</v>
      </c>
      <c r="N57" s="158">
        <f t="shared" si="2"/>
        <v>0</v>
      </c>
      <c r="O57" s="160"/>
      <c r="P57" s="160"/>
      <c r="Q57" s="160"/>
      <c r="R57" s="158">
        <f t="shared" si="3"/>
        <v>0</v>
      </c>
      <c r="S57" s="157">
        <f t="shared" si="4"/>
        <v>0</v>
      </c>
      <c r="T57" s="157">
        <f t="shared" si="5"/>
        <v>0</v>
      </c>
      <c r="U57" s="158">
        <f t="shared" si="6"/>
        <v>0</v>
      </c>
      <c r="V57" s="158">
        <f t="shared" si="7"/>
        <v>0</v>
      </c>
      <c r="W57" s="159"/>
      <c r="X57" s="10" t="str">
        <f t="shared" si="8"/>
        <v/>
      </c>
      <c r="Y57" s="1"/>
      <c r="Z57" s="1"/>
      <c r="AA57" s="1"/>
      <c r="AB57" s="1"/>
      <c r="AC57" s="1"/>
    </row>
    <row r="58" ht="18.0" customHeight="1">
      <c r="A58" s="160"/>
      <c r="B58" s="153" t="str">
        <f>IFERROR(VLOOKUP($A58, '利用者情報'!$A$12:$L$113, 2, FALSE), "")</f>
        <v/>
      </c>
      <c r="C58" s="153" t="str">
        <f>IFERROR(VLOOKUP($A58, '利用者情報'!$A$12:$L$113, 3, FALSE), "")</f>
        <v/>
      </c>
      <c r="D58" s="153" t="str">
        <f>IFERROR(VLOOKUP($A58, '利用者情報'!$A$12:$L$113, 6, FALSE), "")</f>
        <v/>
      </c>
      <c r="E58" s="153" t="str">
        <f>IFERROR(VLOOKUP($A58, '利用者情報'!$A$12:$L$113, 7, FALSE), "")</f>
        <v/>
      </c>
      <c r="F58" s="156" t="str">
        <f>IFERROR(VLOOKUP($A58, '利用者情報'!$A$12:$L$113, 8, FALSE), "")</f>
        <v/>
      </c>
      <c r="G58" s="153" t="str">
        <f>IFERROR(VLOOKUP($A58, '利用者情報'!$A$12:$L$113, 9, FALSE), "")</f>
        <v/>
      </c>
      <c r="H58" s="153" t="str">
        <f>IFERROR(VLOOKUP($A58, '利用者情報'!$A$12:$L$113, 10, FALSE), "")</f>
        <v/>
      </c>
      <c r="I58" s="153" t="str">
        <f>IFERROR(VLOOKUP($A58, '利用者情報'!$A$12:$L$113, 11, FALSE), "")</f>
        <v/>
      </c>
      <c r="J58" s="153" t="str">
        <f>IFERROR(VLOOKUP($A58, '利用者情報'!$A$12:$L$113, 12, FALSE), "")</f>
        <v/>
      </c>
      <c r="K58" s="160"/>
      <c r="L58" s="160"/>
      <c r="M58" s="157">
        <f t="shared" si="1"/>
        <v>0</v>
      </c>
      <c r="N58" s="158">
        <f t="shared" si="2"/>
        <v>0</v>
      </c>
      <c r="O58" s="160"/>
      <c r="P58" s="160"/>
      <c r="Q58" s="160"/>
      <c r="R58" s="158">
        <f t="shared" si="3"/>
        <v>0</v>
      </c>
      <c r="S58" s="157">
        <f t="shared" si="4"/>
        <v>0</v>
      </c>
      <c r="T58" s="157">
        <f t="shared" si="5"/>
        <v>0</v>
      </c>
      <c r="U58" s="158">
        <f t="shared" si="6"/>
        <v>0</v>
      </c>
      <c r="V58" s="158">
        <f t="shared" si="7"/>
        <v>0</v>
      </c>
      <c r="W58" s="159"/>
      <c r="X58" s="10" t="str">
        <f t="shared" si="8"/>
        <v/>
      </c>
      <c r="Y58" s="1"/>
      <c r="Z58" s="1"/>
      <c r="AA58" s="1"/>
      <c r="AB58" s="1"/>
      <c r="AC58" s="1"/>
    </row>
    <row r="59" ht="18.0" customHeight="1">
      <c r="A59" s="160"/>
      <c r="B59" s="153" t="str">
        <f>IFERROR(VLOOKUP($A59, '利用者情報'!$A$12:$L$113, 2, FALSE), "")</f>
        <v/>
      </c>
      <c r="C59" s="153" t="str">
        <f>IFERROR(VLOOKUP($A59, '利用者情報'!$A$12:$L$113, 3, FALSE), "")</f>
        <v/>
      </c>
      <c r="D59" s="153" t="str">
        <f>IFERROR(VLOOKUP($A59, '利用者情報'!$A$12:$L$113, 6, FALSE), "")</f>
        <v/>
      </c>
      <c r="E59" s="153" t="str">
        <f>IFERROR(VLOOKUP($A59, '利用者情報'!$A$12:$L$113, 7, FALSE), "")</f>
        <v/>
      </c>
      <c r="F59" s="156" t="str">
        <f>IFERROR(VLOOKUP($A59, '利用者情報'!$A$12:$L$113, 8, FALSE), "")</f>
        <v/>
      </c>
      <c r="G59" s="153" t="str">
        <f>IFERROR(VLOOKUP($A59, '利用者情報'!$A$12:$L$113, 9, FALSE), "")</f>
        <v/>
      </c>
      <c r="H59" s="153" t="str">
        <f>IFERROR(VLOOKUP($A59, '利用者情報'!$A$12:$L$113, 10, FALSE), "")</f>
        <v/>
      </c>
      <c r="I59" s="153" t="str">
        <f>IFERROR(VLOOKUP($A59, '利用者情報'!$A$12:$L$113, 11, FALSE), "")</f>
        <v/>
      </c>
      <c r="J59" s="153" t="str">
        <f>IFERROR(VLOOKUP($A59, '利用者情報'!$A$12:$L$113, 12, FALSE), "")</f>
        <v/>
      </c>
      <c r="K59" s="160"/>
      <c r="L59" s="160"/>
      <c r="M59" s="157">
        <f t="shared" si="1"/>
        <v>0</v>
      </c>
      <c r="N59" s="158">
        <f t="shared" si="2"/>
        <v>0</v>
      </c>
      <c r="O59" s="160"/>
      <c r="P59" s="160"/>
      <c r="Q59" s="160"/>
      <c r="R59" s="158">
        <f t="shared" si="3"/>
        <v>0</v>
      </c>
      <c r="S59" s="157">
        <f t="shared" si="4"/>
        <v>0</v>
      </c>
      <c r="T59" s="157">
        <f t="shared" si="5"/>
        <v>0</v>
      </c>
      <c r="U59" s="158">
        <f t="shared" si="6"/>
        <v>0</v>
      </c>
      <c r="V59" s="158">
        <f t="shared" si="7"/>
        <v>0</v>
      </c>
      <c r="W59" s="159"/>
      <c r="X59" s="10" t="str">
        <f t="shared" si="8"/>
        <v/>
      </c>
      <c r="Y59" s="1"/>
      <c r="Z59" s="1"/>
      <c r="AA59" s="1"/>
      <c r="AB59" s="1"/>
      <c r="AC59" s="1"/>
    </row>
    <row r="60" ht="18.0" customHeight="1">
      <c r="A60" s="160"/>
      <c r="B60" s="153" t="str">
        <f>IFERROR(VLOOKUP($A60, '利用者情報'!$A$12:$L$113, 2, FALSE), "")</f>
        <v/>
      </c>
      <c r="C60" s="153" t="str">
        <f>IFERROR(VLOOKUP($A60, '利用者情報'!$A$12:$L$113, 3, FALSE), "")</f>
        <v/>
      </c>
      <c r="D60" s="153" t="str">
        <f>IFERROR(VLOOKUP($A60, '利用者情報'!$A$12:$L$113, 6, FALSE), "")</f>
        <v/>
      </c>
      <c r="E60" s="153" t="str">
        <f>IFERROR(VLOOKUP($A60, '利用者情報'!$A$12:$L$113, 7, FALSE), "")</f>
        <v/>
      </c>
      <c r="F60" s="156" t="str">
        <f>IFERROR(VLOOKUP($A60, '利用者情報'!$A$12:$L$113, 8, FALSE), "")</f>
        <v/>
      </c>
      <c r="G60" s="153" t="str">
        <f>IFERROR(VLOOKUP($A60, '利用者情報'!$A$12:$L$113, 9, FALSE), "")</f>
        <v/>
      </c>
      <c r="H60" s="153" t="str">
        <f>IFERROR(VLOOKUP($A60, '利用者情報'!$A$12:$L$113, 10, FALSE), "")</f>
        <v/>
      </c>
      <c r="I60" s="153" t="str">
        <f>IFERROR(VLOOKUP($A60, '利用者情報'!$A$12:$L$113, 11, FALSE), "")</f>
        <v/>
      </c>
      <c r="J60" s="153" t="str">
        <f>IFERROR(VLOOKUP($A60, '利用者情報'!$A$12:$L$113, 12, FALSE), "")</f>
        <v/>
      </c>
      <c r="K60" s="160"/>
      <c r="L60" s="160"/>
      <c r="M60" s="157">
        <f t="shared" si="1"/>
        <v>0</v>
      </c>
      <c r="N60" s="158">
        <f t="shared" si="2"/>
        <v>0</v>
      </c>
      <c r="O60" s="160"/>
      <c r="P60" s="160"/>
      <c r="Q60" s="160"/>
      <c r="R60" s="158">
        <f t="shared" si="3"/>
        <v>0</v>
      </c>
      <c r="S60" s="157">
        <f t="shared" si="4"/>
        <v>0</v>
      </c>
      <c r="T60" s="157">
        <f t="shared" si="5"/>
        <v>0</v>
      </c>
      <c r="U60" s="158">
        <f t="shared" si="6"/>
        <v>0</v>
      </c>
      <c r="V60" s="158">
        <f t="shared" si="7"/>
        <v>0</v>
      </c>
      <c r="W60" s="159"/>
      <c r="X60" s="10" t="str">
        <f t="shared" si="8"/>
        <v/>
      </c>
      <c r="Y60" s="1"/>
      <c r="Z60" s="1"/>
      <c r="AA60" s="1"/>
      <c r="AB60" s="1"/>
      <c r="AC60" s="1"/>
    </row>
    <row r="61" ht="18.0" customHeight="1">
      <c r="A61" s="160"/>
      <c r="B61" s="153" t="str">
        <f>IFERROR(VLOOKUP($A61, '利用者情報'!$A$12:$L$113, 2, FALSE), "")</f>
        <v/>
      </c>
      <c r="C61" s="153" t="str">
        <f>IFERROR(VLOOKUP($A61, '利用者情報'!$A$12:$L$113, 3, FALSE), "")</f>
        <v/>
      </c>
      <c r="D61" s="153" t="str">
        <f>IFERROR(VLOOKUP($A61, '利用者情報'!$A$12:$L$113, 6, FALSE), "")</f>
        <v/>
      </c>
      <c r="E61" s="153" t="str">
        <f>IFERROR(VLOOKUP($A61, '利用者情報'!$A$12:$L$113, 7, FALSE), "")</f>
        <v/>
      </c>
      <c r="F61" s="156" t="str">
        <f>IFERROR(VLOOKUP($A61, '利用者情報'!$A$12:$L$113, 8, FALSE), "")</f>
        <v/>
      </c>
      <c r="G61" s="153" t="str">
        <f>IFERROR(VLOOKUP($A61, '利用者情報'!$A$12:$L$113, 9, FALSE), "")</f>
        <v/>
      </c>
      <c r="H61" s="153" t="str">
        <f>IFERROR(VLOOKUP($A61, '利用者情報'!$A$12:$L$113, 10, FALSE), "")</f>
        <v/>
      </c>
      <c r="I61" s="153" t="str">
        <f>IFERROR(VLOOKUP($A61, '利用者情報'!$A$12:$L$113, 11, FALSE), "")</f>
        <v/>
      </c>
      <c r="J61" s="153" t="str">
        <f>IFERROR(VLOOKUP($A61, '利用者情報'!$A$12:$L$113, 12, FALSE), "")</f>
        <v/>
      </c>
      <c r="K61" s="160"/>
      <c r="L61" s="160"/>
      <c r="M61" s="157">
        <f t="shared" si="1"/>
        <v>0</v>
      </c>
      <c r="N61" s="158">
        <f t="shared" si="2"/>
        <v>0</v>
      </c>
      <c r="O61" s="160"/>
      <c r="P61" s="160"/>
      <c r="Q61" s="160"/>
      <c r="R61" s="158">
        <f t="shared" si="3"/>
        <v>0</v>
      </c>
      <c r="S61" s="157">
        <f t="shared" si="4"/>
        <v>0</v>
      </c>
      <c r="T61" s="157">
        <f t="shared" si="5"/>
        <v>0</v>
      </c>
      <c r="U61" s="158">
        <f t="shared" si="6"/>
        <v>0</v>
      </c>
      <c r="V61" s="158">
        <f t="shared" si="7"/>
        <v>0</v>
      </c>
      <c r="W61" s="159"/>
      <c r="X61" s="10" t="str">
        <f t="shared" si="8"/>
        <v/>
      </c>
      <c r="Y61" s="1"/>
      <c r="Z61" s="1"/>
      <c r="AA61" s="1"/>
      <c r="AB61" s="1"/>
      <c r="AC61" s="1"/>
    </row>
    <row r="62" ht="18.0" customHeight="1">
      <c r="A62" s="160"/>
      <c r="B62" s="153" t="str">
        <f>IFERROR(VLOOKUP($A62, '利用者情報'!$A$12:$L$113, 2, FALSE), "")</f>
        <v/>
      </c>
      <c r="C62" s="153" t="str">
        <f>IFERROR(VLOOKUP($A62, '利用者情報'!$A$12:$L$113, 3, FALSE), "")</f>
        <v/>
      </c>
      <c r="D62" s="153" t="str">
        <f>IFERROR(VLOOKUP($A62, '利用者情報'!$A$12:$L$113, 6, FALSE), "")</f>
        <v/>
      </c>
      <c r="E62" s="153" t="str">
        <f>IFERROR(VLOOKUP($A62, '利用者情報'!$A$12:$L$113, 7, FALSE), "")</f>
        <v/>
      </c>
      <c r="F62" s="156" t="str">
        <f>IFERROR(VLOOKUP($A62, '利用者情報'!$A$12:$L$113, 8, FALSE), "")</f>
        <v/>
      </c>
      <c r="G62" s="153" t="str">
        <f>IFERROR(VLOOKUP($A62, '利用者情報'!$A$12:$L$113, 9, FALSE), "")</f>
        <v/>
      </c>
      <c r="H62" s="153" t="str">
        <f>IFERROR(VLOOKUP($A62, '利用者情報'!$A$12:$L$113, 10, FALSE), "")</f>
        <v/>
      </c>
      <c r="I62" s="153" t="str">
        <f>IFERROR(VLOOKUP($A62, '利用者情報'!$A$12:$L$113, 11, FALSE), "")</f>
        <v/>
      </c>
      <c r="J62" s="153" t="str">
        <f>IFERROR(VLOOKUP($A62, '利用者情報'!$A$12:$L$113, 12, FALSE), "")</f>
        <v/>
      </c>
      <c r="K62" s="160"/>
      <c r="L62" s="160"/>
      <c r="M62" s="157">
        <f t="shared" si="1"/>
        <v>0</v>
      </c>
      <c r="N62" s="158">
        <f t="shared" si="2"/>
        <v>0</v>
      </c>
      <c r="O62" s="160"/>
      <c r="P62" s="160"/>
      <c r="Q62" s="160"/>
      <c r="R62" s="158">
        <f t="shared" si="3"/>
        <v>0</v>
      </c>
      <c r="S62" s="157">
        <f t="shared" si="4"/>
        <v>0</v>
      </c>
      <c r="T62" s="157">
        <f t="shared" si="5"/>
        <v>0</v>
      </c>
      <c r="U62" s="158">
        <f t="shared" si="6"/>
        <v>0</v>
      </c>
      <c r="V62" s="158">
        <f t="shared" si="7"/>
        <v>0</v>
      </c>
      <c r="W62" s="159"/>
      <c r="X62" s="10" t="str">
        <f t="shared" si="8"/>
        <v/>
      </c>
      <c r="Y62" s="1"/>
      <c r="Z62" s="1"/>
      <c r="AA62" s="1"/>
      <c r="AB62" s="1"/>
      <c r="AC62" s="1"/>
    </row>
    <row r="63" ht="18.0" customHeight="1">
      <c r="A63" s="160"/>
      <c r="B63" s="153" t="str">
        <f>IFERROR(VLOOKUP($A63, '利用者情報'!$A$12:$L$113, 2, FALSE), "")</f>
        <v/>
      </c>
      <c r="C63" s="153" t="str">
        <f>IFERROR(VLOOKUP($A63, '利用者情報'!$A$12:$L$113, 3, FALSE), "")</f>
        <v/>
      </c>
      <c r="D63" s="153" t="str">
        <f>IFERROR(VLOOKUP($A63, '利用者情報'!$A$12:$L$113, 6, FALSE), "")</f>
        <v/>
      </c>
      <c r="E63" s="153" t="str">
        <f>IFERROR(VLOOKUP($A63, '利用者情報'!$A$12:$L$113, 7, FALSE), "")</f>
        <v/>
      </c>
      <c r="F63" s="156" t="str">
        <f>IFERROR(VLOOKUP($A63, '利用者情報'!$A$12:$L$113, 8, FALSE), "")</f>
        <v/>
      </c>
      <c r="G63" s="153" t="str">
        <f>IFERROR(VLOOKUP($A63, '利用者情報'!$A$12:$L$113, 9, FALSE), "")</f>
        <v/>
      </c>
      <c r="H63" s="153" t="str">
        <f>IFERROR(VLOOKUP($A63, '利用者情報'!$A$12:$L$113, 10, FALSE), "")</f>
        <v/>
      </c>
      <c r="I63" s="153" t="str">
        <f>IFERROR(VLOOKUP($A63, '利用者情報'!$A$12:$L$113, 11, FALSE), "")</f>
        <v/>
      </c>
      <c r="J63" s="153" t="str">
        <f>IFERROR(VLOOKUP($A63, '利用者情報'!$A$12:$L$113, 12, FALSE), "")</f>
        <v/>
      </c>
      <c r="K63" s="160"/>
      <c r="L63" s="160"/>
      <c r="M63" s="157">
        <f t="shared" si="1"/>
        <v>0</v>
      </c>
      <c r="N63" s="158">
        <f t="shared" si="2"/>
        <v>0</v>
      </c>
      <c r="O63" s="160"/>
      <c r="P63" s="160"/>
      <c r="Q63" s="160"/>
      <c r="R63" s="158">
        <f t="shared" si="3"/>
        <v>0</v>
      </c>
      <c r="S63" s="157">
        <f t="shared" si="4"/>
        <v>0</v>
      </c>
      <c r="T63" s="157">
        <f t="shared" si="5"/>
        <v>0</v>
      </c>
      <c r="U63" s="158">
        <f t="shared" si="6"/>
        <v>0</v>
      </c>
      <c r="V63" s="158">
        <f t="shared" si="7"/>
        <v>0</v>
      </c>
      <c r="W63" s="159"/>
      <c r="X63" s="10" t="str">
        <f t="shared" si="8"/>
        <v/>
      </c>
      <c r="Y63" s="1"/>
      <c r="Z63" s="1"/>
      <c r="AA63" s="1"/>
      <c r="AB63" s="1"/>
      <c r="AC63" s="1"/>
    </row>
    <row r="64" ht="18.0" customHeight="1">
      <c r="A64" s="160"/>
      <c r="B64" s="153" t="str">
        <f>IFERROR(VLOOKUP($A64, '利用者情報'!$A$12:$L$113, 2, FALSE), "")</f>
        <v/>
      </c>
      <c r="C64" s="153" t="str">
        <f>IFERROR(VLOOKUP($A64, '利用者情報'!$A$12:$L$113, 3, FALSE), "")</f>
        <v/>
      </c>
      <c r="D64" s="153" t="str">
        <f>IFERROR(VLOOKUP($A64, '利用者情報'!$A$12:$L$113, 6, FALSE), "")</f>
        <v/>
      </c>
      <c r="E64" s="153" t="str">
        <f>IFERROR(VLOOKUP($A64, '利用者情報'!$A$12:$L$113, 7, FALSE), "")</f>
        <v/>
      </c>
      <c r="F64" s="156" t="str">
        <f>IFERROR(VLOOKUP($A64, '利用者情報'!$A$12:$L$113, 8, FALSE), "")</f>
        <v/>
      </c>
      <c r="G64" s="153" t="str">
        <f>IFERROR(VLOOKUP($A64, '利用者情報'!$A$12:$L$113, 9, FALSE), "")</f>
        <v/>
      </c>
      <c r="H64" s="153" t="str">
        <f>IFERROR(VLOOKUP($A64, '利用者情報'!$A$12:$L$113, 10, FALSE), "")</f>
        <v/>
      </c>
      <c r="I64" s="153" t="str">
        <f>IFERROR(VLOOKUP($A64, '利用者情報'!$A$12:$L$113, 11, FALSE), "")</f>
        <v/>
      </c>
      <c r="J64" s="153" t="str">
        <f>IFERROR(VLOOKUP($A64, '利用者情報'!$A$12:$L$113, 12, FALSE), "")</f>
        <v/>
      </c>
      <c r="K64" s="160"/>
      <c r="L64" s="160"/>
      <c r="M64" s="157">
        <f t="shared" si="1"/>
        <v>0</v>
      </c>
      <c r="N64" s="158">
        <f t="shared" si="2"/>
        <v>0</v>
      </c>
      <c r="O64" s="160"/>
      <c r="P64" s="160"/>
      <c r="Q64" s="160"/>
      <c r="R64" s="158">
        <f t="shared" si="3"/>
        <v>0</v>
      </c>
      <c r="S64" s="157">
        <f t="shared" si="4"/>
        <v>0</v>
      </c>
      <c r="T64" s="157">
        <f t="shared" si="5"/>
        <v>0</v>
      </c>
      <c r="U64" s="158">
        <f t="shared" si="6"/>
        <v>0</v>
      </c>
      <c r="V64" s="158">
        <f t="shared" si="7"/>
        <v>0</v>
      </c>
      <c r="W64" s="159"/>
      <c r="X64" s="10" t="str">
        <f t="shared" si="8"/>
        <v/>
      </c>
      <c r="Y64" s="1"/>
      <c r="Z64" s="1"/>
      <c r="AA64" s="1"/>
      <c r="AB64" s="1"/>
      <c r="AC64" s="1"/>
    </row>
    <row r="65" ht="18.0" customHeight="1">
      <c r="A65" s="160"/>
      <c r="B65" s="153" t="str">
        <f>IFERROR(VLOOKUP($A65, '利用者情報'!$A$12:$L$113, 2, FALSE), "")</f>
        <v/>
      </c>
      <c r="C65" s="153" t="str">
        <f>IFERROR(VLOOKUP($A65, '利用者情報'!$A$12:$L$113, 3, FALSE), "")</f>
        <v/>
      </c>
      <c r="D65" s="153" t="str">
        <f>IFERROR(VLOOKUP($A65, '利用者情報'!$A$12:$L$113, 6, FALSE), "")</f>
        <v/>
      </c>
      <c r="E65" s="153" t="str">
        <f>IFERROR(VLOOKUP($A65, '利用者情報'!$A$12:$L$113, 7, FALSE), "")</f>
        <v/>
      </c>
      <c r="F65" s="156" t="str">
        <f>IFERROR(VLOOKUP($A65, '利用者情報'!$A$12:$L$113, 8, FALSE), "")</f>
        <v/>
      </c>
      <c r="G65" s="153" t="str">
        <f>IFERROR(VLOOKUP($A65, '利用者情報'!$A$12:$L$113, 9, FALSE), "")</f>
        <v/>
      </c>
      <c r="H65" s="153" t="str">
        <f>IFERROR(VLOOKUP($A65, '利用者情報'!$A$12:$L$113, 10, FALSE), "")</f>
        <v/>
      </c>
      <c r="I65" s="153" t="str">
        <f>IFERROR(VLOOKUP($A65, '利用者情報'!$A$12:$L$113, 11, FALSE), "")</f>
        <v/>
      </c>
      <c r="J65" s="153" t="str">
        <f>IFERROR(VLOOKUP($A65, '利用者情報'!$A$12:$L$113, 12, FALSE), "")</f>
        <v/>
      </c>
      <c r="K65" s="160"/>
      <c r="L65" s="160"/>
      <c r="M65" s="157">
        <f t="shared" si="1"/>
        <v>0</v>
      </c>
      <c r="N65" s="158">
        <f t="shared" si="2"/>
        <v>0</v>
      </c>
      <c r="O65" s="160"/>
      <c r="P65" s="160"/>
      <c r="Q65" s="160"/>
      <c r="R65" s="158">
        <f t="shared" si="3"/>
        <v>0</v>
      </c>
      <c r="S65" s="157">
        <f t="shared" si="4"/>
        <v>0</v>
      </c>
      <c r="T65" s="157">
        <f t="shared" si="5"/>
        <v>0</v>
      </c>
      <c r="U65" s="158">
        <f t="shared" si="6"/>
        <v>0</v>
      </c>
      <c r="V65" s="158">
        <f t="shared" si="7"/>
        <v>0</v>
      </c>
      <c r="W65" s="159"/>
      <c r="X65" s="10" t="str">
        <f t="shared" si="8"/>
        <v/>
      </c>
      <c r="Y65" s="1"/>
      <c r="Z65" s="1"/>
      <c r="AA65" s="1"/>
      <c r="AB65" s="1"/>
      <c r="AC65" s="1"/>
    </row>
    <row r="66" ht="18.0" customHeight="1">
      <c r="A66" s="160"/>
      <c r="B66" s="153" t="str">
        <f>IFERROR(VLOOKUP($A66, '利用者情報'!$A$12:$L$113, 2, FALSE), "")</f>
        <v/>
      </c>
      <c r="C66" s="153" t="str">
        <f>IFERROR(VLOOKUP($A66, '利用者情報'!$A$12:$L$113, 3, FALSE), "")</f>
        <v/>
      </c>
      <c r="D66" s="153" t="str">
        <f>IFERROR(VLOOKUP($A66, '利用者情報'!$A$12:$L$113, 6, FALSE), "")</f>
        <v/>
      </c>
      <c r="E66" s="153" t="str">
        <f>IFERROR(VLOOKUP($A66, '利用者情報'!$A$12:$L$113, 7, FALSE), "")</f>
        <v/>
      </c>
      <c r="F66" s="156" t="str">
        <f>IFERROR(VLOOKUP($A66, '利用者情報'!$A$12:$L$113, 8, FALSE), "")</f>
        <v/>
      </c>
      <c r="G66" s="153" t="str">
        <f>IFERROR(VLOOKUP($A66, '利用者情報'!$A$12:$L$113, 9, FALSE), "")</f>
        <v/>
      </c>
      <c r="H66" s="153" t="str">
        <f>IFERROR(VLOOKUP($A66, '利用者情報'!$A$12:$L$113, 10, FALSE), "")</f>
        <v/>
      </c>
      <c r="I66" s="153" t="str">
        <f>IFERROR(VLOOKUP($A66, '利用者情報'!$A$12:$L$113, 11, FALSE), "")</f>
        <v/>
      </c>
      <c r="J66" s="153" t="str">
        <f>IFERROR(VLOOKUP($A66, '利用者情報'!$A$12:$L$113, 12, FALSE), "")</f>
        <v/>
      </c>
      <c r="K66" s="160"/>
      <c r="L66" s="160"/>
      <c r="M66" s="157">
        <f t="shared" si="1"/>
        <v>0</v>
      </c>
      <c r="N66" s="158">
        <f t="shared" si="2"/>
        <v>0</v>
      </c>
      <c r="O66" s="160"/>
      <c r="P66" s="160"/>
      <c r="Q66" s="160"/>
      <c r="R66" s="158">
        <f t="shared" si="3"/>
        <v>0</v>
      </c>
      <c r="S66" s="157">
        <f t="shared" si="4"/>
        <v>0</v>
      </c>
      <c r="T66" s="157">
        <f t="shared" si="5"/>
        <v>0</v>
      </c>
      <c r="U66" s="158">
        <f t="shared" si="6"/>
        <v>0</v>
      </c>
      <c r="V66" s="158">
        <f t="shared" si="7"/>
        <v>0</v>
      </c>
      <c r="W66" s="159"/>
      <c r="X66" s="10" t="str">
        <f t="shared" si="8"/>
        <v/>
      </c>
      <c r="Y66" s="1"/>
      <c r="Z66" s="1"/>
      <c r="AA66" s="1"/>
      <c r="AB66" s="1"/>
      <c r="AC66" s="1"/>
    </row>
    <row r="67" ht="18.0" customHeight="1">
      <c r="A67" s="160"/>
      <c r="B67" s="153" t="str">
        <f>IFERROR(VLOOKUP($A67, '利用者情報'!$A$12:$L$113, 2, FALSE), "")</f>
        <v/>
      </c>
      <c r="C67" s="153" t="str">
        <f>IFERROR(VLOOKUP($A67, '利用者情報'!$A$12:$L$113, 3, FALSE), "")</f>
        <v/>
      </c>
      <c r="D67" s="153" t="str">
        <f>IFERROR(VLOOKUP($A67, '利用者情報'!$A$12:$L$113, 6, FALSE), "")</f>
        <v/>
      </c>
      <c r="E67" s="153" t="str">
        <f>IFERROR(VLOOKUP($A67, '利用者情報'!$A$12:$L$113, 7, FALSE), "")</f>
        <v/>
      </c>
      <c r="F67" s="156" t="str">
        <f>IFERROR(VLOOKUP($A67, '利用者情報'!$A$12:$L$113, 8, FALSE), "")</f>
        <v/>
      </c>
      <c r="G67" s="153" t="str">
        <f>IFERROR(VLOOKUP($A67, '利用者情報'!$A$12:$L$113, 9, FALSE), "")</f>
        <v/>
      </c>
      <c r="H67" s="153" t="str">
        <f>IFERROR(VLOOKUP($A67, '利用者情報'!$A$12:$L$113, 10, FALSE), "")</f>
        <v/>
      </c>
      <c r="I67" s="153" t="str">
        <f>IFERROR(VLOOKUP($A67, '利用者情報'!$A$12:$L$113, 11, FALSE), "")</f>
        <v/>
      </c>
      <c r="J67" s="153" t="str">
        <f>IFERROR(VLOOKUP($A67, '利用者情報'!$A$12:$L$113, 12, FALSE), "")</f>
        <v/>
      </c>
      <c r="K67" s="160"/>
      <c r="L67" s="160"/>
      <c r="M67" s="157">
        <f t="shared" si="1"/>
        <v>0</v>
      </c>
      <c r="N67" s="158">
        <f t="shared" si="2"/>
        <v>0</v>
      </c>
      <c r="O67" s="160"/>
      <c r="P67" s="160"/>
      <c r="Q67" s="160"/>
      <c r="R67" s="158">
        <f t="shared" si="3"/>
        <v>0</v>
      </c>
      <c r="S67" s="157">
        <f t="shared" si="4"/>
        <v>0</v>
      </c>
      <c r="T67" s="157">
        <f t="shared" si="5"/>
        <v>0</v>
      </c>
      <c r="U67" s="158">
        <f t="shared" si="6"/>
        <v>0</v>
      </c>
      <c r="V67" s="158">
        <f t="shared" si="7"/>
        <v>0</v>
      </c>
      <c r="W67" s="159"/>
      <c r="X67" s="10" t="str">
        <f t="shared" si="8"/>
        <v/>
      </c>
      <c r="Y67" s="1"/>
      <c r="Z67" s="1"/>
      <c r="AA67" s="1"/>
      <c r="AB67" s="1"/>
      <c r="AC67" s="1"/>
    </row>
    <row r="68" ht="18.0" customHeight="1">
      <c r="A68" s="160"/>
      <c r="B68" s="153" t="str">
        <f>IFERROR(VLOOKUP($A68, '利用者情報'!$A$12:$L$113, 2, FALSE), "")</f>
        <v/>
      </c>
      <c r="C68" s="153" t="str">
        <f>IFERROR(VLOOKUP($A68, '利用者情報'!$A$12:$L$113, 3, FALSE), "")</f>
        <v/>
      </c>
      <c r="D68" s="153" t="str">
        <f>IFERROR(VLOOKUP($A68, '利用者情報'!$A$12:$L$113, 6, FALSE), "")</f>
        <v/>
      </c>
      <c r="E68" s="153" t="str">
        <f>IFERROR(VLOOKUP($A68, '利用者情報'!$A$12:$L$113, 7, FALSE), "")</f>
        <v/>
      </c>
      <c r="F68" s="156" t="str">
        <f>IFERROR(VLOOKUP($A68, '利用者情報'!$A$12:$L$113, 8, FALSE), "")</f>
        <v/>
      </c>
      <c r="G68" s="153" t="str">
        <f>IFERROR(VLOOKUP($A68, '利用者情報'!$A$12:$L$113, 9, FALSE), "")</f>
        <v/>
      </c>
      <c r="H68" s="153" t="str">
        <f>IFERROR(VLOOKUP($A68, '利用者情報'!$A$12:$L$113, 10, FALSE), "")</f>
        <v/>
      </c>
      <c r="I68" s="153" t="str">
        <f>IFERROR(VLOOKUP($A68, '利用者情報'!$A$12:$L$113, 11, FALSE), "")</f>
        <v/>
      </c>
      <c r="J68" s="153" t="str">
        <f>IFERROR(VLOOKUP($A68, '利用者情報'!$A$12:$L$113, 12, FALSE), "")</f>
        <v/>
      </c>
      <c r="K68" s="160"/>
      <c r="L68" s="160"/>
      <c r="M68" s="157">
        <f t="shared" si="1"/>
        <v>0</v>
      </c>
      <c r="N68" s="158">
        <f t="shared" si="2"/>
        <v>0</v>
      </c>
      <c r="O68" s="160"/>
      <c r="P68" s="160"/>
      <c r="Q68" s="160"/>
      <c r="R68" s="158">
        <f t="shared" si="3"/>
        <v>0</v>
      </c>
      <c r="S68" s="157">
        <f t="shared" si="4"/>
        <v>0</v>
      </c>
      <c r="T68" s="157">
        <f t="shared" si="5"/>
        <v>0</v>
      </c>
      <c r="U68" s="158">
        <f t="shared" si="6"/>
        <v>0</v>
      </c>
      <c r="V68" s="158">
        <f t="shared" si="7"/>
        <v>0</v>
      </c>
      <c r="W68" s="159"/>
      <c r="X68" s="10" t="str">
        <f t="shared" si="8"/>
        <v/>
      </c>
      <c r="Y68" s="1"/>
      <c r="Z68" s="1"/>
      <c r="AA68" s="1"/>
      <c r="AB68" s="1"/>
      <c r="AC68" s="1"/>
    </row>
    <row r="69" ht="18.0" customHeight="1">
      <c r="A69" s="160"/>
      <c r="B69" s="153" t="str">
        <f>IFERROR(VLOOKUP($A69, '利用者情報'!$A$12:$L$113, 2, FALSE), "")</f>
        <v/>
      </c>
      <c r="C69" s="153" t="str">
        <f>IFERROR(VLOOKUP($A69, '利用者情報'!$A$12:$L$113, 3, FALSE), "")</f>
        <v/>
      </c>
      <c r="D69" s="153" t="str">
        <f>IFERROR(VLOOKUP($A69, '利用者情報'!$A$12:$L$113, 6, FALSE), "")</f>
        <v/>
      </c>
      <c r="E69" s="153" t="str">
        <f>IFERROR(VLOOKUP($A69, '利用者情報'!$A$12:$L$113, 7, FALSE), "")</f>
        <v/>
      </c>
      <c r="F69" s="156" t="str">
        <f>IFERROR(VLOOKUP($A69, '利用者情報'!$A$12:$L$113, 8, FALSE), "")</f>
        <v/>
      </c>
      <c r="G69" s="153" t="str">
        <f>IFERROR(VLOOKUP($A69, '利用者情報'!$A$12:$L$113, 9, FALSE), "")</f>
        <v/>
      </c>
      <c r="H69" s="153" t="str">
        <f>IFERROR(VLOOKUP($A69, '利用者情報'!$A$12:$L$113, 10, FALSE), "")</f>
        <v/>
      </c>
      <c r="I69" s="153" t="str">
        <f>IFERROR(VLOOKUP($A69, '利用者情報'!$A$12:$L$113, 11, FALSE), "")</f>
        <v/>
      </c>
      <c r="J69" s="153" t="str">
        <f>IFERROR(VLOOKUP($A69, '利用者情報'!$A$12:$L$113, 12, FALSE), "")</f>
        <v/>
      </c>
      <c r="K69" s="160"/>
      <c r="L69" s="160"/>
      <c r="M69" s="157">
        <f t="shared" si="1"/>
        <v>0</v>
      </c>
      <c r="N69" s="158">
        <f t="shared" si="2"/>
        <v>0</v>
      </c>
      <c r="O69" s="160"/>
      <c r="P69" s="160"/>
      <c r="Q69" s="160"/>
      <c r="R69" s="158">
        <f t="shared" si="3"/>
        <v>0</v>
      </c>
      <c r="S69" s="157">
        <f t="shared" si="4"/>
        <v>0</v>
      </c>
      <c r="T69" s="157">
        <f t="shared" si="5"/>
        <v>0</v>
      </c>
      <c r="U69" s="158">
        <f t="shared" si="6"/>
        <v>0</v>
      </c>
      <c r="V69" s="158">
        <f t="shared" si="7"/>
        <v>0</v>
      </c>
      <c r="W69" s="159"/>
      <c r="X69" s="10" t="str">
        <f t="shared" si="8"/>
        <v/>
      </c>
      <c r="Y69" s="1"/>
      <c r="Z69" s="1"/>
      <c r="AA69" s="1"/>
      <c r="AB69" s="1"/>
      <c r="AC69" s="1"/>
    </row>
    <row r="70" ht="18.0" customHeight="1">
      <c r="A70" s="160"/>
      <c r="B70" s="153" t="str">
        <f>IFERROR(VLOOKUP($A70, '利用者情報'!$A$12:$L$113, 2, FALSE), "")</f>
        <v/>
      </c>
      <c r="C70" s="153" t="str">
        <f>IFERROR(VLOOKUP($A70, '利用者情報'!$A$12:$L$113, 3, FALSE), "")</f>
        <v/>
      </c>
      <c r="D70" s="153" t="str">
        <f>IFERROR(VLOOKUP($A70, '利用者情報'!$A$12:$L$113, 6, FALSE), "")</f>
        <v/>
      </c>
      <c r="E70" s="153" t="str">
        <f>IFERROR(VLOOKUP($A70, '利用者情報'!$A$12:$L$113, 7, FALSE), "")</f>
        <v/>
      </c>
      <c r="F70" s="156" t="str">
        <f>IFERROR(VLOOKUP($A70, '利用者情報'!$A$12:$L$113, 8, FALSE), "")</f>
        <v/>
      </c>
      <c r="G70" s="153" t="str">
        <f>IFERROR(VLOOKUP($A70, '利用者情報'!$A$12:$L$113, 9, FALSE), "")</f>
        <v/>
      </c>
      <c r="H70" s="153" t="str">
        <f>IFERROR(VLOOKUP($A70, '利用者情報'!$A$12:$L$113, 10, FALSE), "")</f>
        <v/>
      </c>
      <c r="I70" s="153" t="str">
        <f>IFERROR(VLOOKUP($A70, '利用者情報'!$A$12:$L$113, 11, FALSE), "")</f>
        <v/>
      </c>
      <c r="J70" s="153" t="str">
        <f>IFERROR(VLOOKUP($A70, '利用者情報'!$A$12:$L$113, 12, FALSE), "")</f>
        <v/>
      </c>
      <c r="K70" s="160"/>
      <c r="L70" s="160"/>
      <c r="M70" s="157">
        <f t="shared" si="1"/>
        <v>0</v>
      </c>
      <c r="N70" s="158">
        <f t="shared" si="2"/>
        <v>0</v>
      </c>
      <c r="O70" s="160"/>
      <c r="P70" s="160"/>
      <c r="Q70" s="160"/>
      <c r="R70" s="158">
        <f t="shared" si="3"/>
        <v>0</v>
      </c>
      <c r="S70" s="157">
        <f t="shared" si="4"/>
        <v>0</v>
      </c>
      <c r="T70" s="157">
        <f t="shared" si="5"/>
        <v>0</v>
      </c>
      <c r="U70" s="158">
        <f t="shared" si="6"/>
        <v>0</v>
      </c>
      <c r="V70" s="158">
        <f t="shared" si="7"/>
        <v>0</v>
      </c>
      <c r="W70" s="159"/>
      <c r="X70" s="10" t="str">
        <f t="shared" si="8"/>
        <v/>
      </c>
      <c r="Y70" s="1"/>
      <c r="Z70" s="1"/>
      <c r="AA70" s="1"/>
      <c r="AB70" s="1"/>
      <c r="AC70" s="1"/>
    </row>
    <row r="71" ht="18.0" customHeight="1">
      <c r="A71" s="160"/>
      <c r="B71" s="153" t="str">
        <f>IFERROR(VLOOKUP($A71, '利用者情報'!$A$12:$L$113, 2, FALSE), "")</f>
        <v/>
      </c>
      <c r="C71" s="153" t="str">
        <f>IFERROR(VLOOKUP($A71, '利用者情報'!$A$12:$L$113, 3, FALSE), "")</f>
        <v/>
      </c>
      <c r="D71" s="153" t="str">
        <f>IFERROR(VLOOKUP($A71, '利用者情報'!$A$12:$L$113, 6, FALSE), "")</f>
        <v/>
      </c>
      <c r="E71" s="153" t="str">
        <f>IFERROR(VLOOKUP($A71, '利用者情報'!$A$12:$L$113, 7, FALSE), "")</f>
        <v/>
      </c>
      <c r="F71" s="156" t="str">
        <f>IFERROR(VLOOKUP($A71, '利用者情報'!$A$12:$L$113, 8, FALSE), "")</f>
        <v/>
      </c>
      <c r="G71" s="153" t="str">
        <f>IFERROR(VLOOKUP($A71, '利用者情報'!$A$12:$L$113, 9, FALSE), "")</f>
        <v/>
      </c>
      <c r="H71" s="153" t="str">
        <f>IFERROR(VLOOKUP($A71, '利用者情報'!$A$12:$L$113, 10, FALSE), "")</f>
        <v/>
      </c>
      <c r="I71" s="153" t="str">
        <f>IFERROR(VLOOKUP($A71, '利用者情報'!$A$12:$L$113, 11, FALSE), "")</f>
        <v/>
      </c>
      <c r="J71" s="153" t="str">
        <f>IFERROR(VLOOKUP($A71, '利用者情報'!$A$12:$L$113, 12, FALSE), "")</f>
        <v/>
      </c>
      <c r="K71" s="160"/>
      <c r="L71" s="160"/>
      <c r="M71" s="157">
        <f t="shared" si="1"/>
        <v>0</v>
      </c>
      <c r="N71" s="158">
        <f t="shared" si="2"/>
        <v>0</v>
      </c>
      <c r="O71" s="160"/>
      <c r="P71" s="160"/>
      <c r="Q71" s="160"/>
      <c r="R71" s="158">
        <f t="shared" si="3"/>
        <v>0</v>
      </c>
      <c r="S71" s="157">
        <f t="shared" si="4"/>
        <v>0</v>
      </c>
      <c r="T71" s="157">
        <f t="shared" si="5"/>
        <v>0</v>
      </c>
      <c r="U71" s="158">
        <f t="shared" si="6"/>
        <v>0</v>
      </c>
      <c r="V71" s="158">
        <f t="shared" si="7"/>
        <v>0</v>
      </c>
      <c r="W71" s="159"/>
      <c r="X71" s="10" t="str">
        <f t="shared" si="8"/>
        <v/>
      </c>
      <c r="Y71" s="1"/>
      <c r="Z71" s="1"/>
      <c r="AA71" s="1"/>
      <c r="AB71" s="1"/>
      <c r="AC71" s="1"/>
    </row>
    <row r="72" ht="18.0" customHeight="1">
      <c r="A72" s="160"/>
      <c r="B72" s="153" t="str">
        <f>IFERROR(VLOOKUP($A72, '利用者情報'!$A$12:$L$113, 2, FALSE), "")</f>
        <v/>
      </c>
      <c r="C72" s="153" t="str">
        <f>IFERROR(VLOOKUP($A72, '利用者情報'!$A$12:$L$113, 3, FALSE), "")</f>
        <v/>
      </c>
      <c r="D72" s="153" t="str">
        <f>IFERROR(VLOOKUP($A72, '利用者情報'!$A$12:$L$113, 6, FALSE), "")</f>
        <v/>
      </c>
      <c r="E72" s="153" t="str">
        <f>IFERROR(VLOOKUP($A72, '利用者情報'!$A$12:$L$113, 7, FALSE), "")</f>
        <v/>
      </c>
      <c r="F72" s="156" t="str">
        <f>IFERROR(VLOOKUP($A72, '利用者情報'!$A$12:$L$113, 8, FALSE), "")</f>
        <v/>
      </c>
      <c r="G72" s="153" t="str">
        <f>IFERROR(VLOOKUP($A72, '利用者情報'!$A$12:$L$113, 9, FALSE), "")</f>
        <v/>
      </c>
      <c r="H72" s="153" t="str">
        <f>IFERROR(VLOOKUP($A72, '利用者情報'!$A$12:$L$113, 10, FALSE), "")</f>
        <v/>
      </c>
      <c r="I72" s="153" t="str">
        <f>IFERROR(VLOOKUP($A72, '利用者情報'!$A$12:$L$113, 11, FALSE), "")</f>
        <v/>
      </c>
      <c r="J72" s="153" t="str">
        <f>IFERROR(VLOOKUP($A72, '利用者情報'!$A$12:$L$113, 12, FALSE), "")</f>
        <v/>
      </c>
      <c r="K72" s="160"/>
      <c r="L72" s="160"/>
      <c r="M72" s="157">
        <f t="shared" si="1"/>
        <v>0</v>
      </c>
      <c r="N72" s="158">
        <f t="shared" si="2"/>
        <v>0</v>
      </c>
      <c r="O72" s="160"/>
      <c r="P72" s="160"/>
      <c r="Q72" s="160"/>
      <c r="R72" s="158">
        <f t="shared" si="3"/>
        <v>0</v>
      </c>
      <c r="S72" s="157">
        <f t="shared" si="4"/>
        <v>0</v>
      </c>
      <c r="T72" s="157">
        <f t="shared" si="5"/>
        <v>0</v>
      </c>
      <c r="U72" s="158">
        <f t="shared" si="6"/>
        <v>0</v>
      </c>
      <c r="V72" s="158">
        <f t="shared" si="7"/>
        <v>0</v>
      </c>
      <c r="W72" s="159"/>
      <c r="X72" s="10" t="str">
        <f t="shared" si="8"/>
        <v/>
      </c>
      <c r="Y72" s="1"/>
      <c r="Z72" s="1"/>
      <c r="AA72" s="1"/>
      <c r="AB72" s="1"/>
      <c r="AC72" s="1"/>
    </row>
    <row r="73" ht="18.0" customHeight="1">
      <c r="A73" s="160"/>
      <c r="B73" s="153" t="str">
        <f>IFERROR(VLOOKUP($A73, '利用者情報'!$A$12:$L$113, 2, FALSE), "")</f>
        <v/>
      </c>
      <c r="C73" s="153" t="str">
        <f>IFERROR(VLOOKUP($A73, '利用者情報'!$A$12:$L$113, 3, FALSE), "")</f>
        <v/>
      </c>
      <c r="D73" s="153" t="str">
        <f>IFERROR(VLOOKUP($A73, '利用者情報'!$A$12:$L$113, 6, FALSE), "")</f>
        <v/>
      </c>
      <c r="E73" s="153" t="str">
        <f>IFERROR(VLOOKUP($A73, '利用者情報'!$A$12:$L$113, 7, FALSE), "")</f>
        <v/>
      </c>
      <c r="F73" s="156" t="str">
        <f>IFERROR(VLOOKUP($A73, '利用者情報'!$A$12:$L$113, 8, FALSE), "")</f>
        <v/>
      </c>
      <c r="G73" s="153" t="str">
        <f>IFERROR(VLOOKUP($A73, '利用者情報'!$A$12:$L$113, 9, FALSE), "")</f>
        <v/>
      </c>
      <c r="H73" s="153" t="str">
        <f>IFERROR(VLOOKUP($A73, '利用者情報'!$A$12:$L$113, 10, FALSE), "")</f>
        <v/>
      </c>
      <c r="I73" s="153" t="str">
        <f>IFERROR(VLOOKUP($A73, '利用者情報'!$A$12:$L$113, 11, FALSE), "")</f>
        <v/>
      </c>
      <c r="J73" s="153" t="str">
        <f>IFERROR(VLOOKUP($A73, '利用者情報'!$A$12:$L$113, 12, FALSE), "")</f>
        <v/>
      </c>
      <c r="K73" s="160"/>
      <c r="L73" s="160"/>
      <c r="M73" s="157">
        <f t="shared" si="1"/>
        <v>0</v>
      </c>
      <c r="N73" s="158">
        <f t="shared" si="2"/>
        <v>0</v>
      </c>
      <c r="O73" s="160"/>
      <c r="P73" s="160"/>
      <c r="Q73" s="160"/>
      <c r="R73" s="158">
        <f t="shared" si="3"/>
        <v>0</v>
      </c>
      <c r="S73" s="157">
        <f t="shared" si="4"/>
        <v>0</v>
      </c>
      <c r="T73" s="157">
        <f t="shared" si="5"/>
        <v>0</v>
      </c>
      <c r="U73" s="158">
        <f t="shared" si="6"/>
        <v>0</v>
      </c>
      <c r="V73" s="158">
        <f t="shared" si="7"/>
        <v>0</v>
      </c>
      <c r="W73" s="159"/>
      <c r="X73" s="10" t="str">
        <f t="shared" si="8"/>
        <v/>
      </c>
      <c r="Y73" s="1"/>
      <c r="Z73" s="1"/>
      <c r="AA73" s="1"/>
      <c r="AB73" s="1"/>
      <c r="AC73" s="1"/>
    </row>
    <row r="74" ht="18.0" customHeight="1">
      <c r="A74" s="160"/>
      <c r="B74" s="153" t="str">
        <f>IFERROR(VLOOKUP($A74, '利用者情報'!$A$12:$L$113, 2, FALSE), "")</f>
        <v/>
      </c>
      <c r="C74" s="153" t="str">
        <f>IFERROR(VLOOKUP($A74, '利用者情報'!$A$12:$L$113, 3, FALSE), "")</f>
        <v/>
      </c>
      <c r="D74" s="153" t="str">
        <f>IFERROR(VLOOKUP($A74, '利用者情報'!$A$12:$L$113, 6, FALSE), "")</f>
        <v/>
      </c>
      <c r="E74" s="153" t="str">
        <f>IFERROR(VLOOKUP($A74, '利用者情報'!$A$12:$L$113, 7, FALSE), "")</f>
        <v/>
      </c>
      <c r="F74" s="156" t="str">
        <f>IFERROR(VLOOKUP($A74, '利用者情報'!$A$12:$L$113, 8, FALSE), "")</f>
        <v/>
      </c>
      <c r="G74" s="153" t="str">
        <f>IFERROR(VLOOKUP($A74, '利用者情報'!$A$12:$L$113, 9, FALSE), "")</f>
        <v/>
      </c>
      <c r="H74" s="153" t="str">
        <f>IFERROR(VLOOKUP($A74, '利用者情報'!$A$12:$L$113, 10, FALSE), "")</f>
        <v/>
      </c>
      <c r="I74" s="153" t="str">
        <f>IFERROR(VLOOKUP($A74, '利用者情報'!$A$12:$L$113, 11, FALSE), "")</f>
        <v/>
      </c>
      <c r="J74" s="153" t="str">
        <f>IFERROR(VLOOKUP($A74, '利用者情報'!$A$12:$L$113, 12, FALSE), "")</f>
        <v/>
      </c>
      <c r="K74" s="160"/>
      <c r="L74" s="160"/>
      <c r="M74" s="157">
        <f t="shared" si="1"/>
        <v>0</v>
      </c>
      <c r="N74" s="158">
        <f t="shared" si="2"/>
        <v>0</v>
      </c>
      <c r="O74" s="160"/>
      <c r="P74" s="160"/>
      <c r="Q74" s="160"/>
      <c r="R74" s="158">
        <f t="shared" si="3"/>
        <v>0</v>
      </c>
      <c r="S74" s="157">
        <f t="shared" si="4"/>
        <v>0</v>
      </c>
      <c r="T74" s="157">
        <f t="shared" si="5"/>
        <v>0</v>
      </c>
      <c r="U74" s="158">
        <f t="shared" si="6"/>
        <v>0</v>
      </c>
      <c r="V74" s="158">
        <f t="shared" si="7"/>
        <v>0</v>
      </c>
      <c r="W74" s="159"/>
      <c r="X74" s="10" t="str">
        <f t="shared" si="8"/>
        <v/>
      </c>
      <c r="Y74" s="1"/>
      <c r="Z74" s="1"/>
      <c r="AA74" s="1"/>
      <c r="AB74" s="1"/>
      <c r="AC74" s="1"/>
    </row>
    <row r="75" ht="18.0" customHeight="1">
      <c r="A75" s="160"/>
      <c r="B75" s="153" t="str">
        <f>IFERROR(VLOOKUP($A75, '利用者情報'!$A$12:$L$113, 2, FALSE), "")</f>
        <v/>
      </c>
      <c r="C75" s="153" t="str">
        <f>IFERROR(VLOOKUP($A75, '利用者情報'!$A$12:$L$113, 3, FALSE), "")</f>
        <v/>
      </c>
      <c r="D75" s="153" t="str">
        <f>IFERROR(VLOOKUP($A75, '利用者情報'!$A$12:$L$113, 6, FALSE), "")</f>
        <v/>
      </c>
      <c r="E75" s="153" t="str">
        <f>IFERROR(VLOOKUP($A75, '利用者情報'!$A$12:$L$113, 7, FALSE), "")</f>
        <v/>
      </c>
      <c r="F75" s="156" t="str">
        <f>IFERROR(VLOOKUP($A75, '利用者情報'!$A$12:$L$113, 8, FALSE), "")</f>
        <v/>
      </c>
      <c r="G75" s="153" t="str">
        <f>IFERROR(VLOOKUP($A75, '利用者情報'!$A$12:$L$113, 9, FALSE), "")</f>
        <v/>
      </c>
      <c r="H75" s="153" t="str">
        <f>IFERROR(VLOOKUP($A75, '利用者情報'!$A$12:$L$113, 10, FALSE), "")</f>
        <v/>
      </c>
      <c r="I75" s="153" t="str">
        <f>IFERROR(VLOOKUP($A75, '利用者情報'!$A$12:$L$113, 11, FALSE), "")</f>
        <v/>
      </c>
      <c r="J75" s="153" t="str">
        <f>IFERROR(VLOOKUP($A75, '利用者情報'!$A$12:$L$113, 12, FALSE), "")</f>
        <v/>
      </c>
      <c r="K75" s="160"/>
      <c r="L75" s="160"/>
      <c r="M75" s="157">
        <f t="shared" si="1"/>
        <v>0</v>
      </c>
      <c r="N75" s="158">
        <f t="shared" si="2"/>
        <v>0</v>
      </c>
      <c r="O75" s="160"/>
      <c r="P75" s="160"/>
      <c r="Q75" s="160"/>
      <c r="R75" s="158">
        <f t="shared" si="3"/>
        <v>0</v>
      </c>
      <c r="S75" s="157">
        <f t="shared" si="4"/>
        <v>0</v>
      </c>
      <c r="T75" s="157">
        <f t="shared" si="5"/>
        <v>0</v>
      </c>
      <c r="U75" s="158">
        <f t="shared" si="6"/>
        <v>0</v>
      </c>
      <c r="V75" s="158">
        <f t="shared" si="7"/>
        <v>0</v>
      </c>
      <c r="W75" s="159"/>
      <c r="X75" s="10" t="str">
        <f t="shared" si="8"/>
        <v/>
      </c>
      <c r="Y75" s="1"/>
      <c r="Z75" s="1"/>
      <c r="AA75" s="1"/>
      <c r="AB75" s="1"/>
      <c r="AC75" s="1"/>
    </row>
    <row r="76" ht="18.0" customHeight="1">
      <c r="A76" s="160"/>
      <c r="B76" s="153" t="str">
        <f>IFERROR(VLOOKUP($A76, '利用者情報'!$A$12:$L$113, 2, FALSE), "")</f>
        <v/>
      </c>
      <c r="C76" s="153" t="str">
        <f>IFERROR(VLOOKUP($A76, '利用者情報'!$A$12:$L$113, 3, FALSE), "")</f>
        <v/>
      </c>
      <c r="D76" s="153" t="str">
        <f>IFERROR(VLOOKUP($A76, '利用者情報'!$A$12:$L$113, 6, FALSE), "")</f>
        <v/>
      </c>
      <c r="E76" s="153" t="str">
        <f>IFERROR(VLOOKUP($A76, '利用者情報'!$A$12:$L$113, 7, FALSE), "")</f>
        <v/>
      </c>
      <c r="F76" s="156" t="str">
        <f>IFERROR(VLOOKUP($A76, '利用者情報'!$A$12:$L$113, 8, FALSE), "")</f>
        <v/>
      </c>
      <c r="G76" s="153" t="str">
        <f>IFERROR(VLOOKUP($A76, '利用者情報'!$A$12:$L$113, 9, FALSE), "")</f>
        <v/>
      </c>
      <c r="H76" s="153" t="str">
        <f>IFERROR(VLOOKUP($A76, '利用者情報'!$A$12:$L$113, 10, FALSE), "")</f>
        <v/>
      </c>
      <c r="I76" s="153" t="str">
        <f>IFERROR(VLOOKUP($A76, '利用者情報'!$A$12:$L$113, 11, FALSE), "")</f>
        <v/>
      </c>
      <c r="J76" s="153" t="str">
        <f>IFERROR(VLOOKUP($A76, '利用者情報'!$A$12:$L$113, 12, FALSE), "")</f>
        <v/>
      </c>
      <c r="K76" s="160"/>
      <c r="L76" s="160"/>
      <c r="M76" s="157">
        <f t="shared" si="1"/>
        <v>0</v>
      </c>
      <c r="N76" s="158">
        <f t="shared" si="2"/>
        <v>0</v>
      </c>
      <c r="O76" s="160"/>
      <c r="P76" s="160"/>
      <c r="Q76" s="160"/>
      <c r="R76" s="158">
        <f t="shared" si="3"/>
        <v>0</v>
      </c>
      <c r="S76" s="157">
        <f t="shared" si="4"/>
        <v>0</v>
      </c>
      <c r="T76" s="157">
        <f t="shared" si="5"/>
        <v>0</v>
      </c>
      <c r="U76" s="158">
        <f t="shared" si="6"/>
        <v>0</v>
      </c>
      <c r="V76" s="158">
        <f t="shared" si="7"/>
        <v>0</v>
      </c>
      <c r="W76" s="162"/>
      <c r="X76" s="163" t="str">
        <f t="shared" si="8"/>
        <v/>
      </c>
      <c r="Y76" s="1"/>
      <c r="Z76" s="1"/>
      <c r="AA76" s="1"/>
      <c r="AB76" s="1"/>
      <c r="AC76" s="1"/>
    </row>
    <row r="77" ht="18.0" customHeight="1">
      <c r="A77" s="160"/>
      <c r="B77" s="153" t="str">
        <f>IFERROR(VLOOKUP($A77, '利用者情報'!$A$12:$L$113, 2, FALSE), "")</f>
        <v/>
      </c>
      <c r="C77" s="153" t="str">
        <f>IFERROR(VLOOKUP($A77, '利用者情報'!$A$12:$L$113, 3, FALSE), "")</f>
        <v/>
      </c>
      <c r="D77" s="153" t="str">
        <f>IFERROR(VLOOKUP($A77, '利用者情報'!$A$12:$L$113, 6, FALSE), "")</f>
        <v/>
      </c>
      <c r="E77" s="153" t="str">
        <f>IFERROR(VLOOKUP($A77, '利用者情報'!$A$12:$L$113, 7, FALSE), "")</f>
        <v/>
      </c>
      <c r="F77" s="156" t="str">
        <f>IFERROR(VLOOKUP($A77, '利用者情報'!$A$12:$L$113, 8, FALSE), "")</f>
        <v/>
      </c>
      <c r="G77" s="153" t="str">
        <f>IFERROR(VLOOKUP($A77, '利用者情報'!$A$12:$L$113, 9, FALSE), "")</f>
        <v/>
      </c>
      <c r="H77" s="153" t="str">
        <f>IFERROR(VLOOKUP($A77, '利用者情報'!$A$12:$L$113, 10, FALSE), "")</f>
        <v/>
      </c>
      <c r="I77" s="153" t="str">
        <f>IFERROR(VLOOKUP($A77, '利用者情報'!$A$12:$L$113, 11, FALSE), "")</f>
        <v/>
      </c>
      <c r="J77" s="153" t="str">
        <f>IFERROR(VLOOKUP($A77, '利用者情報'!$A$12:$L$113, 12, FALSE), "")</f>
        <v/>
      </c>
      <c r="K77" s="160"/>
      <c r="L77" s="160"/>
      <c r="M77" s="157">
        <f t="shared" si="1"/>
        <v>0</v>
      </c>
      <c r="N77" s="158">
        <f t="shared" si="2"/>
        <v>0</v>
      </c>
      <c r="O77" s="160"/>
      <c r="P77" s="160"/>
      <c r="Q77" s="160"/>
      <c r="R77" s="158">
        <f t="shared" si="3"/>
        <v>0</v>
      </c>
      <c r="S77" s="157">
        <f t="shared" si="4"/>
        <v>0</v>
      </c>
      <c r="T77" s="157">
        <f t="shared" si="5"/>
        <v>0</v>
      </c>
      <c r="U77" s="158">
        <f t="shared" si="6"/>
        <v>0</v>
      </c>
      <c r="V77" s="158">
        <f t="shared" si="7"/>
        <v>0</v>
      </c>
      <c r="W77" s="162"/>
      <c r="X77" s="163" t="str">
        <f t="shared" si="8"/>
        <v/>
      </c>
      <c r="Y77" s="1"/>
      <c r="Z77" s="1"/>
      <c r="AA77" s="1"/>
      <c r="AB77" s="1"/>
      <c r="AC77" s="1"/>
    </row>
    <row r="78" ht="18.0" customHeight="1">
      <c r="A78" s="160"/>
      <c r="B78" s="153" t="str">
        <f>IFERROR(VLOOKUP($A78, '利用者情報'!$A$12:$L$113, 2, FALSE), "")</f>
        <v/>
      </c>
      <c r="C78" s="153" t="str">
        <f>IFERROR(VLOOKUP($A78, '利用者情報'!$A$12:$L$113, 3, FALSE), "")</f>
        <v/>
      </c>
      <c r="D78" s="153" t="str">
        <f>IFERROR(VLOOKUP($A78, '利用者情報'!$A$12:$L$113, 6, FALSE), "")</f>
        <v/>
      </c>
      <c r="E78" s="153" t="str">
        <f>IFERROR(VLOOKUP($A78, '利用者情報'!$A$12:$L$113, 7, FALSE), "")</f>
        <v/>
      </c>
      <c r="F78" s="156" t="str">
        <f>IFERROR(VLOOKUP($A78, '利用者情報'!$A$12:$L$113, 8, FALSE), "")</f>
        <v/>
      </c>
      <c r="G78" s="153" t="str">
        <f>IFERROR(VLOOKUP($A78, '利用者情報'!$A$12:$L$113, 9, FALSE), "")</f>
        <v/>
      </c>
      <c r="H78" s="153" t="str">
        <f>IFERROR(VLOOKUP($A78, '利用者情報'!$A$12:$L$113, 10, FALSE), "")</f>
        <v/>
      </c>
      <c r="I78" s="153" t="str">
        <f>IFERROR(VLOOKUP($A78, '利用者情報'!$A$12:$L$113, 11, FALSE), "")</f>
        <v/>
      </c>
      <c r="J78" s="153" t="str">
        <f>IFERROR(VLOOKUP($A78, '利用者情報'!$A$12:$L$113, 12, FALSE), "")</f>
        <v/>
      </c>
      <c r="K78" s="160"/>
      <c r="L78" s="160"/>
      <c r="M78" s="157">
        <f t="shared" si="1"/>
        <v>0</v>
      </c>
      <c r="N78" s="158">
        <f t="shared" si="2"/>
        <v>0</v>
      </c>
      <c r="O78" s="160"/>
      <c r="P78" s="160"/>
      <c r="Q78" s="160"/>
      <c r="R78" s="158">
        <f t="shared" si="3"/>
        <v>0</v>
      </c>
      <c r="S78" s="157">
        <f t="shared" si="4"/>
        <v>0</v>
      </c>
      <c r="T78" s="157">
        <f t="shared" si="5"/>
        <v>0</v>
      </c>
      <c r="U78" s="158">
        <f t="shared" si="6"/>
        <v>0</v>
      </c>
      <c r="V78" s="158">
        <f t="shared" si="7"/>
        <v>0</v>
      </c>
      <c r="W78" s="162"/>
      <c r="X78" s="163"/>
      <c r="Y78" s="10"/>
      <c r="Z78" s="10"/>
      <c r="AA78" s="10"/>
      <c r="AB78" s="10"/>
      <c r="AC78" s="1"/>
    </row>
    <row r="79" ht="18.0" customHeight="1">
      <c r="A79" s="160"/>
      <c r="B79" s="153" t="str">
        <f>IFERROR(VLOOKUP($A79, '利用者情報'!$A$12:$L$113, 2, FALSE), "")</f>
        <v/>
      </c>
      <c r="C79" s="153" t="str">
        <f>IFERROR(VLOOKUP($A79, '利用者情報'!$A$12:$L$113, 3, FALSE), "")</f>
        <v/>
      </c>
      <c r="D79" s="153" t="str">
        <f>IFERROR(VLOOKUP($A79, '利用者情報'!$A$12:$L$113, 6, FALSE), "")</f>
        <v/>
      </c>
      <c r="E79" s="153" t="str">
        <f>IFERROR(VLOOKUP($A79, '利用者情報'!$A$12:$L$113, 7, FALSE), "")</f>
        <v/>
      </c>
      <c r="F79" s="156" t="str">
        <f>IFERROR(VLOOKUP($A79, '利用者情報'!$A$12:$L$113, 8, FALSE), "")</f>
        <v/>
      </c>
      <c r="G79" s="153" t="str">
        <f>IFERROR(VLOOKUP($A79, '利用者情報'!$A$12:$L$113, 9, FALSE), "")</f>
        <v/>
      </c>
      <c r="H79" s="153" t="str">
        <f>IFERROR(VLOOKUP($A79, '利用者情報'!$A$12:$L$113, 10, FALSE), "")</f>
        <v/>
      </c>
      <c r="I79" s="153" t="str">
        <f>IFERROR(VLOOKUP($A79, '利用者情報'!$A$12:$L$113, 11, FALSE), "")</f>
        <v/>
      </c>
      <c r="J79" s="153" t="str">
        <f>IFERROR(VLOOKUP($A79, '利用者情報'!$A$12:$L$113, 12, FALSE), "")</f>
        <v/>
      </c>
      <c r="K79" s="160"/>
      <c r="L79" s="160"/>
      <c r="M79" s="157">
        <f t="shared" si="1"/>
        <v>0</v>
      </c>
      <c r="N79" s="158">
        <f t="shared" si="2"/>
        <v>0</v>
      </c>
      <c r="O79" s="160"/>
      <c r="P79" s="160"/>
      <c r="Q79" s="160"/>
      <c r="R79" s="158">
        <f t="shared" si="3"/>
        <v>0</v>
      </c>
      <c r="S79" s="157">
        <f t="shared" si="4"/>
        <v>0</v>
      </c>
      <c r="T79" s="157">
        <f t="shared" si="5"/>
        <v>0</v>
      </c>
      <c r="U79" s="158">
        <f t="shared" si="6"/>
        <v>0</v>
      </c>
      <c r="V79" s="158">
        <f t="shared" si="7"/>
        <v>0</v>
      </c>
      <c r="W79" s="162"/>
      <c r="X79" s="183"/>
      <c r="Y79" s="1"/>
      <c r="Z79" s="1"/>
      <c r="AA79" s="1"/>
      <c r="AB79" s="1"/>
      <c r="AC79" s="1"/>
    </row>
    <row r="80" ht="18.0" customHeight="1">
      <c r="A80" s="160"/>
      <c r="B80" s="153" t="str">
        <f>IFERROR(VLOOKUP($A80, '利用者情報'!$A$12:$L$113, 2, FALSE), "")</f>
        <v/>
      </c>
      <c r="C80" s="153" t="str">
        <f>IFERROR(VLOOKUP($A80, '利用者情報'!$A$12:$L$113, 3, FALSE), "")</f>
        <v/>
      </c>
      <c r="D80" s="153" t="str">
        <f>IFERROR(VLOOKUP($A80, '利用者情報'!$A$12:$L$113, 6, FALSE), "")</f>
        <v/>
      </c>
      <c r="E80" s="153" t="str">
        <f>IFERROR(VLOOKUP($A80, '利用者情報'!$A$12:$L$113, 7, FALSE), "")</f>
        <v/>
      </c>
      <c r="F80" s="156" t="str">
        <f>IFERROR(VLOOKUP($A80, '利用者情報'!$A$12:$L$113, 8, FALSE), "")</f>
        <v/>
      </c>
      <c r="G80" s="153" t="str">
        <f>IFERROR(VLOOKUP($A80, '利用者情報'!$A$12:$L$113, 9, FALSE), "")</f>
        <v/>
      </c>
      <c r="H80" s="153" t="str">
        <f>IFERROR(VLOOKUP($A80, '利用者情報'!$A$12:$L$113, 10, FALSE), "")</f>
        <v/>
      </c>
      <c r="I80" s="153" t="str">
        <f>IFERROR(VLOOKUP($A80, '利用者情報'!$A$12:$L$113, 11, FALSE), "")</f>
        <v/>
      </c>
      <c r="J80" s="153" t="str">
        <f>IFERROR(VLOOKUP($A80, '利用者情報'!$A$12:$L$113, 12, FALSE), "")</f>
        <v/>
      </c>
      <c r="K80" s="160"/>
      <c r="L80" s="160"/>
      <c r="M80" s="157">
        <f t="shared" si="1"/>
        <v>0</v>
      </c>
      <c r="N80" s="158">
        <f t="shared" si="2"/>
        <v>0</v>
      </c>
      <c r="O80" s="160"/>
      <c r="P80" s="160"/>
      <c r="Q80" s="160"/>
      <c r="R80" s="158">
        <f t="shared" si="3"/>
        <v>0</v>
      </c>
      <c r="S80" s="157">
        <f t="shared" si="4"/>
        <v>0</v>
      </c>
      <c r="T80" s="157">
        <f t="shared" si="5"/>
        <v>0</v>
      </c>
      <c r="U80" s="158">
        <f t="shared" si="6"/>
        <v>0</v>
      </c>
      <c r="V80" s="158">
        <f t="shared" si="7"/>
        <v>0</v>
      </c>
      <c r="W80" s="162"/>
      <c r="X80" s="183"/>
      <c r="Y80" s="1"/>
      <c r="Z80" s="1"/>
      <c r="AA80" s="1"/>
      <c r="AB80" s="1"/>
      <c r="AC80" s="1"/>
    </row>
    <row r="81" ht="18.0" customHeight="1">
      <c r="A81" s="160"/>
      <c r="B81" s="153" t="str">
        <f>IFERROR(VLOOKUP($A81, '利用者情報'!$A$12:$L$113, 2, FALSE), "")</f>
        <v/>
      </c>
      <c r="C81" s="153" t="str">
        <f>IFERROR(VLOOKUP($A81, '利用者情報'!$A$12:$L$113, 3, FALSE), "")</f>
        <v/>
      </c>
      <c r="D81" s="153" t="str">
        <f>IFERROR(VLOOKUP($A81, '利用者情報'!$A$12:$L$113, 6, FALSE), "")</f>
        <v/>
      </c>
      <c r="E81" s="153" t="str">
        <f>IFERROR(VLOOKUP($A81, '利用者情報'!$A$12:$L$113, 7, FALSE), "")</f>
        <v/>
      </c>
      <c r="F81" s="156" t="str">
        <f>IFERROR(VLOOKUP($A81, '利用者情報'!$A$12:$L$113, 8, FALSE), "")</f>
        <v/>
      </c>
      <c r="G81" s="153" t="str">
        <f>IFERROR(VLOOKUP($A81, '利用者情報'!$A$12:$L$113, 9, FALSE), "")</f>
        <v/>
      </c>
      <c r="H81" s="153" t="str">
        <f>IFERROR(VLOOKUP($A81, '利用者情報'!$A$12:$L$113, 10, FALSE), "")</f>
        <v/>
      </c>
      <c r="I81" s="153" t="str">
        <f>IFERROR(VLOOKUP($A81, '利用者情報'!$A$12:$L$113, 11, FALSE), "")</f>
        <v/>
      </c>
      <c r="J81" s="153" t="str">
        <f>IFERROR(VLOOKUP($A81, '利用者情報'!$A$12:$L$113, 12, FALSE), "")</f>
        <v/>
      </c>
      <c r="K81" s="160"/>
      <c r="L81" s="160"/>
      <c r="M81" s="157">
        <f t="shared" si="1"/>
        <v>0</v>
      </c>
      <c r="N81" s="158">
        <f t="shared" si="2"/>
        <v>0</v>
      </c>
      <c r="O81" s="160"/>
      <c r="P81" s="160"/>
      <c r="Q81" s="160"/>
      <c r="R81" s="158">
        <f t="shared" si="3"/>
        <v>0</v>
      </c>
      <c r="S81" s="157">
        <f t="shared" si="4"/>
        <v>0</v>
      </c>
      <c r="T81" s="157">
        <f t="shared" si="5"/>
        <v>0</v>
      </c>
      <c r="U81" s="158">
        <f t="shared" si="6"/>
        <v>0</v>
      </c>
      <c r="V81" s="158">
        <f t="shared" si="7"/>
        <v>0</v>
      </c>
      <c r="W81" s="162"/>
      <c r="X81" s="183"/>
      <c r="Y81" s="1"/>
      <c r="Z81" s="1"/>
      <c r="AA81" s="1"/>
      <c r="AB81" s="1"/>
      <c r="AC81" s="1"/>
    </row>
    <row r="82" ht="18.0" customHeight="1">
      <c r="A82" s="160"/>
      <c r="B82" s="153" t="str">
        <f>IFERROR(VLOOKUP($A82, '利用者情報'!$A$12:$L$113, 2, FALSE), "")</f>
        <v/>
      </c>
      <c r="C82" s="153" t="str">
        <f>IFERROR(VLOOKUP($A82, '利用者情報'!$A$12:$L$113, 3, FALSE), "")</f>
        <v/>
      </c>
      <c r="D82" s="153" t="str">
        <f>IFERROR(VLOOKUP($A82, '利用者情報'!$A$12:$L$113, 6, FALSE), "")</f>
        <v/>
      </c>
      <c r="E82" s="153" t="str">
        <f>IFERROR(VLOOKUP($A82, '利用者情報'!$A$12:$L$113, 7, FALSE), "")</f>
        <v/>
      </c>
      <c r="F82" s="156" t="str">
        <f>IFERROR(VLOOKUP($A82, '利用者情報'!$A$12:$L$113, 8, FALSE), "")</f>
        <v/>
      </c>
      <c r="G82" s="153" t="str">
        <f>IFERROR(VLOOKUP($A82, '利用者情報'!$A$12:$L$113, 9, FALSE), "")</f>
        <v/>
      </c>
      <c r="H82" s="153" t="str">
        <f>IFERROR(VLOOKUP($A82, '利用者情報'!$A$12:$L$113, 10, FALSE), "")</f>
        <v/>
      </c>
      <c r="I82" s="153" t="str">
        <f>IFERROR(VLOOKUP($A82, '利用者情報'!$A$12:$L$113, 11, FALSE), "")</f>
        <v/>
      </c>
      <c r="J82" s="153" t="str">
        <f>IFERROR(VLOOKUP($A82, '利用者情報'!$A$12:$L$113, 12, FALSE), "")</f>
        <v/>
      </c>
      <c r="K82" s="160"/>
      <c r="L82" s="160"/>
      <c r="M82" s="157">
        <f t="shared" si="1"/>
        <v>0</v>
      </c>
      <c r="N82" s="158">
        <f t="shared" si="2"/>
        <v>0</v>
      </c>
      <c r="O82" s="160"/>
      <c r="P82" s="160"/>
      <c r="Q82" s="160"/>
      <c r="R82" s="158">
        <f t="shared" si="3"/>
        <v>0</v>
      </c>
      <c r="S82" s="157">
        <f t="shared" si="4"/>
        <v>0</v>
      </c>
      <c r="T82" s="157">
        <f t="shared" si="5"/>
        <v>0</v>
      </c>
      <c r="U82" s="158">
        <f t="shared" si="6"/>
        <v>0</v>
      </c>
      <c r="V82" s="158">
        <f t="shared" si="7"/>
        <v>0</v>
      </c>
      <c r="W82" s="162"/>
      <c r="X82" s="183"/>
      <c r="Y82" s="1"/>
      <c r="Z82" s="1"/>
      <c r="AA82" s="1"/>
      <c r="AB82" s="1"/>
      <c r="AC82" s="1"/>
    </row>
    <row r="83" ht="18.0" customHeight="1">
      <c r="A83" s="160"/>
      <c r="B83" s="153" t="str">
        <f>IFERROR(VLOOKUP($A83, '利用者情報'!$A$12:$L$113, 2, FALSE), "")</f>
        <v/>
      </c>
      <c r="C83" s="153" t="str">
        <f>IFERROR(VLOOKUP($A83, '利用者情報'!$A$12:$L$113, 3, FALSE), "")</f>
        <v/>
      </c>
      <c r="D83" s="153" t="str">
        <f>IFERROR(VLOOKUP($A83, '利用者情報'!$A$12:$L$113, 6, FALSE), "")</f>
        <v/>
      </c>
      <c r="E83" s="153" t="str">
        <f>IFERROR(VLOOKUP($A83, '利用者情報'!$A$12:$L$113, 7, FALSE), "")</f>
        <v/>
      </c>
      <c r="F83" s="156" t="str">
        <f>IFERROR(VLOOKUP($A83, '利用者情報'!$A$12:$L$113, 8, FALSE), "")</f>
        <v/>
      </c>
      <c r="G83" s="153" t="str">
        <f>IFERROR(VLOOKUP($A83, '利用者情報'!$A$12:$L$113, 9, FALSE), "")</f>
        <v/>
      </c>
      <c r="H83" s="153" t="str">
        <f>IFERROR(VLOOKUP($A83, '利用者情報'!$A$12:$L$113, 10, FALSE), "")</f>
        <v/>
      </c>
      <c r="I83" s="153" t="str">
        <f>IFERROR(VLOOKUP($A83, '利用者情報'!$A$12:$L$113, 11, FALSE), "")</f>
        <v/>
      </c>
      <c r="J83" s="153" t="str">
        <f>IFERROR(VLOOKUP($A83, '利用者情報'!$A$12:$L$113, 12, FALSE), "")</f>
        <v/>
      </c>
      <c r="K83" s="160"/>
      <c r="L83" s="160"/>
      <c r="M83" s="157">
        <f t="shared" si="1"/>
        <v>0</v>
      </c>
      <c r="N83" s="158">
        <f t="shared" si="2"/>
        <v>0</v>
      </c>
      <c r="O83" s="160"/>
      <c r="P83" s="160"/>
      <c r="Q83" s="160"/>
      <c r="R83" s="158">
        <f t="shared" si="3"/>
        <v>0</v>
      </c>
      <c r="S83" s="157">
        <f t="shared" si="4"/>
        <v>0</v>
      </c>
      <c r="T83" s="157">
        <f t="shared" si="5"/>
        <v>0</v>
      </c>
      <c r="U83" s="158">
        <f t="shared" si="6"/>
        <v>0</v>
      </c>
      <c r="V83" s="158">
        <f t="shared" si="7"/>
        <v>0</v>
      </c>
      <c r="W83" s="162"/>
      <c r="X83" s="183"/>
      <c r="Y83" s="1"/>
      <c r="Z83" s="1"/>
      <c r="AA83" s="1"/>
      <c r="AB83" s="1"/>
      <c r="AC83" s="1"/>
    </row>
    <row r="84" ht="18.0" customHeight="1">
      <c r="A84" s="160"/>
      <c r="B84" s="153" t="str">
        <f>IFERROR(VLOOKUP($A84, '利用者情報'!$A$12:$L$113, 2, FALSE), "")</f>
        <v/>
      </c>
      <c r="C84" s="153" t="str">
        <f>IFERROR(VLOOKUP($A84, '利用者情報'!$A$12:$L$113, 3, FALSE), "")</f>
        <v/>
      </c>
      <c r="D84" s="153" t="str">
        <f>IFERROR(VLOOKUP($A84, '利用者情報'!$A$12:$L$113, 6, FALSE), "")</f>
        <v/>
      </c>
      <c r="E84" s="153" t="str">
        <f>IFERROR(VLOOKUP($A84, '利用者情報'!$A$12:$L$113, 7, FALSE), "")</f>
        <v/>
      </c>
      <c r="F84" s="156" t="str">
        <f>IFERROR(VLOOKUP($A84, '利用者情報'!$A$12:$L$113, 8, FALSE), "")</f>
        <v/>
      </c>
      <c r="G84" s="153" t="str">
        <f>IFERROR(VLOOKUP($A84, '利用者情報'!$A$12:$L$113, 9, FALSE), "")</f>
        <v/>
      </c>
      <c r="H84" s="153" t="str">
        <f>IFERROR(VLOOKUP($A84, '利用者情報'!$A$12:$L$113, 10, FALSE), "")</f>
        <v/>
      </c>
      <c r="I84" s="153" t="str">
        <f>IFERROR(VLOOKUP($A84, '利用者情報'!$A$12:$L$113, 11, FALSE), "")</f>
        <v/>
      </c>
      <c r="J84" s="153" t="str">
        <f>IFERROR(VLOOKUP($A84, '利用者情報'!$A$12:$L$113, 12, FALSE), "")</f>
        <v/>
      </c>
      <c r="K84" s="160"/>
      <c r="L84" s="160"/>
      <c r="M84" s="157">
        <f t="shared" si="1"/>
        <v>0</v>
      </c>
      <c r="N84" s="158">
        <f t="shared" si="2"/>
        <v>0</v>
      </c>
      <c r="O84" s="160"/>
      <c r="P84" s="160"/>
      <c r="Q84" s="160"/>
      <c r="R84" s="158">
        <f t="shared" si="3"/>
        <v>0</v>
      </c>
      <c r="S84" s="157">
        <f t="shared" si="4"/>
        <v>0</v>
      </c>
      <c r="T84" s="157">
        <f t="shared" si="5"/>
        <v>0</v>
      </c>
      <c r="U84" s="158">
        <f t="shared" si="6"/>
        <v>0</v>
      </c>
      <c r="V84" s="158">
        <f t="shared" si="7"/>
        <v>0</v>
      </c>
      <c r="W84" s="162"/>
      <c r="X84" s="183"/>
      <c r="Y84" s="1"/>
      <c r="Z84" s="1"/>
      <c r="AA84" s="1"/>
      <c r="AB84" s="1"/>
      <c r="AC84" s="1"/>
    </row>
    <row r="85" ht="18.0" customHeight="1">
      <c r="A85" s="160"/>
      <c r="B85" s="153" t="str">
        <f>IFERROR(VLOOKUP($A85, '利用者情報'!$A$12:$L$113, 2, FALSE), "")</f>
        <v/>
      </c>
      <c r="C85" s="153" t="str">
        <f>IFERROR(VLOOKUP($A85, '利用者情報'!$A$12:$L$113, 3, FALSE), "")</f>
        <v/>
      </c>
      <c r="D85" s="153" t="str">
        <f>IFERROR(VLOOKUP($A85, '利用者情報'!$A$12:$L$113, 6, FALSE), "")</f>
        <v/>
      </c>
      <c r="E85" s="153" t="str">
        <f>IFERROR(VLOOKUP($A85, '利用者情報'!$A$12:$L$113, 7, FALSE), "")</f>
        <v/>
      </c>
      <c r="F85" s="156" t="str">
        <f>IFERROR(VLOOKUP($A85, '利用者情報'!$A$12:$L$113, 8, FALSE), "")</f>
        <v/>
      </c>
      <c r="G85" s="153" t="str">
        <f>IFERROR(VLOOKUP($A85, '利用者情報'!$A$12:$L$113, 9, FALSE), "")</f>
        <v/>
      </c>
      <c r="H85" s="153" t="str">
        <f>IFERROR(VLOOKUP($A85, '利用者情報'!$A$12:$L$113, 10, FALSE), "")</f>
        <v/>
      </c>
      <c r="I85" s="153" t="str">
        <f>IFERROR(VLOOKUP($A85, '利用者情報'!$A$12:$L$113, 11, FALSE), "")</f>
        <v/>
      </c>
      <c r="J85" s="153" t="str">
        <f>IFERROR(VLOOKUP($A85, '利用者情報'!$A$12:$L$113, 12, FALSE), "")</f>
        <v/>
      </c>
      <c r="K85" s="160"/>
      <c r="L85" s="160"/>
      <c r="M85" s="157">
        <f t="shared" si="1"/>
        <v>0</v>
      </c>
      <c r="N85" s="158">
        <f t="shared" si="2"/>
        <v>0</v>
      </c>
      <c r="O85" s="160"/>
      <c r="P85" s="160"/>
      <c r="Q85" s="160"/>
      <c r="R85" s="158">
        <f t="shared" si="3"/>
        <v>0</v>
      </c>
      <c r="S85" s="157">
        <f t="shared" si="4"/>
        <v>0</v>
      </c>
      <c r="T85" s="157">
        <f t="shared" si="5"/>
        <v>0</v>
      </c>
      <c r="U85" s="158">
        <f t="shared" si="6"/>
        <v>0</v>
      </c>
      <c r="V85" s="158">
        <f t="shared" si="7"/>
        <v>0</v>
      </c>
      <c r="W85" s="162"/>
      <c r="X85" s="183"/>
      <c r="Y85" s="1"/>
      <c r="Z85" s="1"/>
      <c r="AA85" s="1"/>
      <c r="AB85" s="1"/>
      <c r="AC85" s="1"/>
    </row>
    <row r="86" ht="18.0" customHeight="1">
      <c r="A86" s="160"/>
      <c r="B86" s="153" t="str">
        <f>IFERROR(VLOOKUP($A86, '利用者情報'!$A$12:$L$113, 2, FALSE), "")</f>
        <v/>
      </c>
      <c r="C86" s="153" t="str">
        <f>IFERROR(VLOOKUP($A86, '利用者情報'!$A$12:$L$113, 3, FALSE), "")</f>
        <v/>
      </c>
      <c r="D86" s="153" t="str">
        <f>IFERROR(VLOOKUP($A86, '利用者情報'!$A$12:$L$113, 6, FALSE), "")</f>
        <v/>
      </c>
      <c r="E86" s="153" t="str">
        <f>IFERROR(VLOOKUP($A86, '利用者情報'!$A$12:$L$113, 7, FALSE), "")</f>
        <v/>
      </c>
      <c r="F86" s="156" t="str">
        <f>IFERROR(VLOOKUP($A86, '利用者情報'!$A$12:$L$113, 8, FALSE), "")</f>
        <v/>
      </c>
      <c r="G86" s="153" t="str">
        <f>IFERROR(VLOOKUP($A86, '利用者情報'!$A$12:$L$113, 9, FALSE), "")</f>
        <v/>
      </c>
      <c r="H86" s="153" t="str">
        <f>IFERROR(VLOOKUP($A86, '利用者情報'!$A$12:$L$113, 10, FALSE), "")</f>
        <v/>
      </c>
      <c r="I86" s="153" t="str">
        <f>IFERROR(VLOOKUP($A86, '利用者情報'!$A$12:$L$113, 11, FALSE), "")</f>
        <v/>
      </c>
      <c r="J86" s="153" t="str">
        <f>IFERROR(VLOOKUP($A86, '利用者情報'!$A$12:$L$113, 12, FALSE), "")</f>
        <v/>
      </c>
      <c r="K86" s="160"/>
      <c r="L86" s="160"/>
      <c r="M86" s="157">
        <f t="shared" si="1"/>
        <v>0</v>
      </c>
      <c r="N86" s="158">
        <f t="shared" si="2"/>
        <v>0</v>
      </c>
      <c r="O86" s="160"/>
      <c r="P86" s="160"/>
      <c r="Q86" s="160"/>
      <c r="R86" s="158">
        <f t="shared" si="3"/>
        <v>0</v>
      </c>
      <c r="S86" s="157">
        <f t="shared" si="4"/>
        <v>0</v>
      </c>
      <c r="T86" s="157">
        <f t="shared" si="5"/>
        <v>0</v>
      </c>
      <c r="U86" s="158">
        <f t="shared" si="6"/>
        <v>0</v>
      </c>
      <c r="V86" s="158">
        <f t="shared" si="7"/>
        <v>0</v>
      </c>
      <c r="W86" s="162"/>
      <c r="X86" s="183"/>
      <c r="Y86" s="1"/>
      <c r="Z86" s="1"/>
      <c r="AA86" s="1"/>
      <c r="AB86" s="1"/>
      <c r="AC86" s="1"/>
    </row>
    <row r="87" ht="18.0" customHeight="1">
      <c r="A87" s="160"/>
      <c r="B87" s="153" t="str">
        <f>IFERROR(VLOOKUP($A87, '利用者情報'!$A$12:$L$113, 2, FALSE), "")</f>
        <v/>
      </c>
      <c r="C87" s="153" t="str">
        <f>IFERROR(VLOOKUP($A87, '利用者情報'!$A$12:$L$113, 3, FALSE), "")</f>
        <v/>
      </c>
      <c r="D87" s="153" t="str">
        <f>IFERROR(VLOOKUP($A87, '利用者情報'!$A$12:$L$113, 6, FALSE), "")</f>
        <v/>
      </c>
      <c r="E87" s="153" t="str">
        <f>IFERROR(VLOOKUP($A87, '利用者情報'!$A$12:$L$113, 7, FALSE), "")</f>
        <v/>
      </c>
      <c r="F87" s="156" t="str">
        <f>IFERROR(VLOOKUP($A87, '利用者情報'!$A$12:$L$113, 8, FALSE), "")</f>
        <v/>
      </c>
      <c r="G87" s="153" t="str">
        <f>IFERROR(VLOOKUP($A87, '利用者情報'!$A$12:$L$113, 9, FALSE), "")</f>
        <v/>
      </c>
      <c r="H87" s="153" t="str">
        <f>IFERROR(VLOOKUP($A87, '利用者情報'!$A$12:$L$113, 10, FALSE), "")</f>
        <v/>
      </c>
      <c r="I87" s="153" t="str">
        <f>IFERROR(VLOOKUP($A87, '利用者情報'!$A$12:$L$113, 11, FALSE), "")</f>
        <v/>
      </c>
      <c r="J87" s="153" t="str">
        <f>IFERROR(VLOOKUP($A87, '利用者情報'!$A$12:$L$113, 12, FALSE), "")</f>
        <v/>
      </c>
      <c r="K87" s="160"/>
      <c r="L87" s="160"/>
      <c r="M87" s="157">
        <f t="shared" si="1"/>
        <v>0</v>
      </c>
      <c r="N87" s="158">
        <f t="shared" si="2"/>
        <v>0</v>
      </c>
      <c r="O87" s="160"/>
      <c r="P87" s="160"/>
      <c r="Q87" s="160"/>
      <c r="R87" s="158">
        <f t="shared" si="3"/>
        <v>0</v>
      </c>
      <c r="S87" s="157">
        <f t="shared" si="4"/>
        <v>0</v>
      </c>
      <c r="T87" s="157">
        <f t="shared" si="5"/>
        <v>0</v>
      </c>
      <c r="U87" s="158">
        <f t="shared" si="6"/>
        <v>0</v>
      </c>
      <c r="V87" s="158">
        <f t="shared" si="7"/>
        <v>0</v>
      </c>
      <c r="W87" s="162"/>
      <c r="X87" s="183"/>
      <c r="Y87" s="1"/>
      <c r="Z87" s="1"/>
      <c r="AA87" s="1"/>
      <c r="AB87" s="1"/>
      <c r="AC87" s="1"/>
    </row>
    <row r="88" ht="18.0" customHeight="1">
      <c r="A88" s="160"/>
      <c r="B88" s="153" t="str">
        <f>IFERROR(VLOOKUP($A88, '利用者情報'!$A$12:$L$113, 2, FALSE), "")</f>
        <v/>
      </c>
      <c r="C88" s="153" t="str">
        <f>IFERROR(VLOOKUP($A88, '利用者情報'!$A$12:$L$113, 3, FALSE), "")</f>
        <v/>
      </c>
      <c r="D88" s="153" t="str">
        <f>IFERROR(VLOOKUP($A88, '利用者情報'!$A$12:$L$113, 6, FALSE), "")</f>
        <v/>
      </c>
      <c r="E88" s="153" t="str">
        <f>IFERROR(VLOOKUP($A88, '利用者情報'!$A$12:$L$113, 7, FALSE), "")</f>
        <v/>
      </c>
      <c r="F88" s="156" t="str">
        <f>IFERROR(VLOOKUP($A88, '利用者情報'!$A$12:$L$113, 8, FALSE), "")</f>
        <v/>
      </c>
      <c r="G88" s="153" t="str">
        <f>IFERROR(VLOOKUP($A88, '利用者情報'!$A$12:$L$113, 9, FALSE), "")</f>
        <v/>
      </c>
      <c r="H88" s="153" t="str">
        <f>IFERROR(VLOOKUP($A88, '利用者情報'!$A$12:$L$113, 10, FALSE), "")</f>
        <v/>
      </c>
      <c r="I88" s="153" t="str">
        <f>IFERROR(VLOOKUP($A88, '利用者情報'!$A$12:$L$113, 11, FALSE), "")</f>
        <v/>
      </c>
      <c r="J88" s="153" t="str">
        <f>IFERROR(VLOOKUP($A88, '利用者情報'!$A$12:$L$113, 12, FALSE), "")</f>
        <v/>
      </c>
      <c r="K88" s="160"/>
      <c r="L88" s="160"/>
      <c r="M88" s="157">
        <f t="shared" si="1"/>
        <v>0</v>
      </c>
      <c r="N88" s="158">
        <f t="shared" si="2"/>
        <v>0</v>
      </c>
      <c r="O88" s="160"/>
      <c r="P88" s="160"/>
      <c r="Q88" s="160"/>
      <c r="R88" s="158">
        <f t="shared" si="3"/>
        <v>0</v>
      </c>
      <c r="S88" s="157">
        <f t="shared" si="4"/>
        <v>0</v>
      </c>
      <c r="T88" s="157">
        <f t="shared" si="5"/>
        <v>0</v>
      </c>
      <c r="U88" s="158">
        <f t="shared" si="6"/>
        <v>0</v>
      </c>
      <c r="V88" s="158">
        <f t="shared" si="7"/>
        <v>0</v>
      </c>
      <c r="W88" s="162"/>
      <c r="X88" s="183"/>
      <c r="Y88" s="1"/>
      <c r="Z88" s="1"/>
      <c r="AA88" s="1"/>
      <c r="AB88" s="1"/>
      <c r="AC88" s="1"/>
    </row>
    <row r="89" ht="18.0" customHeight="1">
      <c r="A89" s="160"/>
      <c r="B89" s="153" t="str">
        <f>IFERROR(VLOOKUP($A89, '利用者情報'!$A$12:$L$113, 2, FALSE), "")</f>
        <v/>
      </c>
      <c r="C89" s="153" t="str">
        <f>IFERROR(VLOOKUP($A89, '利用者情報'!$A$12:$L$113, 3, FALSE), "")</f>
        <v/>
      </c>
      <c r="D89" s="153" t="str">
        <f>IFERROR(VLOOKUP($A89, '利用者情報'!$A$12:$L$113, 6, FALSE), "")</f>
        <v/>
      </c>
      <c r="E89" s="153" t="str">
        <f>IFERROR(VLOOKUP($A89, '利用者情報'!$A$12:$L$113, 7, FALSE), "")</f>
        <v/>
      </c>
      <c r="F89" s="156" t="str">
        <f>IFERROR(VLOOKUP($A89, '利用者情報'!$A$12:$L$113, 8, FALSE), "")</f>
        <v/>
      </c>
      <c r="G89" s="153" t="str">
        <f>IFERROR(VLOOKUP($A89, '利用者情報'!$A$12:$L$113, 9, FALSE), "")</f>
        <v/>
      </c>
      <c r="H89" s="153" t="str">
        <f>IFERROR(VLOOKUP($A89, '利用者情報'!$A$12:$L$113, 10, FALSE), "")</f>
        <v/>
      </c>
      <c r="I89" s="153" t="str">
        <f>IFERROR(VLOOKUP($A89, '利用者情報'!$A$12:$L$113, 11, FALSE), "")</f>
        <v/>
      </c>
      <c r="J89" s="153" t="str">
        <f>IFERROR(VLOOKUP($A89, '利用者情報'!$A$12:$L$113, 12, FALSE), "")</f>
        <v/>
      </c>
      <c r="K89" s="160"/>
      <c r="L89" s="160"/>
      <c r="M89" s="157">
        <f t="shared" si="1"/>
        <v>0</v>
      </c>
      <c r="N89" s="158">
        <f t="shared" si="2"/>
        <v>0</v>
      </c>
      <c r="O89" s="160"/>
      <c r="P89" s="160"/>
      <c r="Q89" s="160"/>
      <c r="R89" s="158">
        <f t="shared" si="3"/>
        <v>0</v>
      </c>
      <c r="S89" s="157">
        <f t="shared" si="4"/>
        <v>0</v>
      </c>
      <c r="T89" s="157">
        <f t="shared" si="5"/>
        <v>0</v>
      </c>
      <c r="U89" s="158">
        <f t="shared" si="6"/>
        <v>0</v>
      </c>
      <c r="V89" s="158">
        <f t="shared" si="7"/>
        <v>0</v>
      </c>
      <c r="W89" s="162"/>
      <c r="X89" s="183"/>
      <c r="Y89" s="1"/>
      <c r="Z89" s="1"/>
      <c r="AA89" s="1"/>
      <c r="AB89" s="1"/>
      <c r="AC89" s="1"/>
    </row>
    <row r="90" ht="18.0" customHeight="1">
      <c r="A90" s="160"/>
      <c r="B90" s="153" t="str">
        <f>IFERROR(VLOOKUP($A90, '利用者情報'!$A$12:$L$113, 2, FALSE), "")</f>
        <v/>
      </c>
      <c r="C90" s="153" t="str">
        <f>IFERROR(VLOOKUP($A90, '利用者情報'!$A$12:$L$113, 3, FALSE), "")</f>
        <v/>
      </c>
      <c r="D90" s="153" t="str">
        <f>IFERROR(VLOOKUP($A90, '利用者情報'!$A$12:$L$113, 6, FALSE), "")</f>
        <v/>
      </c>
      <c r="E90" s="153" t="str">
        <f>IFERROR(VLOOKUP($A90, '利用者情報'!$A$12:$L$113, 7, FALSE), "")</f>
        <v/>
      </c>
      <c r="F90" s="156" t="str">
        <f>IFERROR(VLOOKUP($A90, '利用者情報'!$A$12:$L$113, 8, FALSE), "")</f>
        <v/>
      </c>
      <c r="G90" s="153" t="str">
        <f>IFERROR(VLOOKUP($A90, '利用者情報'!$A$12:$L$113, 9, FALSE), "")</f>
        <v/>
      </c>
      <c r="H90" s="153" t="str">
        <f>IFERROR(VLOOKUP($A90, '利用者情報'!$A$12:$L$113, 10, FALSE), "")</f>
        <v/>
      </c>
      <c r="I90" s="153" t="str">
        <f>IFERROR(VLOOKUP($A90, '利用者情報'!$A$12:$L$113, 11, FALSE), "")</f>
        <v/>
      </c>
      <c r="J90" s="153" t="str">
        <f>IFERROR(VLOOKUP($A90, '利用者情報'!$A$12:$L$113, 12, FALSE), "")</f>
        <v/>
      </c>
      <c r="K90" s="160"/>
      <c r="L90" s="160"/>
      <c r="M90" s="157">
        <f t="shared" si="1"/>
        <v>0</v>
      </c>
      <c r="N90" s="158">
        <f t="shared" si="2"/>
        <v>0</v>
      </c>
      <c r="O90" s="160"/>
      <c r="P90" s="160"/>
      <c r="Q90" s="160"/>
      <c r="R90" s="158">
        <f t="shared" si="3"/>
        <v>0</v>
      </c>
      <c r="S90" s="157">
        <f t="shared" si="4"/>
        <v>0</v>
      </c>
      <c r="T90" s="157">
        <f t="shared" si="5"/>
        <v>0</v>
      </c>
      <c r="U90" s="158">
        <f t="shared" si="6"/>
        <v>0</v>
      </c>
      <c r="V90" s="158">
        <f t="shared" si="7"/>
        <v>0</v>
      </c>
      <c r="W90" s="162"/>
      <c r="X90" s="183"/>
      <c r="Y90" s="1"/>
      <c r="Z90" s="1"/>
      <c r="AA90" s="1"/>
      <c r="AB90" s="1"/>
      <c r="AC90" s="1"/>
    </row>
    <row r="91" ht="18.0" customHeight="1">
      <c r="A91" s="160"/>
      <c r="B91" s="153" t="str">
        <f>IFERROR(VLOOKUP($A91, '利用者情報'!$A$12:$L$113, 2, FALSE), "")</f>
        <v/>
      </c>
      <c r="C91" s="153" t="str">
        <f>IFERROR(VLOOKUP($A91, '利用者情報'!$A$12:$L$113, 3, FALSE), "")</f>
        <v/>
      </c>
      <c r="D91" s="153" t="str">
        <f>IFERROR(VLOOKUP($A91, '利用者情報'!$A$12:$L$113, 6, FALSE), "")</f>
        <v/>
      </c>
      <c r="E91" s="153" t="str">
        <f>IFERROR(VLOOKUP($A91, '利用者情報'!$A$12:$L$113, 7, FALSE), "")</f>
        <v/>
      </c>
      <c r="F91" s="156" t="str">
        <f>IFERROR(VLOOKUP($A91, '利用者情報'!$A$12:$L$113, 8, FALSE), "")</f>
        <v/>
      </c>
      <c r="G91" s="153" t="str">
        <f>IFERROR(VLOOKUP($A91, '利用者情報'!$A$12:$L$113, 9, FALSE), "")</f>
        <v/>
      </c>
      <c r="H91" s="153" t="str">
        <f>IFERROR(VLOOKUP($A91, '利用者情報'!$A$12:$L$113, 10, FALSE), "")</f>
        <v/>
      </c>
      <c r="I91" s="153" t="str">
        <f>IFERROR(VLOOKUP($A91, '利用者情報'!$A$12:$L$113, 11, FALSE), "")</f>
        <v/>
      </c>
      <c r="J91" s="153" t="str">
        <f>IFERROR(VLOOKUP($A91, '利用者情報'!$A$12:$L$113, 12, FALSE), "")</f>
        <v/>
      </c>
      <c r="K91" s="160"/>
      <c r="L91" s="160"/>
      <c r="M91" s="157">
        <f t="shared" si="1"/>
        <v>0</v>
      </c>
      <c r="N91" s="158">
        <f t="shared" si="2"/>
        <v>0</v>
      </c>
      <c r="O91" s="160"/>
      <c r="P91" s="160"/>
      <c r="Q91" s="160"/>
      <c r="R91" s="158">
        <f t="shared" si="3"/>
        <v>0</v>
      </c>
      <c r="S91" s="157">
        <f t="shared" si="4"/>
        <v>0</v>
      </c>
      <c r="T91" s="157">
        <f t="shared" si="5"/>
        <v>0</v>
      </c>
      <c r="U91" s="158">
        <f t="shared" si="6"/>
        <v>0</v>
      </c>
      <c r="V91" s="158">
        <f t="shared" si="7"/>
        <v>0</v>
      </c>
      <c r="W91" s="162"/>
      <c r="X91" s="183"/>
      <c r="Y91" s="1"/>
      <c r="Z91" s="1"/>
      <c r="AA91" s="1"/>
      <c r="AB91" s="1"/>
      <c r="AC91" s="1"/>
    </row>
    <row r="92" ht="18.0" customHeight="1">
      <c r="A92" s="160"/>
      <c r="B92" s="153" t="str">
        <f>IFERROR(VLOOKUP($A92, '利用者情報'!$A$12:$L$113, 2, FALSE), "")</f>
        <v/>
      </c>
      <c r="C92" s="153" t="str">
        <f>IFERROR(VLOOKUP($A92, '利用者情報'!$A$12:$L$113, 3, FALSE), "")</f>
        <v/>
      </c>
      <c r="D92" s="153" t="str">
        <f>IFERROR(VLOOKUP($A92, '利用者情報'!$A$12:$L$113, 6, FALSE), "")</f>
        <v/>
      </c>
      <c r="E92" s="153" t="str">
        <f>IFERROR(VLOOKUP($A92, '利用者情報'!$A$12:$L$113, 7, FALSE), "")</f>
        <v/>
      </c>
      <c r="F92" s="156" t="str">
        <f>IFERROR(VLOOKUP($A92, '利用者情報'!$A$12:$L$113, 8, FALSE), "")</f>
        <v/>
      </c>
      <c r="G92" s="153" t="str">
        <f>IFERROR(VLOOKUP($A92, '利用者情報'!$A$12:$L$113, 9, FALSE), "")</f>
        <v/>
      </c>
      <c r="H92" s="153" t="str">
        <f>IFERROR(VLOOKUP($A92, '利用者情報'!$A$12:$L$113, 10, FALSE), "")</f>
        <v/>
      </c>
      <c r="I92" s="153" t="str">
        <f>IFERROR(VLOOKUP($A92, '利用者情報'!$A$12:$L$113, 11, FALSE), "")</f>
        <v/>
      </c>
      <c r="J92" s="153" t="str">
        <f>IFERROR(VLOOKUP($A92, '利用者情報'!$A$12:$L$113, 12, FALSE), "")</f>
        <v/>
      </c>
      <c r="K92" s="160"/>
      <c r="L92" s="160"/>
      <c r="M92" s="157">
        <f t="shared" si="1"/>
        <v>0</v>
      </c>
      <c r="N92" s="158">
        <f t="shared" si="2"/>
        <v>0</v>
      </c>
      <c r="O92" s="160"/>
      <c r="P92" s="160"/>
      <c r="Q92" s="160"/>
      <c r="R92" s="158">
        <f t="shared" si="3"/>
        <v>0</v>
      </c>
      <c r="S92" s="157">
        <f t="shared" si="4"/>
        <v>0</v>
      </c>
      <c r="T92" s="157">
        <f t="shared" si="5"/>
        <v>0</v>
      </c>
      <c r="U92" s="158">
        <f t="shared" si="6"/>
        <v>0</v>
      </c>
      <c r="V92" s="158">
        <f t="shared" si="7"/>
        <v>0</v>
      </c>
      <c r="W92" s="162"/>
      <c r="X92" s="183"/>
      <c r="Y92" s="1"/>
      <c r="Z92" s="1"/>
      <c r="AA92" s="1"/>
      <c r="AB92" s="1"/>
      <c r="AC92" s="1"/>
    </row>
    <row r="93" ht="18.0" customHeight="1">
      <c r="A93" s="160"/>
      <c r="B93" s="153" t="str">
        <f>IFERROR(VLOOKUP($A93, '利用者情報'!$A$12:$L$113, 2, FALSE), "")</f>
        <v/>
      </c>
      <c r="C93" s="153" t="str">
        <f>IFERROR(VLOOKUP($A93, '利用者情報'!$A$12:$L$113, 3, FALSE), "")</f>
        <v/>
      </c>
      <c r="D93" s="153" t="str">
        <f>IFERROR(VLOOKUP($A93, '利用者情報'!$A$12:$L$113, 6, FALSE), "")</f>
        <v/>
      </c>
      <c r="E93" s="153" t="str">
        <f>IFERROR(VLOOKUP($A93, '利用者情報'!$A$12:$L$113, 7, FALSE), "")</f>
        <v/>
      </c>
      <c r="F93" s="156" t="str">
        <f>IFERROR(VLOOKUP($A93, '利用者情報'!$A$12:$L$113, 8, FALSE), "")</f>
        <v/>
      </c>
      <c r="G93" s="153" t="str">
        <f>IFERROR(VLOOKUP($A93, '利用者情報'!$A$12:$L$113, 9, FALSE), "")</f>
        <v/>
      </c>
      <c r="H93" s="153" t="str">
        <f>IFERROR(VLOOKUP($A93, '利用者情報'!$A$12:$L$113, 10, FALSE), "")</f>
        <v/>
      </c>
      <c r="I93" s="153" t="str">
        <f>IFERROR(VLOOKUP($A93, '利用者情報'!$A$12:$L$113, 11, FALSE), "")</f>
        <v/>
      </c>
      <c r="J93" s="153" t="str">
        <f>IFERROR(VLOOKUP($A93, '利用者情報'!$A$12:$L$113, 12, FALSE), "")</f>
        <v/>
      </c>
      <c r="K93" s="160"/>
      <c r="L93" s="160"/>
      <c r="M93" s="157">
        <f t="shared" si="1"/>
        <v>0</v>
      </c>
      <c r="N93" s="158">
        <f t="shared" si="2"/>
        <v>0</v>
      </c>
      <c r="O93" s="160"/>
      <c r="P93" s="160"/>
      <c r="Q93" s="160"/>
      <c r="R93" s="158">
        <f t="shared" si="3"/>
        <v>0</v>
      </c>
      <c r="S93" s="157">
        <f t="shared" si="4"/>
        <v>0</v>
      </c>
      <c r="T93" s="157">
        <f t="shared" si="5"/>
        <v>0</v>
      </c>
      <c r="U93" s="158">
        <f t="shared" si="6"/>
        <v>0</v>
      </c>
      <c r="V93" s="158">
        <f t="shared" si="7"/>
        <v>0</v>
      </c>
      <c r="W93" s="162"/>
      <c r="X93" s="183"/>
      <c r="Y93" s="1"/>
      <c r="Z93" s="1"/>
      <c r="AA93" s="1"/>
      <c r="AB93" s="1"/>
      <c r="AC93" s="1"/>
    </row>
    <row r="94" ht="18.0" customHeight="1">
      <c r="A94" s="160"/>
      <c r="B94" s="153" t="str">
        <f>IFERROR(VLOOKUP($A94, '利用者情報'!$A$12:$L$113, 2, FALSE), "")</f>
        <v/>
      </c>
      <c r="C94" s="153" t="str">
        <f>IFERROR(VLOOKUP($A94, '利用者情報'!$A$12:$L$113, 3, FALSE), "")</f>
        <v/>
      </c>
      <c r="D94" s="153" t="str">
        <f>IFERROR(VLOOKUP($A94, '利用者情報'!$A$12:$L$113, 6, FALSE), "")</f>
        <v/>
      </c>
      <c r="E94" s="153" t="str">
        <f>IFERROR(VLOOKUP($A94, '利用者情報'!$A$12:$L$113, 7, FALSE), "")</f>
        <v/>
      </c>
      <c r="F94" s="156" t="str">
        <f>IFERROR(VLOOKUP($A94, '利用者情報'!$A$12:$L$113, 8, FALSE), "")</f>
        <v/>
      </c>
      <c r="G94" s="153" t="str">
        <f>IFERROR(VLOOKUP($A94, '利用者情報'!$A$12:$L$113, 9, FALSE), "")</f>
        <v/>
      </c>
      <c r="H94" s="153" t="str">
        <f>IFERROR(VLOOKUP($A94, '利用者情報'!$A$12:$L$113, 10, FALSE), "")</f>
        <v/>
      </c>
      <c r="I94" s="153" t="str">
        <f>IFERROR(VLOOKUP($A94, '利用者情報'!$A$12:$L$113, 11, FALSE), "")</f>
        <v/>
      </c>
      <c r="J94" s="153" t="str">
        <f>IFERROR(VLOOKUP($A94, '利用者情報'!$A$12:$L$113, 12, FALSE), "")</f>
        <v/>
      </c>
      <c r="K94" s="160"/>
      <c r="L94" s="160"/>
      <c r="M94" s="157">
        <f t="shared" si="1"/>
        <v>0</v>
      </c>
      <c r="N94" s="158">
        <f t="shared" si="2"/>
        <v>0</v>
      </c>
      <c r="O94" s="160"/>
      <c r="P94" s="160"/>
      <c r="Q94" s="160"/>
      <c r="R94" s="158">
        <f t="shared" si="3"/>
        <v>0</v>
      </c>
      <c r="S94" s="157">
        <f t="shared" si="4"/>
        <v>0</v>
      </c>
      <c r="T94" s="157">
        <f t="shared" si="5"/>
        <v>0</v>
      </c>
      <c r="U94" s="158">
        <f t="shared" si="6"/>
        <v>0</v>
      </c>
      <c r="V94" s="158">
        <f t="shared" si="7"/>
        <v>0</v>
      </c>
      <c r="W94" s="162"/>
      <c r="X94" s="183"/>
      <c r="Y94" s="1"/>
      <c r="Z94" s="1"/>
      <c r="AA94" s="1"/>
      <c r="AB94" s="1"/>
      <c r="AC94" s="1"/>
    </row>
    <row r="95" ht="18.0" customHeight="1">
      <c r="A95" s="160"/>
      <c r="B95" s="153" t="str">
        <f>IFERROR(VLOOKUP($A95, '利用者情報'!$A$12:$L$113, 2, FALSE), "")</f>
        <v/>
      </c>
      <c r="C95" s="153" t="str">
        <f>IFERROR(VLOOKUP($A95, '利用者情報'!$A$12:$L$113, 3, FALSE), "")</f>
        <v/>
      </c>
      <c r="D95" s="153" t="str">
        <f>IFERROR(VLOOKUP($A95, '利用者情報'!$A$12:$L$113, 6, FALSE), "")</f>
        <v/>
      </c>
      <c r="E95" s="153" t="str">
        <f>IFERROR(VLOOKUP($A95, '利用者情報'!$A$12:$L$113, 7, FALSE), "")</f>
        <v/>
      </c>
      <c r="F95" s="156" t="str">
        <f>IFERROR(VLOOKUP($A95, '利用者情報'!$A$12:$L$113, 8, FALSE), "")</f>
        <v/>
      </c>
      <c r="G95" s="153" t="str">
        <f>IFERROR(VLOOKUP($A95, '利用者情報'!$A$12:$L$113, 9, FALSE), "")</f>
        <v/>
      </c>
      <c r="H95" s="153" t="str">
        <f>IFERROR(VLOOKUP($A95, '利用者情報'!$A$12:$L$113, 10, FALSE), "")</f>
        <v/>
      </c>
      <c r="I95" s="153" t="str">
        <f>IFERROR(VLOOKUP($A95, '利用者情報'!$A$12:$L$113, 11, FALSE), "")</f>
        <v/>
      </c>
      <c r="J95" s="153" t="str">
        <f>IFERROR(VLOOKUP($A95, '利用者情報'!$A$12:$L$113, 12, FALSE), "")</f>
        <v/>
      </c>
      <c r="K95" s="160"/>
      <c r="L95" s="160"/>
      <c r="M95" s="157">
        <f t="shared" si="1"/>
        <v>0</v>
      </c>
      <c r="N95" s="158">
        <f t="shared" si="2"/>
        <v>0</v>
      </c>
      <c r="O95" s="160"/>
      <c r="P95" s="160"/>
      <c r="Q95" s="160"/>
      <c r="R95" s="158">
        <f t="shared" si="3"/>
        <v>0</v>
      </c>
      <c r="S95" s="157">
        <f t="shared" si="4"/>
        <v>0</v>
      </c>
      <c r="T95" s="157">
        <f t="shared" si="5"/>
        <v>0</v>
      </c>
      <c r="U95" s="158">
        <f t="shared" si="6"/>
        <v>0</v>
      </c>
      <c r="V95" s="158">
        <f t="shared" si="7"/>
        <v>0</v>
      </c>
      <c r="W95" s="162"/>
      <c r="X95" s="183"/>
      <c r="Y95" s="1"/>
      <c r="Z95" s="1"/>
      <c r="AA95" s="1"/>
      <c r="AB95" s="1"/>
      <c r="AC95" s="1"/>
    </row>
    <row r="96" ht="18.0" customHeight="1">
      <c r="A96" s="160"/>
      <c r="B96" s="153" t="str">
        <f>IFERROR(VLOOKUP($A96, '利用者情報'!$A$12:$L$113, 2, FALSE), "")</f>
        <v/>
      </c>
      <c r="C96" s="153" t="str">
        <f>IFERROR(VLOOKUP($A96, '利用者情報'!$A$12:$L$113, 3, FALSE), "")</f>
        <v/>
      </c>
      <c r="D96" s="153" t="str">
        <f>IFERROR(VLOOKUP($A96, '利用者情報'!$A$12:$L$113, 6, FALSE), "")</f>
        <v/>
      </c>
      <c r="E96" s="153" t="str">
        <f>IFERROR(VLOOKUP($A96, '利用者情報'!$A$12:$L$113, 7, FALSE), "")</f>
        <v/>
      </c>
      <c r="F96" s="156" t="str">
        <f>IFERROR(VLOOKUP($A96, '利用者情報'!$A$12:$L$113, 8, FALSE), "")</f>
        <v/>
      </c>
      <c r="G96" s="153" t="str">
        <f>IFERROR(VLOOKUP($A96, '利用者情報'!$A$12:$L$113, 9, FALSE), "")</f>
        <v/>
      </c>
      <c r="H96" s="153" t="str">
        <f>IFERROR(VLOOKUP($A96, '利用者情報'!$A$12:$L$113, 10, FALSE), "")</f>
        <v/>
      </c>
      <c r="I96" s="153" t="str">
        <f>IFERROR(VLOOKUP($A96, '利用者情報'!$A$12:$L$113, 11, FALSE), "")</f>
        <v/>
      </c>
      <c r="J96" s="153" t="str">
        <f>IFERROR(VLOOKUP($A96, '利用者情報'!$A$12:$L$113, 12, FALSE), "")</f>
        <v/>
      </c>
      <c r="K96" s="160"/>
      <c r="L96" s="160"/>
      <c r="M96" s="157">
        <f t="shared" si="1"/>
        <v>0</v>
      </c>
      <c r="N96" s="158">
        <f t="shared" si="2"/>
        <v>0</v>
      </c>
      <c r="O96" s="160"/>
      <c r="P96" s="160"/>
      <c r="Q96" s="160"/>
      <c r="R96" s="158">
        <f t="shared" si="3"/>
        <v>0</v>
      </c>
      <c r="S96" s="157">
        <f t="shared" si="4"/>
        <v>0</v>
      </c>
      <c r="T96" s="157">
        <f t="shared" si="5"/>
        <v>0</v>
      </c>
      <c r="U96" s="158">
        <f t="shared" si="6"/>
        <v>0</v>
      </c>
      <c r="V96" s="158">
        <f t="shared" si="7"/>
        <v>0</v>
      </c>
      <c r="W96" s="162"/>
      <c r="X96" s="183"/>
      <c r="Y96" s="1"/>
      <c r="Z96" s="1"/>
      <c r="AA96" s="1"/>
      <c r="AB96" s="1"/>
      <c r="AC96" s="1"/>
    </row>
    <row r="97" ht="18.0" customHeight="1">
      <c r="A97" s="164"/>
      <c r="B97" s="165" t="s">
        <v>73</v>
      </c>
      <c r="C97" s="166"/>
      <c r="D97" s="167"/>
      <c r="E97" s="167"/>
      <c r="F97" s="167">
        <f t="shared" ref="F97:J97" si="9">COUNTIF(F27:F96,"○")</f>
        <v>0</v>
      </c>
      <c r="G97" s="167">
        <f t="shared" si="9"/>
        <v>0</v>
      </c>
      <c r="H97" s="167">
        <f t="shared" si="9"/>
        <v>0</v>
      </c>
      <c r="I97" s="168">
        <f t="shared" si="9"/>
        <v>0</v>
      </c>
      <c r="J97" s="168">
        <f t="shared" si="9"/>
        <v>0</v>
      </c>
      <c r="K97" s="169"/>
      <c r="L97" s="170">
        <f>SUM(L27:L96)</f>
        <v>0</v>
      </c>
      <c r="M97" s="171"/>
      <c r="N97" s="172">
        <f t="shared" ref="N97:R97" si="10">SUM(N27:N96)</f>
        <v>0</v>
      </c>
      <c r="O97" s="173">
        <f t="shared" si="10"/>
        <v>0</v>
      </c>
      <c r="P97" s="174">
        <f t="shared" si="10"/>
        <v>0</v>
      </c>
      <c r="Q97" s="175">
        <f t="shared" si="10"/>
        <v>0</v>
      </c>
      <c r="R97" s="172">
        <f t="shared" si="10"/>
        <v>0</v>
      </c>
      <c r="S97" s="176"/>
      <c r="T97" s="177"/>
      <c r="U97" s="178">
        <f t="shared" ref="U97:V97" si="11">SUM(U27:U96)</f>
        <v>0</v>
      </c>
      <c r="V97" s="179">
        <f t="shared" si="11"/>
        <v>0</v>
      </c>
      <c r="W97" s="180"/>
      <c r="X97" s="183"/>
      <c r="Y97" s="1"/>
      <c r="Z97" s="1"/>
      <c r="AA97" s="1"/>
      <c r="AB97" s="1"/>
      <c r="AC97" s="1"/>
    </row>
    <row r="98" ht="18.0"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ht="18.0"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ht="18.0"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ht="18.0"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ht="18.0"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ht="18.0"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ht="18.0"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ht="18.0"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ht="18.0"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ht="18.0"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ht="18.0"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row>
    <row r="219"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row>
    <row r="220"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row>
    <row r="221"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row>
    <row r="222"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row>
    <row r="223"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row>
    <row r="224"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row>
    <row r="225"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row>
    <row r="2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row>
    <row r="227"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row>
    <row r="228"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row>
    <row r="229"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row>
    <row r="230"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row>
    <row r="231"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row>
    <row r="232"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row>
    <row r="233"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row>
    <row r="234"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row>
    <row r="235"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row>
    <row r="23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row>
    <row r="237"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row>
    <row r="238"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row>
    <row r="239"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row>
    <row r="240"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row>
    <row r="241"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row>
    <row r="242"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row>
    <row r="243"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row>
    <row r="244"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row>
    <row r="245"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row>
    <row r="24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row>
    <row r="247"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row>
    <row r="248"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row>
    <row r="249"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row>
    <row r="250"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row>
    <row r="251"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row>
    <row r="252"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row>
    <row r="253"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row>
    <row r="254"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row>
    <row r="255"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row>
    <row r="25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row>
    <row r="257"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row>
    <row r="258"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row>
    <row r="259"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row>
    <row r="260"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row>
    <row r="261"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row>
    <row r="262"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row>
    <row r="263"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row>
    <row r="264"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row>
    <row r="265"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row>
    <row r="26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row>
    <row r="267"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row>
    <row r="268"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row>
    <row r="269"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row>
    <row r="270"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row>
    <row r="271"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row>
    <row r="272"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row>
    <row r="273"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row>
    <row r="274"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row>
    <row r="275"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row>
    <row r="27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row>
    <row r="277"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row>
    <row r="278"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row>
    <row r="1001"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row>
    <row r="1002"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row>
    <row r="1003" ht="15.7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row>
    <row r="1004" ht="15.7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row>
    <row r="1005" ht="15.75"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row>
    <row r="1006" ht="15.75" customHeight="1">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row>
    <row r="1007" ht="15.75" customHeight="1">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row>
    <row r="1008" ht="15.75" customHeight="1">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row>
    <row r="1009" ht="15.75" customHeight="1">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row>
    <row r="1010" ht="15.75" customHeight="1">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row>
    <row r="1011" ht="15.75" customHeight="1">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row>
    <row r="1012" ht="15.75" customHeight="1">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row>
  </sheetData>
  <mergeCells count="39">
    <mergeCell ref="A2:V2"/>
    <mergeCell ref="D4:G4"/>
    <mergeCell ref="D5:G5"/>
    <mergeCell ref="D6:G6"/>
    <mergeCell ref="D7:G7"/>
    <mergeCell ref="D8:G8"/>
    <mergeCell ref="D9:G9"/>
    <mergeCell ref="A13:T13"/>
    <mergeCell ref="A14:U14"/>
    <mergeCell ref="A15:T15"/>
    <mergeCell ref="A16:T16"/>
    <mergeCell ref="A17:U17"/>
    <mergeCell ref="A18:U18"/>
    <mergeCell ref="A19:U19"/>
    <mergeCell ref="A22:A26"/>
    <mergeCell ref="B22:B26"/>
    <mergeCell ref="C22:C26"/>
    <mergeCell ref="D22:D26"/>
    <mergeCell ref="E22:E26"/>
    <mergeCell ref="F22:F26"/>
    <mergeCell ref="G22:G26"/>
    <mergeCell ref="K22:K23"/>
    <mergeCell ref="L23:L25"/>
    <mergeCell ref="K24:K25"/>
    <mergeCell ref="M23:M25"/>
    <mergeCell ref="N23:N25"/>
    <mergeCell ref="V22:V25"/>
    <mergeCell ref="S23:T25"/>
    <mergeCell ref="U23:U25"/>
    <mergeCell ref="O24:O25"/>
    <mergeCell ref="P24:Q24"/>
    <mergeCell ref="H22:H26"/>
    <mergeCell ref="I22:I26"/>
    <mergeCell ref="J22:J26"/>
    <mergeCell ref="L22:N22"/>
    <mergeCell ref="O22:U22"/>
    <mergeCell ref="W22:W26"/>
    <mergeCell ref="O23:R23"/>
    <mergeCell ref="R24:R25"/>
  </mergeCells>
  <conditionalFormatting sqref="R61:W96 X61:X78 M78:N96 Y78">
    <cfRule type="cellIs" dxfId="0" priority="1" operator="equal">
      <formula>0</formula>
    </cfRule>
  </conditionalFormatting>
  <conditionalFormatting sqref="M27:N77">
    <cfRule type="cellIs" dxfId="0" priority="2" operator="equal">
      <formula>0</formula>
    </cfRule>
  </conditionalFormatting>
  <conditionalFormatting sqref="R27:X77">
    <cfRule type="cellIs" dxfId="0" priority="3" operator="equal">
      <formula>0</formula>
    </cfRule>
  </conditionalFormatting>
  <conditionalFormatting sqref="M61:N77">
    <cfRule type="cellIs" dxfId="0" priority="4" operator="equal">
      <formula>0</formula>
    </cfRule>
  </conditionalFormatting>
  <conditionalFormatting sqref="R61:X77">
    <cfRule type="cellIs" dxfId="0" priority="5" operator="equal">
      <formula>0</formula>
    </cfRule>
  </conditionalFormatting>
  <printOptions/>
  <pageMargins bottom="0.7480314960629921" footer="0.0" header="0.0" left="0.7086614173228347" right="0.7086614173228347" top="0.7480314960629921"/>
  <pageSetup fitToHeight="0" paperSize="9"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0.38"/>
    <col customWidth="1" min="2" max="2" width="15.75"/>
    <col customWidth="1" min="3" max="3" width="14.63"/>
    <col customWidth="1" min="4" max="4" width="16.88"/>
    <col customWidth="1" min="5" max="5" width="14.5"/>
    <col customWidth="1" min="6" max="6" width="13.13"/>
    <col customWidth="1" min="7" max="7" width="8.0"/>
    <col customWidth="1" min="8" max="8" width="13.5"/>
    <col customWidth="1" min="9" max="9" width="9.88"/>
    <col customWidth="1" min="10" max="10" width="7.63"/>
    <col customWidth="1" min="11" max="11" width="10.5"/>
    <col customWidth="1" min="12" max="23" width="12.63"/>
    <col customWidth="1" min="24" max="29" width="6.88"/>
  </cols>
  <sheetData>
    <row r="1">
      <c r="A1" s="84" t="s">
        <v>141</v>
      </c>
      <c r="B1" s="85"/>
      <c r="C1" s="85"/>
      <c r="D1" s="85"/>
      <c r="E1" s="86"/>
      <c r="F1" s="86"/>
      <c r="G1" s="86"/>
      <c r="H1" s="87"/>
      <c r="I1" s="86"/>
      <c r="J1" s="86"/>
      <c r="K1" s="86"/>
      <c r="L1" s="86"/>
      <c r="M1" s="86"/>
      <c r="N1" s="86"/>
      <c r="O1" s="86"/>
      <c r="P1" s="86"/>
      <c r="Q1" s="86"/>
      <c r="R1" s="86"/>
      <c r="S1" s="86"/>
      <c r="T1" s="86"/>
      <c r="U1" s="86"/>
      <c r="V1" s="1"/>
      <c r="W1" s="1"/>
      <c r="X1" s="1"/>
      <c r="Y1" s="1"/>
      <c r="Z1" s="1"/>
      <c r="AA1" s="1"/>
      <c r="AB1" s="1"/>
      <c r="AC1" s="1"/>
    </row>
    <row r="2" ht="22.5" customHeight="1">
      <c r="A2" s="88" t="s">
        <v>47</v>
      </c>
      <c r="W2" s="1"/>
      <c r="X2" s="1"/>
      <c r="Y2" s="1"/>
      <c r="Z2" s="1"/>
      <c r="AA2" s="1"/>
      <c r="AB2" s="1"/>
      <c r="AC2" s="1"/>
    </row>
    <row r="3" ht="9.0" customHeight="1">
      <c r="A3" s="89"/>
      <c r="B3" s="89"/>
      <c r="C3" s="89"/>
      <c r="D3" s="89"/>
      <c r="E3" s="89"/>
      <c r="F3" s="89"/>
      <c r="G3" s="89"/>
      <c r="H3" s="89"/>
      <c r="I3" s="89"/>
      <c r="J3" s="89"/>
      <c r="K3" s="89"/>
      <c r="L3" s="89"/>
      <c r="M3" s="89"/>
      <c r="N3" s="89"/>
      <c r="O3" s="89"/>
      <c r="P3" s="89"/>
      <c r="Q3" s="89"/>
      <c r="R3" s="89"/>
      <c r="S3" s="89"/>
      <c r="T3" s="89"/>
      <c r="U3" s="89"/>
      <c r="V3" s="89"/>
      <c r="W3" s="89"/>
      <c r="X3" s="89"/>
      <c r="Y3" s="89"/>
      <c r="Z3" s="1"/>
      <c r="AA3" s="1"/>
      <c r="AB3" s="1"/>
      <c r="AC3" s="1"/>
    </row>
    <row r="4" ht="13.5" customHeight="1">
      <c r="A4" s="90"/>
      <c r="B4" s="91"/>
      <c r="C4" s="92" t="s">
        <v>1</v>
      </c>
      <c r="D4" s="28" t="str">
        <f>IF('初めに'!C4="","",'初めに'!C4)</f>
        <v/>
      </c>
      <c r="E4" s="8"/>
      <c r="F4" s="8"/>
      <c r="G4" s="6"/>
      <c r="H4" s="93"/>
      <c r="I4" s="93"/>
      <c r="J4" s="93"/>
      <c r="K4" s="93"/>
      <c r="L4" s="93"/>
      <c r="M4" s="93"/>
      <c r="N4" s="93"/>
      <c r="O4" s="87"/>
      <c r="P4" s="87"/>
      <c r="Q4" s="87"/>
      <c r="R4" s="87"/>
      <c r="S4" s="87"/>
      <c r="T4" s="89"/>
      <c r="U4" s="89"/>
      <c r="V4" s="89"/>
      <c r="W4" s="89"/>
      <c r="X4" s="1"/>
      <c r="Y4" s="1"/>
      <c r="Z4" s="1"/>
      <c r="AA4" s="1"/>
      <c r="AB4" s="1"/>
      <c r="AC4" s="1"/>
    </row>
    <row r="5" ht="13.5" customHeight="1">
      <c r="A5" s="90"/>
      <c r="B5" s="91"/>
      <c r="C5" s="92" t="s">
        <v>5</v>
      </c>
      <c r="D5" s="28" t="str">
        <f>IF('初めに'!B10="","",'初めに'!B10)</f>
        <v>#N/A</v>
      </c>
      <c r="E5" s="8"/>
      <c r="F5" s="8"/>
      <c r="G5" s="6"/>
      <c r="H5" s="93"/>
      <c r="I5" s="93"/>
      <c r="J5" s="93"/>
      <c r="K5" s="93"/>
      <c r="L5" s="93"/>
      <c r="M5" s="93"/>
      <c r="N5" s="93"/>
      <c r="O5" s="87"/>
      <c r="P5" s="87"/>
      <c r="Q5" s="87"/>
      <c r="R5" s="87"/>
      <c r="S5" s="87"/>
      <c r="T5" s="87"/>
      <c r="U5" s="94"/>
      <c r="V5" s="1"/>
      <c r="W5" s="1"/>
      <c r="X5" s="1"/>
      <c r="Y5" s="1"/>
      <c r="Z5" s="1"/>
      <c r="AA5" s="1"/>
      <c r="AB5" s="1"/>
      <c r="AC5" s="1"/>
    </row>
    <row r="6" ht="15.0" customHeight="1">
      <c r="A6" s="90"/>
      <c r="B6" s="91"/>
      <c r="C6" s="92" t="s">
        <v>2</v>
      </c>
      <c r="D6" s="28" t="str">
        <f>IF('初めに'!C5="","",'初めに'!C5)</f>
        <v/>
      </c>
      <c r="E6" s="8"/>
      <c r="F6" s="8"/>
      <c r="G6" s="6"/>
      <c r="H6" s="93"/>
      <c r="I6" s="93"/>
      <c r="J6" s="93"/>
      <c r="K6" s="93"/>
      <c r="L6" s="93"/>
      <c r="M6" s="93"/>
      <c r="N6" s="93"/>
      <c r="O6" s="93"/>
      <c r="P6" s="87"/>
      <c r="Q6" s="87"/>
      <c r="R6" s="87"/>
      <c r="S6" s="87"/>
      <c r="T6" s="87"/>
      <c r="U6" s="87"/>
      <c r="V6" s="94"/>
      <c r="W6" s="1"/>
      <c r="X6" s="1"/>
      <c r="Y6" s="1"/>
      <c r="Z6" s="1"/>
      <c r="AA6" s="1"/>
      <c r="AB6" s="1"/>
      <c r="AC6" s="1"/>
    </row>
    <row r="7" ht="15.0" customHeight="1">
      <c r="A7" s="90"/>
      <c r="B7" s="91"/>
      <c r="C7" s="92" t="s">
        <v>3</v>
      </c>
      <c r="D7" s="32" t="str">
        <f>IF('初めに'!C6="","",'初めに'!C6)</f>
        <v/>
      </c>
      <c r="E7" s="8"/>
      <c r="F7" s="8"/>
      <c r="G7" s="6"/>
      <c r="H7" s="93"/>
      <c r="I7" s="93"/>
      <c r="J7" s="93"/>
      <c r="K7" s="93"/>
      <c r="L7" s="93"/>
      <c r="M7" s="93"/>
      <c r="N7" s="93"/>
      <c r="O7" s="93"/>
      <c r="P7" s="87"/>
      <c r="Q7" s="87"/>
      <c r="R7" s="87"/>
      <c r="S7" s="87"/>
      <c r="T7" s="87"/>
      <c r="U7" s="87"/>
      <c r="V7" s="94"/>
      <c r="W7" s="1"/>
      <c r="X7" s="1"/>
      <c r="Y7" s="1"/>
      <c r="Z7" s="1"/>
      <c r="AA7" s="1"/>
      <c r="AB7" s="1"/>
      <c r="AC7" s="1"/>
    </row>
    <row r="8" ht="13.5" customHeight="1">
      <c r="A8" s="90"/>
      <c r="B8" s="95"/>
      <c r="C8" s="96" t="s">
        <v>4</v>
      </c>
      <c r="D8" s="28" t="str">
        <f>IF('初めに'!C7="","",'初めに'!C7)</f>
        <v/>
      </c>
      <c r="E8" s="8"/>
      <c r="F8" s="8"/>
      <c r="G8" s="6"/>
      <c r="H8" s="93"/>
      <c r="I8" s="93"/>
      <c r="J8" s="93"/>
      <c r="K8" s="97"/>
      <c r="L8" s="97"/>
      <c r="M8" s="97"/>
      <c r="N8" s="93"/>
      <c r="O8" s="87"/>
      <c r="P8" s="87"/>
      <c r="Q8" s="87"/>
      <c r="R8" s="87"/>
      <c r="S8" s="87"/>
      <c r="T8" s="87"/>
      <c r="U8" s="87"/>
      <c r="V8" s="1"/>
      <c r="W8" s="1"/>
      <c r="X8" s="1"/>
      <c r="Y8" s="1"/>
      <c r="Z8" s="1"/>
      <c r="AA8" s="1"/>
      <c r="AB8" s="1"/>
      <c r="AC8" s="1"/>
    </row>
    <row r="9">
      <c r="A9" s="90"/>
      <c r="B9" s="95"/>
      <c r="C9" s="96" t="s">
        <v>29</v>
      </c>
      <c r="D9" s="98" t="s">
        <v>30</v>
      </c>
      <c r="E9" s="8"/>
      <c r="F9" s="8"/>
      <c r="G9" s="6"/>
      <c r="H9" s="93"/>
      <c r="I9" s="93"/>
      <c r="J9" s="93"/>
      <c r="K9" s="93"/>
      <c r="L9" s="93"/>
      <c r="M9" s="93"/>
      <c r="N9" s="93"/>
      <c r="O9" s="87"/>
      <c r="P9" s="99"/>
      <c r="Q9" s="99"/>
      <c r="R9" s="99"/>
      <c r="S9" s="99"/>
      <c r="T9" s="87"/>
      <c r="U9" s="87"/>
      <c r="V9" s="1"/>
      <c r="W9" s="1"/>
      <c r="X9" s="1"/>
      <c r="Y9" s="1"/>
      <c r="Z9" s="1"/>
      <c r="AA9" s="1"/>
      <c r="AB9" s="1"/>
      <c r="AC9" s="1"/>
    </row>
    <row r="10" ht="13.5" customHeight="1">
      <c r="A10" s="90"/>
      <c r="B10" s="100"/>
      <c r="C10" s="100"/>
      <c r="D10" s="93"/>
      <c r="E10" s="93"/>
      <c r="F10" s="101"/>
      <c r="G10" s="91"/>
      <c r="H10" s="91"/>
      <c r="I10" s="91"/>
      <c r="J10" s="91"/>
      <c r="K10" s="91"/>
      <c r="L10" s="87"/>
      <c r="M10" s="87"/>
      <c r="N10" s="1"/>
      <c r="O10" s="1"/>
      <c r="P10" s="1"/>
      <c r="Q10" s="1"/>
      <c r="R10" s="1"/>
      <c r="S10" s="1"/>
      <c r="T10" s="1"/>
      <c r="U10" s="1"/>
      <c r="V10" s="1"/>
      <c r="W10" s="1"/>
      <c r="X10" s="1"/>
      <c r="Y10" s="1"/>
      <c r="Z10" s="1"/>
      <c r="AA10" s="1"/>
      <c r="AB10" s="1"/>
      <c r="AC10" s="1"/>
    </row>
    <row r="11" ht="9.75" customHeight="1">
      <c r="A11" s="90"/>
      <c r="B11" s="100"/>
      <c r="C11" s="100"/>
      <c r="D11" s="91"/>
      <c r="E11" s="87"/>
      <c r="F11" s="87"/>
      <c r="G11" s="87"/>
      <c r="H11" s="87"/>
      <c r="I11" s="87"/>
      <c r="J11" s="87"/>
      <c r="K11" s="87"/>
      <c r="L11" s="87"/>
      <c r="M11" s="87"/>
      <c r="N11" s="87"/>
      <c r="O11" s="87"/>
      <c r="P11" s="87"/>
      <c r="Q11" s="87"/>
      <c r="R11" s="87"/>
      <c r="S11" s="87"/>
      <c r="T11" s="87"/>
      <c r="U11" s="87"/>
      <c r="V11" s="1"/>
      <c r="W11" s="1"/>
      <c r="X11" s="1"/>
      <c r="Y11" s="1"/>
      <c r="Z11" s="1"/>
      <c r="AA11" s="1"/>
      <c r="AB11" s="1"/>
      <c r="AC11" s="1"/>
    </row>
    <row r="12">
      <c r="A12" s="102" t="s">
        <v>48</v>
      </c>
      <c r="B12" s="103"/>
      <c r="C12" s="103"/>
      <c r="D12" s="103"/>
      <c r="E12" s="103"/>
      <c r="F12" s="103"/>
      <c r="G12" s="103"/>
      <c r="H12" s="103"/>
      <c r="I12" s="103"/>
      <c r="J12" s="103"/>
      <c r="K12" s="103"/>
      <c r="L12" s="103"/>
      <c r="M12" s="103"/>
      <c r="N12" s="103"/>
      <c r="O12" s="103"/>
      <c r="P12" s="103"/>
      <c r="Q12" s="103"/>
      <c r="R12" s="103"/>
      <c r="S12" s="103"/>
      <c r="T12" s="103"/>
      <c r="U12" s="104"/>
      <c r="V12" s="1"/>
      <c r="W12" s="1"/>
      <c r="X12" s="1"/>
      <c r="Y12" s="1"/>
      <c r="Z12" s="1"/>
      <c r="AA12" s="1"/>
      <c r="AB12" s="1"/>
      <c r="AC12" s="1"/>
    </row>
    <row r="13" ht="15.75" customHeight="1">
      <c r="A13" s="105" t="s">
        <v>49</v>
      </c>
      <c r="B13" s="106"/>
      <c r="C13" s="106"/>
      <c r="D13" s="106"/>
      <c r="E13" s="106"/>
      <c r="F13" s="106"/>
      <c r="G13" s="106"/>
      <c r="H13" s="106"/>
      <c r="I13" s="106"/>
      <c r="J13" s="106"/>
      <c r="K13" s="106"/>
      <c r="L13" s="106"/>
      <c r="M13" s="106"/>
      <c r="N13" s="106"/>
      <c r="O13" s="106"/>
      <c r="P13" s="106"/>
      <c r="Q13" s="106"/>
      <c r="R13" s="106"/>
      <c r="S13" s="106"/>
      <c r="T13" s="106"/>
      <c r="U13" s="107"/>
      <c r="V13" s="1"/>
      <c r="W13" s="1"/>
      <c r="X13" s="1"/>
      <c r="Y13" s="1"/>
      <c r="Z13" s="1"/>
      <c r="AA13" s="1"/>
      <c r="AB13" s="1"/>
      <c r="AC13" s="1"/>
    </row>
    <row r="14">
      <c r="A14" s="105" t="s">
        <v>50</v>
      </c>
      <c r="B14" s="106"/>
      <c r="C14" s="106"/>
      <c r="D14" s="106"/>
      <c r="E14" s="106"/>
      <c r="F14" s="106"/>
      <c r="G14" s="106"/>
      <c r="H14" s="106"/>
      <c r="I14" s="106"/>
      <c r="J14" s="106"/>
      <c r="K14" s="106"/>
      <c r="L14" s="106"/>
      <c r="M14" s="106"/>
      <c r="N14" s="106"/>
      <c r="O14" s="106"/>
      <c r="P14" s="106"/>
      <c r="Q14" s="106"/>
      <c r="R14" s="106"/>
      <c r="S14" s="106"/>
      <c r="T14" s="106"/>
      <c r="U14" s="108"/>
      <c r="V14" s="1"/>
      <c r="W14" s="1"/>
      <c r="X14" s="1"/>
      <c r="Y14" s="1"/>
      <c r="Z14" s="1"/>
      <c r="AA14" s="1"/>
      <c r="AB14" s="1"/>
      <c r="AC14" s="1"/>
    </row>
    <row r="15" ht="15.75" customHeight="1">
      <c r="A15" s="105" t="s">
        <v>51</v>
      </c>
      <c r="B15" s="106"/>
      <c r="C15" s="106"/>
      <c r="D15" s="106"/>
      <c r="E15" s="106"/>
      <c r="F15" s="106"/>
      <c r="G15" s="106"/>
      <c r="H15" s="106"/>
      <c r="I15" s="106"/>
      <c r="J15" s="106"/>
      <c r="K15" s="106"/>
      <c r="L15" s="106"/>
      <c r="M15" s="106"/>
      <c r="N15" s="106"/>
      <c r="O15" s="106"/>
      <c r="P15" s="106"/>
      <c r="Q15" s="106"/>
      <c r="R15" s="106"/>
      <c r="S15" s="106"/>
      <c r="T15" s="106"/>
      <c r="U15" s="107"/>
      <c r="V15" s="1"/>
      <c r="W15" s="1"/>
      <c r="X15" s="1"/>
      <c r="Y15" s="1"/>
      <c r="Z15" s="1"/>
      <c r="AA15" s="1"/>
      <c r="AB15" s="1"/>
      <c r="AC15" s="1"/>
    </row>
    <row r="16" ht="15.75" customHeight="1">
      <c r="A16" s="105" t="s">
        <v>52</v>
      </c>
      <c r="B16" s="106"/>
      <c r="C16" s="106"/>
      <c r="D16" s="106"/>
      <c r="E16" s="106"/>
      <c r="F16" s="106"/>
      <c r="G16" s="106"/>
      <c r="H16" s="106"/>
      <c r="I16" s="106"/>
      <c r="J16" s="106"/>
      <c r="K16" s="106"/>
      <c r="L16" s="106"/>
      <c r="M16" s="106"/>
      <c r="N16" s="106"/>
      <c r="O16" s="106"/>
      <c r="P16" s="106"/>
      <c r="Q16" s="106"/>
      <c r="R16" s="106"/>
      <c r="S16" s="106"/>
      <c r="T16" s="106"/>
      <c r="U16" s="107"/>
      <c r="V16" s="1"/>
      <c r="W16" s="10"/>
      <c r="X16" s="1"/>
      <c r="Y16" s="1"/>
      <c r="Z16" s="1"/>
      <c r="AA16" s="1"/>
      <c r="AB16" s="1"/>
      <c r="AC16" s="1"/>
    </row>
    <row r="17">
      <c r="A17" s="105" t="s">
        <v>53</v>
      </c>
      <c r="B17" s="106"/>
      <c r="C17" s="106"/>
      <c r="D17" s="106"/>
      <c r="E17" s="106"/>
      <c r="F17" s="106"/>
      <c r="G17" s="106"/>
      <c r="H17" s="106"/>
      <c r="I17" s="106"/>
      <c r="J17" s="106"/>
      <c r="K17" s="106"/>
      <c r="L17" s="106"/>
      <c r="M17" s="106"/>
      <c r="N17" s="106"/>
      <c r="O17" s="106"/>
      <c r="P17" s="106"/>
      <c r="Q17" s="106"/>
      <c r="R17" s="106"/>
      <c r="S17" s="106"/>
      <c r="T17" s="106"/>
      <c r="U17" s="108"/>
      <c r="V17" s="1"/>
      <c r="W17" s="10"/>
      <c r="X17" s="1"/>
      <c r="Y17" s="1"/>
      <c r="Z17" s="1"/>
      <c r="AA17" s="1"/>
      <c r="AB17" s="1"/>
      <c r="AC17" s="1"/>
    </row>
    <row r="18">
      <c r="A18" s="105" t="s">
        <v>54</v>
      </c>
      <c r="B18" s="106"/>
      <c r="C18" s="106"/>
      <c r="D18" s="106"/>
      <c r="E18" s="106"/>
      <c r="F18" s="106"/>
      <c r="G18" s="106"/>
      <c r="H18" s="106"/>
      <c r="I18" s="106"/>
      <c r="J18" s="106"/>
      <c r="K18" s="106"/>
      <c r="L18" s="106"/>
      <c r="M18" s="106"/>
      <c r="N18" s="106"/>
      <c r="O18" s="106"/>
      <c r="P18" s="106"/>
      <c r="Q18" s="106"/>
      <c r="R18" s="106"/>
      <c r="S18" s="106"/>
      <c r="T18" s="106"/>
      <c r="U18" s="108"/>
      <c r="V18" s="1"/>
      <c r="W18" s="10"/>
      <c r="X18" s="1"/>
      <c r="Y18" s="1"/>
      <c r="Z18" s="1"/>
      <c r="AA18" s="1"/>
      <c r="AB18" s="1"/>
      <c r="AC18" s="1"/>
    </row>
    <row r="19" ht="15.75" customHeight="1">
      <c r="A19" s="109" t="s">
        <v>55</v>
      </c>
      <c r="B19" s="110"/>
      <c r="C19" s="110"/>
      <c r="D19" s="110"/>
      <c r="E19" s="110"/>
      <c r="F19" s="110"/>
      <c r="G19" s="110"/>
      <c r="H19" s="110"/>
      <c r="I19" s="110"/>
      <c r="J19" s="110"/>
      <c r="K19" s="110"/>
      <c r="L19" s="110"/>
      <c r="M19" s="110"/>
      <c r="N19" s="110"/>
      <c r="O19" s="110"/>
      <c r="P19" s="110"/>
      <c r="Q19" s="110"/>
      <c r="R19" s="110"/>
      <c r="S19" s="110"/>
      <c r="T19" s="110"/>
      <c r="U19" s="111"/>
      <c r="V19" s="1"/>
      <c r="W19" s="1"/>
      <c r="X19" s="10"/>
      <c r="Y19" s="1"/>
      <c r="Z19" s="1"/>
      <c r="AA19" s="1"/>
      <c r="AB19" s="1"/>
      <c r="AC19" s="1"/>
    </row>
    <row r="20" ht="21.0" customHeight="1">
      <c r="A20" s="90"/>
      <c r="B20" s="112"/>
      <c r="C20" s="112"/>
      <c r="D20" s="91"/>
      <c r="E20" s="87"/>
      <c r="F20" s="87"/>
      <c r="G20" s="87"/>
      <c r="H20" s="87"/>
      <c r="I20" s="87"/>
      <c r="J20" s="87"/>
      <c r="K20" s="87"/>
      <c r="L20" s="87"/>
      <c r="M20" s="87"/>
      <c r="N20" s="87"/>
      <c r="O20" s="87"/>
      <c r="P20" s="87"/>
      <c r="Q20" s="87"/>
      <c r="R20" s="87"/>
      <c r="S20" s="87"/>
      <c r="T20" s="87"/>
      <c r="U20" s="113"/>
      <c r="V20" s="1"/>
      <c r="W20" s="1"/>
      <c r="X20" s="10"/>
      <c r="Y20" s="1"/>
      <c r="Z20" s="1"/>
      <c r="AA20" s="1"/>
      <c r="AB20" s="1"/>
      <c r="AC20" s="1"/>
    </row>
    <row r="21" ht="21.0" customHeight="1">
      <c r="A21" s="41" t="s">
        <v>31</v>
      </c>
      <c r="B21" s="114"/>
      <c r="C21" s="114"/>
      <c r="D21" s="115"/>
      <c r="E21" s="87"/>
      <c r="F21" s="87"/>
      <c r="G21" s="87"/>
      <c r="H21" s="87"/>
      <c r="I21" s="87"/>
      <c r="J21" s="87"/>
      <c r="K21" s="87"/>
      <c r="L21" s="87"/>
      <c r="M21" s="87"/>
      <c r="N21" s="87"/>
      <c r="O21" s="87"/>
      <c r="P21" s="87"/>
      <c r="Q21" s="87"/>
      <c r="R21" s="87"/>
      <c r="S21" s="87"/>
      <c r="T21" s="87"/>
      <c r="U21" s="113" t="s">
        <v>56</v>
      </c>
      <c r="V21" s="1"/>
      <c r="W21" s="1"/>
      <c r="X21" s="10"/>
      <c r="Y21" s="1"/>
      <c r="Z21" s="1"/>
      <c r="AA21" s="1"/>
      <c r="AB21" s="1"/>
      <c r="AC21" s="1"/>
    </row>
    <row r="22" ht="26.25" customHeight="1">
      <c r="A22" s="116" t="s">
        <v>57</v>
      </c>
      <c r="B22" s="117" t="s">
        <v>35</v>
      </c>
      <c r="C22" s="117" t="s">
        <v>36</v>
      </c>
      <c r="D22" s="118" t="s">
        <v>58</v>
      </c>
      <c r="E22" s="118" t="s">
        <v>59</v>
      </c>
      <c r="F22" s="118" t="s">
        <v>41</v>
      </c>
      <c r="G22" s="118" t="s">
        <v>42</v>
      </c>
      <c r="H22" s="118" t="s">
        <v>43</v>
      </c>
      <c r="I22" s="118" t="s">
        <v>44</v>
      </c>
      <c r="J22" s="118" t="s">
        <v>45</v>
      </c>
      <c r="K22" s="117" t="s">
        <v>60</v>
      </c>
      <c r="L22" s="119" t="s">
        <v>142</v>
      </c>
      <c r="M22" s="21"/>
      <c r="N22" s="120"/>
      <c r="O22" s="121" t="s">
        <v>62</v>
      </c>
      <c r="P22" s="21"/>
      <c r="Q22" s="21"/>
      <c r="R22" s="21"/>
      <c r="S22" s="21"/>
      <c r="T22" s="21"/>
      <c r="U22" s="120"/>
      <c r="V22" s="122" t="s">
        <v>143</v>
      </c>
      <c r="W22" s="123" t="s">
        <v>64</v>
      </c>
      <c r="X22" s="1"/>
      <c r="Y22" s="1"/>
      <c r="Z22" s="1"/>
      <c r="AA22" s="1"/>
      <c r="AB22" s="1"/>
      <c r="AC22" s="1"/>
    </row>
    <row r="23" ht="19.5" customHeight="1">
      <c r="A23" s="124"/>
      <c r="B23" s="125"/>
      <c r="C23" s="125"/>
      <c r="D23" s="125"/>
      <c r="E23" s="125"/>
      <c r="F23" s="125"/>
      <c r="G23" s="125"/>
      <c r="H23" s="125"/>
      <c r="I23" s="125"/>
      <c r="J23" s="125"/>
      <c r="K23" s="125"/>
      <c r="L23" s="126" t="s">
        <v>65</v>
      </c>
      <c r="M23" s="127" t="s">
        <v>66</v>
      </c>
      <c r="N23" s="128" t="s">
        <v>144</v>
      </c>
      <c r="O23" s="129" t="s">
        <v>65</v>
      </c>
      <c r="P23" s="130"/>
      <c r="Q23" s="130"/>
      <c r="R23" s="131"/>
      <c r="S23" s="132" t="s">
        <v>145</v>
      </c>
      <c r="T23" s="131"/>
      <c r="U23" s="128" t="s">
        <v>146</v>
      </c>
      <c r="V23" s="125"/>
      <c r="W23" s="133"/>
      <c r="X23" s="1"/>
      <c r="Y23" s="1"/>
      <c r="Z23" s="1"/>
      <c r="AA23" s="1"/>
      <c r="AB23" s="1"/>
      <c r="AC23" s="1"/>
    </row>
    <row r="24" ht="19.5" customHeight="1">
      <c r="A24" s="124"/>
      <c r="B24" s="125"/>
      <c r="C24" s="125"/>
      <c r="D24" s="125"/>
      <c r="E24" s="125"/>
      <c r="F24" s="125"/>
      <c r="G24" s="125"/>
      <c r="H24" s="125"/>
      <c r="I24" s="125"/>
      <c r="J24" s="125"/>
      <c r="K24" s="134" t="s">
        <v>70</v>
      </c>
      <c r="L24" s="125"/>
      <c r="M24" s="125"/>
      <c r="N24" s="125"/>
      <c r="O24" s="135" t="s">
        <v>71</v>
      </c>
      <c r="P24" s="136" t="s">
        <v>72</v>
      </c>
      <c r="Q24" s="137"/>
      <c r="R24" s="138" t="s">
        <v>73</v>
      </c>
      <c r="S24" s="139"/>
      <c r="T24" s="124"/>
      <c r="U24" s="125"/>
      <c r="V24" s="125"/>
      <c r="W24" s="133"/>
      <c r="X24" s="1"/>
      <c r="Y24" s="1"/>
      <c r="Z24" s="1"/>
      <c r="AA24" s="1"/>
      <c r="AB24" s="1"/>
      <c r="AC24" s="1"/>
    </row>
    <row r="25" ht="19.5" customHeight="1">
      <c r="A25" s="124"/>
      <c r="B25" s="125"/>
      <c r="C25" s="125"/>
      <c r="D25" s="125"/>
      <c r="E25" s="125"/>
      <c r="F25" s="125"/>
      <c r="G25" s="125"/>
      <c r="H25" s="125"/>
      <c r="I25" s="125"/>
      <c r="J25" s="125"/>
      <c r="K25" s="125"/>
      <c r="L25" s="125"/>
      <c r="M25" s="125"/>
      <c r="N25" s="125"/>
      <c r="O25" s="125"/>
      <c r="P25" s="140" t="s">
        <v>74</v>
      </c>
      <c r="Q25" s="141" t="s">
        <v>75</v>
      </c>
      <c r="R25" s="125"/>
      <c r="S25" s="139"/>
      <c r="T25" s="124"/>
      <c r="U25" s="125"/>
      <c r="V25" s="125"/>
      <c r="W25" s="133"/>
      <c r="X25" s="1"/>
      <c r="Y25" s="1"/>
      <c r="Z25" s="1"/>
      <c r="AA25" s="1"/>
      <c r="AB25" s="1"/>
      <c r="AC25" s="1"/>
    </row>
    <row r="26" ht="19.5" customHeight="1">
      <c r="A26" s="124"/>
      <c r="B26" s="125"/>
      <c r="C26" s="125"/>
      <c r="D26" s="125"/>
      <c r="E26" s="125"/>
      <c r="F26" s="125"/>
      <c r="G26" s="125"/>
      <c r="H26" s="125"/>
      <c r="I26" s="125"/>
      <c r="J26" s="125"/>
      <c r="K26" s="142" t="s">
        <v>76</v>
      </c>
      <c r="L26" s="143" t="s">
        <v>77</v>
      </c>
      <c r="M26" s="144" t="s">
        <v>78</v>
      </c>
      <c r="N26" s="144" t="s">
        <v>147</v>
      </c>
      <c r="O26" s="145" t="s">
        <v>80</v>
      </c>
      <c r="P26" s="146" t="s">
        <v>81</v>
      </c>
      <c r="Q26" s="147" t="s">
        <v>82</v>
      </c>
      <c r="R26" s="144" t="s">
        <v>148</v>
      </c>
      <c r="S26" s="148" t="s">
        <v>71</v>
      </c>
      <c r="T26" s="149" t="s">
        <v>84</v>
      </c>
      <c r="U26" s="150" t="s">
        <v>85</v>
      </c>
      <c r="V26" s="151" t="s">
        <v>149</v>
      </c>
      <c r="W26" s="133"/>
      <c r="X26" s="1"/>
      <c r="Y26" s="1"/>
      <c r="Z26" s="1"/>
      <c r="AA26" s="1"/>
      <c r="AB26" s="1"/>
      <c r="AC26" s="1"/>
    </row>
    <row r="27" ht="18.0" customHeight="1">
      <c r="A27" s="160"/>
      <c r="B27" s="153" t="str">
        <f>IFERROR(VLOOKUP($A27, '利用者情報'!$A$12:$L$113, 2, FALSE), "")</f>
        <v/>
      </c>
      <c r="C27" s="153" t="str">
        <f>IFERROR(VLOOKUP($A27, '利用者情報'!$A$12:$L$113, 3, FALSE), "")</f>
        <v/>
      </c>
      <c r="D27" s="153" t="str">
        <f>IFERROR(VLOOKUP($A27, '利用者情報'!$A$12:$L$113, 6, FALSE), "")</f>
        <v/>
      </c>
      <c r="E27" s="153" t="str">
        <f>IFERROR(VLOOKUP($A27, '利用者情報'!$A$12:$L$113, 7, FALSE), "")</f>
        <v/>
      </c>
      <c r="F27" s="156" t="str">
        <f>IFERROR(VLOOKUP($A27, '利用者情報'!$A$12:$L$113, 8, FALSE), "")</f>
        <v/>
      </c>
      <c r="G27" s="153" t="str">
        <f>IFERROR(VLOOKUP($A27, '利用者情報'!$A$12:$L$113, 9, FALSE), "")</f>
        <v/>
      </c>
      <c r="H27" s="153" t="str">
        <f>IFERROR(VLOOKUP($A27, '利用者情報'!$A$12:$L$113, 10, FALSE), "")</f>
        <v/>
      </c>
      <c r="I27" s="153" t="str">
        <f>IFERROR(VLOOKUP($A27, '利用者情報'!$A$12:$L$113, 11, FALSE), "")</f>
        <v/>
      </c>
      <c r="J27" s="153" t="str">
        <f>IFERROR(VLOOKUP($A27, '利用者情報'!$A$12:$L$113, 12, FALSE), "")</f>
        <v/>
      </c>
      <c r="K27" s="152"/>
      <c r="L27" s="152"/>
      <c r="M27" s="157">
        <f t="shared" ref="M27:M96" si="1">IF(L27=0,0,IF(B27="",0,IF(AND(F27="○",OR($D$5="小規模多機能型居宅介護",$D$5="複合型サービス(看護小規模多機能型居宅介護）",$D$5="定期巡回・随時対応型訪問介護看護",$D$5="地域密着型老人福祉施設入所者生活介護",$D$5="介護福祉施設サービス")),0,IF(G27="○",0,IF(J27="○",0,IF(H27="○",0.5,0.25))))))</f>
        <v>0</v>
      </c>
      <c r="N27" s="158">
        <f t="shared" ref="N27:N96" si="2">ROUNDDOWN(L27*M27,0)</f>
        <v>0</v>
      </c>
      <c r="O27" s="152"/>
      <c r="P27" s="152"/>
      <c r="Q27" s="152"/>
      <c r="R27" s="158">
        <f t="shared" ref="R27:R96" si="3">Q27+O27+P27</f>
        <v>0</v>
      </c>
      <c r="S27" s="157">
        <f t="shared" ref="S27:S96" si="4">IF(R27=0,0,IF(B27="",0,IF(J27="○",0,IF(H27="○",0.5,0.25))))</f>
        <v>0</v>
      </c>
      <c r="T27" s="157">
        <f t="shared" ref="T27:T96" si="5">IF(R27=0,0,IF(B27="",0,IF(J27="○",1,IF(I27="○",1,IF(H27="○",0.5,0.25)))))</f>
        <v>0</v>
      </c>
      <c r="U27" s="158">
        <f t="shared" ref="U27:U96" si="6">IF(G27="○",ROUNDDOWN(P27*T27,0),ROUNDDOWN(O27*S27,0)+ROUNDDOWN(SUM(P27:Q27)*T27,0))</f>
        <v>0</v>
      </c>
      <c r="V27" s="158">
        <f t="shared" ref="V27:V96" si="7">N27+U27</f>
        <v>0</v>
      </c>
      <c r="W27" s="159"/>
      <c r="X27" s="10" t="str">
        <f t="shared" ref="X27:X77" si="8">IF(J27="○",ROW(),"")</f>
        <v/>
      </c>
      <c r="Y27" s="1"/>
      <c r="Z27" s="1"/>
      <c r="AA27" s="1"/>
      <c r="AB27" s="1"/>
      <c r="AC27" s="1"/>
    </row>
    <row r="28" ht="18.0" customHeight="1">
      <c r="A28" s="160"/>
      <c r="B28" s="153" t="str">
        <f>IFERROR(VLOOKUP($A28, '利用者情報'!$A$12:$L$113, 2, FALSE), "")</f>
        <v/>
      </c>
      <c r="C28" s="153" t="str">
        <f>IFERROR(VLOOKUP($A28, '利用者情報'!$A$12:$L$113, 3, FALSE), "")</f>
        <v/>
      </c>
      <c r="D28" s="153" t="str">
        <f>IFERROR(VLOOKUP($A28, '利用者情報'!$A$12:$L$113, 6, FALSE), "")</f>
        <v/>
      </c>
      <c r="E28" s="153" t="str">
        <f>IFERROR(VLOOKUP($A28, '利用者情報'!$A$12:$L$113, 7, FALSE), "")</f>
        <v/>
      </c>
      <c r="F28" s="156" t="str">
        <f>IFERROR(VLOOKUP($A28, '利用者情報'!$A$12:$L$113, 8, FALSE), "")</f>
        <v/>
      </c>
      <c r="G28" s="153" t="str">
        <f>IFERROR(VLOOKUP($A28, '利用者情報'!$A$12:$L$113, 9, FALSE), "")</f>
        <v/>
      </c>
      <c r="H28" s="153" t="str">
        <f>IFERROR(VLOOKUP($A28, '利用者情報'!$A$12:$L$113, 10, FALSE), "")</f>
        <v/>
      </c>
      <c r="I28" s="153" t="str">
        <f>IFERROR(VLOOKUP($A28, '利用者情報'!$A$12:$L$113, 11, FALSE), "")</f>
        <v/>
      </c>
      <c r="J28" s="153" t="str">
        <f>IFERROR(VLOOKUP($A28, '利用者情報'!$A$12:$L$113, 12, FALSE), "")</f>
        <v/>
      </c>
      <c r="K28" s="160"/>
      <c r="L28" s="160"/>
      <c r="M28" s="157">
        <f t="shared" si="1"/>
        <v>0</v>
      </c>
      <c r="N28" s="158">
        <f t="shared" si="2"/>
        <v>0</v>
      </c>
      <c r="O28" s="160"/>
      <c r="P28" s="160"/>
      <c r="Q28" s="160"/>
      <c r="R28" s="158">
        <f t="shared" si="3"/>
        <v>0</v>
      </c>
      <c r="S28" s="157">
        <f t="shared" si="4"/>
        <v>0</v>
      </c>
      <c r="T28" s="157">
        <f t="shared" si="5"/>
        <v>0</v>
      </c>
      <c r="U28" s="158">
        <f t="shared" si="6"/>
        <v>0</v>
      </c>
      <c r="V28" s="158">
        <f t="shared" si="7"/>
        <v>0</v>
      </c>
      <c r="W28" s="159"/>
      <c r="X28" s="10" t="str">
        <f t="shared" si="8"/>
        <v/>
      </c>
      <c r="Y28" s="1"/>
      <c r="Z28" s="1"/>
      <c r="AA28" s="1"/>
      <c r="AB28" s="1"/>
      <c r="AC28" s="1"/>
    </row>
    <row r="29" ht="18.0" customHeight="1">
      <c r="A29" s="160"/>
      <c r="B29" s="153" t="str">
        <f>IFERROR(VLOOKUP($A29, '利用者情報'!$A$12:$L$113, 2, FALSE), "")</f>
        <v/>
      </c>
      <c r="C29" s="153" t="str">
        <f>IFERROR(VLOOKUP($A29, '利用者情報'!$A$12:$L$113, 3, FALSE), "")</f>
        <v/>
      </c>
      <c r="D29" s="153" t="str">
        <f>IFERROR(VLOOKUP($A29, '利用者情報'!$A$12:$L$113, 6, FALSE), "")</f>
        <v/>
      </c>
      <c r="E29" s="153" t="str">
        <f>IFERROR(VLOOKUP($A29, '利用者情報'!$A$12:$L$113, 7, FALSE), "")</f>
        <v/>
      </c>
      <c r="F29" s="156" t="str">
        <f>IFERROR(VLOOKUP($A29, '利用者情報'!$A$12:$L$113, 8, FALSE), "")</f>
        <v/>
      </c>
      <c r="G29" s="153" t="str">
        <f>IFERROR(VLOOKUP($A29, '利用者情報'!$A$12:$L$113, 9, FALSE), "")</f>
        <v/>
      </c>
      <c r="H29" s="153" t="str">
        <f>IFERROR(VLOOKUP($A29, '利用者情報'!$A$12:$L$113, 10, FALSE), "")</f>
        <v/>
      </c>
      <c r="I29" s="153" t="str">
        <f>IFERROR(VLOOKUP($A29, '利用者情報'!$A$12:$L$113, 11, FALSE), "")</f>
        <v/>
      </c>
      <c r="J29" s="153" t="str">
        <f>IFERROR(VLOOKUP($A29, '利用者情報'!$A$12:$L$113, 12, FALSE), "")</f>
        <v/>
      </c>
      <c r="K29" s="160"/>
      <c r="L29" s="160"/>
      <c r="M29" s="157">
        <f t="shared" si="1"/>
        <v>0</v>
      </c>
      <c r="N29" s="158">
        <f t="shared" si="2"/>
        <v>0</v>
      </c>
      <c r="O29" s="160"/>
      <c r="P29" s="160"/>
      <c r="Q29" s="160"/>
      <c r="R29" s="158">
        <f t="shared" si="3"/>
        <v>0</v>
      </c>
      <c r="S29" s="157">
        <f t="shared" si="4"/>
        <v>0</v>
      </c>
      <c r="T29" s="157">
        <f t="shared" si="5"/>
        <v>0</v>
      </c>
      <c r="U29" s="158">
        <f t="shared" si="6"/>
        <v>0</v>
      </c>
      <c r="V29" s="158">
        <f t="shared" si="7"/>
        <v>0</v>
      </c>
      <c r="W29" s="159"/>
      <c r="X29" s="10" t="str">
        <f t="shared" si="8"/>
        <v/>
      </c>
      <c r="Y29" s="1"/>
      <c r="Z29" s="1"/>
      <c r="AA29" s="1"/>
      <c r="AB29" s="1"/>
      <c r="AC29" s="1"/>
    </row>
    <row r="30" ht="18.0" customHeight="1">
      <c r="A30" s="160"/>
      <c r="B30" s="153" t="str">
        <f>IFERROR(VLOOKUP($A30, '利用者情報'!$A$12:$L$113, 2, FALSE), "")</f>
        <v/>
      </c>
      <c r="C30" s="153" t="str">
        <f>IFERROR(VLOOKUP($A30, '利用者情報'!$A$12:$L$113, 3, FALSE), "")</f>
        <v/>
      </c>
      <c r="D30" s="153" t="str">
        <f>IFERROR(VLOOKUP($A30, '利用者情報'!$A$12:$L$113, 6, FALSE), "")</f>
        <v/>
      </c>
      <c r="E30" s="153" t="str">
        <f>IFERROR(VLOOKUP($A30, '利用者情報'!$A$12:$L$113, 7, FALSE), "")</f>
        <v/>
      </c>
      <c r="F30" s="156" t="str">
        <f>IFERROR(VLOOKUP($A30, '利用者情報'!$A$12:$L$113, 8, FALSE), "")</f>
        <v/>
      </c>
      <c r="G30" s="153" t="str">
        <f>IFERROR(VLOOKUP($A30, '利用者情報'!$A$12:$L$113, 9, FALSE), "")</f>
        <v/>
      </c>
      <c r="H30" s="153" t="str">
        <f>IFERROR(VLOOKUP($A30, '利用者情報'!$A$12:$L$113, 10, FALSE), "")</f>
        <v/>
      </c>
      <c r="I30" s="153" t="str">
        <f>IFERROR(VLOOKUP($A30, '利用者情報'!$A$12:$L$113, 11, FALSE), "")</f>
        <v/>
      </c>
      <c r="J30" s="153" t="str">
        <f>IFERROR(VLOOKUP($A30, '利用者情報'!$A$12:$L$113, 12, FALSE), "")</f>
        <v/>
      </c>
      <c r="K30" s="160"/>
      <c r="L30" s="160"/>
      <c r="M30" s="157">
        <f t="shared" si="1"/>
        <v>0</v>
      </c>
      <c r="N30" s="158">
        <f t="shared" si="2"/>
        <v>0</v>
      </c>
      <c r="O30" s="160"/>
      <c r="P30" s="160"/>
      <c r="Q30" s="160"/>
      <c r="R30" s="158">
        <f t="shared" si="3"/>
        <v>0</v>
      </c>
      <c r="S30" s="157">
        <f t="shared" si="4"/>
        <v>0</v>
      </c>
      <c r="T30" s="157">
        <f t="shared" si="5"/>
        <v>0</v>
      </c>
      <c r="U30" s="158">
        <f t="shared" si="6"/>
        <v>0</v>
      </c>
      <c r="V30" s="158">
        <f t="shared" si="7"/>
        <v>0</v>
      </c>
      <c r="W30" s="159"/>
      <c r="X30" s="10" t="str">
        <f t="shared" si="8"/>
        <v/>
      </c>
      <c r="Y30" s="1"/>
      <c r="Z30" s="1"/>
      <c r="AA30" s="1"/>
      <c r="AB30" s="1"/>
      <c r="AC30" s="1"/>
    </row>
    <row r="31" ht="18.0" customHeight="1">
      <c r="A31" s="160"/>
      <c r="B31" s="153" t="str">
        <f>IFERROR(VLOOKUP($A31, '利用者情報'!$A$12:$L$113, 2, FALSE), "")</f>
        <v/>
      </c>
      <c r="C31" s="153" t="str">
        <f>IFERROR(VLOOKUP($A31, '利用者情報'!$A$12:$L$113, 3, FALSE), "")</f>
        <v/>
      </c>
      <c r="D31" s="153" t="str">
        <f>IFERROR(VLOOKUP($A31, '利用者情報'!$A$12:$L$113, 6, FALSE), "")</f>
        <v/>
      </c>
      <c r="E31" s="153" t="str">
        <f>IFERROR(VLOOKUP($A31, '利用者情報'!$A$12:$L$113, 7, FALSE), "")</f>
        <v/>
      </c>
      <c r="F31" s="156" t="str">
        <f>IFERROR(VLOOKUP($A31, '利用者情報'!$A$12:$L$113, 8, FALSE), "")</f>
        <v/>
      </c>
      <c r="G31" s="153" t="str">
        <f>IFERROR(VLOOKUP($A31, '利用者情報'!$A$12:$L$113, 9, FALSE), "")</f>
        <v/>
      </c>
      <c r="H31" s="153" t="str">
        <f>IFERROR(VLOOKUP($A31, '利用者情報'!$A$12:$L$113, 10, FALSE), "")</f>
        <v/>
      </c>
      <c r="I31" s="153" t="str">
        <f>IFERROR(VLOOKUP($A31, '利用者情報'!$A$12:$L$113, 11, FALSE), "")</f>
        <v/>
      </c>
      <c r="J31" s="153" t="str">
        <f>IFERROR(VLOOKUP($A31, '利用者情報'!$A$12:$L$113, 12, FALSE), "")</f>
        <v/>
      </c>
      <c r="K31" s="160"/>
      <c r="L31" s="160"/>
      <c r="M31" s="157">
        <f t="shared" si="1"/>
        <v>0</v>
      </c>
      <c r="N31" s="158">
        <f t="shared" si="2"/>
        <v>0</v>
      </c>
      <c r="O31" s="160"/>
      <c r="P31" s="160"/>
      <c r="Q31" s="160"/>
      <c r="R31" s="158">
        <f t="shared" si="3"/>
        <v>0</v>
      </c>
      <c r="S31" s="157">
        <f t="shared" si="4"/>
        <v>0</v>
      </c>
      <c r="T31" s="157">
        <f t="shared" si="5"/>
        <v>0</v>
      </c>
      <c r="U31" s="158">
        <f t="shared" si="6"/>
        <v>0</v>
      </c>
      <c r="V31" s="158">
        <f t="shared" si="7"/>
        <v>0</v>
      </c>
      <c r="W31" s="159"/>
      <c r="X31" s="10" t="str">
        <f t="shared" si="8"/>
        <v/>
      </c>
      <c r="Y31" s="1"/>
      <c r="Z31" s="1"/>
      <c r="AA31" s="1"/>
      <c r="AB31" s="1"/>
      <c r="AC31" s="1"/>
    </row>
    <row r="32" ht="18.0" customHeight="1">
      <c r="A32" s="160"/>
      <c r="B32" s="153" t="str">
        <f>IFERROR(VLOOKUP($A32, '利用者情報'!$A$12:$L$113, 2, FALSE), "")</f>
        <v/>
      </c>
      <c r="C32" s="153" t="str">
        <f>IFERROR(VLOOKUP($A32, '利用者情報'!$A$12:$L$113, 3, FALSE), "")</f>
        <v/>
      </c>
      <c r="D32" s="153" t="str">
        <f>IFERROR(VLOOKUP($A32, '利用者情報'!$A$12:$L$113, 6, FALSE), "")</f>
        <v/>
      </c>
      <c r="E32" s="153" t="str">
        <f>IFERROR(VLOOKUP($A32, '利用者情報'!$A$12:$L$113, 7, FALSE), "")</f>
        <v/>
      </c>
      <c r="F32" s="156" t="str">
        <f>IFERROR(VLOOKUP($A32, '利用者情報'!$A$12:$L$113, 8, FALSE), "")</f>
        <v/>
      </c>
      <c r="G32" s="153" t="str">
        <f>IFERROR(VLOOKUP($A32, '利用者情報'!$A$12:$L$113, 9, FALSE), "")</f>
        <v/>
      </c>
      <c r="H32" s="153" t="str">
        <f>IFERROR(VLOOKUP($A32, '利用者情報'!$A$12:$L$113, 10, FALSE), "")</f>
        <v/>
      </c>
      <c r="I32" s="153" t="str">
        <f>IFERROR(VLOOKUP($A32, '利用者情報'!$A$12:$L$113, 11, FALSE), "")</f>
        <v/>
      </c>
      <c r="J32" s="153" t="str">
        <f>IFERROR(VLOOKUP($A32, '利用者情報'!$A$12:$L$113, 12, FALSE), "")</f>
        <v/>
      </c>
      <c r="K32" s="160"/>
      <c r="L32" s="160"/>
      <c r="M32" s="157">
        <f t="shared" si="1"/>
        <v>0</v>
      </c>
      <c r="N32" s="158">
        <f t="shared" si="2"/>
        <v>0</v>
      </c>
      <c r="O32" s="160"/>
      <c r="P32" s="160"/>
      <c r="Q32" s="160"/>
      <c r="R32" s="158">
        <f t="shared" si="3"/>
        <v>0</v>
      </c>
      <c r="S32" s="157">
        <f t="shared" si="4"/>
        <v>0</v>
      </c>
      <c r="T32" s="157">
        <f t="shared" si="5"/>
        <v>0</v>
      </c>
      <c r="U32" s="158">
        <f t="shared" si="6"/>
        <v>0</v>
      </c>
      <c r="V32" s="158">
        <f t="shared" si="7"/>
        <v>0</v>
      </c>
      <c r="W32" s="159"/>
      <c r="X32" s="10" t="str">
        <f t="shared" si="8"/>
        <v/>
      </c>
      <c r="Y32" s="1"/>
      <c r="Z32" s="1"/>
      <c r="AA32" s="1"/>
      <c r="AB32" s="1"/>
      <c r="AC32" s="1"/>
    </row>
    <row r="33" ht="18.0" customHeight="1">
      <c r="A33" s="160"/>
      <c r="B33" s="153" t="str">
        <f>IFERROR(VLOOKUP($A33, '利用者情報'!$A$12:$L$113, 2, FALSE), "")</f>
        <v/>
      </c>
      <c r="C33" s="153" t="str">
        <f>IFERROR(VLOOKUP($A33, '利用者情報'!$A$12:$L$113, 3, FALSE), "")</f>
        <v/>
      </c>
      <c r="D33" s="153" t="str">
        <f>IFERROR(VLOOKUP($A33, '利用者情報'!$A$12:$L$113, 6, FALSE), "")</f>
        <v/>
      </c>
      <c r="E33" s="153" t="str">
        <f>IFERROR(VLOOKUP($A33, '利用者情報'!$A$12:$L$113, 7, FALSE), "")</f>
        <v/>
      </c>
      <c r="F33" s="156" t="str">
        <f>IFERROR(VLOOKUP($A33, '利用者情報'!$A$12:$L$113, 8, FALSE), "")</f>
        <v/>
      </c>
      <c r="G33" s="153" t="str">
        <f>IFERROR(VLOOKUP($A33, '利用者情報'!$A$12:$L$113, 9, FALSE), "")</f>
        <v/>
      </c>
      <c r="H33" s="153" t="str">
        <f>IFERROR(VLOOKUP($A33, '利用者情報'!$A$12:$L$113, 10, FALSE), "")</f>
        <v/>
      </c>
      <c r="I33" s="153" t="str">
        <f>IFERROR(VLOOKUP($A33, '利用者情報'!$A$12:$L$113, 11, FALSE), "")</f>
        <v/>
      </c>
      <c r="J33" s="153" t="str">
        <f>IFERROR(VLOOKUP($A33, '利用者情報'!$A$12:$L$113, 12, FALSE), "")</f>
        <v/>
      </c>
      <c r="K33" s="160"/>
      <c r="L33" s="160"/>
      <c r="M33" s="157">
        <f t="shared" si="1"/>
        <v>0</v>
      </c>
      <c r="N33" s="158">
        <f t="shared" si="2"/>
        <v>0</v>
      </c>
      <c r="O33" s="160"/>
      <c r="P33" s="160"/>
      <c r="Q33" s="160"/>
      <c r="R33" s="158">
        <f t="shared" si="3"/>
        <v>0</v>
      </c>
      <c r="S33" s="157">
        <f t="shared" si="4"/>
        <v>0</v>
      </c>
      <c r="T33" s="157">
        <f t="shared" si="5"/>
        <v>0</v>
      </c>
      <c r="U33" s="158">
        <f t="shared" si="6"/>
        <v>0</v>
      </c>
      <c r="V33" s="158">
        <f t="shared" si="7"/>
        <v>0</v>
      </c>
      <c r="W33" s="159"/>
      <c r="X33" s="10" t="str">
        <f t="shared" si="8"/>
        <v/>
      </c>
      <c r="Y33" s="1"/>
      <c r="Z33" s="1"/>
      <c r="AA33" s="1"/>
      <c r="AB33" s="1"/>
      <c r="AC33" s="1"/>
    </row>
    <row r="34" ht="18.0" customHeight="1">
      <c r="A34" s="160"/>
      <c r="B34" s="153" t="str">
        <f>IFERROR(VLOOKUP($A34, '利用者情報'!$A$12:$L$113, 2, FALSE), "")</f>
        <v/>
      </c>
      <c r="C34" s="153" t="str">
        <f>IFERROR(VLOOKUP($A34, '利用者情報'!$A$12:$L$113, 3, FALSE), "")</f>
        <v/>
      </c>
      <c r="D34" s="153" t="str">
        <f>IFERROR(VLOOKUP($A34, '利用者情報'!$A$12:$L$113, 6, FALSE), "")</f>
        <v/>
      </c>
      <c r="E34" s="153" t="str">
        <f>IFERROR(VLOOKUP($A34, '利用者情報'!$A$12:$L$113, 7, FALSE), "")</f>
        <v/>
      </c>
      <c r="F34" s="156" t="str">
        <f>IFERROR(VLOOKUP($A34, '利用者情報'!$A$12:$L$113, 8, FALSE), "")</f>
        <v/>
      </c>
      <c r="G34" s="153" t="str">
        <f>IFERROR(VLOOKUP($A34, '利用者情報'!$A$12:$L$113, 9, FALSE), "")</f>
        <v/>
      </c>
      <c r="H34" s="153" t="str">
        <f>IFERROR(VLOOKUP($A34, '利用者情報'!$A$12:$L$113, 10, FALSE), "")</f>
        <v/>
      </c>
      <c r="I34" s="153" t="str">
        <f>IFERROR(VLOOKUP($A34, '利用者情報'!$A$12:$L$113, 11, FALSE), "")</f>
        <v/>
      </c>
      <c r="J34" s="153" t="str">
        <f>IFERROR(VLOOKUP($A34, '利用者情報'!$A$12:$L$113, 12, FALSE), "")</f>
        <v/>
      </c>
      <c r="K34" s="160"/>
      <c r="L34" s="160"/>
      <c r="M34" s="157">
        <f t="shared" si="1"/>
        <v>0</v>
      </c>
      <c r="N34" s="158">
        <f t="shared" si="2"/>
        <v>0</v>
      </c>
      <c r="O34" s="160"/>
      <c r="P34" s="160"/>
      <c r="Q34" s="160"/>
      <c r="R34" s="158">
        <f t="shared" si="3"/>
        <v>0</v>
      </c>
      <c r="S34" s="157">
        <f t="shared" si="4"/>
        <v>0</v>
      </c>
      <c r="T34" s="157">
        <f t="shared" si="5"/>
        <v>0</v>
      </c>
      <c r="U34" s="158">
        <f t="shared" si="6"/>
        <v>0</v>
      </c>
      <c r="V34" s="158">
        <f t="shared" si="7"/>
        <v>0</v>
      </c>
      <c r="W34" s="159"/>
      <c r="X34" s="10" t="str">
        <f t="shared" si="8"/>
        <v/>
      </c>
      <c r="Y34" s="1"/>
      <c r="Z34" s="1"/>
      <c r="AA34" s="1"/>
      <c r="AB34" s="1"/>
      <c r="AC34" s="1"/>
    </row>
    <row r="35" ht="18.0" customHeight="1">
      <c r="A35" s="160"/>
      <c r="B35" s="153" t="str">
        <f>IFERROR(VLOOKUP($A35, '利用者情報'!$A$12:$L$113, 2, FALSE), "")</f>
        <v/>
      </c>
      <c r="C35" s="153" t="str">
        <f>IFERROR(VLOOKUP($A35, '利用者情報'!$A$12:$L$113, 3, FALSE), "")</f>
        <v/>
      </c>
      <c r="D35" s="153" t="str">
        <f>IFERROR(VLOOKUP($A35, '利用者情報'!$A$12:$L$113, 6, FALSE), "")</f>
        <v/>
      </c>
      <c r="E35" s="153" t="str">
        <f>IFERROR(VLOOKUP($A35, '利用者情報'!$A$12:$L$113, 7, FALSE), "")</f>
        <v/>
      </c>
      <c r="F35" s="156" t="str">
        <f>IFERROR(VLOOKUP($A35, '利用者情報'!$A$12:$L$113, 8, FALSE), "")</f>
        <v/>
      </c>
      <c r="G35" s="153" t="str">
        <f>IFERROR(VLOOKUP($A35, '利用者情報'!$A$12:$L$113, 9, FALSE), "")</f>
        <v/>
      </c>
      <c r="H35" s="153" t="str">
        <f>IFERROR(VLOOKUP($A35, '利用者情報'!$A$12:$L$113, 10, FALSE), "")</f>
        <v/>
      </c>
      <c r="I35" s="153" t="str">
        <f>IFERROR(VLOOKUP($A35, '利用者情報'!$A$12:$L$113, 11, FALSE), "")</f>
        <v/>
      </c>
      <c r="J35" s="153" t="str">
        <f>IFERROR(VLOOKUP($A35, '利用者情報'!$A$12:$L$113, 12, FALSE), "")</f>
        <v/>
      </c>
      <c r="K35" s="160"/>
      <c r="L35" s="160"/>
      <c r="M35" s="157">
        <f t="shared" si="1"/>
        <v>0</v>
      </c>
      <c r="N35" s="158">
        <f t="shared" si="2"/>
        <v>0</v>
      </c>
      <c r="O35" s="160"/>
      <c r="P35" s="160"/>
      <c r="Q35" s="160"/>
      <c r="R35" s="158">
        <f t="shared" si="3"/>
        <v>0</v>
      </c>
      <c r="S35" s="157">
        <f t="shared" si="4"/>
        <v>0</v>
      </c>
      <c r="T35" s="157">
        <f t="shared" si="5"/>
        <v>0</v>
      </c>
      <c r="U35" s="158">
        <f t="shared" si="6"/>
        <v>0</v>
      </c>
      <c r="V35" s="158">
        <f t="shared" si="7"/>
        <v>0</v>
      </c>
      <c r="W35" s="159"/>
      <c r="X35" s="10" t="str">
        <f t="shared" si="8"/>
        <v/>
      </c>
      <c r="Y35" s="1"/>
      <c r="Z35" s="1"/>
      <c r="AA35" s="1"/>
      <c r="AB35" s="1"/>
      <c r="AC35" s="1"/>
    </row>
    <row r="36" ht="18.0" customHeight="1">
      <c r="A36" s="160"/>
      <c r="B36" s="153" t="str">
        <f>IFERROR(VLOOKUP($A36, '利用者情報'!$A$12:$L$113, 2, FALSE), "")</f>
        <v/>
      </c>
      <c r="C36" s="153" t="str">
        <f>IFERROR(VLOOKUP($A36, '利用者情報'!$A$12:$L$113, 3, FALSE), "")</f>
        <v/>
      </c>
      <c r="D36" s="153" t="str">
        <f>IFERROR(VLOOKUP($A36, '利用者情報'!$A$12:$L$113, 6, FALSE), "")</f>
        <v/>
      </c>
      <c r="E36" s="153" t="str">
        <f>IFERROR(VLOOKUP($A36, '利用者情報'!$A$12:$L$113, 7, FALSE), "")</f>
        <v/>
      </c>
      <c r="F36" s="156" t="str">
        <f>IFERROR(VLOOKUP($A36, '利用者情報'!$A$12:$L$113, 8, FALSE), "")</f>
        <v/>
      </c>
      <c r="G36" s="153" t="str">
        <f>IFERROR(VLOOKUP($A36, '利用者情報'!$A$12:$L$113, 9, FALSE), "")</f>
        <v/>
      </c>
      <c r="H36" s="153" t="str">
        <f>IFERROR(VLOOKUP($A36, '利用者情報'!$A$12:$L$113, 10, FALSE), "")</f>
        <v/>
      </c>
      <c r="I36" s="153" t="str">
        <f>IFERROR(VLOOKUP($A36, '利用者情報'!$A$12:$L$113, 11, FALSE), "")</f>
        <v/>
      </c>
      <c r="J36" s="153" t="str">
        <f>IFERROR(VLOOKUP($A36, '利用者情報'!$A$12:$L$113, 12, FALSE), "")</f>
        <v/>
      </c>
      <c r="K36" s="160"/>
      <c r="L36" s="160"/>
      <c r="M36" s="157">
        <f t="shared" si="1"/>
        <v>0</v>
      </c>
      <c r="N36" s="158">
        <f t="shared" si="2"/>
        <v>0</v>
      </c>
      <c r="O36" s="160"/>
      <c r="P36" s="160"/>
      <c r="Q36" s="160"/>
      <c r="R36" s="158">
        <f t="shared" si="3"/>
        <v>0</v>
      </c>
      <c r="S36" s="157">
        <f t="shared" si="4"/>
        <v>0</v>
      </c>
      <c r="T36" s="157">
        <f t="shared" si="5"/>
        <v>0</v>
      </c>
      <c r="U36" s="158">
        <f t="shared" si="6"/>
        <v>0</v>
      </c>
      <c r="V36" s="158">
        <f t="shared" si="7"/>
        <v>0</v>
      </c>
      <c r="W36" s="159"/>
      <c r="X36" s="10" t="str">
        <f t="shared" si="8"/>
        <v/>
      </c>
      <c r="Y36" s="1"/>
      <c r="Z36" s="1"/>
      <c r="AA36" s="1"/>
      <c r="AB36" s="1"/>
      <c r="AC36" s="1"/>
    </row>
    <row r="37" ht="18.0" customHeight="1">
      <c r="A37" s="160"/>
      <c r="B37" s="153" t="str">
        <f>IFERROR(VLOOKUP($A37, '利用者情報'!$A$12:$L$113, 2, FALSE), "")</f>
        <v/>
      </c>
      <c r="C37" s="153" t="str">
        <f>IFERROR(VLOOKUP($A37, '利用者情報'!$A$12:$L$113, 3, FALSE), "")</f>
        <v/>
      </c>
      <c r="D37" s="153" t="str">
        <f>IFERROR(VLOOKUP($A37, '利用者情報'!$A$12:$L$113, 6, FALSE), "")</f>
        <v/>
      </c>
      <c r="E37" s="153" t="str">
        <f>IFERROR(VLOOKUP($A37, '利用者情報'!$A$12:$L$113, 7, FALSE), "")</f>
        <v/>
      </c>
      <c r="F37" s="156" t="str">
        <f>IFERROR(VLOOKUP($A37, '利用者情報'!$A$12:$L$113, 8, FALSE), "")</f>
        <v/>
      </c>
      <c r="G37" s="153" t="str">
        <f>IFERROR(VLOOKUP($A37, '利用者情報'!$A$12:$L$113, 9, FALSE), "")</f>
        <v/>
      </c>
      <c r="H37" s="153" t="str">
        <f>IFERROR(VLOOKUP($A37, '利用者情報'!$A$12:$L$113, 10, FALSE), "")</f>
        <v/>
      </c>
      <c r="I37" s="153" t="str">
        <f>IFERROR(VLOOKUP($A37, '利用者情報'!$A$12:$L$113, 11, FALSE), "")</f>
        <v/>
      </c>
      <c r="J37" s="153" t="str">
        <f>IFERROR(VLOOKUP($A37, '利用者情報'!$A$12:$L$113, 12, FALSE), "")</f>
        <v/>
      </c>
      <c r="K37" s="160"/>
      <c r="L37" s="160"/>
      <c r="M37" s="157">
        <f t="shared" si="1"/>
        <v>0</v>
      </c>
      <c r="N37" s="158">
        <f t="shared" si="2"/>
        <v>0</v>
      </c>
      <c r="O37" s="160"/>
      <c r="P37" s="160"/>
      <c r="Q37" s="160"/>
      <c r="R37" s="158">
        <f t="shared" si="3"/>
        <v>0</v>
      </c>
      <c r="S37" s="157">
        <f t="shared" si="4"/>
        <v>0</v>
      </c>
      <c r="T37" s="157">
        <f t="shared" si="5"/>
        <v>0</v>
      </c>
      <c r="U37" s="158">
        <f t="shared" si="6"/>
        <v>0</v>
      </c>
      <c r="V37" s="158">
        <f t="shared" si="7"/>
        <v>0</v>
      </c>
      <c r="W37" s="159"/>
      <c r="X37" s="10" t="str">
        <f t="shared" si="8"/>
        <v/>
      </c>
      <c r="Y37" s="1"/>
      <c r="Z37" s="1"/>
      <c r="AA37" s="1"/>
      <c r="AB37" s="1"/>
      <c r="AC37" s="1"/>
    </row>
    <row r="38" ht="18.0" customHeight="1">
      <c r="A38" s="160"/>
      <c r="B38" s="153" t="str">
        <f>IFERROR(VLOOKUP($A38, '利用者情報'!$A$12:$L$113, 2, FALSE), "")</f>
        <v/>
      </c>
      <c r="C38" s="153" t="str">
        <f>IFERROR(VLOOKUP($A38, '利用者情報'!$A$12:$L$113, 3, FALSE), "")</f>
        <v/>
      </c>
      <c r="D38" s="153" t="str">
        <f>IFERROR(VLOOKUP($A38, '利用者情報'!$A$12:$L$113, 6, FALSE), "")</f>
        <v/>
      </c>
      <c r="E38" s="153" t="str">
        <f>IFERROR(VLOOKUP($A38, '利用者情報'!$A$12:$L$113, 7, FALSE), "")</f>
        <v/>
      </c>
      <c r="F38" s="156" t="str">
        <f>IFERROR(VLOOKUP($A38, '利用者情報'!$A$12:$L$113, 8, FALSE), "")</f>
        <v/>
      </c>
      <c r="G38" s="153" t="str">
        <f>IFERROR(VLOOKUP($A38, '利用者情報'!$A$12:$L$113, 9, FALSE), "")</f>
        <v/>
      </c>
      <c r="H38" s="153" t="str">
        <f>IFERROR(VLOOKUP($A38, '利用者情報'!$A$12:$L$113, 10, FALSE), "")</f>
        <v/>
      </c>
      <c r="I38" s="153" t="str">
        <f>IFERROR(VLOOKUP($A38, '利用者情報'!$A$12:$L$113, 11, FALSE), "")</f>
        <v/>
      </c>
      <c r="J38" s="153" t="str">
        <f>IFERROR(VLOOKUP($A38, '利用者情報'!$A$12:$L$113, 12, FALSE), "")</f>
        <v/>
      </c>
      <c r="K38" s="160"/>
      <c r="L38" s="160"/>
      <c r="M38" s="157">
        <f t="shared" si="1"/>
        <v>0</v>
      </c>
      <c r="N38" s="158">
        <f t="shared" si="2"/>
        <v>0</v>
      </c>
      <c r="O38" s="160"/>
      <c r="P38" s="160"/>
      <c r="Q38" s="160"/>
      <c r="R38" s="158">
        <f t="shared" si="3"/>
        <v>0</v>
      </c>
      <c r="S38" s="157">
        <f t="shared" si="4"/>
        <v>0</v>
      </c>
      <c r="T38" s="157">
        <f t="shared" si="5"/>
        <v>0</v>
      </c>
      <c r="U38" s="158">
        <f t="shared" si="6"/>
        <v>0</v>
      </c>
      <c r="V38" s="158">
        <f t="shared" si="7"/>
        <v>0</v>
      </c>
      <c r="W38" s="159"/>
      <c r="X38" s="10" t="str">
        <f t="shared" si="8"/>
        <v/>
      </c>
      <c r="Y38" s="1"/>
      <c r="Z38" s="1"/>
      <c r="AA38" s="1"/>
      <c r="AB38" s="1"/>
      <c r="AC38" s="1"/>
    </row>
    <row r="39" ht="18.0" customHeight="1">
      <c r="A39" s="160"/>
      <c r="B39" s="153" t="str">
        <f>IFERROR(VLOOKUP($A39, '利用者情報'!$A$12:$L$113, 2, FALSE), "")</f>
        <v/>
      </c>
      <c r="C39" s="153" t="str">
        <f>IFERROR(VLOOKUP($A39, '利用者情報'!$A$12:$L$113, 3, FALSE), "")</f>
        <v/>
      </c>
      <c r="D39" s="153" t="str">
        <f>IFERROR(VLOOKUP($A39, '利用者情報'!$A$12:$L$113, 6, FALSE), "")</f>
        <v/>
      </c>
      <c r="E39" s="153" t="str">
        <f>IFERROR(VLOOKUP($A39, '利用者情報'!$A$12:$L$113, 7, FALSE), "")</f>
        <v/>
      </c>
      <c r="F39" s="156" t="str">
        <f>IFERROR(VLOOKUP($A39, '利用者情報'!$A$12:$L$113, 8, FALSE), "")</f>
        <v/>
      </c>
      <c r="G39" s="153" t="str">
        <f>IFERROR(VLOOKUP($A39, '利用者情報'!$A$12:$L$113, 9, FALSE), "")</f>
        <v/>
      </c>
      <c r="H39" s="153" t="str">
        <f>IFERROR(VLOOKUP($A39, '利用者情報'!$A$12:$L$113, 10, FALSE), "")</f>
        <v/>
      </c>
      <c r="I39" s="153" t="str">
        <f>IFERROR(VLOOKUP($A39, '利用者情報'!$A$12:$L$113, 11, FALSE), "")</f>
        <v/>
      </c>
      <c r="J39" s="153" t="str">
        <f>IFERROR(VLOOKUP($A39, '利用者情報'!$A$12:$L$113, 12, FALSE), "")</f>
        <v/>
      </c>
      <c r="K39" s="160"/>
      <c r="L39" s="160"/>
      <c r="M39" s="157">
        <f t="shared" si="1"/>
        <v>0</v>
      </c>
      <c r="N39" s="158">
        <f t="shared" si="2"/>
        <v>0</v>
      </c>
      <c r="O39" s="160"/>
      <c r="P39" s="160"/>
      <c r="Q39" s="160"/>
      <c r="R39" s="158">
        <f t="shared" si="3"/>
        <v>0</v>
      </c>
      <c r="S39" s="157">
        <f t="shared" si="4"/>
        <v>0</v>
      </c>
      <c r="T39" s="157">
        <f t="shared" si="5"/>
        <v>0</v>
      </c>
      <c r="U39" s="158">
        <f t="shared" si="6"/>
        <v>0</v>
      </c>
      <c r="V39" s="158">
        <f t="shared" si="7"/>
        <v>0</v>
      </c>
      <c r="W39" s="159"/>
      <c r="X39" s="10" t="str">
        <f t="shared" si="8"/>
        <v/>
      </c>
      <c r="Y39" s="1"/>
      <c r="Z39" s="1"/>
      <c r="AA39" s="1"/>
      <c r="AB39" s="1"/>
      <c r="AC39" s="1"/>
    </row>
    <row r="40" ht="18.0" customHeight="1">
      <c r="A40" s="160"/>
      <c r="B40" s="153" t="str">
        <f>IFERROR(VLOOKUP($A40, '利用者情報'!$A$12:$L$113, 2, FALSE), "")</f>
        <v/>
      </c>
      <c r="C40" s="153" t="str">
        <f>IFERROR(VLOOKUP($A40, '利用者情報'!$A$12:$L$113, 3, FALSE), "")</f>
        <v/>
      </c>
      <c r="D40" s="153" t="str">
        <f>IFERROR(VLOOKUP($A40, '利用者情報'!$A$12:$L$113, 6, FALSE), "")</f>
        <v/>
      </c>
      <c r="E40" s="153" t="str">
        <f>IFERROR(VLOOKUP($A40, '利用者情報'!$A$12:$L$113, 7, FALSE), "")</f>
        <v/>
      </c>
      <c r="F40" s="156" t="str">
        <f>IFERROR(VLOOKUP($A40, '利用者情報'!$A$12:$L$113, 8, FALSE), "")</f>
        <v/>
      </c>
      <c r="G40" s="153" t="str">
        <f>IFERROR(VLOOKUP($A40, '利用者情報'!$A$12:$L$113, 9, FALSE), "")</f>
        <v/>
      </c>
      <c r="H40" s="153" t="str">
        <f>IFERROR(VLOOKUP($A40, '利用者情報'!$A$12:$L$113, 10, FALSE), "")</f>
        <v/>
      </c>
      <c r="I40" s="153" t="str">
        <f>IFERROR(VLOOKUP($A40, '利用者情報'!$A$12:$L$113, 11, FALSE), "")</f>
        <v/>
      </c>
      <c r="J40" s="153" t="str">
        <f>IFERROR(VLOOKUP($A40, '利用者情報'!$A$12:$L$113, 12, FALSE), "")</f>
        <v/>
      </c>
      <c r="K40" s="160"/>
      <c r="L40" s="160"/>
      <c r="M40" s="157">
        <f t="shared" si="1"/>
        <v>0</v>
      </c>
      <c r="N40" s="158">
        <f t="shared" si="2"/>
        <v>0</v>
      </c>
      <c r="O40" s="160"/>
      <c r="P40" s="160"/>
      <c r="Q40" s="160"/>
      <c r="R40" s="158">
        <f t="shared" si="3"/>
        <v>0</v>
      </c>
      <c r="S40" s="157">
        <f t="shared" si="4"/>
        <v>0</v>
      </c>
      <c r="T40" s="157">
        <f t="shared" si="5"/>
        <v>0</v>
      </c>
      <c r="U40" s="158">
        <f t="shared" si="6"/>
        <v>0</v>
      </c>
      <c r="V40" s="158">
        <f t="shared" si="7"/>
        <v>0</v>
      </c>
      <c r="W40" s="159"/>
      <c r="X40" s="10" t="str">
        <f t="shared" si="8"/>
        <v/>
      </c>
      <c r="Y40" s="1"/>
      <c r="Z40" s="1"/>
      <c r="AA40" s="1"/>
      <c r="AB40" s="1"/>
      <c r="AC40" s="1"/>
    </row>
    <row r="41" ht="18.0" customHeight="1">
      <c r="A41" s="160"/>
      <c r="B41" s="153" t="str">
        <f>IFERROR(VLOOKUP($A41, '利用者情報'!$A$12:$L$113, 2, FALSE), "")</f>
        <v/>
      </c>
      <c r="C41" s="153" t="str">
        <f>IFERROR(VLOOKUP($A41, '利用者情報'!$A$12:$L$113, 3, FALSE), "")</f>
        <v/>
      </c>
      <c r="D41" s="153" t="str">
        <f>IFERROR(VLOOKUP($A41, '利用者情報'!$A$12:$L$113, 6, FALSE), "")</f>
        <v/>
      </c>
      <c r="E41" s="153" t="str">
        <f>IFERROR(VLOOKUP($A41, '利用者情報'!$A$12:$L$113, 7, FALSE), "")</f>
        <v/>
      </c>
      <c r="F41" s="156" t="str">
        <f>IFERROR(VLOOKUP($A41, '利用者情報'!$A$12:$L$113, 8, FALSE), "")</f>
        <v/>
      </c>
      <c r="G41" s="153" t="str">
        <f>IFERROR(VLOOKUP($A41, '利用者情報'!$A$12:$L$113, 9, FALSE), "")</f>
        <v/>
      </c>
      <c r="H41" s="153" t="str">
        <f>IFERROR(VLOOKUP($A41, '利用者情報'!$A$12:$L$113, 10, FALSE), "")</f>
        <v/>
      </c>
      <c r="I41" s="153" t="str">
        <f>IFERROR(VLOOKUP($A41, '利用者情報'!$A$12:$L$113, 11, FALSE), "")</f>
        <v/>
      </c>
      <c r="J41" s="153" t="str">
        <f>IFERROR(VLOOKUP($A41, '利用者情報'!$A$12:$L$113, 12, FALSE), "")</f>
        <v/>
      </c>
      <c r="K41" s="160"/>
      <c r="L41" s="160"/>
      <c r="M41" s="157">
        <f t="shared" si="1"/>
        <v>0</v>
      </c>
      <c r="N41" s="158">
        <f t="shared" si="2"/>
        <v>0</v>
      </c>
      <c r="O41" s="160"/>
      <c r="P41" s="160"/>
      <c r="Q41" s="160"/>
      <c r="R41" s="158">
        <f t="shared" si="3"/>
        <v>0</v>
      </c>
      <c r="S41" s="157">
        <f t="shared" si="4"/>
        <v>0</v>
      </c>
      <c r="T41" s="157">
        <f t="shared" si="5"/>
        <v>0</v>
      </c>
      <c r="U41" s="158">
        <f t="shared" si="6"/>
        <v>0</v>
      </c>
      <c r="V41" s="158">
        <f t="shared" si="7"/>
        <v>0</v>
      </c>
      <c r="W41" s="159"/>
      <c r="X41" s="10" t="str">
        <f t="shared" si="8"/>
        <v/>
      </c>
      <c r="Y41" s="1"/>
      <c r="Z41" s="1"/>
      <c r="AA41" s="1"/>
      <c r="AB41" s="1"/>
      <c r="AC41" s="1"/>
    </row>
    <row r="42" ht="18.0" customHeight="1">
      <c r="A42" s="160"/>
      <c r="B42" s="153" t="str">
        <f>IFERROR(VLOOKUP($A42, '利用者情報'!$A$12:$L$113, 2, FALSE), "")</f>
        <v/>
      </c>
      <c r="C42" s="153" t="str">
        <f>IFERROR(VLOOKUP($A42, '利用者情報'!$A$12:$L$113, 3, FALSE), "")</f>
        <v/>
      </c>
      <c r="D42" s="153" t="str">
        <f>IFERROR(VLOOKUP($A42, '利用者情報'!$A$12:$L$113, 6, FALSE), "")</f>
        <v/>
      </c>
      <c r="E42" s="153" t="str">
        <f>IFERROR(VLOOKUP($A42, '利用者情報'!$A$12:$L$113, 7, FALSE), "")</f>
        <v/>
      </c>
      <c r="F42" s="156" t="str">
        <f>IFERROR(VLOOKUP($A42, '利用者情報'!$A$12:$L$113, 8, FALSE), "")</f>
        <v/>
      </c>
      <c r="G42" s="153" t="str">
        <f>IFERROR(VLOOKUP($A42, '利用者情報'!$A$12:$L$113, 9, FALSE), "")</f>
        <v/>
      </c>
      <c r="H42" s="153" t="str">
        <f>IFERROR(VLOOKUP($A42, '利用者情報'!$A$12:$L$113, 10, FALSE), "")</f>
        <v/>
      </c>
      <c r="I42" s="153" t="str">
        <f>IFERROR(VLOOKUP($A42, '利用者情報'!$A$12:$L$113, 11, FALSE), "")</f>
        <v/>
      </c>
      <c r="J42" s="153" t="str">
        <f>IFERROR(VLOOKUP($A42, '利用者情報'!$A$12:$L$113, 12, FALSE), "")</f>
        <v/>
      </c>
      <c r="K42" s="160"/>
      <c r="L42" s="160"/>
      <c r="M42" s="157">
        <f t="shared" si="1"/>
        <v>0</v>
      </c>
      <c r="N42" s="158">
        <f t="shared" si="2"/>
        <v>0</v>
      </c>
      <c r="O42" s="160"/>
      <c r="P42" s="160"/>
      <c r="Q42" s="160"/>
      <c r="R42" s="158">
        <f t="shared" si="3"/>
        <v>0</v>
      </c>
      <c r="S42" s="157">
        <f t="shared" si="4"/>
        <v>0</v>
      </c>
      <c r="T42" s="157">
        <f t="shared" si="5"/>
        <v>0</v>
      </c>
      <c r="U42" s="158">
        <f t="shared" si="6"/>
        <v>0</v>
      </c>
      <c r="V42" s="158">
        <f t="shared" si="7"/>
        <v>0</v>
      </c>
      <c r="W42" s="159"/>
      <c r="X42" s="10" t="str">
        <f t="shared" si="8"/>
        <v/>
      </c>
      <c r="Y42" s="1"/>
      <c r="Z42" s="1"/>
      <c r="AA42" s="1"/>
      <c r="AB42" s="1"/>
      <c r="AC42" s="1"/>
    </row>
    <row r="43" ht="18.0" customHeight="1">
      <c r="A43" s="160"/>
      <c r="B43" s="153" t="str">
        <f>IFERROR(VLOOKUP($A43, '利用者情報'!$A$12:$L$113, 2, FALSE), "")</f>
        <v/>
      </c>
      <c r="C43" s="153" t="str">
        <f>IFERROR(VLOOKUP($A43, '利用者情報'!$A$12:$L$113, 3, FALSE), "")</f>
        <v/>
      </c>
      <c r="D43" s="153" t="str">
        <f>IFERROR(VLOOKUP($A43, '利用者情報'!$A$12:$L$113, 6, FALSE), "")</f>
        <v/>
      </c>
      <c r="E43" s="153" t="str">
        <f>IFERROR(VLOOKUP($A43, '利用者情報'!$A$12:$L$113, 7, FALSE), "")</f>
        <v/>
      </c>
      <c r="F43" s="156" t="str">
        <f>IFERROR(VLOOKUP($A43, '利用者情報'!$A$12:$L$113, 8, FALSE), "")</f>
        <v/>
      </c>
      <c r="G43" s="153" t="str">
        <f>IFERROR(VLOOKUP($A43, '利用者情報'!$A$12:$L$113, 9, FALSE), "")</f>
        <v/>
      </c>
      <c r="H43" s="153" t="str">
        <f>IFERROR(VLOOKUP($A43, '利用者情報'!$A$12:$L$113, 10, FALSE), "")</f>
        <v/>
      </c>
      <c r="I43" s="153" t="str">
        <f>IFERROR(VLOOKUP($A43, '利用者情報'!$A$12:$L$113, 11, FALSE), "")</f>
        <v/>
      </c>
      <c r="J43" s="153" t="str">
        <f>IFERROR(VLOOKUP($A43, '利用者情報'!$A$12:$L$113, 12, FALSE), "")</f>
        <v/>
      </c>
      <c r="K43" s="160"/>
      <c r="L43" s="160"/>
      <c r="M43" s="157">
        <f t="shared" si="1"/>
        <v>0</v>
      </c>
      <c r="N43" s="158">
        <f t="shared" si="2"/>
        <v>0</v>
      </c>
      <c r="O43" s="160"/>
      <c r="P43" s="160"/>
      <c r="Q43" s="160"/>
      <c r="R43" s="158">
        <f t="shared" si="3"/>
        <v>0</v>
      </c>
      <c r="S43" s="157">
        <f t="shared" si="4"/>
        <v>0</v>
      </c>
      <c r="T43" s="157">
        <f t="shared" si="5"/>
        <v>0</v>
      </c>
      <c r="U43" s="158">
        <f t="shared" si="6"/>
        <v>0</v>
      </c>
      <c r="V43" s="158">
        <f t="shared" si="7"/>
        <v>0</v>
      </c>
      <c r="W43" s="159"/>
      <c r="X43" s="10" t="str">
        <f t="shared" si="8"/>
        <v/>
      </c>
      <c r="Y43" s="1"/>
      <c r="Z43" s="1"/>
      <c r="AA43" s="1"/>
      <c r="AB43" s="1"/>
      <c r="AC43" s="1"/>
    </row>
    <row r="44" ht="18.0" customHeight="1">
      <c r="A44" s="160"/>
      <c r="B44" s="153" t="str">
        <f>IFERROR(VLOOKUP($A44, '利用者情報'!$A$12:$L$113, 2, FALSE), "")</f>
        <v/>
      </c>
      <c r="C44" s="153" t="str">
        <f>IFERROR(VLOOKUP($A44, '利用者情報'!$A$12:$L$113, 3, FALSE), "")</f>
        <v/>
      </c>
      <c r="D44" s="153" t="str">
        <f>IFERROR(VLOOKUP($A44, '利用者情報'!$A$12:$L$113, 6, FALSE), "")</f>
        <v/>
      </c>
      <c r="E44" s="153" t="str">
        <f>IFERROR(VLOOKUP($A44, '利用者情報'!$A$12:$L$113, 7, FALSE), "")</f>
        <v/>
      </c>
      <c r="F44" s="156" t="str">
        <f>IFERROR(VLOOKUP($A44, '利用者情報'!$A$12:$L$113, 8, FALSE), "")</f>
        <v/>
      </c>
      <c r="G44" s="153" t="str">
        <f>IFERROR(VLOOKUP($A44, '利用者情報'!$A$12:$L$113, 9, FALSE), "")</f>
        <v/>
      </c>
      <c r="H44" s="153" t="str">
        <f>IFERROR(VLOOKUP($A44, '利用者情報'!$A$12:$L$113, 10, FALSE), "")</f>
        <v/>
      </c>
      <c r="I44" s="153" t="str">
        <f>IFERROR(VLOOKUP($A44, '利用者情報'!$A$12:$L$113, 11, FALSE), "")</f>
        <v/>
      </c>
      <c r="J44" s="153" t="str">
        <f>IFERROR(VLOOKUP($A44, '利用者情報'!$A$12:$L$113, 12, FALSE), "")</f>
        <v/>
      </c>
      <c r="K44" s="160"/>
      <c r="L44" s="160"/>
      <c r="M44" s="157">
        <f t="shared" si="1"/>
        <v>0</v>
      </c>
      <c r="N44" s="158">
        <f t="shared" si="2"/>
        <v>0</v>
      </c>
      <c r="O44" s="160"/>
      <c r="P44" s="160"/>
      <c r="Q44" s="160"/>
      <c r="R44" s="158">
        <f t="shared" si="3"/>
        <v>0</v>
      </c>
      <c r="S44" s="157">
        <f t="shared" si="4"/>
        <v>0</v>
      </c>
      <c r="T44" s="157">
        <f t="shared" si="5"/>
        <v>0</v>
      </c>
      <c r="U44" s="158">
        <f t="shared" si="6"/>
        <v>0</v>
      </c>
      <c r="V44" s="158">
        <f t="shared" si="7"/>
        <v>0</v>
      </c>
      <c r="W44" s="159"/>
      <c r="X44" s="10" t="str">
        <f t="shared" si="8"/>
        <v/>
      </c>
      <c r="Y44" s="1"/>
      <c r="Z44" s="1"/>
      <c r="AA44" s="1"/>
      <c r="AB44" s="1"/>
      <c r="AC44" s="1"/>
    </row>
    <row r="45" ht="18.0" customHeight="1">
      <c r="A45" s="160"/>
      <c r="B45" s="153" t="str">
        <f>IFERROR(VLOOKUP($A45, '利用者情報'!$A$12:$L$113, 2, FALSE), "")</f>
        <v/>
      </c>
      <c r="C45" s="153" t="str">
        <f>IFERROR(VLOOKUP($A45, '利用者情報'!$A$12:$L$113, 3, FALSE), "")</f>
        <v/>
      </c>
      <c r="D45" s="153" t="str">
        <f>IFERROR(VLOOKUP($A45, '利用者情報'!$A$12:$L$113, 6, FALSE), "")</f>
        <v/>
      </c>
      <c r="E45" s="153" t="str">
        <f>IFERROR(VLOOKUP($A45, '利用者情報'!$A$12:$L$113, 7, FALSE), "")</f>
        <v/>
      </c>
      <c r="F45" s="156" t="str">
        <f>IFERROR(VLOOKUP($A45, '利用者情報'!$A$12:$L$113, 8, FALSE), "")</f>
        <v/>
      </c>
      <c r="G45" s="153" t="str">
        <f>IFERROR(VLOOKUP($A45, '利用者情報'!$A$12:$L$113, 9, FALSE), "")</f>
        <v/>
      </c>
      <c r="H45" s="153" t="str">
        <f>IFERROR(VLOOKUP($A45, '利用者情報'!$A$12:$L$113, 10, FALSE), "")</f>
        <v/>
      </c>
      <c r="I45" s="153" t="str">
        <f>IFERROR(VLOOKUP($A45, '利用者情報'!$A$12:$L$113, 11, FALSE), "")</f>
        <v/>
      </c>
      <c r="J45" s="153" t="str">
        <f>IFERROR(VLOOKUP($A45, '利用者情報'!$A$12:$L$113, 12, FALSE), "")</f>
        <v/>
      </c>
      <c r="K45" s="160"/>
      <c r="L45" s="160"/>
      <c r="M45" s="157">
        <f t="shared" si="1"/>
        <v>0</v>
      </c>
      <c r="N45" s="158">
        <f t="shared" si="2"/>
        <v>0</v>
      </c>
      <c r="O45" s="160"/>
      <c r="P45" s="160"/>
      <c r="Q45" s="160"/>
      <c r="R45" s="158">
        <f t="shared" si="3"/>
        <v>0</v>
      </c>
      <c r="S45" s="157">
        <f t="shared" si="4"/>
        <v>0</v>
      </c>
      <c r="T45" s="157">
        <f t="shared" si="5"/>
        <v>0</v>
      </c>
      <c r="U45" s="158">
        <f t="shared" si="6"/>
        <v>0</v>
      </c>
      <c r="V45" s="158">
        <f t="shared" si="7"/>
        <v>0</v>
      </c>
      <c r="W45" s="159"/>
      <c r="X45" s="10" t="str">
        <f t="shared" si="8"/>
        <v/>
      </c>
      <c r="Y45" s="1"/>
      <c r="Z45" s="1"/>
      <c r="AA45" s="1"/>
      <c r="AB45" s="1"/>
      <c r="AC45" s="1"/>
    </row>
    <row r="46" ht="18.0" customHeight="1">
      <c r="A46" s="160"/>
      <c r="B46" s="153" t="str">
        <f>IFERROR(VLOOKUP($A46, '利用者情報'!$A$12:$L$113, 2, FALSE), "")</f>
        <v/>
      </c>
      <c r="C46" s="153" t="str">
        <f>IFERROR(VLOOKUP($A46, '利用者情報'!$A$12:$L$113, 3, FALSE), "")</f>
        <v/>
      </c>
      <c r="D46" s="153" t="str">
        <f>IFERROR(VLOOKUP($A46, '利用者情報'!$A$12:$L$113, 6, FALSE), "")</f>
        <v/>
      </c>
      <c r="E46" s="153" t="str">
        <f>IFERROR(VLOOKUP($A46, '利用者情報'!$A$12:$L$113, 7, FALSE), "")</f>
        <v/>
      </c>
      <c r="F46" s="156" t="str">
        <f>IFERROR(VLOOKUP($A46, '利用者情報'!$A$12:$L$113, 8, FALSE), "")</f>
        <v/>
      </c>
      <c r="G46" s="153" t="str">
        <f>IFERROR(VLOOKUP($A46, '利用者情報'!$A$12:$L$113, 9, FALSE), "")</f>
        <v/>
      </c>
      <c r="H46" s="153" t="str">
        <f>IFERROR(VLOOKUP($A46, '利用者情報'!$A$12:$L$113, 10, FALSE), "")</f>
        <v/>
      </c>
      <c r="I46" s="153" t="str">
        <f>IFERROR(VLOOKUP($A46, '利用者情報'!$A$12:$L$113, 11, FALSE), "")</f>
        <v/>
      </c>
      <c r="J46" s="153" t="str">
        <f>IFERROR(VLOOKUP($A46, '利用者情報'!$A$12:$L$113, 12, FALSE), "")</f>
        <v/>
      </c>
      <c r="K46" s="160"/>
      <c r="L46" s="160"/>
      <c r="M46" s="157">
        <f t="shared" si="1"/>
        <v>0</v>
      </c>
      <c r="N46" s="158">
        <f t="shared" si="2"/>
        <v>0</v>
      </c>
      <c r="O46" s="160"/>
      <c r="P46" s="160"/>
      <c r="Q46" s="160"/>
      <c r="R46" s="158">
        <f t="shared" si="3"/>
        <v>0</v>
      </c>
      <c r="S46" s="157">
        <f t="shared" si="4"/>
        <v>0</v>
      </c>
      <c r="T46" s="157">
        <f t="shared" si="5"/>
        <v>0</v>
      </c>
      <c r="U46" s="158">
        <f t="shared" si="6"/>
        <v>0</v>
      </c>
      <c r="V46" s="158">
        <f t="shared" si="7"/>
        <v>0</v>
      </c>
      <c r="W46" s="159"/>
      <c r="X46" s="10" t="str">
        <f t="shared" si="8"/>
        <v/>
      </c>
      <c r="Y46" s="1"/>
      <c r="Z46" s="1"/>
      <c r="AA46" s="1"/>
      <c r="AB46" s="1"/>
      <c r="AC46" s="1"/>
    </row>
    <row r="47" ht="18.0" customHeight="1">
      <c r="A47" s="160"/>
      <c r="B47" s="153" t="str">
        <f>IFERROR(VLOOKUP($A47, '利用者情報'!$A$12:$L$113, 2, FALSE), "")</f>
        <v/>
      </c>
      <c r="C47" s="153" t="str">
        <f>IFERROR(VLOOKUP($A47, '利用者情報'!$A$12:$L$113, 3, FALSE), "")</f>
        <v/>
      </c>
      <c r="D47" s="153" t="str">
        <f>IFERROR(VLOOKUP($A47, '利用者情報'!$A$12:$L$113, 6, FALSE), "")</f>
        <v/>
      </c>
      <c r="E47" s="153" t="str">
        <f>IFERROR(VLOOKUP($A47, '利用者情報'!$A$12:$L$113, 7, FALSE), "")</f>
        <v/>
      </c>
      <c r="F47" s="156" t="str">
        <f>IFERROR(VLOOKUP($A47, '利用者情報'!$A$12:$L$113, 8, FALSE), "")</f>
        <v/>
      </c>
      <c r="G47" s="153" t="str">
        <f>IFERROR(VLOOKUP($A47, '利用者情報'!$A$12:$L$113, 9, FALSE), "")</f>
        <v/>
      </c>
      <c r="H47" s="153" t="str">
        <f>IFERROR(VLOOKUP($A47, '利用者情報'!$A$12:$L$113, 10, FALSE), "")</f>
        <v/>
      </c>
      <c r="I47" s="153" t="str">
        <f>IFERROR(VLOOKUP($A47, '利用者情報'!$A$12:$L$113, 11, FALSE), "")</f>
        <v/>
      </c>
      <c r="J47" s="153" t="str">
        <f>IFERROR(VLOOKUP($A47, '利用者情報'!$A$12:$L$113, 12, FALSE), "")</f>
        <v/>
      </c>
      <c r="K47" s="160"/>
      <c r="L47" s="160"/>
      <c r="M47" s="157">
        <f t="shared" si="1"/>
        <v>0</v>
      </c>
      <c r="N47" s="158">
        <f t="shared" si="2"/>
        <v>0</v>
      </c>
      <c r="O47" s="160"/>
      <c r="P47" s="160"/>
      <c r="Q47" s="160"/>
      <c r="R47" s="158">
        <f t="shared" si="3"/>
        <v>0</v>
      </c>
      <c r="S47" s="157">
        <f t="shared" si="4"/>
        <v>0</v>
      </c>
      <c r="T47" s="157">
        <f t="shared" si="5"/>
        <v>0</v>
      </c>
      <c r="U47" s="158">
        <f t="shared" si="6"/>
        <v>0</v>
      </c>
      <c r="V47" s="158">
        <f t="shared" si="7"/>
        <v>0</v>
      </c>
      <c r="W47" s="159"/>
      <c r="X47" s="10" t="str">
        <f t="shared" si="8"/>
        <v/>
      </c>
      <c r="Y47" s="1"/>
      <c r="Z47" s="1"/>
      <c r="AA47" s="1"/>
      <c r="AB47" s="1"/>
      <c r="AC47" s="1"/>
    </row>
    <row r="48" ht="18.0" customHeight="1">
      <c r="A48" s="160"/>
      <c r="B48" s="153" t="str">
        <f>IFERROR(VLOOKUP($A48, '利用者情報'!$A$12:$L$113, 2, FALSE), "")</f>
        <v/>
      </c>
      <c r="C48" s="153" t="str">
        <f>IFERROR(VLOOKUP($A48, '利用者情報'!$A$12:$L$113, 3, FALSE), "")</f>
        <v/>
      </c>
      <c r="D48" s="153" t="str">
        <f>IFERROR(VLOOKUP($A48, '利用者情報'!$A$12:$L$113, 6, FALSE), "")</f>
        <v/>
      </c>
      <c r="E48" s="153" t="str">
        <f>IFERROR(VLOOKUP($A48, '利用者情報'!$A$12:$L$113, 7, FALSE), "")</f>
        <v/>
      </c>
      <c r="F48" s="156" t="str">
        <f>IFERROR(VLOOKUP($A48, '利用者情報'!$A$12:$L$113, 8, FALSE), "")</f>
        <v/>
      </c>
      <c r="G48" s="153" t="str">
        <f>IFERROR(VLOOKUP($A48, '利用者情報'!$A$12:$L$113, 9, FALSE), "")</f>
        <v/>
      </c>
      <c r="H48" s="153" t="str">
        <f>IFERROR(VLOOKUP($A48, '利用者情報'!$A$12:$L$113, 10, FALSE), "")</f>
        <v/>
      </c>
      <c r="I48" s="153" t="str">
        <f>IFERROR(VLOOKUP($A48, '利用者情報'!$A$12:$L$113, 11, FALSE), "")</f>
        <v/>
      </c>
      <c r="J48" s="153" t="str">
        <f>IFERROR(VLOOKUP($A48, '利用者情報'!$A$12:$L$113, 12, FALSE), "")</f>
        <v/>
      </c>
      <c r="K48" s="160"/>
      <c r="L48" s="160"/>
      <c r="M48" s="157">
        <f t="shared" si="1"/>
        <v>0</v>
      </c>
      <c r="N48" s="158">
        <f t="shared" si="2"/>
        <v>0</v>
      </c>
      <c r="O48" s="160"/>
      <c r="P48" s="160"/>
      <c r="Q48" s="160"/>
      <c r="R48" s="158">
        <f t="shared" si="3"/>
        <v>0</v>
      </c>
      <c r="S48" s="157">
        <f t="shared" si="4"/>
        <v>0</v>
      </c>
      <c r="T48" s="157">
        <f t="shared" si="5"/>
        <v>0</v>
      </c>
      <c r="U48" s="158">
        <f t="shared" si="6"/>
        <v>0</v>
      </c>
      <c r="V48" s="158">
        <f t="shared" si="7"/>
        <v>0</v>
      </c>
      <c r="W48" s="159"/>
      <c r="X48" s="10" t="str">
        <f t="shared" si="8"/>
        <v/>
      </c>
      <c r="Y48" s="1"/>
      <c r="Z48" s="1"/>
      <c r="AA48" s="1"/>
      <c r="AB48" s="1"/>
      <c r="AC48" s="1"/>
    </row>
    <row r="49" ht="18.0" customHeight="1">
      <c r="A49" s="160"/>
      <c r="B49" s="153" t="str">
        <f>IFERROR(VLOOKUP($A49, '利用者情報'!$A$12:$L$113, 2, FALSE), "")</f>
        <v/>
      </c>
      <c r="C49" s="153" t="str">
        <f>IFERROR(VLOOKUP($A49, '利用者情報'!$A$12:$L$113, 3, FALSE), "")</f>
        <v/>
      </c>
      <c r="D49" s="153" t="str">
        <f>IFERROR(VLOOKUP($A49, '利用者情報'!$A$12:$L$113, 6, FALSE), "")</f>
        <v/>
      </c>
      <c r="E49" s="153" t="str">
        <f>IFERROR(VLOOKUP($A49, '利用者情報'!$A$12:$L$113, 7, FALSE), "")</f>
        <v/>
      </c>
      <c r="F49" s="156" t="str">
        <f>IFERROR(VLOOKUP($A49, '利用者情報'!$A$12:$L$113, 8, FALSE), "")</f>
        <v/>
      </c>
      <c r="G49" s="153" t="str">
        <f>IFERROR(VLOOKUP($A49, '利用者情報'!$A$12:$L$113, 9, FALSE), "")</f>
        <v/>
      </c>
      <c r="H49" s="153" t="str">
        <f>IFERROR(VLOOKUP($A49, '利用者情報'!$A$12:$L$113, 10, FALSE), "")</f>
        <v/>
      </c>
      <c r="I49" s="153" t="str">
        <f>IFERROR(VLOOKUP($A49, '利用者情報'!$A$12:$L$113, 11, FALSE), "")</f>
        <v/>
      </c>
      <c r="J49" s="153" t="str">
        <f>IFERROR(VLOOKUP($A49, '利用者情報'!$A$12:$L$113, 12, FALSE), "")</f>
        <v/>
      </c>
      <c r="K49" s="160"/>
      <c r="L49" s="160"/>
      <c r="M49" s="157">
        <f t="shared" si="1"/>
        <v>0</v>
      </c>
      <c r="N49" s="158">
        <f t="shared" si="2"/>
        <v>0</v>
      </c>
      <c r="O49" s="160"/>
      <c r="P49" s="160"/>
      <c r="Q49" s="160"/>
      <c r="R49" s="158">
        <f t="shared" si="3"/>
        <v>0</v>
      </c>
      <c r="S49" s="157">
        <f t="shared" si="4"/>
        <v>0</v>
      </c>
      <c r="T49" s="157">
        <f t="shared" si="5"/>
        <v>0</v>
      </c>
      <c r="U49" s="158">
        <f t="shared" si="6"/>
        <v>0</v>
      </c>
      <c r="V49" s="158">
        <f t="shared" si="7"/>
        <v>0</v>
      </c>
      <c r="W49" s="159"/>
      <c r="X49" s="10" t="str">
        <f t="shared" si="8"/>
        <v/>
      </c>
      <c r="Y49" s="1"/>
      <c r="Z49" s="1"/>
      <c r="AA49" s="1"/>
      <c r="AB49" s="1"/>
      <c r="AC49" s="1"/>
    </row>
    <row r="50" ht="18.0" customHeight="1">
      <c r="A50" s="160"/>
      <c r="B50" s="153" t="str">
        <f>IFERROR(VLOOKUP($A50, '利用者情報'!$A$12:$L$113, 2, FALSE), "")</f>
        <v/>
      </c>
      <c r="C50" s="153" t="str">
        <f>IFERROR(VLOOKUP($A50, '利用者情報'!$A$12:$L$113, 3, FALSE), "")</f>
        <v/>
      </c>
      <c r="D50" s="153" t="str">
        <f>IFERROR(VLOOKUP($A50, '利用者情報'!$A$12:$L$113, 6, FALSE), "")</f>
        <v/>
      </c>
      <c r="E50" s="153" t="str">
        <f>IFERROR(VLOOKUP($A50, '利用者情報'!$A$12:$L$113, 7, FALSE), "")</f>
        <v/>
      </c>
      <c r="F50" s="156" t="str">
        <f>IFERROR(VLOOKUP($A50, '利用者情報'!$A$12:$L$113, 8, FALSE), "")</f>
        <v/>
      </c>
      <c r="G50" s="153" t="str">
        <f>IFERROR(VLOOKUP($A50, '利用者情報'!$A$12:$L$113, 9, FALSE), "")</f>
        <v/>
      </c>
      <c r="H50" s="153" t="str">
        <f>IFERROR(VLOOKUP($A50, '利用者情報'!$A$12:$L$113, 10, FALSE), "")</f>
        <v/>
      </c>
      <c r="I50" s="153" t="str">
        <f>IFERROR(VLOOKUP($A50, '利用者情報'!$A$12:$L$113, 11, FALSE), "")</f>
        <v/>
      </c>
      <c r="J50" s="153" t="str">
        <f>IFERROR(VLOOKUP($A50, '利用者情報'!$A$12:$L$113, 12, FALSE), "")</f>
        <v/>
      </c>
      <c r="K50" s="160"/>
      <c r="L50" s="160"/>
      <c r="M50" s="157">
        <f t="shared" si="1"/>
        <v>0</v>
      </c>
      <c r="N50" s="158">
        <f t="shared" si="2"/>
        <v>0</v>
      </c>
      <c r="O50" s="160"/>
      <c r="P50" s="160"/>
      <c r="Q50" s="160"/>
      <c r="R50" s="158">
        <f t="shared" si="3"/>
        <v>0</v>
      </c>
      <c r="S50" s="157">
        <f t="shared" si="4"/>
        <v>0</v>
      </c>
      <c r="T50" s="157">
        <f t="shared" si="5"/>
        <v>0</v>
      </c>
      <c r="U50" s="158">
        <f t="shared" si="6"/>
        <v>0</v>
      </c>
      <c r="V50" s="158">
        <f t="shared" si="7"/>
        <v>0</v>
      </c>
      <c r="W50" s="159"/>
      <c r="X50" s="10" t="str">
        <f t="shared" si="8"/>
        <v/>
      </c>
      <c r="Y50" s="1"/>
      <c r="Z50" s="1"/>
      <c r="AA50" s="1"/>
      <c r="AB50" s="1"/>
      <c r="AC50" s="1"/>
    </row>
    <row r="51" ht="18.0" customHeight="1">
      <c r="A51" s="160"/>
      <c r="B51" s="153" t="str">
        <f>IFERROR(VLOOKUP($A51, '利用者情報'!$A$12:$L$113, 2, FALSE), "")</f>
        <v/>
      </c>
      <c r="C51" s="153" t="str">
        <f>IFERROR(VLOOKUP($A51, '利用者情報'!$A$12:$L$113, 3, FALSE), "")</f>
        <v/>
      </c>
      <c r="D51" s="153" t="str">
        <f>IFERROR(VLOOKUP($A51, '利用者情報'!$A$12:$L$113, 6, FALSE), "")</f>
        <v/>
      </c>
      <c r="E51" s="153" t="str">
        <f>IFERROR(VLOOKUP($A51, '利用者情報'!$A$12:$L$113, 7, FALSE), "")</f>
        <v/>
      </c>
      <c r="F51" s="156" t="str">
        <f>IFERROR(VLOOKUP($A51, '利用者情報'!$A$12:$L$113, 8, FALSE), "")</f>
        <v/>
      </c>
      <c r="G51" s="153" t="str">
        <f>IFERROR(VLOOKUP($A51, '利用者情報'!$A$12:$L$113, 9, FALSE), "")</f>
        <v/>
      </c>
      <c r="H51" s="153" t="str">
        <f>IFERROR(VLOOKUP($A51, '利用者情報'!$A$12:$L$113, 10, FALSE), "")</f>
        <v/>
      </c>
      <c r="I51" s="153" t="str">
        <f>IFERROR(VLOOKUP($A51, '利用者情報'!$A$12:$L$113, 11, FALSE), "")</f>
        <v/>
      </c>
      <c r="J51" s="153" t="str">
        <f>IFERROR(VLOOKUP($A51, '利用者情報'!$A$12:$L$113, 12, FALSE), "")</f>
        <v/>
      </c>
      <c r="K51" s="160"/>
      <c r="L51" s="160"/>
      <c r="M51" s="157">
        <f t="shared" si="1"/>
        <v>0</v>
      </c>
      <c r="N51" s="158">
        <f t="shared" si="2"/>
        <v>0</v>
      </c>
      <c r="O51" s="160"/>
      <c r="P51" s="160"/>
      <c r="Q51" s="160"/>
      <c r="R51" s="158">
        <f t="shared" si="3"/>
        <v>0</v>
      </c>
      <c r="S51" s="157">
        <f t="shared" si="4"/>
        <v>0</v>
      </c>
      <c r="T51" s="157">
        <f t="shared" si="5"/>
        <v>0</v>
      </c>
      <c r="U51" s="158">
        <f t="shared" si="6"/>
        <v>0</v>
      </c>
      <c r="V51" s="158">
        <f t="shared" si="7"/>
        <v>0</v>
      </c>
      <c r="W51" s="159"/>
      <c r="X51" s="10" t="str">
        <f t="shared" si="8"/>
        <v/>
      </c>
      <c r="Y51" s="1"/>
      <c r="Z51" s="1"/>
      <c r="AA51" s="1"/>
      <c r="AB51" s="1"/>
      <c r="AC51" s="1"/>
    </row>
    <row r="52" ht="18.0" customHeight="1">
      <c r="A52" s="160"/>
      <c r="B52" s="153" t="str">
        <f>IFERROR(VLOOKUP($A52, '利用者情報'!$A$12:$L$113, 2, FALSE), "")</f>
        <v/>
      </c>
      <c r="C52" s="153" t="str">
        <f>IFERROR(VLOOKUP($A52, '利用者情報'!$A$12:$L$113, 3, FALSE), "")</f>
        <v/>
      </c>
      <c r="D52" s="153" t="str">
        <f>IFERROR(VLOOKUP($A52, '利用者情報'!$A$12:$L$113, 6, FALSE), "")</f>
        <v/>
      </c>
      <c r="E52" s="153" t="str">
        <f>IFERROR(VLOOKUP($A52, '利用者情報'!$A$12:$L$113, 7, FALSE), "")</f>
        <v/>
      </c>
      <c r="F52" s="156" t="str">
        <f>IFERROR(VLOOKUP($A52, '利用者情報'!$A$12:$L$113, 8, FALSE), "")</f>
        <v/>
      </c>
      <c r="G52" s="153" t="str">
        <f>IFERROR(VLOOKUP($A52, '利用者情報'!$A$12:$L$113, 9, FALSE), "")</f>
        <v/>
      </c>
      <c r="H52" s="153" t="str">
        <f>IFERROR(VLOOKUP($A52, '利用者情報'!$A$12:$L$113, 10, FALSE), "")</f>
        <v/>
      </c>
      <c r="I52" s="153" t="str">
        <f>IFERROR(VLOOKUP($A52, '利用者情報'!$A$12:$L$113, 11, FALSE), "")</f>
        <v/>
      </c>
      <c r="J52" s="153" t="str">
        <f>IFERROR(VLOOKUP($A52, '利用者情報'!$A$12:$L$113, 12, FALSE), "")</f>
        <v/>
      </c>
      <c r="K52" s="160"/>
      <c r="L52" s="160"/>
      <c r="M52" s="157">
        <f t="shared" si="1"/>
        <v>0</v>
      </c>
      <c r="N52" s="158">
        <f t="shared" si="2"/>
        <v>0</v>
      </c>
      <c r="O52" s="160"/>
      <c r="P52" s="160"/>
      <c r="Q52" s="160"/>
      <c r="R52" s="158">
        <f t="shared" si="3"/>
        <v>0</v>
      </c>
      <c r="S52" s="157">
        <f t="shared" si="4"/>
        <v>0</v>
      </c>
      <c r="T52" s="157">
        <f t="shared" si="5"/>
        <v>0</v>
      </c>
      <c r="U52" s="158">
        <f t="shared" si="6"/>
        <v>0</v>
      </c>
      <c r="V52" s="158">
        <f t="shared" si="7"/>
        <v>0</v>
      </c>
      <c r="W52" s="159"/>
      <c r="X52" s="10" t="str">
        <f t="shared" si="8"/>
        <v/>
      </c>
      <c r="Y52" s="1"/>
      <c r="Z52" s="1"/>
      <c r="AA52" s="1"/>
      <c r="AB52" s="1"/>
      <c r="AC52" s="1"/>
    </row>
    <row r="53" ht="18.0" customHeight="1">
      <c r="A53" s="160"/>
      <c r="B53" s="153" t="str">
        <f>IFERROR(VLOOKUP($A53, '利用者情報'!$A$12:$L$113, 2, FALSE), "")</f>
        <v/>
      </c>
      <c r="C53" s="153" t="str">
        <f>IFERROR(VLOOKUP($A53, '利用者情報'!$A$12:$L$113, 3, FALSE), "")</f>
        <v/>
      </c>
      <c r="D53" s="153" t="str">
        <f>IFERROR(VLOOKUP($A53, '利用者情報'!$A$12:$L$113, 6, FALSE), "")</f>
        <v/>
      </c>
      <c r="E53" s="153" t="str">
        <f>IFERROR(VLOOKUP($A53, '利用者情報'!$A$12:$L$113, 7, FALSE), "")</f>
        <v/>
      </c>
      <c r="F53" s="156" t="str">
        <f>IFERROR(VLOOKUP($A53, '利用者情報'!$A$12:$L$113, 8, FALSE), "")</f>
        <v/>
      </c>
      <c r="G53" s="153" t="str">
        <f>IFERROR(VLOOKUP($A53, '利用者情報'!$A$12:$L$113, 9, FALSE), "")</f>
        <v/>
      </c>
      <c r="H53" s="153" t="str">
        <f>IFERROR(VLOOKUP($A53, '利用者情報'!$A$12:$L$113, 10, FALSE), "")</f>
        <v/>
      </c>
      <c r="I53" s="153" t="str">
        <f>IFERROR(VLOOKUP($A53, '利用者情報'!$A$12:$L$113, 11, FALSE), "")</f>
        <v/>
      </c>
      <c r="J53" s="153" t="str">
        <f>IFERROR(VLOOKUP($A53, '利用者情報'!$A$12:$L$113, 12, FALSE), "")</f>
        <v/>
      </c>
      <c r="K53" s="160"/>
      <c r="L53" s="160"/>
      <c r="M53" s="157">
        <f t="shared" si="1"/>
        <v>0</v>
      </c>
      <c r="N53" s="158">
        <f t="shared" si="2"/>
        <v>0</v>
      </c>
      <c r="O53" s="160"/>
      <c r="P53" s="160"/>
      <c r="Q53" s="160"/>
      <c r="R53" s="158">
        <f t="shared" si="3"/>
        <v>0</v>
      </c>
      <c r="S53" s="157">
        <f t="shared" si="4"/>
        <v>0</v>
      </c>
      <c r="T53" s="157">
        <f t="shared" si="5"/>
        <v>0</v>
      </c>
      <c r="U53" s="158">
        <f t="shared" si="6"/>
        <v>0</v>
      </c>
      <c r="V53" s="158">
        <f t="shared" si="7"/>
        <v>0</v>
      </c>
      <c r="W53" s="159"/>
      <c r="X53" s="10" t="str">
        <f t="shared" si="8"/>
        <v/>
      </c>
      <c r="Y53" s="1"/>
      <c r="Z53" s="1"/>
      <c r="AA53" s="1"/>
      <c r="AB53" s="1"/>
      <c r="AC53" s="1"/>
    </row>
    <row r="54" ht="18.0" customHeight="1">
      <c r="A54" s="160"/>
      <c r="B54" s="153" t="str">
        <f>IFERROR(VLOOKUP($A54, '利用者情報'!$A$12:$L$113, 2, FALSE), "")</f>
        <v/>
      </c>
      <c r="C54" s="153" t="str">
        <f>IFERROR(VLOOKUP($A54, '利用者情報'!$A$12:$L$113, 3, FALSE), "")</f>
        <v/>
      </c>
      <c r="D54" s="153" t="str">
        <f>IFERROR(VLOOKUP($A54, '利用者情報'!$A$12:$L$113, 6, FALSE), "")</f>
        <v/>
      </c>
      <c r="E54" s="153" t="str">
        <f>IFERROR(VLOOKUP($A54, '利用者情報'!$A$12:$L$113, 7, FALSE), "")</f>
        <v/>
      </c>
      <c r="F54" s="156" t="str">
        <f>IFERROR(VLOOKUP($A54, '利用者情報'!$A$12:$L$113, 8, FALSE), "")</f>
        <v/>
      </c>
      <c r="G54" s="153" t="str">
        <f>IFERROR(VLOOKUP($A54, '利用者情報'!$A$12:$L$113, 9, FALSE), "")</f>
        <v/>
      </c>
      <c r="H54" s="153" t="str">
        <f>IFERROR(VLOOKUP($A54, '利用者情報'!$A$12:$L$113, 10, FALSE), "")</f>
        <v/>
      </c>
      <c r="I54" s="153" t="str">
        <f>IFERROR(VLOOKUP($A54, '利用者情報'!$A$12:$L$113, 11, FALSE), "")</f>
        <v/>
      </c>
      <c r="J54" s="153" t="str">
        <f>IFERROR(VLOOKUP($A54, '利用者情報'!$A$12:$L$113, 12, FALSE), "")</f>
        <v/>
      </c>
      <c r="K54" s="160"/>
      <c r="L54" s="160"/>
      <c r="M54" s="157">
        <f t="shared" si="1"/>
        <v>0</v>
      </c>
      <c r="N54" s="158">
        <f t="shared" si="2"/>
        <v>0</v>
      </c>
      <c r="O54" s="160"/>
      <c r="P54" s="160"/>
      <c r="Q54" s="160"/>
      <c r="R54" s="158">
        <f t="shared" si="3"/>
        <v>0</v>
      </c>
      <c r="S54" s="157">
        <f t="shared" si="4"/>
        <v>0</v>
      </c>
      <c r="T54" s="157">
        <f t="shared" si="5"/>
        <v>0</v>
      </c>
      <c r="U54" s="158">
        <f t="shared" si="6"/>
        <v>0</v>
      </c>
      <c r="V54" s="158">
        <f t="shared" si="7"/>
        <v>0</v>
      </c>
      <c r="W54" s="159"/>
      <c r="X54" s="10" t="str">
        <f t="shared" si="8"/>
        <v/>
      </c>
      <c r="Y54" s="1"/>
      <c r="Z54" s="1"/>
      <c r="AA54" s="1"/>
      <c r="AB54" s="1"/>
      <c r="AC54" s="1"/>
    </row>
    <row r="55" ht="18.0" customHeight="1">
      <c r="A55" s="160"/>
      <c r="B55" s="153" t="str">
        <f>IFERROR(VLOOKUP($A55, '利用者情報'!$A$12:$L$113, 2, FALSE), "")</f>
        <v/>
      </c>
      <c r="C55" s="153" t="str">
        <f>IFERROR(VLOOKUP($A55, '利用者情報'!$A$12:$L$113, 3, FALSE), "")</f>
        <v/>
      </c>
      <c r="D55" s="153" t="str">
        <f>IFERROR(VLOOKUP($A55, '利用者情報'!$A$12:$L$113, 6, FALSE), "")</f>
        <v/>
      </c>
      <c r="E55" s="153" t="str">
        <f>IFERROR(VLOOKUP($A55, '利用者情報'!$A$12:$L$113, 7, FALSE), "")</f>
        <v/>
      </c>
      <c r="F55" s="156" t="str">
        <f>IFERROR(VLOOKUP($A55, '利用者情報'!$A$12:$L$113, 8, FALSE), "")</f>
        <v/>
      </c>
      <c r="G55" s="153" t="str">
        <f>IFERROR(VLOOKUP($A55, '利用者情報'!$A$12:$L$113, 9, FALSE), "")</f>
        <v/>
      </c>
      <c r="H55" s="153" t="str">
        <f>IFERROR(VLOOKUP($A55, '利用者情報'!$A$12:$L$113, 10, FALSE), "")</f>
        <v/>
      </c>
      <c r="I55" s="153" t="str">
        <f>IFERROR(VLOOKUP($A55, '利用者情報'!$A$12:$L$113, 11, FALSE), "")</f>
        <v/>
      </c>
      <c r="J55" s="153" t="str">
        <f>IFERROR(VLOOKUP($A55, '利用者情報'!$A$12:$L$113, 12, FALSE), "")</f>
        <v/>
      </c>
      <c r="K55" s="160"/>
      <c r="L55" s="160"/>
      <c r="M55" s="157">
        <f t="shared" si="1"/>
        <v>0</v>
      </c>
      <c r="N55" s="158">
        <f t="shared" si="2"/>
        <v>0</v>
      </c>
      <c r="O55" s="160"/>
      <c r="P55" s="160"/>
      <c r="Q55" s="160"/>
      <c r="R55" s="158">
        <f t="shared" si="3"/>
        <v>0</v>
      </c>
      <c r="S55" s="157">
        <f t="shared" si="4"/>
        <v>0</v>
      </c>
      <c r="T55" s="157">
        <f t="shared" si="5"/>
        <v>0</v>
      </c>
      <c r="U55" s="158">
        <f t="shared" si="6"/>
        <v>0</v>
      </c>
      <c r="V55" s="158">
        <f t="shared" si="7"/>
        <v>0</v>
      </c>
      <c r="W55" s="159"/>
      <c r="X55" s="10" t="str">
        <f t="shared" si="8"/>
        <v/>
      </c>
      <c r="Y55" s="1"/>
      <c r="Z55" s="1"/>
      <c r="AA55" s="1"/>
      <c r="AB55" s="1"/>
      <c r="AC55" s="1"/>
    </row>
    <row r="56" ht="18.0" customHeight="1">
      <c r="A56" s="160"/>
      <c r="B56" s="153" t="str">
        <f>IFERROR(VLOOKUP($A56, '利用者情報'!$A$12:$L$113, 2, FALSE), "")</f>
        <v/>
      </c>
      <c r="C56" s="153" t="str">
        <f>IFERROR(VLOOKUP($A56, '利用者情報'!$A$12:$L$113, 3, FALSE), "")</f>
        <v/>
      </c>
      <c r="D56" s="153" t="str">
        <f>IFERROR(VLOOKUP($A56, '利用者情報'!$A$12:$L$113, 6, FALSE), "")</f>
        <v/>
      </c>
      <c r="E56" s="153" t="str">
        <f>IFERROR(VLOOKUP($A56, '利用者情報'!$A$12:$L$113, 7, FALSE), "")</f>
        <v/>
      </c>
      <c r="F56" s="156" t="str">
        <f>IFERROR(VLOOKUP($A56, '利用者情報'!$A$12:$L$113, 8, FALSE), "")</f>
        <v/>
      </c>
      <c r="G56" s="153" t="str">
        <f>IFERROR(VLOOKUP($A56, '利用者情報'!$A$12:$L$113, 9, FALSE), "")</f>
        <v/>
      </c>
      <c r="H56" s="153" t="str">
        <f>IFERROR(VLOOKUP($A56, '利用者情報'!$A$12:$L$113, 10, FALSE), "")</f>
        <v/>
      </c>
      <c r="I56" s="153" t="str">
        <f>IFERROR(VLOOKUP($A56, '利用者情報'!$A$12:$L$113, 11, FALSE), "")</f>
        <v/>
      </c>
      <c r="J56" s="153" t="str">
        <f>IFERROR(VLOOKUP($A56, '利用者情報'!$A$12:$L$113, 12, FALSE), "")</f>
        <v/>
      </c>
      <c r="K56" s="160"/>
      <c r="L56" s="160"/>
      <c r="M56" s="157">
        <f t="shared" si="1"/>
        <v>0</v>
      </c>
      <c r="N56" s="158">
        <f t="shared" si="2"/>
        <v>0</v>
      </c>
      <c r="O56" s="160"/>
      <c r="P56" s="160"/>
      <c r="Q56" s="160"/>
      <c r="R56" s="158">
        <f t="shared" si="3"/>
        <v>0</v>
      </c>
      <c r="S56" s="157">
        <f t="shared" si="4"/>
        <v>0</v>
      </c>
      <c r="T56" s="157">
        <f t="shared" si="5"/>
        <v>0</v>
      </c>
      <c r="U56" s="158">
        <f t="shared" si="6"/>
        <v>0</v>
      </c>
      <c r="V56" s="158">
        <f t="shared" si="7"/>
        <v>0</v>
      </c>
      <c r="W56" s="159"/>
      <c r="X56" s="10" t="str">
        <f t="shared" si="8"/>
        <v/>
      </c>
      <c r="Y56" s="1"/>
      <c r="Z56" s="1"/>
      <c r="AA56" s="1"/>
      <c r="AB56" s="1"/>
      <c r="AC56" s="1"/>
    </row>
    <row r="57" ht="18.0" customHeight="1">
      <c r="A57" s="160"/>
      <c r="B57" s="153" t="str">
        <f>IFERROR(VLOOKUP($A57, '利用者情報'!$A$12:$L$113, 2, FALSE), "")</f>
        <v/>
      </c>
      <c r="C57" s="153" t="str">
        <f>IFERROR(VLOOKUP($A57, '利用者情報'!$A$12:$L$113, 3, FALSE), "")</f>
        <v/>
      </c>
      <c r="D57" s="153" t="str">
        <f>IFERROR(VLOOKUP($A57, '利用者情報'!$A$12:$L$113, 6, FALSE), "")</f>
        <v/>
      </c>
      <c r="E57" s="153" t="str">
        <f>IFERROR(VLOOKUP($A57, '利用者情報'!$A$12:$L$113, 7, FALSE), "")</f>
        <v/>
      </c>
      <c r="F57" s="156" t="str">
        <f>IFERROR(VLOOKUP($A57, '利用者情報'!$A$12:$L$113, 8, FALSE), "")</f>
        <v/>
      </c>
      <c r="G57" s="153" t="str">
        <f>IFERROR(VLOOKUP($A57, '利用者情報'!$A$12:$L$113, 9, FALSE), "")</f>
        <v/>
      </c>
      <c r="H57" s="153" t="str">
        <f>IFERROR(VLOOKUP($A57, '利用者情報'!$A$12:$L$113, 10, FALSE), "")</f>
        <v/>
      </c>
      <c r="I57" s="153" t="str">
        <f>IFERROR(VLOOKUP($A57, '利用者情報'!$A$12:$L$113, 11, FALSE), "")</f>
        <v/>
      </c>
      <c r="J57" s="153" t="str">
        <f>IFERROR(VLOOKUP($A57, '利用者情報'!$A$12:$L$113, 12, FALSE), "")</f>
        <v/>
      </c>
      <c r="K57" s="160"/>
      <c r="L57" s="160"/>
      <c r="M57" s="157">
        <f t="shared" si="1"/>
        <v>0</v>
      </c>
      <c r="N57" s="158">
        <f t="shared" si="2"/>
        <v>0</v>
      </c>
      <c r="O57" s="160"/>
      <c r="P57" s="160"/>
      <c r="Q57" s="160"/>
      <c r="R57" s="158">
        <f t="shared" si="3"/>
        <v>0</v>
      </c>
      <c r="S57" s="157">
        <f t="shared" si="4"/>
        <v>0</v>
      </c>
      <c r="T57" s="157">
        <f t="shared" si="5"/>
        <v>0</v>
      </c>
      <c r="U57" s="158">
        <f t="shared" si="6"/>
        <v>0</v>
      </c>
      <c r="V57" s="158">
        <f t="shared" si="7"/>
        <v>0</v>
      </c>
      <c r="W57" s="159"/>
      <c r="X57" s="10" t="str">
        <f t="shared" si="8"/>
        <v/>
      </c>
      <c r="Y57" s="1"/>
      <c r="Z57" s="1"/>
      <c r="AA57" s="1"/>
      <c r="AB57" s="1"/>
      <c r="AC57" s="1"/>
    </row>
    <row r="58" ht="18.0" customHeight="1">
      <c r="A58" s="160"/>
      <c r="B58" s="153" t="str">
        <f>IFERROR(VLOOKUP($A58, '利用者情報'!$A$12:$L$113, 2, FALSE), "")</f>
        <v/>
      </c>
      <c r="C58" s="153" t="str">
        <f>IFERROR(VLOOKUP($A58, '利用者情報'!$A$12:$L$113, 3, FALSE), "")</f>
        <v/>
      </c>
      <c r="D58" s="153" t="str">
        <f>IFERROR(VLOOKUP($A58, '利用者情報'!$A$12:$L$113, 6, FALSE), "")</f>
        <v/>
      </c>
      <c r="E58" s="153" t="str">
        <f>IFERROR(VLOOKUP($A58, '利用者情報'!$A$12:$L$113, 7, FALSE), "")</f>
        <v/>
      </c>
      <c r="F58" s="156" t="str">
        <f>IFERROR(VLOOKUP($A58, '利用者情報'!$A$12:$L$113, 8, FALSE), "")</f>
        <v/>
      </c>
      <c r="G58" s="153" t="str">
        <f>IFERROR(VLOOKUP($A58, '利用者情報'!$A$12:$L$113, 9, FALSE), "")</f>
        <v/>
      </c>
      <c r="H58" s="153" t="str">
        <f>IFERROR(VLOOKUP($A58, '利用者情報'!$A$12:$L$113, 10, FALSE), "")</f>
        <v/>
      </c>
      <c r="I58" s="153" t="str">
        <f>IFERROR(VLOOKUP($A58, '利用者情報'!$A$12:$L$113, 11, FALSE), "")</f>
        <v/>
      </c>
      <c r="J58" s="153" t="str">
        <f>IFERROR(VLOOKUP($A58, '利用者情報'!$A$12:$L$113, 12, FALSE), "")</f>
        <v/>
      </c>
      <c r="K58" s="160"/>
      <c r="L58" s="160"/>
      <c r="M58" s="157">
        <f t="shared" si="1"/>
        <v>0</v>
      </c>
      <c r="N58" s="158">
        <f t="shared" si="2"/>
        <v>0</v>
      </c>
      <c r="O58" s="160"/>
      <c r="P58" s="160"/>
      <c r="Q58" s="160"/>
      <c r="R58" s="158">
        <f t="shared" si="3"/>
        <v>0</v>
      </c>
      <c r="S58" s="157">
        <f t="shared" si="4"/>
        <v>0</v>
      </c>
      <c r="T58" s="157">
        <f t="shared" si="5"/>
        <v>0</v>
      </c>
      <c r="U58" s="158">
        <f t="shared" si="6"/>
        <v>0</v>
      </c>
      <c r="V58" s="158">
        <f t="shared" si="7"/>
        <v>0</v>
      </c>
      <c r="W58" s="159"/>
      <c r="X58" s="10" t="str">
        <f t="shared" si="8"/>
        <v/>
      </c>
      <c r="Y58" s="1"/>
      <c r="Z58" s="1"/>
      <c r="AA58" s="1"/>
      <c r="AB58" s="1"/>
      <c r="AC58" s="1"/>
    </row>
    <row r="59" ht="18.0" customHeight="1">
      <c r="A59" s="160"/>
      <c r="B59" s="153" t="str">
        <f>IFERROR(VLOOKUP($A59, '利用者情報'!$A$12:$L$113, 2, FALSE), "")</f>
        <v/>
      </c>
      <c r="C59" s="153" t="str">
        <f>IFERROR(VLOOKUP($A59, '利用者情報'!$A$12:$L$113, 3, FALSE), "")</f>
        <v/>
      </c>
      <c r="D59" s="153" t="str">
        <f>IFERROR(VLOOKUP($A59, '利用者情報'!$A$12:$L$113, 6, FALSE), "")</f>
        <v/>
      </c>
      <c r="E59" s="153" t="str">
        <f>IFERROR(VLOOKUP($A59, '利用者情報'!$A$12:$L$113, 7, FALSE), "")</f>
        <v/>
      </c>
      <c r="F59" s="156" t="str">
        <f>IFERROR(VLOOKUP($A59, '利用者情報'!$A$12:$L$113, 8, FALSE), "")</f>
        <v/>
      </c>
      <c r="G59" s="153" t="str">
        <f>IFERROR(VLOOKUP($A59, '利用者情報'!$A$12:$L$113, 9, FALSE), "")</f>
        <v/>
      </c>
      <c r="H59" s="153" t="str">
        <f>IFERROR(VLOOKUP($A59, '利用者情報'!$A$12:$L$113, 10, FALSE), "")</f>
        <v/>
      </c>
      <c r="I59" s="153" t="str">
        <f>IFERROR(VLOOKUP($A59, '利用者情報'!$A$12:$L$113, 11, FALSE), "")</f>
        <v/>
      </c>
      <c r="J59" s="153" t="str">
        <f>IFERROR(VLOOKUP($A59, '利用者情報'!$A$12:$L$113, 12, FALSE), "")</f>
        <v/>
      </c>
      <c r="K59" s="160"/>
      <c r="L59" s="160"/>
      <c r="M59" s="157">
        <f t="shared" si="1"/>
        <v>0</v>
      </c>
      <c r="N59" s="158">
        <f t="shared" si="2"/>
        <v>0</v>
      </c>
      <c r="O59" s="160"/>
      <c r="P59" s="160"/>
      <c r="Q59" s="160"/>
      <c r="R59" s="158">
        <f t="shared" si="3"/>
        <v>0</v>
      </c>
      <c r="S59" s="157">
        <f t="shared" si="4"/>
        <v>0</v>
      </c>
      <c r="T59" s="157">
        <f t="shared" si="5"/>
        <v>0</v>
      </c>
      <c r="U59" s="158">
        <f t="shared" si="6"/>
        <v>0</v>
      </c>
      <c r="V59" s="158">
        <f t="shared" si="7"/>
        <v>0</v>
      </c>
      <c r="W59" s="159"/>
      <c r="X59" s="10" t="str">
        <f t="shared" si="8"/>
        <v/>
      </c>
      <c r="Y59" s="1"/>
      <c r="Z59" s="1"/>
      <c r="AA59" s="1"/>
      <c r="AB59" s="1"/>
      <c r="AC59" s="1"/>
    </row>
    <row r="60" ht="18.0" customHeight="1">
      <c r="A60" s="160"/>
      <c r="B60" s="153" t="str">
        <f>IFERROR(VLOOKUP($A60, '利用者情報'!$A$12:$L$113, 2, FALSE), "")</f>
        <v/>
      </c>
      <c r="C60" s="153" t="str">
        <f>IFERROR(VLOOKUP($A60, '利用者情報'!$A$12:$L$113, 3, FALSE), "")</f>
        <v/>
      </c>
      <c r="D60" s="153" t="str">
        <f>IFERROR(VLOOKUP($A60, '利用者情報'!$A$12:$L$113, 6, FALSE), "")</f>
        <v/>
      </c>
      <c r="E60" s="153" t="str">
        <f>IFERROR(VLOOKUP($A60, '利用者情報'!$A$12:$L$113, 7, FALSE), "")</f>
        <v/>
      </c>
      <c r="F60" s="156" t="str">
        <f>IFERROR(VLOOKUP($A60, '利用者情報'!$A$12:$L$113, 8, FALSE), "")</f>
        <v/>
      </c>
      <c r="G60" s="153" t="str">
        <f>IFERROR(VLOOKUP($A60, '利用者情報'!$A$12:$L$113, 9, FALSE), "")</f>
        <v/>
      </c>
      <c r="H60" s="153" t="str">
        <f>IFERROR(VLOOKUP($A60, '利用者情報'!$A$12:$L$113, 10, FALSE), "")</f>
        <v/>
      </c>
      <c r="I60" s="153" t="str">
        <f>IFERROR(VLOOKUP($A60, '利用者情報'!$A$12:$L$113, 11, FALSE), "")</f>
        <v/>
      </c>
      <c r="J60" s="153" t="str">
        <f>IFERROR(VLOOKUP($A60, '利用者情報'!$A$12:$L$113, 12, FALSE), "")</f>
        <v/>
      </c>
      <c r="K60" s="160"/>
      <c r="L60" s="160"/>
      <c r="M60" s="157">
        <f t="shared" si="1"/>
        <v>0</v>
      </c>
      <c r="N60" s="158">
        <f t="shared" si="2"/>
        <v>0</v>
      </c>
      <c r="O60" s="160"/>
      <c r="P60" s="160"/>
      <c r="Q60" s="160"/>
      <c r="R60" s="158">
        <f t="shared" si="3"/>
        <v>0</v>
      </c>
      <c r="S60" s="157">
        <f t="shared" si="4"/>
        <v>0</v>
      </c>
      <c r="T60" s="157">
        <f t="shared" si="5"/>
        <v>0</v>
      </c>
      <c r="U60" s="158">
        <f t="shared" si="6"/>
        <v>0</v>
      </c>
      <c r="V60" s="158">
        <f t="shared" si="7"/>
        <v>0</v>
      </c>
      <c r="W60" s="159"/>
      <c r="X60" s="10" t="str">
        <f t="shared" si="8"/>
        <v/>
      </c>
      <c r="Y60" s="1"/>
      <c r="Z60" s="1"/>
      <c r="AA60" s="1"/>
      <c r="AB60" s="1"/>
      <c r="AC60" s="1"/>
    </row>
    <row r="61" ht="18.0" customHeight="1">
      <c r="A61" s="160"/>
      <c r="B61" s="153" t="str">
        <f>IFERROR(VLOOKUP($A61, '利用者情報'!$A$12:$L$113, 2, FALSE), "")</f>
        <v/>
      </c>
      <c r="C61" s="153" t="str">
        <f>IFERROR(VLOOKUP($A61, '利用者情報'!$A$12:$L$113, 3, FALSE), "")</f>
        <v/>
      </c>
      <c r="D61" s="153" t="str">
        <f>IFERROR(VLOOKUP($A61, '利用者情報'!$A$12:$L$113, 6, FALSE), "")</f>
        <v/>
      </c>
      <c r="E61" s="153" t="str">
        <f>IFERROR(VLOOKUP($A61, '利用者情報'!$A$12:$L$113, 7, FALSE), "")</f>
        <v/>
      </c>
      <c r="F61" s="156" t="str">
        <f>IFERROR(VLOOKUP($A61, '利用者情報'!$A$12:$L$113, 8, FALSE), "")</f>
        <v/>
      </c>
      <c r="G61" s="153" t="str">
        <f>IFERROR(VLOOKUP($A61, '利用者情報'!$A$12:$L$113, 9, FALSE), "")</f>
        <v/>
      </c>
      <c r="H61" s="153" t="str">
        <f>IFERROR(VLOOKUP($A61, '利用者情報'!$A$12:$L$113, 10, FALSE), "")</f>
        <v/>
      </c>
      <c r="I61" s="153" t="str">
        <f>IFERROR(VLOOKUP($A61, '利用者情報'!$A$12:$L$113, 11, FALSE), "")</f>
        <v/>
      </c>
      <c r="J61" s="153" t="str">
        <f>IFERROR(VLOOKUP($A61, '利用者情報'!$A$12:$L$113, 12, FALSE), "")</f>
        <v/>
      </c>
      <c r="K61" s="160"/>
      <c r="L61" s="160"/>
      <c r="M61" s="157">
        <f t="shared" si="1"/>
        <v>0</v>
      </c>
      <c r="N61" s="158">
        <f t="shared" si="2"/>
        <v>0</v>
      </c>
      <c r="O61" s="160"/>
      <c r="P61" s="160"/>
      <c r="Q61" s="160"/>
      <c r="R61" s="158">
        <f t="shared" si="3"/>
        <v>0</v>
      </c>
      <c r="S61" s="157">
        <f t="shared" si="4"/>
        <v>0</v>
      </c>
      <c r="T61" s="157">
        <f t="shared" si="5"/>
        <v>0</v>
      </c>
      <c r="U61" s="158">
        <f t="shared" si="6"/>
        <v>0</v>
      </c>
      <c r="V61" s="158">
        <f t="shared" si="7"/>
        <v>0</v>
      </c>
      <c r="W61" s="159"/>
      <c r="X61" s="10" t="str">
        <f t="shared" si="8"/>
        <v/>
      </c>
      <c r="Y61" s="1"/>
      <c r="Z61" s="1"/>
      <c r="AA61" s="1"/>
      <c r="AB61" s="1"/>
      <c r="AC61" s="1"/>
    </row>
    <row r="62" ht="18.0" customHeight="1">
      <c r="A62" s="160"/>
      <c r="B62" s="153" t="str">
        <f>IFERROR(VLOOKUP($A62, '利用者情報'!$A$12:$L$113, 2, FALSE), "")</f>
        <v/>
      </c>
      <c r="C62" s="153" t="str">
        <f>IFERROR(VLOOKUP($A62, '利用者情報'!$A$12:$L$113, 3, FALSE), "")</f>
        <v/>
      </c>
      <c r="D62" s="153" t="str">
        <f>IFERROR(VLOOKUP($A62, '利用者情報'!$A$12:$L$113, 6, FALSE), "")</f>
        <v/>
      </c>
      <c r="E62" s="153" t="str">
        <f>IFERROR(VLOOKUP($A62, '利用者情報'!$A$12:$L$113, 7, FALSE), "")</f>
        <v/>
      </c>
      <c r="F62" s="156" t="str">
        <f>IFERROR(VLOOKUP($A62, '利用者情報'!$A$12:$L$113, 8, FALSE), "")</f>
        <v/>
      </c>
      <c r="G62" s="153" t="str">
        <f>IFERROR(VLOOKUP($A62, '利用者情報'!$A$12:$L$113, 9, FALSE), "")</f>
        <v/>
      </c>
      <c r="H62" s="153" t="str">
        <f>IFERROR(VLOOKUP($A62, '利用者情報'!$A$12:$L$113, 10, FALSE), "")</f>
        <v/>
      </c>
      <c r="I62" s="153" t="str">
        <f>IFERROR(VLOOKUP($A62, '利用者情報'!$A$12:$L$113, 11, FALSE), "")</f>
        <v/>
      </c>
      <c r="J62" s="153" t="str">
        <f>IFERROR(VLOOKUP($A62, '利用者情報'!$A$12:$L$113, 12, FALSE), "")</f>
        <v/>
      </c>
      <c r="K62" s="160"/>
      <c r="L62" s="160"/>
      <c r="M62" s="157">
        <f t="shared" si="1"/>
        <v>0</v>
      </c>
      <c r="N62" s="158">
        <f t="shared" si="2"/>
        <v>0</v>
      </c>
      <c r="O62" s="160"/>
      <c r="P62" s="160"/>
      <c r="Q62" s="160"/>
      <c r="R62" s="158">
        <f t="shared" si="3"/>
        <v>0</v>
      </c>
      <c r="S62" s="157">
        <f t="shared" si="4"/>
        <v>0</v>
      </c>
      <c r="T62" s="157">
        <f t="shared" si="5"/>
        <v>0</v>
      </c>
      <c r="U62" s="158">
        <f t="shared" si="6"/>
        <v>0</v>
      </c>
      <c r="V62" s="158">
        <f t="shared" si="7"/>
        <v>0</v>
      </c>
      <c r="W62" s="159"/>
      <c r="X62" s="10" t="str">
        <f t="shared" si="8"/>
        <v/>
      </c>
      <c r="Y62" s="1"/>
      <c r="Z62" s="1"/>
      <c r="AA62" s="1"/>
      <c r="AB62" s="1"/>
      <c r="AC62" s="1"/>
    </row>
    <row r="63" ht="18.0" customHeight="1">
      <c r="A63" s="160"/>
      <c r="B63" s="153" t="str">
        <f>IFERROR(VLOOKUP($A63, '利用者情報'!$A$12:$L$113, 2, FALSE), "")</f>
        <v/>
      </c>
      <c r="C63" s="153" t="str">
        <f>IFERROR(VLOOKUP($A63, '利用者情報'!$A$12:$L$113, 3, FALSE), "")</f>
        <v/>
      </c>
      <c r="D63" s="153" t="str">
        <f>IFERROR(VLOOKUP($A63, '利用者情報'!$A$12:$L$113, 6, FALSE), "")</f>
        <v/>
      </c>
      <c r="E63" s="153" t="str">
        <f>IFERROR(VLOOKUP($A63, '利用者情報'!$A$12:$L$113, 7, FALSE), "")</f>
        <v/>
      </c>
      <c r="F63" s="156" t="str">
        <f>IFERROR(VLOOKUP($A63, '利用者情報'!$A$12:$L$113, 8, FALSE), "")</f>
        <v/>
      </c>
      <c r="G63" s="153" t="str">
        <f>IFERROR(VLOOKUP($A63, '利用者情報'!$A$12:$L$113, 9, FALSE), "")</f>
        <v/>
      </c>
      <c r="H63" s="153" t="str">
        <f>IFERROR(VLOOKUP($A63, '利用者情報'!$A$12:$L$113, 10, FALSE), "")</f>
        <v/>
      </c>
      <c r="I63" s="153" t="str">
        <f>IFERROR(VLOOKUP($A63, '利用者情報'!$A$12:$L$113, 11, FALSE), "")</f>
        <v/>
      </c>
      <c r="J63" s="153" t="str">
        <f>IFERROR(VLOOKUP($A63, '利用者情報'!$A$12:$L$113, 12, FALSE), "")</f>
        <v/>
      </c>
      <c r="K63" s="160"/>
      <c r="L63" s="160"/>
      <c r="M63" s="157">
        <f t="shared" si="1"/>
        <v>0</v>
      </c>
      <c r="N63" s="158">
        <f t="shared" si="2"/>
        <v>0</v>
      </c>
      <c r="O63" s="160"/>
      <c r="P63" s="160"/>
      <c r="Q63" s="160"/>
      <c r="R63" s="158">
        <f t="shared" si="3"/>
        <v>0</v>
      </c>
      <c r="S63" s="157">
        <f t="shared" si="4"/>
        <v>0</v>
      </c>
      <c r="T63" s="157">
        <f t="shared" si="5"/>
        <v>0</v>
      </c>
      <c r="U63" s="158">
        <f t="shared" si="6"/>
        <v>0</v>
      </c>
      <c r="V63" s="158">
        <f t="shared" si="7"/>
        <v>0</v>
      </c>
      <c r="W63" s="159"/>
      <c r="X63" s="10" t="str">
        <f t="shared" si="8"/>
        <v/>
      </c>
      <c r="Y63" s="1"/>
      <c r="Z63" s="1"/>
      <c r="AA63" s="1"/>
      <c r="AB63" s="1"/>
      <c r="AC63" s="1"/>
    </row>
    <row r="64" ht="18.0" customHeight="1">
      <c r="A64" s="160"/>
      <c r="B64" s="153" t="str">
        <f>IFERROR(VLOOKUP($A64, '利用者情報'!$A$12:$L$113, 2, FALSE), "")</f>
        <v/>
      </c>
      <c r="C64" s="153" t="str">
        <f>IFERROR(VLOOKUP($A64, '利用者情報'!$A$12:$L$113, 3, FALSE), "")</f>
        <v/>
      </c>
      <c r="D64" s="153" t="str">
        <f>IFERROR(VLOOKUP($A64, '利用者情報'!$A$12:$L$113, 6, FALSE), "")</f>
        <v/>
      </c>
      <c r="E64" s="153" t="str">
        <f>IFERROR(VLOOKUP($A64, '利用者情報'!$A$12:$L$113, 7, FALSE), "")</f>
        <v/>
      </c>
      <c r="F64" s="156" t="str">
        <f>IFERROR(VLOOKUP($A64, '利用者情報'!$A$12:$L$113, 8, FALSE), "")</f>
        <v/>
      </c>
      <c r="G64" s="153" t="str">
        <f>IFERROR(VLOOKUP($A64, '利用者情報'!$A$12:$L$113, 9, FALSE), "")</f>
        <v/>
      </c>
      <c r="H64" s="153" t="str">
        <f>IFERROR(VLOOKUP($A64, '利用者情報'!$A$12:$L$113, 10, FALSE), "")</f>
        <v/>
      </c>
      <c r="I64" s="153" t="str">
        <f>IFERROR(VLOOKUP($A64, '利用者情報'!$A$12:$L$113, 11, FALSE), "")</f>
        <v/>
      </c>
      <c r="J64" s="153" t="str">
        <f>IFERROR(VLOOKUP($A64, '利用者情報'!$A$12:$L$113, 12, FALSE), "")</f>
        <v/>
      </c>
      <c r="K64" s="160"/>
      <c r="L64" s="160"/>
      <c r="M64" s="157">
        <f t="shared" si="1"/>
        <v>0</v>
      </c>
      <c r="N64" s="158">
        <f t="shared" si="2"/>
        <v>0</v>
      </c>
      <c r="O64" s="160"/>
      <c r="P64" s="160"/>
      <c r="Q64" s="160"/>
      <c r="R64" s="158">
        <f t="shared" si="3"/>
        <v>0</v>
      </c>
      <c r="S64" s="157">
        <f t="shared" si="4"/>
        <v>0</v>
      </c>
      <c r="T64" s="157">
        <f t="shared" si="5"/>
        <v>0</v>
      </c>
      <c r="U64" s="158">
        <f t="shared" si="6"/>
        <v>0</v>
      </c>
      <c r="V64" s="158">
        <f t="shared" si="7"/>
        <v>0</v>
      </c>
      <c r="W64" s="159"/>
      <c r="X64" s="10" t="str">
        <f t="shared" si="8"/>
        <v/>
      </c>
      <c r="Y64" s="1"/>
      <c r="Z64" s="1"/>
      <c r="AA64" s="1"/>
      <c r="AB64" s="1"/>
      <c r="AC64" s="1"/>
    </row>
    <row r="65" ht="18.0" customHeight="1">
      <c r="A65" s="160"/>
      <c r="B65" s="153" t="str">
        <f>IFERROR(VLOOKUP($A65, '利用者情報'!$A$12:$L$113, 2, FALSE), "")</f>
        <v/>
      </c>
      <c r="C65" s="153" t="str">
        <f>IFERROR(VLOOKUP($A65, '利用者情報'!$A$12:$L$113, 3, FALSE), "")</f>
        <v/>
      </c>
      <c r="D65" s="153" t="str">
        <f>IFERROR(VLOOKUP($A65, '利用者情報'!$A$12:$L$113, 6, FALSE), "")</f>
        <v/>
      </c>
      <c r="E65" s="153" t="str">
        <f>IFERROR(VLOOKUP($A65, '利用者情報'!$A$12:$L$113, 7, FALSE), "")</f>
        <v/>
      </c>
      <c r="F65" s="156" t="str">
        <f>IFERROR(VLOOKUP($A65, '利用者情報'!$A$12:$L$113, 8, FALSE), "")</f>
        <v/>
      </c>
      <c r="G65" s="153" t="str">
        <f>IFERROR(VLOOKUP($A65, '利用者情報'!$A$12:$L$113, 9, FALSE), "")</f>
        <v/>
      </c>
      <c r="H65" s="153" t="str">
        <f>IFERROR(VLOOKUP($A65, '利用者情報'!$A$12:$L$113, 10, FALSE), "")</f>
        <v/>
      </c>
      <c r="I65" s="153" t="str">
        <f>IFERROR(VLOOKUP($A65, '利用者情報'!$A$12:$L$113, 11, FALSE), "")</f>
        <v/>
      </c>
      <c r="J65" s="153" t="str">
        <f>IFERROR(VLOOKUP($A65, '利用者情報'!$A$12:$L$113, 12, FALSE), "")</f>
        <v/>
      </c>
      <c r="K65" s="160"/>
      <c r="L65" s="160"/>
      <c r="M65" s="157">
        <f t="shared" si="1"/>
        <v>0</v>
      </c>
      <c r="N65" s="158">
        <f t="shared" si="2"/>
        <v>0</v>
      </c>
      <c r="O65" s="160"/>
      <c r="P65" s="160"/>
      <c r="Q65" s="160"/>
      <c r="R65" s="158">
        <f t="shared" si="3"/>
        <v>0</v>
      </c>
      <c r="S65" s="157">
        <f t="shared" si="4"/>
        <v>0</v>
      </c>
      <c r="T65" s="157">
        <f t="shared" si="5"/>
        <v>0</v>
      </c>
      <c r="U65" s="158">
        <f t="shared" si="6"/>
        <v>0</v>
      </c>
      <c r="V65" s="158">
        <f t="shared" si="7"/>
        <v>0</v>
      </c>
      <c r="W65" s="159"/>
      <c r="X65" s="10" t="str">
        <f t="shared" si="8"/>
        <v/>
      </c>
      <c r="Y65" s="1"/>
      <c r="Z65" s="1"/>
      <c r="AA65" s="1"/>
      <c r="AB65" s="1"/>
      <c r="AC65" s="1"/>
    </row>
    <row r="66" ht="18.0" customHeight="1">
      <c r="A66" s="160"/>
      <c r="B66" s="153" t="str">
        <f>IFERROR(VLOOKUP($A66, '利用者情報'!$A$12:$L$113, 2, FALSE), "")</f>
        <v/>
      </c>
      <c r="C66" s="153" t="str">
        <f>IFERROR(VLOOKUP($A66, '利用者情報'!$A$12:$L$113, 3, FALSE), "")</f>
        <v/>
      </c>
      <c r="D66" s="153" t="str">
        <f>IFERROR(VLOOKUP($A66, '利用者情報'!$A$12:$L$113, 6, FALSE), "")</f>
        <v/>
      </c>
      <c r="E66" s="153" t="str">
        <f>IFERROR(VLOOKUP($A66, '利用者情報'!$A$12:$L$113, 7, FALSE), "")</f>
        <v/>
      </c>
      <c r="F66" s="156" t="str">
        <f>IFERROR(VLOOKUP($A66, '利用者情報'!$A$12:$L$113, 8, FALSE), "")</f>
        <v/>
      </c>
      <c r="G66" s="153" t="str">
        <f>IFERROR(VLOOKUP($A66, '利用者情報'!$A$12:$L$113, 9, FALSE), "")</f>
        <v/>
      </c>
      <c r="H66" s="153" t="str">
        <f>IFERROR(VLOOKUP($A66, '利用者情報'!$A$12:$L$113, 10, FALSE), "")</f>
        <v/>
      </c>
      <c r="I66" s="153" t="str">
        <f>IFERROR(VLOOKUP($A66, '利用者情報'!$A$12:$L$113, 11, FALSE), "")</f>
        <v/>
      </c>
      <c r="J66" s="153" t="str">
        <f>IFERROR(VLOOKUP($A66, '利用者情報'!$A$12:$L$113, 12, FALSE), "")</f>
        <v/>
      </c>
      <c r="K66" s="160"/>
      <c r="L66" s="160"/>
      <c r="M66" s="157">
        <f t="shared" si="1"/>
        <v>0</v>
      </c>
      <c r="N66" s="158">
        <f t="shared" si="2"/>
        <v>0</v>
      </c>
      <c r="O66" s="160"/>
      <c r="P66" s="160"/>
      <c r="Q66" s="160"/>
      <c r="R66" s="158">
        <f t="shared" si="3"/>
        <v>0</v>
      </c>
      <c r="S66" s="157">
        <f t="shared" si="4"/>
        <v>0</v>
      </c>
      <c r="T66" s="157">
        <f t="shared" si="5"/>
        <v>0</v>
      </c>
      <c r="U66" s="158">
        <f t="shared" si="6"/>
        <v>0</v>
      </c>
      <c r="V66" s="158">
        <f t="shared" si="7"/>
        <v>0</v>
      </c>
      <c r="W66" s="159"/>
      <c r="X66" s="10" t="str">
        <f t="shared" si="8"/>
        <v/>
      </c>
      <c r="Y66" s="1"/>
      <c r="Z66" s="1"/>
      <c r="AA66" s="1"/>
      <c r="AB66" s="1"/>
      <c r="AC66" s="1"/>
    </row>
    <row r="67" ht="18.0" customHeight="1">
      <c r="A67" s="160"/>
      <c r="B67" s="153" t="str">
        <f>IFERROR(VLOOKUP($A67, '利用者情報'!$A$12:$L$113, 2, FALSE), "")</f>
        <v/>
      </c>
      <c r="C67" s="153" t="str">
        <f>IFERROR(VLOOKUP($A67, '利用者情報'!$A$12:$L$113, 3, FALSE), "")</f>
        <v/>
      </c>
      <c r="D67" s="153" t="str">
        <f>IFERROR(VLOOKUP($A67, '利用者情報'!$A$12:$L$113, 6, FALSE), "")</f>
        <v/>
      </c>
      <c r="E67" s="153" t="str">
        <f>IFERROR(VLOOKUP($A67, '利用者情報'!$A$12:$L$113, 7, FALSE), "")</f>
        <v/>
      </c>
      <c r="F67" s="156" t="str">
        <f>IFERROR(VLOOKUP($A67, '利用者情報'!$A$12:$L$113, 8, FALSE), "")</f>
        <v/>
      </c>
      <c r="G67" s="153" t="str">
        <f>IFERROR(VLOOKUP($A67, '利用者情報'!$A$12:$L$113, 9, FALSE), "")</f>
        <v/>
      </c>
      <c r="H67" s="153" t="str">
        <f>IFERROR(VLOOKUP($A67, '利用者情報'!$A$12:$L$113, 10, FALSE), "")</f>
        <v/>
      </c>
      <c r="I67" s="153" t="str">
        <f>IFERROR(VLOOKUP($A67, '利用者情報'!$A$12:$L$113, 11, FALSE), "")</f>
        <v/>
      </c>
      <c r="J67" s="153" t="str">
        <f>IFERROR(VLOOKUP($A67, '利用者情報'!$A$12:$L$113, 12, FALSE), "")</f>
        <v/>
      </c>
      <c r="K67" s="160"/>
      <c r="L67" s="160"/>
      <c r="M67" s="157">
        <f t="shared" si="1"/>
        <v>0</v>
      </c>
      <c r="N67" s="158">
        <f t="shared" si="2"/>
        <v>0</v>
      </c>
      <c r="O67" s="160"/>
      <c r="P67" s="160"/>
      <c r="Q67" s="160"/>
      <c r="R67" s="158">
        <f t="shared" si="3"/>
        <v>0</v>
      </c>
      <c r="S67" s="157">
        <f t="shared" si="4"/>
        <v>0</v>
      </c>
      <c r="T67" s="157">
        <f t="shared" si="5"/>
        <v>0</v>
      </c>
      <c r="U67" s="158">
        <f t="shared" si="6"/>
        <v>0</v>
      </c>
      <c r="V67" s="158">
        <f t="shared" si="7"/>
        <v>0</v>
      </c>
      <c r="W67" s="159"/>
      <c r="X67" s="10" t="str">
        <f t="shared" si="8"/>
        <v/>
      </c>
      <c r="Y67" s="1"/>
      <c r="Z67" s="1"/>
      <c r="AA67" s="1"/>
      <c r="AB67" s="1"/>
      <c r="AC67" s="1"/>
    </row>
    <row r="68" ht="18.0" customHeight="1">
      <c r="A68" s="160"/>
      <c r="B68" s="153" t="str">
        <f>IFERROR(VLOOKUP($A68, '利用者情報'!$A$12:$L$113, 2, FALSE), "")</f>
        <v/>
      </c>
      <c r="C68" s="153" t="str">
        <f>IFERROR(VLOOKUP($A68, '利用者情報'!$A$12:$L$113, 3, FALSE), "")</f>
        <v/>
      </c>
      <c r="D68" s="153" t="str">
        <f>IFERROR(VLOOKUP($A68, '利用者情報'!$A$12:$L$113, 6, FALSE), "")</f>
        <v/>
      </c>
      <c r="E68" s="153" t="str">
        <f>IFERROR(VLOOKUP($A68, '利用者情報'!$A$12:$L$113, 7, FALSE), "")</f>
        <v/>
      </c>
      <c r="F68" s="156" t="str">
        <f>IFERROR(VLOOKUP($A68, '利用者情報'!$A$12:$L$113, 8, FALSE), "")</f>
        <v/>
      </c>
      <c r="G68" s="153" t="str">
        <f>IFERROR(VLOOKUP($A68, '利用者情報'!$A$12:$L$113, 9, FALSE), "")</f>
        <v/>
      </c>
      <c r="H68" s="153" t="str">
        <f>IFERROR(VLOOKUP($A68, '利用者情報'!$A$12:$L$113, 10, FALSE), "")</f>
        <v/>
      </c>
      <c r="I68" s="153" t="str">
        <f>IFERROR(VLOOKUP($A68, '利用者情報'!$A$12:$L$113, 11, FALSE), "")</f>
        <v/>
      </c>
      <c r="J68" s="153" t="str">
        <f>IFERROR(VLOOKUP($A68, '利用者情報'!$A$12:$L$113, 12, FALSE), "")</f>
        <v/>
      </c>
      <c r="K68" s="160"/>
      <c r="L68" s="160"/>
      <c r="M68" s="157">
        <f t="shared" si="1"/>
        <v>0</v>
      </c>
      <c r="N68" s="158">
        <f t="shared" si="2"/>
        <v>0</v>
      </c>
      <c r="O68" s="160"/>
      <c r="P68" s="160"/>
      <c r="Q68" s="160"/>
      <c r="R68" s="158">
        <f t="shared" si="3"/>
        <v>0</v>
      </c>
      <c r="S68" s="157">
        <f t="shared" si="4"/>
        <v>0</v>
      </c>
      <c r="T68" s="157">
        <f t="shared" si="5"/>
        <v>0</v>
      </c>
      <c r="U68" s="158">
        <f t="shared" si="6"/>
        <v>0</v>
      </c>
      <c r="V68" s="158">
        <f t="shared" si="7"/>
        <v>0</v>
      </c>
      <c r="W68" s="159"/>
      <c r="X68" s="10" t="str">
        <f t="shared" si="8"/>
        <v/>
      </c>
      <c r="Y68" s="1"/>
      <c r="Z68" s="1"/>
      <c r="AA68" s="1"/>
      <c r="AB68" s="1"/>
      <c r="AC68" s="1"/>
    </row>
    <row r="69" ht="18.0" customHeight="1">
      <c r="A69" s="160"/>
      <c r="B69" s="153" t="str">
        <f>IFERROR(VLOOKUP($A69, '利用者情報'!$A$12:$L$113, 2, FALSE), "")</f>
        <v/>
      </c>
      <c r="C69" s="153" t="str">
        <f>IFERROR(VLOOKUP($A69, '利用者情報'!$A$12:$L$113, 3, FALSE), "")</f>
        <v/>
      </c>
      <c r="D69" s="153" t="str">
        <f>IFERROR(VLOOKUP($A69, '利用者情報'!$A$12:$L$113, 6, FALSE), "")</f>
        <v/>
      </c>
      <c r="E69" s="153" t="str">
        <f>IFERROR(VLOOKUP($A69, '利用者情報'!$A$12:$L$113, 7, FALSE), "")</f>
        <v/>
      </c>
      <c r="F69" s="156" t="str">
        <f>IFERROR(VLOOKUP($A69, '利用者情報'!$A$12:$L$113, 8, FALSE), "")</f>
        <v/>
      </c>
      <c r="G69" s="153" t="str">
        <f>IFERROR(VLOOKUP($A69, '利用者情報'!$A$12:$L$113, 9, FALSE), "")</f>
        <v/>
      </c>
      <c r="H69" s="153" t="str">
        <f>IFERROR(VLOOKUP($A69, '利用者情報'!$A$12:$L$113, 10, FALSE), "")</f>
        <v/>
      </c>
      <c r="I69" s="153" t="str">
        <f>IFERROR(VLOOKUP($A69, '利用者情報'!$A$12:$L$113, 11, FALSE), "")</f>
        <v/>
      </c>
      <c r="J69" s="153" t="str">
        <f>IFERROR(VLOOKUP($A69, '利用者情報'!$A$12:$L$113, 12, FALSE), "")</f>
        <v/>
      </c>
      <c r="K69" s="160"/>
      <c r="L69" s="160"/>
      <c r="M69" s="157">
        <f t="shared" si="1"/>
        <v>0</v>
      </c>
      <c r="N69" s="158">
        <f t="shared" si="2"/>
        <v>0</v>
      </c>
      <c r="O69" s="160"/>
      <c r="P69" s="160"/>
      <c r="Q69" s="160"/>
      <c r="R69" s="158">
        <f t="shared" si="3"/>
        <v>0</v>
      </c>
      <c r="S69" s="157">
        <f t="shared" si="4"/>
        <v>0</v>
      </c>
      <c r="T69" s="157">
        <f t="shared" si="5"/>
        <v>0</v>
      </c>
      <c r="U69" s="158">
        <f t="shared" si="6"/>
        <v>0</v>
      </c>
      <c r="V69" s="158">
        <f t="shared" si="7"/>
        <v>0</v>
      </c>
      <c r="W69" s="159"/>
      <c r="X69" s="10" t="str">
        <f t="shared" si="8"/>
        <v/>
      </c>
      <c r="Y69" s="1"/>
      <c r="Z69" s="1"/>
      <c r="AA69" s="1"/>
      <c r="AB69" s="1"/>
      <c r="AC69" s="1"/>
    </row>
    <row r="70" ht="18.0" customHeight="1">
      <c r="A70" s="160"/>
      <c r="B70" s="153" t="str">
        <f>IFERROR(VLOOKUP($A70, '利用者情報'!$A$12:$L$113, 2, FALSE), "")</f>
        <v/>
      </c>
      <c r="C70" s="153" t="str">
        <f>IFERROR(VLOOKUP($A70, '利用者情報'!$A$12:$L$113, 3, FALSE), "")</f>
        <v/>
      </c>
      <c r="D70" s="153" t="str">
        <f>IFERROR(VLOOKUP($A70, '利用者情報'!$A$12:$L$113, 6, FALSE), "")</f>
        <v/>
      </c>
      <c r="E70" s="153" t="str">
        <f>IFERROR(VLOOKUP($A70, '利用者情報'!$A$12:$L$113, 7, FALSE), "")</f>
        <v/>
      </c>
      <c r="F70" s="156" t="str">
        <f>IFERROR(VLOOKUP($A70, '利用者情報'!$A$12:$L$113, 8, FALSE), "")</f>
        <v/>
      </c>
      <c r="G70" s="153" t="str">
        <f>IFERROR(VLOOKUP($A70, '利用者情報'!$A$12:$L$113, 9, FALSE), "")</f>
        <v/>
      </c>
      <c r="H70" s="153" t="str">
        <f>IFERROR(VLOOKUP($A70, '利用者情報'!$A$12:$L$113, 10, FALSE), "")</f>
        <v/>
      </c>
      <c r="I70" s="153" t="str">
        <f>IFERROR(VLOOKUP($A70, '利用者情報'!$A$12:$L$113, 11, FALSE), "")</f>
        <v/>
      </c>
      <c r="J70" s="153" t="str">
        <f>IFERROR(VLOOKUP($A70, '利用者情報'!$A$12:$L$113, 12, FALSE), "")</f>
        <v/>
      </c>
      <c r="K70" s="160"/>
      <c r="L70" s="160"/>
      <c r="M70" s="157">
        <f t="shared" si="1"/>
        <v>0</v>
      </c>
      <c r="N70" s="158">
        <f t="shared" si="2"/>
        <v>0</v>
      </c>
      <c r="O70" s="160"/>
      <c r="P70" s="160"/>
      <c r="Q70" s="160"/>
      <c r="R70" s="158">
        <f t="shared" si="3"/>
        <v>0</v>
      </c>
      <c r="S70" s="157">
        <f t="shared" si="4"/>
        <v>0</v>
      </c>
      <c r="T70" s="157">
        <f t="shared" si="5"/>
        <v>0</v>
      </c>
      <c r="U70" s="158">
        <f t="shared" si="6"/>
        <v>0</v>
      </c>
      <c r="V70" s="158">
        <f t="shared" si="7"/>
        <v>0</v>
      </c>
      <c r="W70" s="159"/>
      <c r="X70" s="10" t="str">
        <f t="shared" si="8"/>
        <v/>
      </c>
      <c r="Y70" s="1"/>
      <c r="Z70" s="1"/>
      <c r="AA70" s="1"/>
      <c r="AB70" s="1"/>
      <c r="AC70" s="1"/>
    </row>
    <row r="71" ht="18.0" customHeight="1">
      <c r="A71" s="160"/>
      <c r="B71" s="153" t="str">
        <f>IFERROR(VLOOKUP($A71, '利用者情報'!$A$12:$L$113, 2, FALSE), "")</f>
        <v/>
      </c>
      <c r="C71" s="153" t="str">
        <f>IFERROR(VLOOKUP($A71, '利用者情報'!$A$12:$L$113, 3, FALSE), "")</f>
        <v/>
      </c>
      <c r="D71" s="153" t="str">
        <f>IFERROR(VLOOKUP($A71, '利用者情報'!$A$12:$L$113, 6, FALSE), "")</f>
        <v/>
      </c>
      <c r="E71" s="153" t="str">
        <f>IFERROR(VLOOKUP($A71, '利用者情報'!$A$12:$L$113, 7, FALSE), "")</f>
        <v/>
      </c>
      <c r="F71" s="156" t="str">
        <f>IFERROR(VLOOKUP($A71, '利用者情報'!$A$12:$L$113, 8, FALSE), "")</f>
        <v/>
      </c>
      <c r="G71" s="153" t="str">
        <f>IFERROR(VLOOKUP($A71, '利用者情報'!$A$12:$L$113, 9, FALSE), "")</f>
        <v/>
      </c>
      <c r="H71" s="153" t="str">
        <f>IFERROR(VLOOKUP($A71, '利用者情報'!$A$12:$L$113, 10, FALSE), "")</f>
        <v/>
      </c>
      <c r="I71" s="153" t="str">
        <f>IFERROR(VLOOKUP($A71, '利用者情報'!$A$12:$L$113, 11, FALSE), "")</f>
        <v/>
      </c>
      <c r="J71" s="153" t="str">
        <f>IFERROR(VLOOKUP($A71, '利用者情報'!$A$12:$L$113, 12, FALSE), "")</f>
        <v/>
      </c>
      <c r="K71" s="160"/>
      <c r="L71" s="160"/>
      <c r="M71" s="157">
        <f t="shared" si="1"/>
        <v>0</v>
      </c>
      <c r="N71" s="158">
        <f t="shared" si="2"/>
        <v>0</v>
      </c>
      <c r="O71" s="160"/>
      <c r="P71" s="160"/>
      <c r="Q71" s="160"/>
      <c r="R71" s="158">
        <f t="shared" si="3"/>
        <v>0</v>
      </c>
      <c r="S71" s="157">
        <f t="shared" si="4"/>
        <v>0</v>
      </c>
      <c r="T71" s="157">
        <f t="shared" si="5"/>
        <v>0</v>
      </c>
      <c r="U71" s="158">
        <f t="shared" si="6"/>
        <v>0</v>
      </c>
      <c r="V71" s="158">
        <f t="shared" si="7"/>
        <v>0</v>
      </c>
      <c r="W71" s="159"/>
      <c r="X71" s="10" t="str">
        <f t="shared" si="8"/>
        <v/>
      </c>
      <c r="Y71" s="1"/>
      <c r="Z71" s="1"/>
      <c r="AA71" s="1"/>
      <c r="AB71" s="1"/>
      <c r="AC71" s="1"/>
    </row>
    <row r="72" ht="18.0" customHeight="1">
      <c r="A72" s="160"/>
      <c r="B72" s="153" t="str">
        <f>IFERROR(VLOOKUP($A72, '利用者情報'!$A$12:$L$113, 2, FALSE), "")</f>
        <v/>
      </c>
      <c r="C72" s="153" t="str">
        <f>IFERROR(VLOOKUP($A72, '利用者情報'!$A$12:$L$113, 3, FALSE), "")</f>
        <v/>
      </c>
      <c r="D72" s="153" t="str">
        <f>IFERROR(VLOOKUP($A72, '利用者情報'!$A$12:$L$113, 6, FALSE), "")</f>
        <v/>
      </c>
      <c r="E72" s="153" t="str">
        <f>IFERROR(VLOOKUP($A72, '利用者情報'!$A$12:$L$113, 7, FALSE), "")</f>
        <v/>
      </c>
      <c r="F72" s="156" t="str">
        <f>IFERROR(VLOOKUP($A72, '利用者情報'!$A$12:$L$113, 8, FALSE), "")</f>
        <v/>
      </c>
      <c r="G72" s="153" t="str">
        <f>IFERROR(VLOOKUP($A72, '利用者情報'!$A$12:$L$113, 9, FALSE), "")</f>
        <v/>
      </c>
      <c r="H72" s="153" t="str">
        <f>IFERROR(VLOOKUP($A72, '利用者情報'!$A$12:$L$113, 10, FALSE), "")</f>
        <v/>
      </c>
      <c r="I72" s="153" t="str">
        <f>IFERROR(VLOOKUP($A72, '利用者情報'!$A$12:$L$113, 11, FALSE), "")</f>
        <v/>
      </c>
      <c r="J72" s="153" t="str">
        <f>IFERROR(VLOOKUP($A72, '利用者情報'!$A$12:$L$113, 12, FALSE), "")</f>
        <v/>
      </c>
      <c r="K72" s="160"/>
      <c r="L72" s="160"/>
      <c r="M72" s="157">
        <f t="shared" si="1"/>
        <v>0</v>
      </c>
      <c r="N72" s="158">
        <f t="shared" si="2"/>
        <v>0</v>
      </c>
      <c r="O72" s="160"/>
      <c r="P72" s="160"/>
      <c r="Q72" s="160"/>
      <c r="R72" s="158">
        <f t="shared" si="3"/>
        <v>0</v>
      </c>
      <c r="S72" s="157">
        <f t="shared" si="4"/>
        <v>0</v>
      </c>
      <c r="T72" s="157">
        <f t="shared" si="5"/>
        <v>0</v>
      </c>
      <c r="U72" s="158">
        <f t="shared" si="6"/>
        <v>0</v>
      </c>
      <c r="V72" s="158">
        <f t="shared" si="7"/>
        <v>0</v>
      </c>
      <c r="W72" s="159"/>
      <c r="X72" s="10" t="str">
        <f t="shared" si="8"/>
        <v/>
      </c>
      <c r="Y72" s="1"/>
      <c r="Z72" s="1"/>
      <c r="AA72" s="1"/>
      <c r="AB72" s="1"/>
      <c r="AC72" s="1"/>
    </row>
    <row r="73" ht="18.0" customHeight="1">
      <c r="A73" s="160"/>
      <c r="B73" s="153" t="str">
        <f>IFERROR(VLOOKUP($A73, '利用者情報'!$A$12:$L$113, 2, FALSE), "")</f>
        <v/>
      </c>
      <c r="C73" s="153" t="str">
        <f>IFERROR(VLOOKUP($A73, '利用者情報'!$A$12:$L$113, 3, FALSE), "")</f>
        <v/>
      </c>
      <c r="D73" s="153" t="str">
        <f>IFERROR(VLOOKUP($A73, '利用者情報'!$A$12:$L$113, 6, FALSE), "")</f>
        <v/>
      </c>
      <c r="E73" s="153" t="str">
        <f>IFERROR(VLOOKUP($A73, '利用者情報'!$A$12:$L$113, 7, FALSE), "")</f>
        <v/>
      </c>
      <c r="F73" s="156" t="str">
        <f>IFERROR(VLOOKUP($A73, '利用者情報'!$A$12:$L$113, 8, FALSE), "")</f>
        <v/>
      </c>
      <c r="G73" s="153" t="str">
        <f>IFERROR(VLOOKUP($A73, '利用者情報'!$A$12:$L$113, 9, FALSE), "")</f>
        <v/>
      </c>
      <c r="H73" s="153" t="str">
        <f>IFERROR(VLOOKUP($A73, '利用者情報'!$A$12:$L$113, 10, FALSE), "")</f>
        <v/>
      </c>
      <c r="I73" s="153" t="str">
        <f>IFERROR(VLOOKUP($A73, '利用者情報'!$A$12:$L$113, 11, FALSE), "")</f>
        <v/>
      </c>
      <c r="J73" s="153" t="str">
        <f>IFERROR(VLOOKUP($A73, '利用者情報'!$A$12:$L$113, 12, FALSE), "")</f>
        <v/>
      </c>
      <c r="K73" s="160"/>
      <c r="L73" s="160"/>
      <c r="M73" s="157">
        <f t="shared" si="1"/>
        <v>0</v>
      </c>
      <c r="N73" s="158">
        <f t="shared" si="2"/>
        <v>0</v>
      </c>
      <c r="O73" s="160"/>
      <c r="P73" s="160"/>
      <c r="Q73" s="160"/>
      <c r="R73" s="158">
        <f t="shared" si="3"/>
        <v>0</v>
      </c>
      <c r="S73" s="157">
        <f t="shared" si="4"/>
        <v>0</v>
      </c>
      <c r="T73" s="157">
        <f t="shared" si="5"/>
        <v>0</v>
      </c>
      <c r="U73" s="158">
        <f t="shared" si="6"/>
        <v>0</v>
      </c>
      <c r="V73" s="158">
        <f t="shared" si="7"/>
        <v>0</v>
      </c>
      <c r="W73" s="159"/>
      <c r="X73" s="10" t="str">
        <f t="shared" si="8"/>
        <v/>
      </c>
      <c r="Y73" s="1"/>
      <c r="Z73" s="1"/>
      <c r="AA73" s="1"/>
      <c r="AB73" s="1"/>
      <c r="AC73" s="1"/>
    </row>
    <row r="74" ht="18.0" customHeight="1">
      <c r="A74" s="160"/>
      <c r="B74" s="153" t="str">
        <f>IFERROR(VLOOKUP($A74, '利用者情報'!$A$12:$L$113, 2, FALSE), "")</f>
        <v/>
      </c>
      <c r="C74" s="153" t="str">
        <f>IFERROR(VLOOKUP($A74, '利用者情報'!$A$12:$L$113, 3, FALSE), "")</f>
        <v/>
      </c>
      <c r="D74" s="153" t="str">
        <f>IFERROR(VLOOKUP($A74, '利用者情報'!$A$12:$L$113, 6, FALSE), "")</f>
        <v/>
      </c>
      <c r="E74" s="153" t="str">
        <f>IFERROR(VLOOKUP($A74, '利用者情報'!$A$12:$L$113, 7, FALSE), "")</f>
        <v/>
      </c>
      <c r="F74" s="156" t="str">
        <f>IFERROR(VLOOKUP($A74, '利用者情報'!$A$12:$L$113, 8, FALSE), "")</f>
        <v/>
      </c>
      <c r="G74" s="153" t="str">
        <f>IFERROR(VLOOKUP($A74, '利用者情報'!$A$12:$L$113, 9, FALSE), "")</f>
        <v/>
      </c>
      <c r="H74" s="153" t="str">
        <f>IFERROR(VLOOKUP($A74, '利用者情報'!$A$12:$L$113, 10, FALSE), "")</f>
        <v/>
      </c>
      <c r="I74" s="153" t="str">
        <f>IFERROR(VLOOKUP($A74, '利用者情報'!$A$12:$L$113, 11, FALSE), "")</f>
        <v/>
      </c>
      <c r="J74" s="153" t="str">
        <f>IFERROR(VLOOKUP($A74, '利用者情報'!$A$12:$L$113, 12, FALSE), "")</f>
        <v/>
      </c>
      <c r="K74" s="160"/>
      <c r="L74" s="160"/>
      <c r="M74" s="157">
        <f t="shared" si="1"/>
        <v>0</v>
      </c>
      <c r="N74" s="158">
        <f t="shared" si="2"/>
        <v>0</v>
      </c>
      <c r="O74" s="160"/>
      <c r="P74" s="160"/>
      <c r="Q74" s="160"/>
      <c r="R74" s="158">
        <f t="shared" si="3"/>
        <v>0</v>
      </c>
      <c r="S74" s="157">
        <f t="shared" si="4"/>
        <v>0</v>
      </c>
      <c r="T74" s="157">
        <f t="shared" si="5"/>
        <v>0</v>
      </c>
      <c r="U74" s="158">
        <f t="shared" si="6"/>
        <v>0</v>
      </c>
      <c r="V74" s="158">
        <f t="shared" si="7"/>
        <v>0</v>
      </c>
      <c r="W74" s="159"/>
      <c r="X74" s="10" t="str">
        <f t="shared" si="8"/>
        <v/>
      </c>
      <c r="Y74" s="1"/>
      <c r="Z74" s="1"/>
      <c r="AA74" s="1"/>
      <c r="AB74" s="1"/>
      <c r="AC74" s="1"/>
    </row>
    <row r="75" ht="18.0" customHeight="1">
      <c r="A75" s="160"/>
      <c r="B75" s="153" t="str">
        <f>IFERROR(VLOOKUP($A75, '利用者情報'!$A$12:$L$113, 2, FALSE), "")</f>
        <v/>
      </c>
      <c r="C75" s="153" t="str">
        <f>IFERROR(VLOOKUP($A75, '利用者情報'!$A$12:$L$113, 3, FALSE), "")</f>
        <v/>
      </c>
      <c r="D75" s="153" t="str">
        <f>IFERROR(VLOOKUP($A75, '利用者情報'!$A$12:$L$113, 6, FALSE), "")</f>
        <v/>
      </c>
      <c r="E75" s="153" t="str">
        <f>IFERROR(VLOOKUP($A75, '利用者情報'!$A$12:$L$113, 7, FALSE), "")</f>
        <v/>
      </c>
      <c r="F75" s="156" t="str">
        <f>IFERROR(VLOOKUP($A75, '利用者情報'!$A$12:$L$113, 8, FALSE), "")</f>
        <v/>
      </c>
      <c r="G75" s="153" t="str">
        <f>IFERROR(VLOOKUP($A75, '利用者情報'!$A$12:$L$113, 9, FALSE), "")</f>
        <v/>
      </c>
      <c r="H75" s="153" t="str">
        <f>IFERROR(VLOOKUP($A75, '利用者情報'!$A$12:$L$113, 10, FALSE), "")</f>
        <v/>
      </c>
      <c r="I75" s="153" t="str">
        <f>IFERROR(VLOOKUP($A75, '利用者情報'!$A$12:$L$113, 11, FALSE), "")</f>
        <v/>
      </c>
      <c r="J75" s="153" t="str">
        <f>IFERROR(VLOOKUP($A75, '利用者情報'!$A$12:$L$113, 12, FALSE), "")</f>
        <v/>
      </c>
      <c r="K75" s="160"/>
      <c r="L75" s="160"/>
      <c r="M75" s="157">
        <f t="shared" si="1"/>
        <v>0</v>
      </c>
      <c r="N75" s="158">
        <f t="shared" si="2"/>
        <v>0</v>
      </c>
      <c r="O75" s="160"/>
      <c r="P75" s="160"/>
      <c r="Q75" s="160"/>
      <c r="R75" s="158">
        <f t="shared" si="3"/>
        <v>0</v>
      </c>
      <c r="S75" s="157">
        <f t="shared" si="4"/>
        <v>0</v>
      </c>
      <c r="T75" s="157">
        <f t="shared" si="5"/>
        <v>0</v>
      </c>
      <c r="U75" s="158">
        <f t="shared" si="6"/>
        <v>0</v>
      </c>
      <c r="V75" s="158">
        <f t="shared" si="7"/>
        <v>0</v>
      </c>
      <c r="W75" s="159"/>
      <c r="X75" s="10" t="str">
        <f t="shared" si="8"/>
        <v/>
      </c>
      <c r="Y75" s="1"/>
      <c r="Z75" s="1"/>
      <c r="AA75" s="1"/>
      <c r="AB75" s="1"/>
      <c r="AC75" s="1"/>
    </row>
    <row r="76" ht="18.0" customHeight="1">
      <c r="A76" s="160"/>
      <c r="B76" s="153" t="str">
        <f>IFERROR(VLOOKUP($A76, '利用者情報'!$A$12:$L$113, 2, FALSE), "")</f>
        <v/>
      </c>
      <c r="C76" s="153" t="str">
        <f>IFERROR(VLOOKUP($A76, '利用者情報'!$A$12:$L$113, 3, FALSE), "")</f>
        <v/>
      </c>
      <c r="D76" s="153" t="str">
        <f>IFERROR(VLOOKUP($A76, '利用者情報'!$A$12:$L$113, 6, FALSE), "")</f>
        <v/>
      </c>
      <c r="E76" s="153" t="str">
        <f>IFERROR(VLOOKUP($A76, '利用者情報'!$A$12:$L$113, 7, FALSE), "")</f>
        <v/>
      </c>
      <c r="F76" s="156" t="str">
        <f>IFERROR(VLOOKUP($A76, '利用者情報'!$A$12:$L$113, 8, FALSE), "")</f>
        <v/>
      </c>
      <c r="G76" s="153" t="str">
        <f>IFERROR(VLOOKUP($A76, '利用者情報'!$A$12:$L$113, 9, FALSE), "")</f>
        <v/>
      </c>
      <c r="H76" s="153" t="str">
        <f>IFERROR(VLOOKUP($A76, '利用者情報'!$A$12:$L$113, 10, FALSE), "")</f>
        <v/>
      </c>
      <c r="I76" s="153" t="str">
        <f>IFERROR(VLOOKUP($A76, '利用者情報'!$A$12:$L$113, 11, FALSE), "")</f>
        <v/>
      </c>
      <c r="J76" s="153" t="str">
        <f>IFERROR(VLOOKUP($A76, '利用者情報'!$A$12:$L$113, 12, FALSE), "")</f>
        <v/>
      </c>
      <c r="K76" s="160"/>
      <c r="L76" s="160"/>
      <c r="M76" s="157">
        <f t="shared" si="1"/>
        <v>0</v>
      </c>
      <c r="N76" s="158">
        <f t="shared" si="2"/>
        <v>0</v>
      </c>
      <c r="O76" s="160"/>
      <c r="P76" s="160"/>
      <c r="Q76" s="160"/>
      <c r="R76" s="158">
        <f t="shared" si="3"/>
        <v>0</v>
      </c>
      <c r="S76" s="157">
        <f t="shared" si="4"/>
        <v>0</v>
      </c>
      <c r="T76" s="157">
        <f t="shared" si="5"/>
        <v>0</v>
      </c>
      <c r="U76" s="158">
        <f t="shared" si="6"/>
        <v>0</v>
      </c>
      <c r="V76" s="158">
        <f t="shared" si="7"/>
        <v>0</v>
      </c>
      <c r="W76" s="162"/>
      <c r="X76" s="163" t="str">
        <f t="shared" si="8"/>
        <v/>
      </c>
      <c r="Y76" s="1"/>
      <c r="Z76" s="1"/>
      <c r="AA76" s="1"/>
      <c r="AB76" s="1"/>
      <c r="AC76" s="1"/>
    </row>
    <row r="77" ht="18.0" customHeight="1">
      <c r="A77" s="160"/>
      <c r="B77" s="153" t="str">
        <f>IFERROR(VLOOKUP($A77, '利用者情報'!$A$12:$L$113, 2, FALSE), "")</f>
        <v/>
      </c>
      <c r="C77" s="153" t="str">
        <f>IFERROR(VLOOKUP($A77, '利用者情報'!$A$12:$L$113, 3, FALSE), "")</f>
        <v/>
      </c>
      <c r="D77" s="153" t="str">
        <f>IFERROR(VLOOKUP($A77, '利用者情報'!$A$12:$L$113, 6, FALSE), "")</f>
        <v/>
      </c>
      <c r="E77" s="153" t="str">
        <f>IFERROR(VLOOKUP($A77, '利用者情報'!$A$12:$L$113, 7, FALSE), "")</f>
        <v/>
      </c>
      <c r="F77" s="156" t="str">
        <f>IFERROR(VLOOKUP($A77, '利用者情報'!$A$12:$L$113, 8, FALSE), "")</f>
        <v/>
      </c>
      <c r="G77" s="153" t="str">
        <f>IFERROR(VLOOKUP($A77, '利用者情報'!$A$12:$L$113, 9, FALSE), "")</f>
        <v/>
      </c>
      <c r="H77" s="153" t="str">
        <f>IFERROR(VLOOKUP($A77, '利用者情報'!$A$12:$L$113, 10, FALSE), "")</f>
        <v/>
      </c>
      <c r="I77" s="153" t="str">
        <f>IFERROR(VLOOKUP($A77, '利用者情報'!$A$12:$L$113, 11, FALSE), "")</f>
        <v/>
      </c>
      <c r="J77" s="153" t="str">
        <f>IFERROR(VLOOKUP($A77, '利用者情報'!$A$12:$L$113, 12, FALSE), "")</f>
        <v/>
      </c>
      <c r="K77" s="160"/>
      <c r="L77" s="160"/>
      <c r="M77" s="157">
        <f t="shared" si="1"/>
        <v>0</v>
      </c>
      <c r="N77" s="158">
        <f t="shared" si="2"/>
        <v>0</v>
      </c>
      <c r="O77" s="160"/>
      <c r="P77" s="160"/>
      <c r="Q77" s="160"/>
      <c r="R77" s="158">
        <f t="shared" si="3"/>
        <v>0</v>
      </c>
      <c r="S77" s="157">
        <f t="shared" si="4"/>
        <v>0</v>
      </c>
      <c r="T77" s="157">
        <f t="shared" si="5"/>
        <v>0</v>
      </c>
      <c r="U77" s="158">
        <f t="shared" si="6"/>
        <v>0</v>
      </c>
      <c r="V77" s="158">
        <f t="shared" si="7"/>
        <v>0</v>
      </c>
      <c r="W77" s="162"/>
      <c r="X77" s="163" t="str">
        <f t="shared" si="8"/>
        <v/>
      </c>
      <c r="Y77" s="1"/>
      <c r="Z77" s="1"/>
      <c r="AA77" s="1"/>
      <c r="AB77" s="1"/>
      <c r="AC77" s="1"/>
    </row>
    <row r="78" ht="18.0" customHeight="1">
      <c r="A78" s="160"/>
      <c r="B78" s="153" t="str">
        <f>IFERROR(VLOOKUP($A78, '利用者情報'!$A$12:$L$113, 2, FALSE), "")</f>
        <v/>
      </c>
      <c r="C78" s="153" t="str">
        <f>IFERROR(VLOOKUP($A78, '利用者情報'!$A$12:$L$113, 3, FALSE), "")</f>
        <v/>
      </c>
      <c r="D78" s="153" t="str">
        <f>IFERROR(VLOOKUP($A78, '利用者情報'!$A$12:$L$113, 6, FALSE), "")</f>
        <v/>
      </c>
      <c r="E78" s="153" t="str">
        <f>IFERROR(VLOOKUP($A78, '利用者情報'!$A$12:$L$113, 7, FALSE), "")</f>
        <v/>
      </c>
      <c r="F78" s="156" t="str">
        <f>IFERROR(VLOOKUP($A78, '利用者情報'!$A$12:$L$113, 8, FALSE), "")</f>
        <v/>
      </c>
      <c r="G78" s="153" t="str">
        <f>IFERROR(VLOOKUP($A78, '利用者情報'!$A$12:$L$113, 9, FALSE), "")</f>
        <v/>
      </c>
      <c r="H78" s="153" t="str">
        <f>IFERROR(VLOOKUP($A78, '利用者情報'!$A$12:$L$113, 10, FALSE), "")</f>
        <v/>
      </c>
      <c r="I78" s="153" t="str">
        <f>IFERROR(VLOOKUP($A78, '利用者情報'!$A$12:$L$113, 11, FALSE), "")</f>
        <v/>
      </c>
      <c r="J78" s="153" t="str">
        <f>IFERROR(VLOOKUP($A78, '利用者情報'!$A$12:$L$113, 12, FALSE), "")</f>
        <v/>
      </c>
      <c r="K78" s="160"/>
      <c r="L78" s="160"/>
      <c r="M78" s="157">
        <f t="shared" si="1"/>
        <v>0</v>
      </c>
      <c r="N78" s="158">
        <f t="shared" si="2"/>
        <v>0</v>
      </c>
      <c r="O78" s="160"/>
      <c r="P78" s="160"/>
      <c r="Q78" s="160"/>
      <c r="R78" s="158">
        <f t="shared" si="3"/>
        <v>0</v>
      </c>
      <c r="S78" s="157">
        <f t="shared" si="4"/>
        <v>0</v>
      </c>
      <c r="T78" s="157">
        <f t="shared" si="5"/>
        <v>0</v>
      </c>
      <c r="U78" s="158">
        <f t="shared" si="6"/>
        <v>0</v>
      </c>
      <c r="V78" s="158">
        <f t="shared" si="7"/>
        <v>0</v>
      </c>
      <c r="W78" s="162"/>
      <c r="X78" s="163"/>
      <c r="Y78" s="10"/>
      <c r="Z78" s="10"/>
      <c r="AA78" s="10"/>
      <c r="AB78" s="10"/>
      <c r="AC78" s="1"/>
    </row>
    <row r="79" ht="18.0" customHeight="1">
      <c r="A79" s="160"/>
      <c r="B79" s="153" t="str">
        <f>IFERROR(VLOOKUP($A79, '利用者情報'!$A$12:$L$113, 2, FALSE), "")</f>
        <v/>
      </c>
      <c r="C79" s="153" t="str">
        <f>IFERROR(VLOOKUP($A79, '利用者情報'!$A$12:$L$113, 3, FALSE), "")</f>
        <v/>
      </c>
      <c r="D79" s="153" t="str">
        <f>IFERROR(VLOOKUP($A79, '利用者情報'!$A$12:$L$113, 6, FALSE), "")</f>
        <v/>
      </c>
      <c r="E79" s="153" t="str">
        <f>IFERROR(VLOOKUP($A79, '利用者情報'!$A$12:$L$113, 7, FALSE), "")</f>
        <v/>
      </c>
      <c r="F79" s="156" t="str">
        <f>IFERROR(VLOOKUP($A79, '利用者情報'!$A$12:$L$113, 8, FALSE), "")</f>
        <v/>
      </c>
      <c r="G79" s="153" t="str">
        <f>IFERROR(VLOOKUP($A79, '利用者情報'!$A$12:$L$113, 9, FALSE), "")</f>
        <v/>
      </c>
      <c r="H79" s="153" t="str">
        <f>IFERROR(VLOOKUP($A79, '利用者情報'!$A$12:$L$113, 10, FALSE), "")</f>
        <v/>
      </c>
      <c r="I79" s="153" t="str">
        <f>IFERROR(VLOOKUP($A79, '利用者情報'!$A$12:$L$113, 11, FALSE), "")</f>
        <v/>
      </c>
      <c r="J79" s="153" t="str">
        <f>IFERROR(VLOOKUP($A79, '利用者情報'!$A$12:$L$113, 12, FALSE), "")</f>
        <v/>
      </c>
      <c r="K79" s="160"/>
      <c r="L79" s="160"/>
      <c r="M79" s="157">
        <f t="shared" si="1"/>
        <v>0</v>
      </c>
      <c r="N79" s="158">
        <f t="shared" si="2"/>
        <v>0</v>
      </c>
      <c r="O79" s="160"/>
      <c r="P79" s="160"/>
      <c r="Q79" s="160"/>
      <c r="R79" s="158">
        <f t="shared" si="3"/>
        <v>0</v>
      </c>
      <c r="S79" s="157">
        <f t="shared" si="4"/>
        <v>0</v>
      </c>
      <c r="T79" s="157">
        <f t="shared" si="5"/>
        <v>0</v>
      </c>
      <c r="U79" s="158">
        <f t="shared" si="6"/>
        <v>0</v>
      </c>
      <c r="V79" s="158">
        <f t="shared" si="7"/>
        <v>0</v>
      </c>
      <c r="W79" s="162"/>
      <c r="X79" s="183"/>
      <c r="Y79" s="1"/>
      <c r="Z79" s="1"/>
      <c r="AA79" s="1"/>
      <c r="AB79" s="1"/>
      <c r="AC79" s="1"/>
    </row>
    <row r="80" ht="18.0" customHeight="1">
      <c r="A80" s="160"/>
      <c r="B80" s="153" t="str">
        <f>IFERROR(VLOOKUP($A80, '利用者情報'!$A$12:$L$113, 2, FALSE), "")</f>
        <v/>
      </c>
      <c r="C80" s="153" t="str">
        <f>IFERROR(VLOOKUP($A80, '利用者情報'!$A$12:$L$113, 3, FALSE), "")</f>
        <v/>
      </c>
      <c r="D80" s="153" t="str">
        <f>IFERROR(VLOOKUP($A80, '利用者情報'!$A$12:$L$113, 6, FALSE), "")</f>
        <v/>
      </c>
      <c r="E80" s="153" t="str">
        <f>IFERROR(VLOOKUP($A80, '利用者情報'!$A$12:$L$113, 7, FALSE), "")</f>
        <v/>
      </c>
      <c r="F80" s="156" t="str">
        <f>IFERROR(VLOOKUP($A80, '利用者情報'!$A$12:$L$113, 8, FALSE), "")</f>
        <v/>
      </c>
      <c r="G80" s="153" t="str">
        <f>IFERROR(VLOOKUP($A80, '利用者情報'!$A$12:$L$113, 9, FALSE), "")</f>
        <v/>
      </c>
      <c r="H80" s="153" t="str">
        <f>IFERROR(VLOOKUP($A80, '利用者情報'!$A$12:$L$113, 10, FALSE), "")</f>
        <v/>
      </c>
      <c r="I80" s="153" t="str">
        <f>IFERROR(VLOOKUP($A80, '利用者情報'!$A$12:$L$113, 11, FALSE), "")</f>
        <v/>
      </c>
      <c r="J80" s="153" t="str">
        <f>IFERROR(VLOOKUP($A80, '利用者情報'!$A$12:$L$113, 12, FALSE), "")</f>
        <v/>
      </c>
      <c r="K80" s="160"/>
      <c r="L80" s="160"/>
      <c r="M80" s="157">
        <f t="shared" si="1"/>
        <v>0</v>
      </c>
      <c r="N80" s="158">
        <f t="shared" si="2"/>
        <v>0</v>
      </c>
      <c r="O80" s="160"/>
      <c r="P80" s="160"/>
      <c r="Q80" s="160"/>
      <c r="R80" s="158">
        <f t="shared" si="3"/>
        <v>0</v>
      </c>
      <c r="S80" s="157">
        <f t="shared" si="4"/>
        <v>0</v>
      </c>
      <c r="T80" s="157">
        <f t="shared" si="5"/>
        <v>0</v>
      </c>
      <c r="U80" s="158">
        <f t="shared" si="6"/>
        <v>0</v>
      </c>
      <c r="V80" s="158">
        <f t="shared" si="7"/>
        <v>0</v>
      </c>
      <c r="W80" s="162"/>
      <c r="X80" s="183"/>
      <c r="Y80" s="1"/>
      <c r="Z80" s="1"/>
      <c r="AA80" s="1"/>
      <c r="AB80" s="1"/>
      <c r="AC80" s="1"/>
    </row>
    <row r="81" ht="18.0" customHeight="1">
      <c r="A81" s="160"/>
      <c r="B81" s="153" t="str">
        <f>IFERROR(VLOOKUP($A81, '利用者情報'!$A$12:$L$113, 2, FALSE), "")</f>
        <v/>
      </c>
      <c r="C81" s="153" t="str">
        <f>IFERROR(VLOOKUP($A81, '利用者情報'!$A$12:$L$113, 3, FALSE), "")</f>
        <v/>
      </c>
      <c r="D81" s="153" t="str">
        <f>IFERROR(VLOOKUP($A81, '利用者情報'!$A$12:$L$113, 6, FALSE), "")</f>
        <v/>
      </c>
      <c r="E81" s="153" t="str">
        <f>IFERROR(VLOOKUP($A81, '利用者情報'!$A$12:$L$113, 7, FALSE), "")</f>
        <v/>
      </c>
      <c r="F81" s="156" t="str">
        <f>IFERROR(VLOOKUP($A81, '利用者情報'!$A$12:$L$113, 8, FALSE), "")</f>
        <v/>
      </c>
      <c r="G81" s="153" t="str">
        <f>IFERROR(VLOOKUP($A81, '利用者情報'!$A$12:$L$113, 9, FALSE), "")</f>
        <v/>
      </c>
      <c r="H81" s="153" t="str">
        <f>IFERROR(VLOOKUP($A81, '利用者情報'!$A$12:$L$113, 10, FALSE), "")</f>
        <v/>
      </c>
      <c r="I81" s="153" t="str">
        <f>IFERROR(VLOOKUP($A81, '利用者情報'!$A$12:$L$113, 11, FALSE), "")</f>
        <v/>
      </c>
      <c r="J81" s="153" t="str">
        <f>IFERROR(VLOOKUP($A81, '利用者情報'!$A$12:$L$113, 12, FALSE), "")</f>
        <v/>
      </c>
      <c r="K81" s="160"/>
      <c r="L81" s="160"/>
      <c r="M81" s="157">
        <f t="shared" si="1"/>
        <v>0</v>
      </c>
      <c r="N81" s="158">
        <f t="shared" si="2"/>
        <v>0</v>
      </c>
      <c r="O81" s="160"/>
      <c r="P81" s="160"/>
      <c r="Q81" s="160"/>
      <c r="R81" s="158">
        <f t="shared" si="3"/>
        <v>0</v>
      </c>
      <c r="S81" s="157">
        <f t="shared" si="4"/>
        <v>0</v>
      </c>
      <c r="T81" s="157">
        <f t="shared" si="5"/>
        <v>0</v>
      </c>
      <c r="U81" s="158">
        <f t="shared" si="6"/>
        <v>0</v>
      </c>
      <c r="V81" s="158">
        <f t="shared" si="7"/>
        <v>0</v>
      </c>
      <c r="W81" s="162"/>
      <c r="X81" s="183"/>
      <c r="Y81" s="1"/>
      <c r="Z81" s="1"/>
      <c r="AA81" s="1"/>
      <c r="AB81" s="1"/>
      <c r="AC81" s="1"/>
    </row>
    <row r="82" ht="18.0" customHeight="1">
      <c r="A82" s="160"/>
      <c r="B82" s="153" t="str">
        <f>IFERROR(VLOOKUP($A82, '利用者情報'!$A$12:$L$113, 2, FALSE), "")</f>
        <v/>
      </c>
      <c r="C82" s="153" t="str">
        <f>IFERROR(VLOOKUP($A82, '利用者情報'!$A$12:$L$113, 3, FALSE), "")</f>
        <v/>
      </c>
      <c r="D82" s="153" t="str">
        <f>IFERROR(VLOOKUP($A82, '利用者情報'!$A$12:$L$113, 6, FALSE), "")</f>
        <v/>
      </c>
      <c r="E82" s="153" t="str">
        <f>IFERROR(VLOOKUP($A82, '利用者情報'!$A$12:$L$113, 7, FALSE), "")</f>
        <v/>
      </c>
      <c r="F82" s="156" t="str">
        <f>IFERROR(VLOOKUP($A82, '利用者情報'!$A$12:$L$113, 8, FALSE), "")</f>
        <v/>
      </c>
      <c r="G82" s="153" t="str">
        <f>IFERROR(VLOOKUP($A82, '利用者情報'!$A$12:$L$113, 9, FALSE), "")</f>
        <v/>
      </c>
      <c r="H82" s="153" t="str">
        <f>IFERROR(VLOOKUP($A82, '利用者情報'!$A$12:$L$113, 10, FALSE), "")</f>
        <v/>
      </c>
      <c r="I82" s="153" t="str">
        <f>IFERROR(VLOOKUP($A82, '利用者情報'!$A$12:$L$113, 11, FALSE), "")</f>
        <v/>
      </c>
      <c r="J82" s="153" t="str">
        <f>IFERROR(VLOOKUP($A82, '利用者情報'!$A$12:$L$113, 12, FALSE), "")</f>
        <v/>
      </c>
      <c r="K82" s="160"/>
      <c r="L82" s="160"/>
      <c r="M82" s="157">
        <f t="shared" si="1"/>
        <v>0</v>
      </c>
      <c r="N82" s="158">
        <f t="shared" si="2"/>
        <v>0</v>
      </c>
      <c r="O82" s="160"/>
      <c r="P82" s="160"/>
      <c r="Q82" s="160"/>
      <c r="R82" s="158">
        <f t="shared" si="3"/>
        <v>0</v>
      </c>
      <c r="S82" s="157">
        <f t="shared" si="4"/>
        <v>0</v>
      </c>
      <c r="T82" s="157">
        <f t="shared" si="5"/>
        <v>0</v>
      </c>
      <c r="U82" s="158">
        <f t="shared" si="6"/>
        <v>0</v>
      </c>
      <c r="V82" s="158">
        <f t="shared" si="7"/>
        <v>0</v>
      </c>
      <c r="W82" s="162"/>
      <c r="X82" s="183"/>
      <c r="Y82" s="1"/>
      <c r="Z82" s="1"/>
      <c r="AA82" s="1"/>
      <c r="AB82" s="1"/>
      <c r="AC82" s="1"/>
    </row>
    <row r="83" ht="18.0" customHeight="1">
      <c r="A83" s="160"/>
      <c r="B83" s="153" t="str">
        <f>IFERROR(VLOOKUP($A83, '利用者情報'!$A$12:$L$113, 2, FALSE), "")</f>
        <v/>
      </c>
      <c r="C83" s="153" t="str">
        <f>IFERROR(VLOOKUP($A83, '利用者情報'!$A$12:$L$113, 3, FALSE), "")</f>
        <v/>
      </c>
      <c r="D83" s="153" t="str">
        <f>IFERROR(VLOOKUP($A83, '利用者情報'!$A$12:$L$113, 6, FALSE), "")</f>
        <v/>
      </c>
      <c r="E83" s="153" t="str">
        <f>IFERROR(VLOOKUP($A83, '利用者情報'!$A$12:$L$113, 7, FALSE), "")</f>
        <v/>
      </c>
      <c r="F83" s="156" t="str">
        <f>IFERROR(VLOOKUP($A83, '利用者情報'!$A$12:$L$113, 8, FALSE), "")</f>
        <v/>
      </c>
      <c r="G83" s="153" t="str">
        <f>IFERROR(VLOOKUP($A83, '利用者情報'!$A$12:$L$113, 9, FALSE), "")</f>
        <v/>
      </c>
      <c r="H83" s="153" t="str">
        <f>IFERROR(VLOOKUP($A83, '利用者情報'!$A$12:$L$113, 10, FALSE), "")</f>
        <v/>
      </c>
      <c r="I83" s="153" t="str">
        <f>IFERROR(VLOOKUP($A83, '利用者情報'!$A$12:$L$113, 11, FALSE), "")</f>
        <v/>
      </c>
      <c r="J83" s="153" t="str">
        <f>IFERROR(VLOOKUP($A83, '利用者情報'!$A$12:$L$113, 12, FALSE), "")</f>
        <v/>
      </c>
      <c r="K83" s="160"/>
      <c r="L83" s="160"/>
      <c r="M83" s="157">
        <f t="shared" si="1"/>
        <v>0</v>
      </c>
      <c r="N83" s="158">
        <f t="shared" si="2"/>
        <v>0</v>
      </c>
      <c r="O83" s="160"/>
      <c r="P83" s="160"/>
      <c r="Q83" s="160"/>
      <c r="R83" s="158">
        <f t="shared" si="3"/>
        <v>0</v>
      </c>
      <c r="S83" s="157">
        <f t="shared" si="4"/>
        <v>0</v>
      </c>
      <c r="T83" s="157">
        <f t="shared" si="5"/>
        <v>0</v>
      </c>
      <c r="U83" s="158">
        <f t="shared" si="6"/>
        <v>0</v>
      </c>
      <c r="V83" s="158">
        <f t="shared" si="7"/>
        <v>0</v>
      </c>
      <c r="W83" s="162"/>
      <c r="X83" s="183"/>
      <c r="Y83" s="1"/>
      <c r="Z83" s="1"/>
      <c r="AA83" s="1"/>
      <c r="AB83" s="1"/>
      <c r="AC83" s="1"/>
    </row>
    <row r="84" ht="18.0" customHeight="1">
      <c r="A84" s="160"/>
      <c r="B84" s="153" t="str">
        <f>IFERROR(VLOOKUP($A84, '利用者情報'!$A$12:$L$113, 2, FALSE), "")</f>
        <v/>
      </c>
      <c r="C84" s="153" t="str">
        <f>IFERROR(VLOOKUP($A84, '利用者情報'!$A$12:$L$113, 3, FALSE), "")</f>
        <v/>
      </c>
      <c r="D84" s="153" t="str">
        <f>IFERROR(VLOOKUP($A84, '利用者情報'!$A$12:$L$113, 6, FALSE), "")</f>
        <v/>
      </c>
      <c r="E84" s="153" t="str">
        <f>IFERROR(VLOOKUP($A84, '利用者情報'!$A$12:$L$113, 7, FALSE), "")</f>
        <v/>
      </c>
      <c r="F84" s="156" t="str">
        <f>IFERROR(VLOOKUP($A84, '利用者情報'!$A$12:$L$113, 8, FALSE), "")</f>
        <v/>
      </c>
      <c r="G84" s="153" t="str">
        <f>IFERROR(VLOOKUP($A84, '利用者情報'!$A$12:$L$113, 9, FALSE), "")</f>
        <v/>
      </c>
      <c r="H84" s="153" t="str">
        <f>IFERROR(VLOOKUP($A84, '利用者情報'!$A$12:$L$113, 10, FALSE), "")</f>
        <v/>
      </c>
      <c r="I84" s="153" t="str">
        <f>IFERROR(VLOOKUP($A84, '利用者情報'!$A$12:$L$113, 11, FALSE), "")</f>
        <v/>
      </c>
      <c r="J84" s="153" t="str">
        <f>IFERROR(VLOOKUP($A84, '利用者情報'!$A$12:$L$113, 12, FALSE), "")</f>
        <v/>
      </c>
      <c r="K84" s="160"/>
      <c r="L84" s="160"/>
      <c r="M84" s="157">
        <f t="shared" si="1"/>
        <v>0</v>
      </c>
      <c r="N84" s="158">
        <f t="shared" si="2"/>
        <v>0</v>
      </c>
      <c r="O84" s="160"/>
      <c r="P84" s="160"/>
      <c r="Q84" s="160"/>
      <c r="R84" s="158">
        <f t="shared" si="3"/>
        <v>0</v>
      </c>
      <c r="S84" s="157">
        <f t="shared" si="4"/>
        <v>0</v>
      </c>
      <c r="T84" s="157">
        <f t="shared" si="5"/>
        <v>0</v>
      </c>
      <c r="U84" s="158">
        <f t="shared" si="6"/>
        <v>0</v>
      </c>
      <c r="V84" s="158">
        <f t="shared" si="7"/>
        <v>0</v>
      </c>
      <c r="W84" s="162"/>
      <c r="X84" s="183"/>
      <c r="Y84" s="1"/>
      <c r="Z84" s="1"/>
      <c r="AA84" s="1"/>
      <c r="AB84" s="1"/>
      <c r="AC84" s="1"/>
    </row>
    <row r="85" ht="18.0" customHeight="1">
      <c r="A85" s="160"/>
      <c r="B85" s="153" t="str">
        <f>IFERROR(VLOOKUP($A85, '利用者情報'!$A$12:$L$113, 2, FALSE), "")</f>
        <v/>
      </c>
      <c r="C85" s="153" t="str">
        <f>IFERROR(VLOOKUP($A85, '利用者情報'!$A$12:$L$113, 3, FALSE), "")</f>
        <v/>
      </c>
      <c r="D85" s="153" t="str">
        <f>IFERROR(VLOOKUP($A85, '利用者情報'!$A$12:$L$113, 6, FALSE), "")</f>
        <v/>
      </c>
      <c r="E85" s="153" t="str">
        <f>IFERROR(VLOOKUP($A85, '利用者情報'!$A$12:$L$113, 7, FALSE), "")</f>
        <v/>
      </c>
      <c r="F85" s="156" t="str">
        <f>IFERROR(VLOOKUP($A85, '利用者情報'!$A$12:$L$113, 8, FALSE), "")</f>
        <v/>
      </c>
      <c r="G85" s="153" t="str">
        <f>IFERROR(VLOOKUP($A85, '利用者情報'!$A$12:$L$113, 9, FALSE), "")</f>
        <v/>
      </c>
      <c r="H85" s="153" t="str">
        <f>IFERROR(VLOOKUP($A85, '利用者情報'!$A$12:$L$113, 10, FALSE), "")</f>
        <v/>
      </c>
      <c r="I85" s="153" t="str">
        <f>IFERROR(VLOOKUP($A85, '利用者情報'!$A$12:$L$113, 11, FALSE), "")</f>
        <v/>
      </c>
      <c r="J85" s="153" t="str">
        <f>IFERROR(VLOOKUP($A85, '利用者情報'!$A$12:$L$113, 12, FALSE), "")</f>
        <v/>
      </c>
      <c r="K85" s="160"/>
      <c r="L85" s="160"/>
      <c r="M85" s="157">
        <f t="shared" si="1"/>
        <v>0</v>
      </c>
      <c r="N85" s="158">
        <f t="shared" si="2"/>
        <v>0</v>
      </c>
      <c r="O85" s="160"/>
      <c r="P85" s="160"/>
      <c r="Q85" s="160"/>
      <c r="R85" s="158">
        <f t="shared" si="3"/>
        <v>0</v>
      </c>
      <c r="S85" s="157">
        <f t="shared" si="4"/>
        <v>0</v>
      </c>
      <c r="T85" s="157">
        <f t="shared" si="5"/>
        <v>0</v>
      </c>
      <c r="U85" s="158">
        <f t="shared" si="6"/>
        <v>0</v>
      </c>
      <c r="V85" s="158">
        <f t="shared" si="7"/>
        <v>0</v>
      </c>
      <c r="W85" s="162"/>
      <c r="X85" s="183"/>
      <c r="Y85" s="1"/>
      <c r="Z85" s="1"/>
      <c r="AA85" s="1"/>
      <c r="AB85" s="1"/>
      <c r="AC85" s="1"/>
    </row>
    <row r="86" ht="18.0" customHeight="1">
      <c r="A86" s="160"/>
      <c r="B86" s="153" t="str">
        <f>IFERROR(VLOOKUP($A86, '利用者情報'!$A$12:$L$113, 2, FALSE), "")</f>
        <v/>
      </c>
      <c r="C86" s="153" t="str">
        <f>IFERROR(VLOOKUP($A86, '利用者情報'!$A$12:$L$113, 3, FALSE), "")</f>
        <v/>
      </c>
      <c r="D86" s="153" t="str">
        <f>IFERROR(VLOOKUP($A86, '利用者情報'!$A$12:$L$113, 6, FALSE), "")</f>
        <v/>
      </c>
      <c r="E86" s="153" t="str">
        <f>IFERROR(VLOOKUP($A86, '利用者情報'!$A$12:$L$113, 7, FALSE), "")</f>
        <v/>
      </c>
      <c r="F86" s="156" t="str">
        <f>IFERROR(VLOOKUP($A86, '利用者情報'!$A$12:$L$113, 8, FALSE), "")</f>
        <v/>
      </c>
      <c r="G86" s="153" t="str">
        <f>IFERROR(VLOOKUP($A86, '利用者情報'!$A$12:$L$113, 9, FALSE), "")</f>
        <v/>
      </c>
      <c r="H86" s="153" t="str">
        <f>IFERROR(VLOOKUP($A86, '利用者情報'!$A$12:$L$113, 10, FALSE), "")</f>
        <v/>
      </c>
      <c r="I86" s="153" t="str">
        <f>IFERROR(VLOOKUP($A86, '利用者情報'!$A$12:$L$113, 11, FALSE), "")</f>
        <v/>
      </c>
      <c r="J86" s="153" t="str">
        <f>IFERROR(VLOOKUP($A86, '利用者情報'!$A$12:$L$113, 12, FALSE), "")</f>
        <v/>
      </c>
      <c r="K86" s="160"/>
      <c r="L86" s="160"/>
      <c r="M86" s="157">
        <f t="shared" si="1"/>
        <v>0</v>
      </c>
      <c r="N86" s="158">
        <f t="shared" si="2"/>
        <v>0</v>
      </c>
      <c r="O86" s="160"/>
      <c r="P86" s="160"/>
      <c r="Q86" s="160"/>
      <c r="R86" s="158">
        <f t="shared" si="3"/>
        <v>0</v>
      </c>
      <c r="S86" s="157">
        <f t="shared" si="4"/>
        <v>0</v>
      </c>
      <c r="T86" s="157">
        <f t="shared" si="5"/>
        <v>0</v>
      </c>
      <c r="U86" s="158">
        <f t="shared" si="6"/>
        <v>0</v>
      </c>
      <c r="V86" s="158">
        <f t="shared" si="7"/>
        <v>0</v>
      </c>
      <c r="W86" s="162"/>
      <c r="X86" s="183"/>
      <c r="Y86" s="1"/>
      <c r="Z86" s="1"/>
      <c r="AA86" s="1"/>
      <c r="AB86" s="1"/>
      <c r="AC86" s="1"/>
    </row>
    <row r="87" ht="18.0" customHeight="1">
      <c r="A87" s="160"/>
      <c r="B87" s="153" t="str">
        <f>IFERROR(VLOOKUP($A87, '利用者情報'!$A$12:$L$113, 2, FALSE), "")</f>
        <v/>
      </c>
      <c r="C87" s="153" t="str">
        <f>IFERROR(VLOOKUP($A87, '利用者情報'!$A$12:$L$113, 3, FALSE), "")</f>
        <v/>
      </c>
      <c r="D87" s="153" t="str">
        <f>IFERROR(VLOOKUP($A87, '利用者情報'!$A$12:$L$113, 6, FALSE), "")</f>
        <v/>
      </c>
      <c r="E87" s="153" t="str">
        <f>IFERROR(VLOOKUP($A87, '利用者情報'!$A$12:$L$113, 7, FALSE), "")</f>
        <v/>
      </c>
      <c r="F87" s="156" t="str">
        <f>IFERROR(VLOOKUP($A87, '利用者情報'!$A$12:$L$113, 8, FALSE), "")</f>
        <v/>
      </c>
      <c r="G87" s="153" t="str">
        <f>IFERROR(VLOOKUP($A87, '利用者情報'!$A$12:$L$113, 9, FALSE), "")</f>
        <v/>
      </c>
      <c r="H87" s="153" t="str">
        <f>IFERROR(VLOOKUP($A87, '利用者情報'!$A$12:$L$113, 10, FALSE), "")</f>
        <v/>
      </c>
      <c r="I87" s="153" t="str">
        <f>IFERROR(VLOOKUP($A87, '利用者情報'!$A$12:$L$113, 11, FALSE), "")</f>
        <v/>
      </c>
      <c r="J87" s="153" t="str">
        <f>IFERROR(VLOOKUP($A87, '利用者情報'!$A$12:$L$113, 12, FALSE), "")</f>
        <v/>
      </c>
      <c r="K87" s="160"/>
      <c r="L87" s="160"/>
      <c r="M87" s="157">
        <f t="shared" si="1"/>
        <v>0</v>
      </c>
      <c r="N87" s="158">
        <f t="shared" si="2"/>
        <v>0</v>
      </c>
      <c r="O87" s="160"/>
      <c r="P87" s="160"/>
      <c r="Q87" s="160"/>
      <c r="R87" s="158">
        <f t="shared" si="3"/>
        <v>0</v>
      </c>
      <c r="S87" s="157">
        <f t="shared" si="4"/>
        <v>0</v>
      </c>
      <c r="T87" s="157">
        <f t="shared" si="5"/>
        <v>0</v>
      </c>
      <c r="U87" s="158">
        <f t="shared" si="6"/>
        <v>0</v>
      </c>
      <c r="V87" s="158">
        <f t="shared" si="7"/>
        <v>0</v>
      </c>
      <c r="W87" s="162"/>
      <c r="X87" s="183"/>
      <c r="Y87" s="1"/>
      <c r="Z87" s="1"/>
      <c r="AA87" s="1"/>
      <c r="AB87" s="1"/>
      <c r="AC87" s="1"/>
    </row>
    <row r="88" ht="18.0" customHeight="1">
      <c r="A88" s="160"/>
      <c r="B88" s="153" t="str">
        <f>IFERROR(VLOOKUP($A88, '利用者情報'!$A$12:$L$113, 2, FALSE), "")</f>
        <v/>
      </c>
      <c r="C88" s="153" t="str">
        <f>IFERROR(VLOOKUP($A88, '利用者情報'!$A$12:$L$113, 3, FALSE), "")</f>
        <v/>
      </c>
      <c r="D88" s="153" t="str">
        <f>IFERROR(VLOOKUP($A88, '利用者情報'!$A$12:$L$113, 6, FALSE), "")</f>
        <v/>
      </c>
      <c r="E88" s="153" t="str">
        <f>IFERROR(VLOOKUP($A88, '利用者情報'!$A$12:$L$113, 7, FALSE), "")</f>
        <v/>
      </c>
      <c r="F88" s="156" t="str">
        <f>IFERROR(VLOOKUP($A88, '利用者情報'!$A$12:$L$113, 8, FALSE), "")</f>
        <v/>
      </c>
      <c r="G88" s="153" t="str">
        <f>IFERROR(VLOOKUP($A88, '利用者情報'!$A$12:$L$113, 9, FALSE), "")</f>
        <v/>
      </c>
      <c r="H88" s="153" t="str">
        <f>IFERROR(VLOOKUP($A88, '利用者情報'!$A$12:$L$113, 10, FALSE), "")</f>
        <v/>
      </c>
      <c r="I88" s="153" t="str">
        <f>IFERROR(VLOOKUP($A88, '利用者情報'!$A$12:$L$113, 11, FALSE), "")</f>
        <v/>
      </c>
      <c r="J88" s="153" t="str">
        <f>IFERROR(VLOOKUP($A88, '利用者情報'!$A$12:$L$113, 12, FALSE), "")</f>
        <v/>
      </c>
      <c r="K88" s="160"/>
      <c r="L88" s="160"/>
      <c r="M88" s="157">
        <f t="shared" si="1"/>
        <v>0</v>
      </c>
      <c r="N88" s="158">
        <f t="shared" si="2"/>
        <v>0</v>
      </c>
      <c r="O88" s="160"/>
      <c r="P88" s="160"/>
      <c r="Q88" s="160"/>
      <c r="R88" s="158">
        <f t="shared" si="3"/>
        <v>0</v>
      </c>
      <c r="S88" s="157">
        <f t="shared" si="4"/>
        <v>0</v>
      </c>
      <c r="T88" s="157">
        <f t="shared" si="5"/>
        <v>0</v>
      </c>
      <c r="U88" s="158">
        <f t="shared" si="6"/>
        <v>0</v>
      </c>
      <c r="V88" s="158">
        <f t="shared" si="7"/>
        <v>0</v>
      </c>
      <c r="W88" s="162"/>
      <c r="X88" s="183"/>
      <c r="Y88" s="1"/>
      <c r="Z88" s="1"/>
      <c r="AA88" s="1"/>
      <c r="AB88" s="1"/>
      <c r="AC88" s="1"/>
    </row>
    <row r="89" ht="18.0" customHeight="1">
      <c r="A89" s="160"/>
      <c r="B89" s="153" t="str">
        <f>IFERROR(VLOOKUP($A89, '利用者情報'!$A$12:$L$113, 2, FALSE), "")</f>
        <v/>
      </c>
      <c r="C89" s="153" t="str">
        <f>IFERROR(VLOOKUP($A89, '利用者情報'!$A$12:$L$113, 3, FALSE), "")</f>
        <v/>
      </c>
      <c r="D89" s="153" t="str">
        <f>IFERROR(VLOOKUP($A89, '利用者情報'!$A$12:$L$113, 6, FALSE), "")</f>
        <v/>
      </c>
      <c r="E89" s="153" t="str">
        <f>IFERROR(VLOOKUP($A89, '利用者情報'!$A$12:$L$113, 7, FALSE), "")</f>
        <v/>
      </c>
      <c r="F89" s="156" t="str">
        <f>IFERROR(VLOOKUP($A89, '利用者情報'!$A$12:$L$113, 8, FALSE), "")</f>
        <v/>
      </c>
      <c r="G89" s="153" t="str">
        <f>IFERROR(VLOOKUP($A89, '利用者情報'!$A$12:$L$113, 9, FALSE), "")</f>
        <v/>
      </c>
      <c r="H89" s="153" t="str">
        <f>IFERROR(VLOOKUP($A89, '利用者情報'!$A$12:$L$113, 10, FALSE), "")</f>
        <v/>
      </c>
      <c r="I89" s="153" t="str">
        <f>IFERROR(VLOOKUP($A89, '利用者情報'!$A$12:$L$113, 11, FALSE), "")</f>
        <v/>
      </c>
      <c r="J89" s="153" t="str">
        <f>IFERROR(VLOOKUP($A89, '利用者情報'!$A$12:$L$113, 12, FALSE), "")</f>
        <v/>
      </c>
      <c r="K89" s="160"/>
      <c r="L89" s="160"/>
      <c r="M89" s="157">
        <f t="shared" si="1"/>
        <v>0</v>
      </c>
      <c r="N89" s="158">
        <f t="shared" si="2"/>
        <v>0</v>
      </c>
      <c r="O89" s="160"/>
      <c r="P89" s="160"/>
      <c r="Q89" s="160"/>
      <c r="R89" s="158">
        <f t="shared" si="3"/>
        <v>0</v>
      </c>
      <c r="S89" s="157">
        <f t="shared" si="4"/>
        <v>0</v>
      </c>
      <c r="T89" s="157">
        <f t="shared" si="5"/>
        <v>0</v>
      </c>
      <c r="U89" s="158">
        <f t="shared" si="6"/>
        <v>0</v>
      </c>
      <c r="V89" s="158">
        <f t="shared" si="7"/>
        <v>0</v>
      </c>
      <c r="W89" s="162"/>
      <c r="X89" s="183"/>
      <c r="Y89" s="1"/>
      <c r="Z89" s="1"/>
      <c r="AA89" s="1"/>
      <c r="AB89" s="1"/>
      <c r="AC89" s="1"/>
    </row>
    <row r="90" ht="18.0" customHeight="1">
      <c r="A90" s="160"/>
      <c r="B90" s="153" t="str">
        <f>IFERROR(VLOOKUP($A90, '利用者情報'!$A$12:$L$113, 2, FALSE), "")</f>
        <v/>
      </c>
      <c r="C90" s="153" t="str">
        <f>IFERROR(VLOOKUP($A90, '利用者情報'!$A$12:$L$113, 3, FALSE), "")</f>
        <v/>
      </c>
      <c r="D90" s="153" t="str">
        <f>IFERROR(VLOOKUP($A90, '利用者情報'!$A$12:$L$113, 6, FALSE), "")</f>
        <v/>
      </c>
      <c r="E90" s="153" t="str">
        <f>IFERROR(VLOOKUP($A90, '利用者情報'!$A$12:$L$113, 7, FALSE), "")</f>
        <v/>
      </c>
      <c r="F90" s="156" t="str">
        <f>IFERROR(VLOOKUP($A90, '利用者情報'!$A$12:$L$113, 8, FALSE), "")</f>
        <v/>
      </c>
      <c r="G90" s="153" t="str">
        <f>IFERROR(VLOOKUP($A90, '利用者情報'!$A$12:$L$113, 9, FALSE), "")</f>
        <v/>
      </c>
      <c r="H90" s="153" t="str">
        <f>IFERROR(VLOOKUP($A90, '利用者情報'!$A$12:$L$113, 10, FALSE), "")</f>
        <v/>
      </c>
      <c r="I90" s="153" t="str">
        <f>IFERROR(VLOOKUP($A90, '利用者情報'!$A$12:$L$113, 11, FALSE), "")</f>
        <v/>
      </c>
      <c r="J90" s="153" t="str">
        <f>IFERROR(VLOOKUP($A90, '利用者情報'!$A$12:$L$113, 12, FALSE), "")</f>
        <v/>
      </c>
      <c r="K90" s="160"/>
      <c r="L90" s="160"/>
      <c r="M90" s="157">
        <f t="shared" si="1"/>
        <v>0</v>
      </c>
      <c r="N90" s="158">
        <f t="shared" si="2"/>
        <v>0</v>
      </c>
      <c r="O90" s="160"/>
      <c r="P90" s="160"/>
      <c r="Q90" s="160"/>
      <c r="R90" s="158">
        <f t="shared" si="3"/>
        <v>0</v>
      </c>
      <c r="S90" s="157">
        <f t="shared" si="4"/>
        <v>0</v>
      </c>
      <c r="T90" s="157">
        <f t="shared" si="5"/>
        <v>0</v>
      </c>
      <c r="U90" s="158">
        <f t="shared" si="6"/>
        <v>0</v>
      </c>
      <c r="V90" s="158">
        <f t="shared" si="7"/>
        <v>0</v>
      </c>
      <c r="W90" s="162"/>
      <c r="X90" s="183"/>
      <c r="Y90" s="1"/>
      <c r="Z90" s="1"/>
      <c r="AA90" s="1"/>
      <c r="AB90" s="1"/>
      <c r="AC90" s="1"/>
    </row>
    <row r="91" ht="18.0" customHeight="1">
      <c r="A91" s="160"/>
      <c r="B91" s="153" t="str">
        <f>IFERROR(VLOOKUP($A91, '利用者情報'!$A$12:$L$113, 2, FALSE), "")</f>
        <v/>
      </c>
      <c r="C91" s="153" t="str">
        <f>IFERROR(VLOOKUP($A91, '利用者情報'!$A$12:$L$113, 3, FALSE), "")</f>
        <v/>
      </c>
      <c r="D91" s="153" t="str">
        <f>IFERROR(VLOOKUP($A91, '利用者情報'!$A$12:$L$113, 6, FALSE), "")</f>
        <v/>
      </c>
      <c r="E91" s="153" t="str">
        <f>IFERROR(VLOOKUP($A91, '利用者情報'!$A$12:$L$113, 7, FALSE), "")</f>
        <v/>
      </c>
      <c r="F91" s="156" t="str">
        <f>IFERROR(VLOOKUP($A91, '利用者情報'!$A$12:$L$113, 8, FALSE), "")</f>
        <v/>
      </c>
      <c r="G91" s="153" t="str">
        <f>IFERROR(VLOOKUP($A91, '利用者情報'!$A$12:$L$113, 9, FALSE), "")</f>
        <v/>
      </c>
      <c r="H91" s="153" t="str">
        <f>IFERROR(VLOOKUP($A91, '利用者情報'!$A$12:$L$113, 10, FALSE), "")</f>
        <v/>
      </c>
      <c r="I91" s="153" t="str">
        <f>IFERROR(VLOOKUP($A91, '利用者情報'!$A$12:$L$113, 11, FALSE), "")</f>
        <v/>
      </c>
      <c r="J91" s="153" t="str">
        <f>IFERROR(VLOOKUP($A91, '利用者情報'!$A$12:$L$113, 12, FALSE), "")</f>
        <v/>
      </c>
      <c r="K91" s="160"/>
      <c r="L91" s="160"/>
      <c r="M91" s="157">
        <f t="shared" si="1"/>
        <v>0</v>
      </c>
      <c r="N91" s="158">
        <f t="shared" si="2"/>
        <v>0</v>
      </c>
      <c r="O91" s="160"/>
      <c r="P91" s="160"/>
      <c r="Q91" s="160"/>
      <c r="R91" s="158">
        <f t="shared" si="3"/>
        <v>0</v>
      </c>
      <c r="S91" s="157">
        <f t="shared" si="4"/>
        <v>0</v>
      </c>
      <c r="T91" s="157">
        <f t="shared" si="5"/>
        <v>0</v>
      </c>
      <c r="U91" s="158">
        <f t="shared" si="6"/>
        <v>0</v>
      </c>
      <c r="V91" s="158">
        <f t="shared" si="7"/>
        <v>0</v>
      </c>
      <c r="W91" s="162"/>
      <c r="X91" s="183"/>
      <c r="Y91" s="1"/>
      <c r="Z91" s="1"/>
      <c r="AA91" s="1"/>
      <c r="AB91" s="1"/>
      <c r="AC91" s="1"/>
    </row>
    <row r="92" ht="18.0" customHeight="1">
      <c r="A92" s="160"/>
      <c r="B92" s="153" t="str">
        <f>IFERROR(VLOOKUP($A92, '利用者情報'!$A$12:$L$113, 2, FALSE), "")</f>
        <v/>
      </c>
      <c r="C92" s="153" t="str">
        <f>IFERROR(VLOOKUP($A92, '利用者情報'!$A$12:$L$113, 3, FALSE), "")</f>
        <v/>
      </c>
      <c r="D92" s="153" t="str">
        <f>IFERROR(VLOOKUP($A92, '利用者情報'!$A$12:$L$113, 6, FALSE), "")</f>
        <v/>
      </c>
      <c r="E92" s="153" t="str">
        <f>IFERROR(VLOOKUP($A92, '利用者情報'!$A$12:$L$113, 7, FALSE), "")</f>
        <v/>
      </c>
      <c r="F92" s="156" t="str">
        <f>IFERROR(VLOOKUP($A92, '利用者情報'!$A$12:$L$113, 8, FALSE), "")</f>
        <v/>
      </c>
      <c r="G92" s="153" t="str">
        <f>IFERROR(VLOOKUP($A92, '利用者情報'!$A$12:$L$113, 9, FALSE), "")</f>
        <v/>
      </c>
      <c r="H92" s="153" t="str">
        <f>IFERROR(VLOOKUP($A92, '利用者情報'!$A$12:$L$113, 10, FALSE), "")</f>
        <v/>
      </c>
      <c r="I92" s="153" t="str">
        <f>IFERROR(VLOOKUP($A92, '利用者情報'!$A$12:$L$113, 11, FALSE), "")</f>
        <v/>
      </c>
      <c r="J92" s="153" t="str">
        <f>IFERROR(VLOOKUP($A92, '利用者情報'!$A$12:$L$113, 12, FALSE), "")</f>
        <v/>
      </c>
      <c r="K92" s="160"/>
      <c r="L92" s="160"/>
      <c r="M92" s="157">
        <f t="shared" si="1"/>
        <v>0</v>
      </c>
      <c r="N92" s="158">
        <f t="shared" si="2"/>
        <v>0</v>
      </c>
      <c r="O92" s="160"/>
      <c r="P92" s="160"/>
      <c r="Q92" s="160"/>
      <c r="R92" s="158">
        <f t="shared" si="3"/>
        <v>0</v>
      </c>
      <c r="S92" s="157">
        <f t="shared" si="4"/>
        <v>0</v>
      </c>
      <c r="T92" s="157">
        <f t="shared" si="5"/>
        <v>0</v>
      </c>
      <c r="U92" s="158">
        <f t="shared" si="6"/>
        <v>0</v>
      </c>
      <c r="V92" s="158">
        <f t="shared" si="7"/>
        <v>0</v>
      </c>
      <c r="W92" s="162"/>
      <c r="X92" s="183"/>
      <c r="Y92" s="1"/>
      <c r="Z92" s="1"/>
      <c r="AA92" s="1"/>
      <c r="AB92" s="1"/>
      <c r="AC92" s="1"/>
    </row>
    <row r="93" ht="18.0" customHeight="1">
      <c r="A93" s="160"/>
      <c r="B93" s="153" t="str">
        <f>IFERROR(VLOOKUP($A93, '利用者情報'!$A$12:$L$113, 2, FALSE), "")</f>
        <v/>
      </c>
      <c r="C93" s="153" t="str">
        <f>IFERROR(VLOOKUP($A93, '利用者情報'!$A$12:$L$113, 3, FALSE), "")</f>
        <v/>
      </c>
      <c r="D93" s="153" t="str">
        <f>IFERROR(VLOOKUP($A93, '利用者情報'!$A$12:$L$113, 6, FALSE), "")</f>
        <v/>
      </c>
      <c r="E93" s="153" t="str">
        <f>IFERROR(VLOOKUP($A93, '利用者情報'!$A$12:$L$113, 7, FALSE), "")</f>
        <v/>
      </c>
      <c r="F93" s="156" t="str">
        <f>IFERROR(VLOOKUP($A93, '利用者情報'!$A$12:$L$113, 8, FALSE), "")</f>
        <v/>
      </c>
      <c r="G93" s="153" t="str">
        <f>IFERROR(VLOOKUP($A93, '利用者情報'!$A$12:$L$113, 9, FALSE), "")</f>
        <v/>
      </c>
      <c r="H93" s="153" t="str">
        <f>IFERROR(VLOOKUP($A93, '利用者情報'!$A$12:$L$113, 10, FALSE), "")</f>
        <v/>
      </c>
      <c r="I93" s="153" t="str">
        <f>IFERROR(VLOOKUP($A93, '利用者情報'!$A$12:$L$113, 11, FALSE), "")</f>
        <v/>
      </c>
      <c r="J93" s="153" t="str">
        <f>IFERROR(VLOOKUP($A93, '利用者情報'!$A$12:$L$113, 12, FALSE), "")</f>
        <v/>
      </c>
      <c r="K93" s="160"/>
      <c r="L93" s="160"/>
      <c r="M93" s="157">
        <f t="shared" si="1"/>
        <v>0</v>
      </c>
      <c r="N93" s="158">
        <f t="shared" si="2"/>
        <v>0</v>
      </c>
      <c r="O93" s="160"/>
      <c r="P93" s="160"/>
      <c r="Q93" s="160"/>
      <c r="R93" s="158">
        <f t="shared" si="3"/>
        <v>0</v>
      </c>
      <c r="S93" s="157">
        <f t="shared" si="4"/>
        <v>0</v>
      </c>
      <c r="T93" s="157">
        <f t="shared" si="5"/>
        <v>0</v>
      </c>
      <c r="U93" s="158">
        <f t="shared" si="6"/>
        <v>0</v>
      </c>
      <c r="V93" s="158">
        <f t="shared" si="7"/>
        <v>0</v>
      </c>
      <c r="W93" s="162"/>
      <c r="X93" s="183"/>
      <c r="Y93" s="1"/>
      <c r="Z93" s="1"/>
      <c r="AA93" s="1"/>
      <c r="AB93" s="1"/>
      <c r="AC93" s="1"/>
    </row>
    <row r="94" ht="18.0" customHeight="1">
      <c r="A94" s="160"/>
      <c r="B94" s="153" t="str">
        <f>IFERROR(VLOOKUP($A94, '利用者情報'!$A$12:$L$113, 2, FALSE), "")</f>
        <v/>
      </c>
      <c r="C94" s="153" t="str">
        <f>IFERROR(VLOOKUP($A94, '利用者情報'!$A$12:$L$113, 3, FALSE), "")</f>
        <v/>
      </c>
      <c r="D94" s="153" t="str">
        <f>IFERROR(VLOOKUP($A94, '利用者情報'!$A$12:$L$113, 6, FALSE), "")</f>
        <v/>
      </c>
      <c r="E94" s="153" t="str">
        <f>IFERROR(VLOOKUP($A94, '利用者情報'!$A$12:$L$113, 7, FALSE), "")</f>
        <v/>
      </c>
      <c r="F94" s="156" t="str">
        <f>IFERROR(VLOOKUP($A94, '利用者情報'!$A$12:$L$113, 8, FALSE), "")</f>
        <v/>
      </c>
      <c r="G94" s="153" t="str">
        <f>IFERROR(VLOOKUP($A94, '利用者情報'!$A$12:$L$113, 9, FALSE), "")</f>
        <v/>
      </c>
      <c r="H94" s="153" t="str">
        <f>IFERROR(VLOOKUP($A94, '利用者情報'!$A$12:$L$113, 10, FALSE), "")</f>
        <v/>
      </c>
      <c r="I94" s="153" t="str">
        <f>IFERROR(VLOOKUP($A94, '利用者情報'!$A$12:$L$113, 11, FALSE), "")</f>
        <v/>
      </c>
      <c r="J94" s="153" t="str">
        <f>IFERROR(VLOOKUP($A94, '利用者情報'!$A$12:$L$113, 12, FALSE), "")</f>
        <v/>
      </c>
      <c r="K94" s="160"/>
      <c r="L94" s="160"/>
      <c r="M94" s="157">
        <f t="shared" si="1"/>
        <v>0</v>
      </c>
      <c r="N94" s="158">
        <f t="shared" si="2"/>
        <v>0</v>
      </c>
      <c r="O94" s="160"/>
      <c r="P94" s="160"/>
      <c r="Q94" s="160"/>
      <c r="R94" s="158">
        <f t="shared" si="3"/>
        <v>0</v>
      </c>
      <c r="S94" s="157">
        <f t="shared" si="4"/>
        <v>0</v>
      </c>
      <c r="T94" s="157">
        <f t="shared" si="5"/>
        <v>0</v>
      </c>
      <c r="U94" s="158">
        <f t="shared" si="6"/>
        <v>0</v>
      </c>
      <c r="V94" s="158">
        <f t="shared" si="7"/>
        <v>0</v>
      </c>
      <c r="W94" s="162"/>
      <c r="X94" s="183"/>
      <c r="Y94" s="1"/>
      <c r="Z94" s="1"/>
      <c r="AA94" s="1"/>
      <c r="AB94" s="1"/>
      <c r="AC94" s="1"/>
    </row>
    <row r="95" ht="18.0" customHeight="1">
      <c r="A95" s="160"/>
      <c r="B95" s="153" t="str">
        <f>IFERROR(VLOOKUP($A95, '利用者情報'!$A$12:$L$113, 2, FALSE), "")</f>
        <v/>
      </c>
      <c r="C95" s="153" t="str">
        <f>IFERROR(VLOOKUP($A95, '利用者情報'!$A$12:$L$113, 3, FALSE), "")</f>
        <v/>
      </c>
      <c r="D95" s="153" t="str">
        <f>IFERROR(VLOOKUP($A95, '利用者情報'!$A$12:$L$113, 6, FALSE), "")</f>
        <v/>
      </c>
      <c r="E95" s="153" t="str">
        <f>IFERROR(VLOOKUP($A95, '利用者情報'!$A$12:$L$113, 7, FALSE), "")</f>
        <v/>
      </c>
      <c r="F95" s="156" t="str">
        <f>IFERROR(VLOOKUP($A95, '利用者情報'!$A$12:$L$113, 8, FALSE), "")</f>
        <v/>
      </c>
      <c r="G95" s="153" t="str">
        <f>IFERROR(VLOOKUP($A95, '利用者情報'!$A$12:$L$113, 9, FALSE), "")</f>
        <v/>
      </c>
      <c r="H95" s="153" t="str">
        <f>IFERROR(VLOOKUP($A95, '利用者情報'!$A$12:$L$113, 10, FALSE), "")</f>
        <v/>
      </c>
      <c r="I95" s="153" t="str">
        <f>IFERROR(VLOOKUP($A95, '利用者情報'!$A$12:$L$113, 11, FALSE), "")</f>
        <v/>
      </c>
      <c r="J95" s="153" t="str">
        <f>IFERROR(VLOOKUP($A95, '利用者情報'!$A$12:$L$113, 12, FALSE), "")</f>
        <v/>
      </c>
      <c r="K95" s="160"/>
      <c r="L95" s="160"/>
      <c r="M95" s="157">
        <f t="shared" si="1"/>
        <v>0</v>
      </c>
      <c r="N95" s="158">
        <f t="shared" si="2"/>
        <v>0</v>
      </c>
      <c r="O95" s="160"/>
      <c r="P95" s="160"/>
      <c r="Q95" s="160"/>
      <c r="R95" s="158">
        <f t="shared" si="3"/>
        <v>0</v>
      </c>
      <c r="S95" s="157">
        <f t="shared" si="4"/>
        <v>0</v>
      </c>
      <c r="T95" s="157">
        <f t="shared" si="5"/>
        <v>0</v>
      </c>
      <c r="U95" s="158">
        <f t="shared" si="6"/>
        <v>0</v>
      </c>
      <c r="V95" s="158">
        <f t="shared" si="7"/>
        <v>0</v>
      </c>
      <c r="W95" s="162"/>
      <c r="X95" s="183"/>
      <c r="Y95" s="1"/>
      <c r="Z95" s="1"/>
      <c r="AA95" s="1"/>
      <c r="AB95" s="1"/>
      <c r="AC95" s="1"/>
    </row>
    <row r="96" ht="18.0" customHeight="1">
      <c r="A96" s="160"/>
      <c r="B96" s="153" t="str">
        <f>IFERROR(VLOOKUP($A96, '利用者情報'!$A$12:$L$113, 2, FALSE), "")</f>
        <v/>
      </c>
      <c r="C96" s="153" t="str">
        <f>IFERROR(VLOOKUP($A96, '利用者情報'!$A$12:$L$113, 3, FALSE), "")</f>
        <v/>
      </c>
      <c r="D96" s="153" t="str">
        <f>IFERROR(VLOOKUP($A96, '利用者情報'!$A$12:$L$113, 6, FALSE), "")</f>
        <v/>
      </c>
      <c r="E96" s="153" t="str">
        <f>IFERROR(VLOOKUP($A96, '利用者情報'!$A$12:$L$113, 7, FALSE), "")</f>
        <v/>
      </c>
      <c r="F96" s="156" t="str">
        <f>IFERROR(VLOOKUP($A96, '利用者情報'!$A$12:$L$113, 8, FALSE), "")</f>
        <v/>
      </c>
      <c r="G96" s="153" t="str">
        <f>IFERROR(VLOOKUP($A96, '利用者情報'!$A$12:$L$113, 9, FALSE), "")</f>
        <v/>
      </c>
      <c r="H96" s="153" t="str">
        <f>IFERROR(VLOOKUP($A96, '利用者情報'!$A$12:$L$113, 10, FALSE), "")</f>
        <v/>
      </c>
      <c r="I96" s="153" t="str">
        <f>IFERROR(VLOOKUP($A96, '利用者情報'!$A$12:$L$113, 11, FALSE), "")</f>
        <v/>
      </c>
      <c r="J96" s="153" t="str">
        <f>IFERROR(VLOOKUP($A96, '利用者情報'!$A$12:$L$113, 12, FALSE), "")</f>
        <v/>
      </c>
      <c r="K96" s="160"/>
      <c r="L96" s="160"/>
      <c r="M96" s="157">
        <f t="shared" si="1"/>
        <v>0</v>
      </c>
      <c r="N96" s="158">
        <f t="shared" si="2"/>
        <v>0</v>
      </c>
      <c r="O96" s="160"/>
      <c r="P96" s="160"/>
      <c r="Q96" s="160"/>
      <c r="R96" s="158">
        <f t="shared" si="3"/>
        <v>0</v>
      </c>
      <c r="S96" s="157">
        <f t="shared" si="4"/>
        <v>0</v>
      </c>
      <c r="T96" s="157">
        <f t="shared" si="5"/>
        <v>0</v>
      </c>
      <c r="U96" s="158">
        <f t="shared" si="6"/>
        <v>0</v>
      </c>
      <c r="V96" s="158">
        <f t="shared" si="7"/>
        <v>0</v>
      </c>
      <c r="W96" s="162"/>
      <c r="X96" s="183"/>
      <c r="Y96" s="1"/>
      <c r="Z96" s="1"/>
      <c r="AA96" s="1"/>
      <c r="AB96" s="1"/>
      <c r="AC96" s="1"/>
    </row>
    <row r="97" ht="18.0" customHeight="1">
      <c r="A97" s="164"/>
      <c r="B97" s="165" t="s">
        <v>73</v>
      </c>
      <c r="C97" s="166"/>
      <c r="D97" s="167"/>
      <c r="E97" s="167"/>
      <c r="F97" s="167">
        <f t="shared" ref="F97:J97" si="9">COUNTIF(F27:F96,"○")</f>
        <v>0</v>
      </c>
      <c r="G97" s="167">
        <f t="shared" si="9"/>
        <v>0</v>
      </c>
      <c r="H97" s="167">
        <f t="shared" si="9"/>
        <v>0</v>
      </c>
      <c r="I97" s="168">
        <f t="shared" si="9"/>
        <v>0</v>
      </c>
      <c r="J97" s="168">
        <f t="shared" si="9"/>
        <v>0</v>
      </c>
      <c r="K97" s="169"/>
      <c r="L97" s="170">
        <f>SUM(L27:L96)</f>
        <v>0</v>
      </c>
      <c r="M97" s="171"/>
      <c r="N97" s="172">
        <f t="shared" ref="N97:R97" si="10">SUM(N27:N96)</f>
        <v>0</v>
      </c>
      <c r="O97" s="173">
        <f t="shared" si="10"/>
        <v>0</v>
      </c>
      <c r="P97" s="174">
        <f t="shared" si="10"/>
        <v>0</v>
      </c>
      <c r="Q97" s="175">
        <f t="shared" si="10"/>
        <v>0</v>
      </c>
      <c r="R97" s="172">
        <f t="shared" si="10"/>
        <v>0</v>
      </c>
      <c r="S97" s="176"/>
      <c r="T97" s="177"/>
      <c r="U97" s="178">
        <f t="shared" ref="U97:V97" si="11">SUM(U27:U96)</f>
        <v>0</v>
      </c>
      <c r="V97" s="179">
        <f t="shared" si="11"/>
        <v>0</v>
      </c>
      <c r="W97" s="180"/>
      <c r="X97" s="183"/>
      <c r="Y97" s="1"/>
      <c r="Z97" s="1"/>
      <c r="AA97" s="1"/>
      <c r="AB97" s="1"/>
      <c r="AC97" s="1"/>
    </row>
    <row r="98" ht="18.0"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ht="18.0"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ht="18.0"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row>
    <row r="219"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row>
    <row r="220"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row>
    <row r="221"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row>
    <row r="222"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row>
    <row r="223"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row>
    <row r="224"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row>
    <row r="225"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row>
    <row r="2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row>
    <row r="227"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row>
    <row r="228"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row>
    <row r="229"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row>
    <row r="230"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row>
    <row r="231"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row>
    <row r="232"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row>
    <row r="233"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row>
    <row r="234"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row>
    <row r="235"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row>
    <row r="23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row>
    <row r="237"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row>
    <row r="238"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row>
    <row r="239"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row>
    <row r="240"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row>
    <row r="241"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row>
    <row r="242"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row>
    <row r="243"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row>
    <row r="244"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row>
    <row r="245"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row>
    <row r="24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row>
    <row r="247"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row>
    <row r="248"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row>
    <row r="249"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row>
    <row r="250"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row>
    <row r="251"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row>
    <row r="252"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row>
    <row r="253"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row>
    <row r="254"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row>
    <row r="255"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row>
    <row r="25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row>
    <row r="257"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row>
    <row r="258"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row>
    <row r="259"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row>
    <row r="260"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row>
    <row r="261"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row>
    <row r="262"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row>
    <row r="263"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row>
    <row r="264"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row>
    <row r="265"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row>
    <row r="26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row>
    <row r="267"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row>
    <row r="268"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row>
    <row r="269"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row>
    <row r="270"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row>
    <row r="271"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row>
    <row r="272"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row>
    <row r="273"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row>
    <row r="274"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row>
    <row r="275"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row>
    <row r="27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row>
    <row r="277"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row>
    <row r="278"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row>
    <row r="1001"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row>
    <row r="1002"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row>
    <row r="1003" ht="15.7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row>
    <row r="1004" ht="15.7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row>
    <row r="1005" ht="15.75"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row>
    <row r="1006" ht="15.75" customHeight="1">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row>
    <row r="1007" ht="15.75" customHeight="1">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row>
    <row r="1008" ht="15.75" customHeight="1">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row>
    <row r="1009" ht="15.75" customHeight="1">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row>
    <row r="1010" ht="15.75" customHeight="1">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row>
    <row r="1011" ht="15.75" customHeight="1">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row>
    <row r="1012" ht="15.75" customHeight="1">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row>
  </sheetData>
  <mergeCells count="39">
    <mergeCell ref="A2:V2"/>
    <mergeCell ref="D4:G4"/>
    <mergeCell ref="D5:G5"/>
    <mergeCell ref="D6:G6"/>
    <mergeCell ref="D7:G7"/>
    <mergeCell ref="D8:G8"/>
    <mergeCell ref="D9:G9"/>
    <mergeCell ref="A13:T13"/>
    <mergeCell ref="A14:U14"/>
    <mergeCell ref="A15:T15"/>
    <mergeCell ref="A16:T16"/>
    <mergeCell ref="A17:U17"/>
    <mergeCell ref="A18:U18"/>
    <mergeCell ref="A19:U19"/>
    <mergeCell ref="A22:A26"/>
    <mergeCell ref="B22:B26"/>
    <mergeCell ref="C22:C26"/>
    <mergeCell ref="D22:D26"/>
    <mergeCell ref="E22:E26"/>
    <mergeCell ref="F22:F26"/>
    <mergeCell ref="G22:G26"/>
    <mergeCell ref="K22:K23"/>
    <mergeCell ref="L23:L25"/>
    <mergeCell ref="K24:K25"/>
    <mergeCell ref="M23:M25"/>
    <mergeCell ref="N23:N25"/>
    <mergeCell ref="V22:V25"/>
    <mergeCell ref="S23:T25"/>
    <mergeCell ref="U23:U25"/>
    <mergeCell ref="O24:O25"/>
    <mergeCell ref="P24:Q24"/>
    <mergeCell ref="H22:H26"/>
    <mergeCell ref="I22:I26"/>
    <mergeCell ref="J22:J26"/>
    <mergeCell ref="L22:N22"/>
    <mergeCell ref="O22:U22"/>
    <mergeCell ref="W22:W26"/>
    <mergeCell ref="O23:R23"/>
    <mergeCell ref="R24:R25"/>
  </mergeCells>
  <conditionalFormatting sqref="R61:W96 X61:X78 M78:N78 Y78">
    <cfRule type="cellIs" dxfId="0" priority="1" operator="equal">
      <formula>0</formula>
    </cfRule>
  </conditionalFormatting>
  <conditionalFormatting sqref="M27:N96">
    <cfRule type="cellIs" dxfId="0" priority="2" operator="equal">
      <formula>0</formula>
    </cfRule>
  </conditionalFormatting>
  <conditionalFormatting sqref="R27:W96 X27:X77">
    <cfRule type="cellIs" dxfId="0" priority="3" operator="equal">
      <formula>0</formula>
    </cfRule>
  </conditionalFormatting>
  <conditionalFormatting sqref="M61:N96">
    <cfRule type="cellIs" dxfId="0" priority="4" operator="equal">
      <formula>0</formula>
    </cfRule>
  </conditionalFormatting>
  <conditionalFormatting sqref="R61:W96 X61:X77">
    <cfRule type="cellIs" dxfId="0" priority="5" operator="equal">
      <formula>0</formula>
    </cfRule>
  </conditionalFormatting>
  <printOptions/>
  <pageMargins bottom="0.7480314960629921" footer="0.0" header="0.0" left="0.7086614173228347" right="0.7086614173228347" top="0.7480314960629921"/>
  <pageSetup fitToHeight="0" paperSize="9"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0.38"/>
    <col customWidth="1" min="2" max="2" width="15.75"/>
    <col customWidth="1" min="3" max="3" width="14.63"/>
    <col customWidth="1" min="4" max="4" width="16.88"/>
    <col customWidth="1" min="5" max="5" width="14.5"/>
    <col customWidth="1" min="6" max="6" width="13.13"/>
    <col customWidth="1" min="7" max="7" width="8.0"/>
    <col customWidth="1" min="8" max="8" width="13.5"/>
    <col customWidth="1" min="9" max="9" width="9.88"/>
    <col customWidth="1" min="10" max="10" width="7.63"/>
    <col customWidth="1" min="11" max="11" width="10.5"/>
    <col customWidth="1" min="12" max="23" width="12.63"/>
    <col customWidth="1" min="24" max="29" width="6.88"/>
  </cols>
  <sheetData>
    <row r="1">
      <c r="A1" s="84" t="s">
        <v>150</v>
      </c>
      <c r="B1" s="85"/>
      <c r="C1" s="85"/>
      <c r="D1" s="85"/>
      <c r="E1" s="86"/>
      <c r="F1" s="86"/>
      <c r="G1" s="86"/>
      <c r="H1" s="87"/>
      <c r="I1" s="86"/>
      <c r="J1" s="86"/>
      <c r="K1" s="86"/>
      <c r="L1" s="86"/>
      <c r="M1" s="86"/>
      <c r="N1" s="86"/>
      <c r="O1" s="86"/>
      <c r="P1" s="86"/>
      <c r="Q1" s="86"/>
      <c r="R1" s="86"/>
      <c r="S1" s="86"/>
      <c r="T1" s="86"/>
      <c r="U1" s="86"/>
      <c r="V1" s="1"/>
      <c r="W1" s="1"/>
      <c r="X1" s="1"/>
      <c r="Y1" s="1"/>
      <c r="Z1" s="1"/>
      <c r="AA1" s="1"/>
      <c r="AB1" s="1"/>
      <c r="AC1" s="1"/>
    </row>
    <row r="2" ht="22.5" customHeight="1">
      <c r="A2" s="88" t="s">
        <v>47</v>
      </c>
      <c r="W2" s="1"/>
      <c r="X2" s="1"/>
      <c r="Y2" s="1"/>
      <c r="Z2" s="1"/>
      <c r="AA2" s="1"/>
      <c r="AB2" s="1"/>
      <c r="AC2" s="1"/>
    </row>
    <row r="3" ht="9.0" customHeight="1">
      <c r="A3" s="89"/>
      <c r="B3" s="89"/>
      <c r="C3" s="89"/>
      <c r="D3" s="89"/>
      <c r="E3" s="89"/>
      <c r="F3" s="89"/>
      <c r="G3" s="89"/>
      <c r="H3" s="89"/>
      <c r="I3" s="89"/>
      <c r="J3" s="89"/>
      <c r="K3" s="89"/>
      <c r="L3" s="89"/>
      <c r="M3" s="89"/>
      <c r="N3" s="89"/>
      <c r="O3" s="89"/>
      <c r="P3" s="89"/>
      <c r="Q3" s="89"/>
      <c r="R3" s="89"/>
      <c r="S3" s="89"/>
      <c r="T3" s="89"/>
      <c r="U3" s="89"/>
      <c r="V3" s="89"/>
      <c r="W3" s="89"/>
      <c r="X3" s="89"/>
      <c r="Y3" s="89"/>
      <c r="Z3" s="1"/>
      <c r="AA3" s="1"/>
      <c r="AB3" s="1"/>
      <c r="AC3" s="1"/>
    </row>
    <row r="4" ht="13.5" customHeight="1">
      <c r="A4" s="90"/>
      <c r="B4" s="91"/>
      <c r="C4" s="92" t="s">
        <v>1</v>
      </c>
      <c r="D4" s="28" t="str">
        <f>IF('初めに'!C4="","",'初めに'!C4)</f>
        <v/>
      </c>
      <c r="E4" s="8"/>
      <c r="F4" s="8"/>
      <c r="G4" s="6"/>
      <c r="H4" s="93"/>
      <c r="I4" s="93"/>
      <c r="J4" s="93"/>
      <c r="K4" s="93"/>
      <c r="L4" s="93"/>
      <c r="M4" s="93"/>
      <c r="N4" s="93"/>
      <c r="O4" s="87"/>
      <c r="P4" s="87"/>
      <c r="Q4" s="87"/>
      <c r="R4" s="87"/>
      <c r="S4" s="87"/>
      <c r="T4" s="89"/>
      <c r="U4" s="89"/>
      <c r="V4" s="89"/>
      <c r="W4" s="89"/>
      <c r="X4" s="1"/>
      <c r="Y4" s="1"/>
      <c r="Z4" s="1"/>
      <c r="AA4" s="1"/>
      <c r="AB4" s="1"/>
      <c r="AC4" s="1"/>
    </row>
    <row r="5" ht="13.5" customHeight="1">
      <c r="A5" s="90"/>
      <c r="B5" s="91"/>
      <c r="C5" s="92" t="s">
        <v>5</v>
      </c>
      <c r="D5" s="28" t="str">
        <f>IF('初めに'!B10="","",'初めに'!B10)</f>
        <v>#N/A</v>
      </c>
      <c r="E5" s="8"/>
      <c r="F5" s="8"/>
      <c r="G5" s="6"/>
      <c r="H5" s="93"/>
      <c r="I5" s="93"/>
      <c r="J5" s="93"/>
      <c r="K5" s="93"/>
      <c r="L5" s="93"/>
      <c r="M5" s="93"/>
      <c r="N5" s="93"/>
      <c r="O5" s="87"/>
      <c r="P5" s="87"/>
      <c r="Q5" s="87"/>
      <c r="R5" s="87"/>
      <c r="S5" s="87"/>
      <c r="T5" s="87"/>
      <c r="U5" s="94"/>
      <c r="V5" s="1"/>
      <c r="W5" s="1"/>
      <c r="X5" s="1"/>
      <c r="Y5" s="1"/>
      <c r="Z5" s="1"/>
      <c r="AA5" s="1"/>
      <c r="AB5" s="1"/>
      <c r="AC5" s="1"/>
    </row>
    <row r="6" ht="15.0" customHeight="1">
      <c r="A6" s="90"/>
      <c r="B6" s="91"/>
      <c r="C6" s="92" t="s">
        <v>2</v>
      </c>
      <c r="D6" s="28" t="str">
        <f>IF('初めに'!C5="","",'初めに'!C5)</f>
        <v/>
      </c>
      <c r="E6" s="8"/>
      <c r="F6" s="8"/>
      <c r="G6" s="6"/>
      <c r="H6" s="93"/>
      <c r="I6" s="93"/>
      <c r="J6" s="93"/>
      <c r="K6" s="93"/>
      <c r="L6" s="93"/>
      <c r="M6" s="93"/>
      <c r="N6" s="93"/>
      <c r="O6" s="93"/>
      <c r="P6" s="87"/>
      <c r="Q6" s="87"/>
      <c r="R6" s="87"/>
      <c r="S6" s="87"/>
      <c r="T6" s="87"/>
      <c r="U6" s="87"/>
      <c r="V6" s="94"/>
      <c r="W6" s="1"/>
      <c r="X6" s="1"/>
      <c r="Y6" s="1"/>
      <c r="Z6" s="1"/>
      <c r="AA6" s="1"/>
      <c r="AB6" s="1"/>
      <c r="AC6" s="1"/>
    </row>
    <row r="7" ht="15.0" customHeight="1">
      <c r="A7" s="90"/>
      <c r="B7" s="91"/>
      <c r="C7" s="92" t="s">
        <v>3</v>
      </c>
      <c r="D7" s="32" t="str">
        <f>IF('初めに'!C6="","",'初めに'!C6)</f>
        <v/>
      </c>
      <c r="E7" s="8"/>
      <c r="F7" s="8"/>
      <c r="G7" s="6"/>
      <c r="H7" s="93"/>
      <c r="I7" s="93"/>
      <c r="J7" s="93"/>
      <c r="K7" s="93"/>
      <c r="L7" s="93"/>
      <c r="M7" s="93"/>
      <c r="N7" s="93"/>
      <c r="O7" s="93"/>
      <c r="P7" s="87"/>
      <c r="Q7" s="87"/>
      <c r="R7" s="87"/>
      <c r="S7" s="87"/>
      <c r="T7" s="87"/>
      <c r="U7" s="87"/>
      <c r="V7" s="94"/>
      <c r="W7" s="1"/>
      <c r="X7" s="1"/>
      <c r="Y7" s="1"/>
      <c r="Z7" s="1"/>
      <c r="AA7" s="1"/>
      <c r="AB7" s="1"/>
      <c r="AC7" s="1"/>
    </row>
    <row r="8" ht="13.5" customHeight="1">
      <c r="A8" s="90"/>
      <c r="B8" s="95"/>
      <c r="C8" s="96" t="s">
        <v>4</v>
      </c>
      <c r="D8" s="28" t="str">
        <f>IF('初めに'!C7="","",'初めに'!C7)</f>
        <v/>
      </c>
      <c r="E8" s="8"/>
      <c r="F8" s="8"/>
      <c r="G8" s="6"/>
      <c r="H8" s="93"/>
      <c r="I8" s="93"/>
      <c r="J8" s="93"/>
      <c r="K8" s="97"/>
      <c r="L8" s="97"/>
      <c r="M8" s="97"/>
      <c r="N8" s="93"/>
      <c r="O8" s="87"/>
      <c r="P8" s="87"/>
      <c r="Q8" s="87"/>
      <c r="R8" s="87"/>
      <c r="S8" s="87"/>
      <c r="T8" s="87"/>
      <c r="U8" s="87"/>
      <c r="V8" s="1"/>
      <c r="W8" s="1"/>
      <c r="X8" s="1"/>
      <c r="Y8" s="1"/>
      <c r="Z8" s="1"/>
      <c r="AA8" s="1"/>
      <c r="AB8" s="1"/>
      <c r="AC8" s="1"/>
    </row>
    <row r="9">
      <c r="A9" s="90"/>
      <c r="B9" s="95"/>
      <c r="C9" s="96" t="s">
        <v>29</v>
      </c>
      <c r="D9" s="98" t="s">
        <v>30</v>
      </c>
      <c r="E9" s="8"/>
      <c r="F9" s="8"/>
      <c r="G9" s="6"/>
      <c r="H9" s="93"/>
      <c r="I9" s="93"/>
      <c r="J9" s="93"/>
      <c r="K9" s="93"/>
      <c r="L9" s="93"/>
      <c r="M9" s="93"/>
      <c r="N9" s="93"/>
      <c r="O9" s="87"/>
      <c r="P9" s="99"/>
      <c r="Q9" s="99"/>
      <c r="R9" s="99"/>
      <c r="S9" s="99"/>
      <c r="T9" s="87"/>
      <c r="U9" s="87"/>
      <c r="V9" s="1"/>
      <c r="W9" s="1"/>
      <c r="X9" s="1"/>
      <c r="Y9" s="1"/>
      <c r="Z9" s="1"/>
      <c r="AA9" s="1"/>
      <c r="AB9" s="1"/>
      <c r="AC9" s="1"/>
    </row>
    <row r="10" ht="13.5" customHeight="1">
      <c r="A10" s="90"/>
      <c r="B10" s="100"/>
      <c r="C10" s="100"/>
      <c r="D10" s="93"/>
      <c r="E10" s="93"/>
      <c r="F10" s="101"/>
      <c r="G10" s="91"/>
      <c r="H10" s="91"/>
      <c r="I10" s="91"/>
      <c r="J10" s="91"/>
      <c r="K10" s="91"/>
      <c r="L10" s="87"/>
      <c r="M10" s="87"/>
      <c r="N10" s="1"/>
      <c r="O10" s="1"/>
      <c r="P10" s="1"/>
      <c r="Q10" s="1"/>
      <c r="R10" s="1"/>
      <c r="S10" s="1"/>
      <c r="T10" s="1"/>
      <c r="U10" s="1"/>
      <c r="V10" s="1"/>
      <c r="W10" s="1"/>
      <c r="X10" s="1"/>
      <c r="Y10" s="1"/>
      <c r="Z10" s="1"/>
      <c r="AA10" s="1"/>
      <c r="AB10" s="1"/>
      <c r="AC10" s="1"/>
    </row>
    <row r="11" ht="9.75" customHeight="1">
      <c r="A11" s="90"/>
      <c r="B11" s="100"/>
      <c r="C11" s="100"/>
      <c r="D11" s="91"/>
      <c r="E11" s="87"/>
      <c r="F11" s="87"/>
      <c r="G11" s="87"/>
      <c r="H11" s="87"/>
      <c r="I11" s="87"/>
      <c r="J11" s="87"/>
      <c r="K11" s="87"/>
      <c r="L11" s="87"/>
      <c r="M11" s="87"/>
      <c r="N11" s="87"/>
      <c r="O11" s="87"/>
      <c r="P11" s="87"/>
      <c r="Q11" s="87"/>
      <c r="R11" s="87"/>
      <c r="S11" s="87"/>
      <c r="T11" s="87"/>
      <c r="U11" s="87"/>
      <c r="V11" s="1"/>
      <c r="W11" s="1"/>
      <c r="X11" s="1"/>
      <c r="Y11" s="1"/>
      <c r="Z11" s="1"/>
      <c r="AA11" s="1"/>
      <c r="AB11" s="1"/>
      <c r="AC11" s="1"/>
    </row>
    <row r="12">
      <c r="A12" s="102" t="s">
        <v>48</v>
      </c>
      <c r="B12" s="103"/>
      <c r="C12" s="103"/>
      <c r="D12" s="103"/>
      <c r="E12" s="103"/>
      <c r="F12" s="103"/>
      <c r="G12" s="103"/>
      <c r="H12" s="103"/>
      <c r="I12" s="103"/>
      <c r="J12" s="103"/>
      <c r="K12" s="103"/>
      <c r="L12" s="103"/>
      <c r="M12" s="103"/>
      <c r="N12" s="103"/>
      <c r="O12" s="103"/>
      <c r="P12" s="103"/>
      <c r="Q12" s="103"/>
      <c r="R12" s="103"/>
      <c r="S12" s="103"/>
      <c r="T12" s="103"/>
      <c r="U12" s="104"/>
      <c r="V12" s="1"/>
      <c r="W12" s="1"/>
      <c r="X12" s="1"/>
      <c r="Y12" s="1"/>
      <c r="Z12" s="1"/>
      <c r="AA12" s="1"/>
      <c r="AB12" s="1"/>
      <c r="AC12" s="1"/>
    </row>
    <row r="13" ht="15.75" customHeight="1">
      <c r="A13" s="105" t="s">
        <v>49</v>
      </c>
      <c r="B13" s="106"/>
      <c r="C13" s="106"/>
      <c r="D13" s="106"/>
      <c r="E13" s="106"/>
      <c r="F13" s="106"/>
      <c r="G13" s="106"/>
      <c r="H13" s="106"/>
      <c r="I13" s="106"/>
      <c r="J13" s="106"/>
      <c r="K13" s="106"/>
      <c r="L13" s="106"/>
      <c r="M13" s="106"/>
      <c r="N13" s="106"/>
      <c r="O13" s="106"/>
      <c r="P13" s="106"/>
      <c r="Q13" s="106"/>
      <c r="R13" s="106"/>
      <c r="S13" s="106"/>
      <c r="T13" s="106"/>
      <c r="U13" s="107"/>
      <c r="V13" s="1"/>
      <c r="W13" s="1"/>
      <c r="X13" s="1"/>
      <c r="Y13" s="1"/>
      <c r="Z13" s="1"/>
      <c r="AA13" s="1"/>
      <c r="AB13" s="1"/>
      <c r="AC13" s="1"/>
    </row>
    <row r="14">
      <c r="A14" s="105" t="s">
        <v>50</v>
      </c>
      <c r="B14" s="106"/>
      <c r="C14" s="106"/>
      <c r="D14" s="106"/>
      <c r="E14" s="106"/>
      <c r="F14" s="106"/>
      <c r="G14" s="106"/>
      <c r="H14" s="106"/>
      <c r="I14" s="106"/>
      <c r="J14" s="106"/>
      <c r="K14" s="106"/>
      <c r="L14" s="106"/>
      <c r="M14" s="106"/>
      <c r="N14" s="106"/>
      <c r="O14" s="106"/>
      <c r="P14" s="106"/>
      <c r="Q14" s="106"/>
      <c r="R14" s="106"/>
      <c r="S14" s="106"/>
      <c r="T14" s="106"/>
      <c r="U14" s="108"/>
      <c r="V14" s="1"/>
      <c r="W14" s="1"/>
      <c r="X14" s="1"/>
      <c r="Y14" s="1"/>
      <c r="Z14" s="1"/>
      <c r="AA14" s="1"/>
      <c r="AB14" s="1"/>
      <c r="AC14" s="1"/>
    </row>
    <row r="15" ht="15.75" customHeight="1">
      <c r="A15" s="105" t="s">
        <v>51</v>
      </c>
      <c r="B15" s="106"/>
      <c r="C15" s="106"/>
      <c r="D15" s="106"/>
      <c r="E15" s="106"/>
      <c r="F15" s="106"/>
      <c r="G15" s="106"/>
      <c r="H15" s="106"/>
      <c r="I15" s="106"/>
      <c r="J15" s="106"/>
      <c r="K15" s="106"/>
      <c r="L15" s="106"/>
      <c r="M15" s="106"/>
      <c r="N15" s="106"/>
      <c r="O15" s="106"/>
      <c r="P15" s="106"/>
      <c r="Q15" s="106"/>
      <c r="R15" s="106"/>
      <c r="S15" s="106"/>
      <c r="T15" s="106"/>
      <c r="U15" s="107"/>
      <c r="V15" s="1"/>
      <c r="W15" s="1"/>
      <c r="X15" s="1"/>
      <c r="Y15" s="1"/>
      <c r="Z15" s="1"/>
      <c r="AA15" s="1"/>
      <c r="AB15" s="1"/>
      <c r="AC15" s="1"/>
    </row>
    <row r="16" ht="15.75" customHeight="1">
      <c r="A16" s="105" t="s">
        <v>52</v>
      </c>
      <c r="B16" s="106"/>
      <c r="C16" s="106"/>
      <c r="D16" s="106"/>
      <c r="E16" s="106"/>
      <c r="F16" s="106"/>
      <c r="G16" s="106"/>
      <c r="H16" s="106"/>
      <c r="I16" s="106"/>
      <c r="J16" s="106"/>
      <c r="K16" s="106"/>
      <c r="L16" s="106"/>
      <c r="M16" s="106"/>
      <c r="N16" s="106"/>
      <c r="O16" s="106"/>
      <c r="P16" s="106"/>
      <c r="Q16" s="106"/>
      <c r="R16" s="106"/>
      <c r="S16" s="106"/>
      <c r="T16" s="106"/>
      <c r="U16" s="107"/>
      <c r="V16" s="1"/>
      <c r="W16" s="10"/>
      <c r="X16" s="1"/>
      <c r="Y16" s="1"/>
      <c r="Z16" s="1"/>
      <c r="AA16" s="1"/>
      <c r="AB16" s="1"/>
      <c r="AC16" s="1"/>
    </row>
    <row r="17">
      <c r="A17" s="105" t="s">
        <v>53</v>
      </c>
      <c r="B17" s="106"/>
      <c r="C17" s="106"/>
      <c r="D17" s="106"/>
      <c r="E17" s="106"/>
      <c r="F17" s="106"/>
      <c r="G17" s="106"/>
      <c r="H17" s="106"/>
      <c r="I17" s="106"/>
      <c r="J17" s="106"/>
      <c r="K17" s="106"/>
      <c r="L17" s="106"/>
      <c r="M17" s="106"/>
      <c r="N17" s="106"/>
      <c r="O17" s="106"/>
      <c r="P17" s="106"/>
      <c r="Q17" s="106"/>
      <c r="R17" s="106"/>
      <c r="S17" s="106"/>
      <c r="T17" s="106"/>
      <c r="U17" s="108"/>
      <c r="V17" s="1"/>
      <c r="W17" s="10"/>
      <c r="X17" s="1"/>
      <c r="Y17" s="1"/>
      <c r="Z17" s="1"/>
      <c r="AA17" s="1"/>
      <c r="AB17" s="1"/>
      <c r="AC17" s="1"/>
    </row>
    <row r="18">
      <c r="A18" s="105" t="s">
        <v>54</v>
      </c>
      <c r="B18" s="106"/>
      <c r="C18" s="106"/>
      <c r="D18" s="106"/>
      <c r="E18" s="106"/>
      <c r="F18" s="106"/>
      <c r="G18" s="106"/>
      <c r="H18" s="106"/>
      <c r="I18" s="106"/>
      <c r="J18" s="106"/>
      <c r="K18" s="106"/>
      <c r="L18" s="106"/>
      <c r="M18" s="106"/>
      <c r="N18" s="106"/>
      <c r="O18" s="106"/>
      <c r="P18" s="106"/>
      <c r="Q18" s="106"/>
      <c r="R18" s="106"/>
      <c r="S18" s="106"/>
      <c r="T18" s="106"/>
      <c r="U18" s="108"/>
      <c r="V18" s="1"/>
      <c r="W18" s="10"/>
      <c r="X18" s="1"/>
      <c r="Y18" s="1"/>
      <c r="Z18" s="1"/>
      <c r="AA18" s="1"/>
      <c r="AB18" s="1"/>
      <c r="AC18" s="1"/>
    </row>
    <row r="19" ht="15.75" customHeight="1">
      <c r="A19" s="109" t="s">
        <v>55</v>
      </c>
      <c r="B19" s="110"/>
      <c r="C19" s="110"/>
      <c r="D19" s="110"/>
      <c r="E19" s="110"/>
      <c r="F19" s="110"/>
      <c r="G19" s="110"/>
      <c r="H19" s="110"/>
      <c r="I19" s="110"/>
      <c r="J19" s="110"/>
      <c r="K19" s="110"/>
      <c r="L19" s="110"/>
      <c r="M19" s="110"/>
      <c r="N19" s="110"/>
      <c r="O19" s="110"/>
      <c r="P19" s="110"/>
      <c r="Q19" s="110"/>
      <c r="R19" s="110"/>
      <c r="S19" s="110"/>
      <c r="T19" s="110"/>
      <c r="U19" s="111"/>
      <c r="V19" s="1"/>
      <c r="W19" s="1"/>
      <c r="X19" s="10"/>
      <c r="Y19" s="1"/>
      <c r="Z19" s="1"/>
      <c r="AA19" s="1"/>
      <c r="AB19" s="1"/>
      <c r="AC19" s="1"/>
    </row>
    <row r="20" ht="21.0" customHeight="1">
      <c r="A20" s="90"/>
      <c r="B20" s="112"/>
      <c r="C20" s="112"/>
      <c r="D20" s="91"/>
      <c r="E20" s="87"/>
      <c r="F20" s="87"/>
      <c r="G20" s="87"/>
      <c r="H20" s="87"/>
      <c r="I20" s="87"/>
      <c r="J20" s="87"/>
      <c r="K20" s="87"/>
      <c r="L20" s="87"/>
      <c r="M20" s="87"/>
      <c r="N20" s="87"/>
      <c r="O20" s="87"/>
      <c r="P20" s="87"/>
      <c r="Q20" s="87"/>
      <c r="R20" s="87"/>
      <c r="S20" s="87"/>
      <c r="T20" s="87"/>
      <c r="U20" s="113"/>
      <c r="V20" s="1"/>
      <c r="W20" s="1"/>
      <c r="X20" s="10"/>
      <c r="Y20" s="1"/>
      <c r="Z20" s="1"/>
      <c r="AA20" s="1"/>
      <c r="AB20" s="1"/>
      <c r="AC20" s="1"/>
    </row>
    <row r="21" ht="21.0" customHeight="1">
      <c r="A21" s="41" t="s">
        <v>31</v>
      </c>
      <c r="B21" s="114"/>
      <c r="C21" s="114"/>
      <c r="D21" s="115"/>
      <c r="E21" s="87"/>
      <c r="F21" s="87"/>
      <c r="G21" s="87"/>
      <c r="H21" s="87"/>
      <c r="I21" s="87"/>
      <c r="J21" s="87"/>
      <c r="K21" s="87"/>
      <c r="L21" s="87"/>
      <c r="M21" s="87"/>
      <c r="N21" s="87"/>
      <c r="O21" s="87"/>
      <c r="P21" s="87"/>
      <c r="Q21" s="87"/>
      <c r="R21" s="87"/>
      <c r="S21" s="87"/>
      <c r="T21" s="87"/>
      <c r="U21" s="113" t="s">
        <v>56</v>
      </c>
      <c r="V21" s="1"/>
      <c r="W21" s="1"/>
      <c r="X21" s="10"/>
      <c r="Y21" s="1"/>
      <c r="Z21" s="1"/>
      <c r="AA21" s="1"/>
      <c r="AB21" s="1"/>
      <c r="AC21" s="1"/>
    </row>
    <row r="22" ht="26.25" customHeight="1">
      <c r="A22" s="116" t="s">
        <v>57</v>
      </c>
      <c r="B22" s="117" t="s">
        <v>35</v>
      </c>
      <c r="C22" s="117" t="s">
        <v>36</v>
      </c>
      <c r="D22" s="118" t="s">
        <v>58</v>
      </c>
      <c r="E22" s="118" t="s">
        <v>59</v>
      </c>
      <c r="F22" s="118" t="s">
        <v>41</v>
      </c>
      <c r="G22" s="118" t="s">
        <v>42</v>
      </c>
      <c r="H22" s="118" t="s">
        <v>43</v>
      </c>
      <c r="I22" s="118" t="s">
        <v>44</v>
      </c>
      <c r="J22" s="118" t="s">
        <v>45</v>
      </c>
      <c r="K22" s="117" t="s">
        <v>60</v>
      </c>
      <c r="L22" s="119" t="s">
        <v>151</v>
      </c>
      <c r="M22" s="21"/>
      <c r="N22" s="120"/>
      <c r="O22" s="121" t="s">
        <v>62</v>
      </c>
      <c r="P22" s="21"/>
      <c r="Q22" s="21"/>
      <c r="R22" s="21"/>
      <c r="S22" s="21"/>
      <c r="T22" s="21"/>
      <c r="U22" s="120"/>
      <c r="V22" s="122" t="s">
        <v>152</v>
      </c>
      <c r="W22" s="123" t="s">
        <v>64</v>
      </c>
      <c r="X22" s="1"/>
      <c r="Y22" s="1"/>
      <c r="Z22" s="1"/>
      <c r="AA22" s="1"/>
      <c r="AB22" s="1"/>
      <c r="AC22" s="1"/>
    </row>
    <row r="23" ht="19.5" customHeight="1">
      <c r="A23" s="124"/>
      <c r="B23" s="125"/>
      <c r="C23" s="125"/>
      <c r="D23" s="125"/>
      <c r="E23" s="125"/>
      <c r="F23" s="125"/>
      <c r="G23" s="125"/>
      <c r="H23" s="125"/>
      <c r="I23" s="125"/>
      <c r="J23" s="125"/>
      <c r="K23" s="125"/>
      <c r="L23" s="126" t="s">
        <v>65</v>
      </c>
      <c r="M23" s="127" t="s">
        <v>66</v>
      </c>
      <c r="N23" s="128" t="s">
        <v>153</v>
      </c>
      <c r="O23" s="129" t="s">
        <v>65</v>
      </c>
      <c r="P23" s="130"/>
      <c r="Q23" s="130"/>
      <c r="R23" s="131"/>
      <c r="S23" s="132" t="s">
        <v>154</v>
      </c>
      <c r="T23" s="131"/>
      <c r="U23" s="128" t="s">
        <v>155</v>
      </c>
      <c r="V23" s="125"/>
      <c r="W23" s="133"/>
      <c r="X23" s="1"/>
      <c r="Y23" s="1"/>
      <c r="Z23" s="1"/>
      <c r="AA23" s="1"/>
      <c r="AB23" s="1"/>
      <c r="AC23" s="1"/>
    </row>
    <row r="24" ht="19.5" customHeight="1">
      <c r="A24" s="124"/>
      <c r="B24" s="125"/>
      <c r="C24" s="125"/>
      <c r="D24" s="125"/>
      <c r="E24" s="125"/>
      <c r="F24" s="125"/>
      <c r="G24" s="125"/>
      <c r="H24" s="125"/>
      <c r="I24" s="125"/>
      <c r="J24" s="125"/>
      <c r="K24" s="134" t="s">
        <v>70</v>
      </c>
      <c r="L24" s="125"/>
      <c r="M24" s="125"/>
      <c r="N24" s="125"/>
      <c r="O24" s="135" t="s">
        <v>71</v>
      </c>
      <c r="P24" s="136" t="s">
        <v>72</v>
      </c>
      <c r="Q24" s="137"/>
      <c r="R24" s="138" t="s">
        <v>73</v>
      </c>
      <c r="S24" s="139"/>
      <c r="T24" s="124"/>
      <c r="U24" s="125"/>
      <c r="V24" s="125"/>
      <c r="W24" s="133"/>
      <c r="X24" s="1"/>
      <c r="Y24" s="1"/>
      <c r="Z24" s="1"/>
      <c r="AA24" s="1"/>
      <c r="AB24" s="1"/>
      <c r="AC24" s="1"/>
    </row>
    <row r="25" ht="19.5" customHeight="1">
      <c r="A25" s="124"/>
      <c r="B25" s="125"/>
      <c r="C25" s="125"/>
      <c r="D25" s="125"/>
      <c r="E25" s="125"/>
      <c r="F25" s="125"/>
      <c r="G25" s="125"/>
      <c r="H25" s="125"/>
      <c r="I25" s="125"/>
      <c r="J25" s="125"/>
      <c r="K25" s="125"/>
      <c r="L25" s="125"/>
      <c r="M25" s="125"/>
      <c r="N25" s="125"/>
      <c r="O25" s="125"/>
      <c r="P25" s="140" t="s">
        <v>74</v>
      </c>
      <c r="Q25" s="141" t="s">
        <v>75</v>
      </c>
      <c r="R25" s="125"/>
      <c r="S25" s="139"/>
      <c r="T25" s="124"/>
      <c r="U25" s="125"/>
      <c r="V25" s="125"/>
      <c r="W25" s="133"/>
      <c r="X25" s="1"/>
      <c r="Y25" s="1"/>
      <c r="Z25" s="1"/>
      <c r="AA25" s="1"/>
      <c r="AB25" s="1"/>
      <c r="AC25" s="1"/>
    </row>
    <row r="26" ht="19.5" customHeight="1">
      <c r="A26" s="124"/>
      <c r="B26" s="125"/>
      <c r="C26" s="125"/>
      <c r="D26" s="125"/>
      <c r="E26" s="125"/>
      <c r="F26" s="125"/>
      <c r="G26" s="125"/>
      <c r="H26" s="125"/>
      <c r="I26" s="125"/>
      <c r="J26" s="125"/>
      <c r="K26" s="142" t="s">
        <v>76</v>
      </c>
      <c r="L26" s="143" t="s">
        <v>77</v>
      </c>
      <c r="M26" s="144" t="s">
        <v>78</v>
      </c>
      <c r="N26" s="144" t="s">
        <v>156</v>
      </c>
      <c r="O26" s="145" t="s">
        <v>80</v>
      </c>
      <c r="P26" s="146" t="s">
        <v>81</v>
      </c>
      <c r="Q26" s="147" t="s">
        <v>82</v>
      </c>
      <c r="R26" s="144" t="s">
        <v>157</v>
      </c>
      <c r="S26" s="148" t="s">
        <v>71</v>
      </c>
      <c r="T26" s="149" t="s">
        <v>84</v>
      </c>
      <c r="U26" s="150" t="s">
        <v>85</v>
      </c>
      <c r="V26" s="151" t="s">
        <v>158</v>
      </c>
      <c r="W26" s="133"/>
      <c r="X26" s="1"/>
      <c r="Y26" s="1"/>
      <c r="Z26" s="1"/>
      <c r="AA26" s="1"/>
      <c r="AB26" s="1"/>
      <c r="AC26" s="1"/>
    </row>
    <row r="27" ht="18.0" customHeight="1">
      <c r="A27" s="160"/>
      <c r="B27" s="153" t="str">
        <f>IFERROR(VLOOKUP($A27, '利用者情報'!$A$12:$L$113, 2, FALSE), "")</f>
        <v/>
      </c>
      <c r="C27" s="153" t="str">
        <f>IFERROR(VLOOKUP($A27, '利用者情報'!$A$12:$L$113, 3, FALSE), "")</f>
        <v/>
      </c>
      <c r="D27" s="153" t="str">
        <f>IFERROR(VLOOKUP($A27, '利用者情報'!$A$12:$L$113, 6, FALSE), "")</f>
        <v/>
      </c>
      <c r="E27" s="153" t="str">
        <f>IFERROR(VLOOKUP($A27, '利用者情報'!$A$12:$L$113, 7, FALSE), "")</f>
        <v/>
      </c>
      <c r="F27" s="156" t="str">
        <f>IFERROR(VLOOKUP($A27, '利用者情報'!$A$12:$L$113, 8, FALSE), "")</f>
        <v/>
      </c>
      <c r="G27" s="153" t="str">
        <f>IFERROR(VLOOKUP($A27, '利用者情報'!$A$12:$L$113, 9, FALSE), "")</f>
        <v/>
      </c>
      <c r="H27" s="153" t="str">
        <f>IFERROR(VLOOKUP($A27, '利用者情報'!$A$12:$L$113, 10, FALSE), "")</f>
        <v/>
      </c>
      <c r="I27" s="153" t="str">
        <f>IFERROR(VLOOKUP($A27, '利用者情報'!$A$12:$L$113, 11, FALSE), "")</f>
        <v/>
      </c>
      <c r="J27" s="153" t="str">
        <f>IFERROR(VLOOKUP($A27, '利用者情報'!$A$12:$L$113, 12, FALSE), "")</f>
        <v/>
      </c>
      <c r="K27" s="152"/>
      <c r="L27" s="152"/>
      <c r="M27" s="157">
        <f t="shared" ref="M27:M96" si="1">IF(L27=0,0,IF(B27="",0,IF(AND(F27="○",OR($D$5="小規模多機能型居宅介護",$D$5="複合型サービス(看護小規模多機能型居宅介護）",$D$5="定期巡回・随時対応型訪問介護看護",$D$5="地域密着型老人福祉施設入所者生活介護",$D$5="介護福祉施設サービス")),0,IF(G27="○",0,IF(J27="○",0,IF(H27="○",0.5,0.25))))))</f>
        <v>0</v>
      </c>
      <c r="N27" s="158">
        <f t="shared" ref="N27:N96" si="2">ROUNDDOWN(L27*M27,0)</f>
        <v>0</v>
      </c>
      <c r="O27" s="152"/>
      <c r="P27" s="152"/>
      <c r="Q27" s="152"/>
      <c r="R27" s="158">
        <f t="shared" ref="R27:R96" si="3">Q27+O27+P27</f>
        <v>0</v>
      </c>
      <c r="S27" s="157">
        <f t="shared" ref="S27:S96" si="4">IF(R27=0,0,IF(B27="",0,IF(J27="○",0,IF(H27="○",0.5,0.25))))</f>
        <v>0</v>
      </c>
      <c r="T27" s="157">
        <f t="shared" ref="T27:T96" si="5">IF(R27=0,0,IF(B27="",0,IF(J27="○",1,IF(I27="○",1,IF(H27="○",0.5,0.25)))))</f>
        <v>0</v>
      </c>
      <c r="U27" s="158">
        <f t="shared" ref="U27:U96" si="6">IF(G27="○",ROUNDDOWN(P27*T27,0),ROUNDDOWN(O27*S27,0)+ROUNDDOWN(SUM(P27:Q27)*T27,0))</f>
        <v>0</v>
      </c>
      <c r="V27" s="158">
        <f t="shared" ref="V27:V96" si="7">N27+U27</f>
        <v>0</v>
      </c>
      <c r="W27" s="159"/>
      <c r="X27" s="10" t="str">
        <f t="shared" ref="X27:X77" si="8">IF(J27="○",ROW(),"")</f>
        <v/>
      </c>
      <c r="Y27" s="1"/>
      <c r="Z27" s="1"/>
      <c r="AA27" s="1"/>
      <c r="AB27" s="1"/>
      <c r="AC27" s="1"/>
    </row>
    <row r="28" ht="18.0" customHeight="1">
      <c r="A28" s="160"/>
      <c r="B28" s="153" t="str">
        <f>IFERROR(VLOOKUP($A28, '利用者情報'!$A$12:$L$113, 2, FALSE), "")</f>
        <v/>
      </c>
      <c r="C28" s="153" t="str">
        <f>IFERROR(VLOOKUP($A28, '利用者情報'!$A$12:$L$113, 3, FALSE), "")</f>
        <v/>
      </c>
      <c r="D28" s="153" t="str">
        <f>IFERROR(VLOOKUP($A28, '利用者情報'!$A$12:$L$113, 6, FALSE), "")</f>
        <v/>
      </c>
      <c r="E28" s="153" t="str">
        <f>IFERROR(VLOOKUP($A28, '利用者情報'!$A$12:$L$113, 7, FALSE), "")</f>
        <v/>
      </c>
      <c r="F28" s="156" t="str">
        <f>IFERROR(VLOOKUP($A28, '利用者情報'!$A$12:$L$113, 8, FALSE), "")</f>
        <v/>
      </c>
      <c r="G28" s="153" t="str">
        <f>IFERROR(VLOOKUP($A28, '利用者情報'!$A$12:$L$113, 9, FALSE), "")</f>
        <v/>
      </c>
      <c r="H28" s="153" t="str">
        <f>IFERROR(VLOOKUP($A28, '利用者情報'!$A$12:$L$113, 10, FALSE), "")</f>
        <v/>
      </c>
      <c r="I28" s="153" t="str">
        <f>IFERROR(VLOOKUP($A28, '利用者情報'!$A$12:$L$113, 11, FALSE), "")</f>
        <v/>
      </c>
      <c r="J28" s="153" t="str">
        <f>IFERROR(VLOOKUP($A28, '利用者情報'!$A$12:$L$113, 12, FALSE), "")</f>
        <v/>
      </c>
      <c r="K28" s="160"/>
      <c r="L28" s="160"/>
      <c r="M28" s="157">
        <f t="shared" si="1"/>
        <v>0</v>
      </c>
      <c r="N28" s="158">
        <f t="shared" si="2"/>
        <v>0</v>
      </c>
      <c r="O28" s="160"/>
      <c r="P28" s="160"/>
      <c r="Q28" s="160"/>
      <c r="R28" s="158">
        <f t="shared" si="3"/>
        <v>0</v>
      </c>
      <c r="S28" s="157">
        <f t="shared" si="4"/>
        <v>0</v>
      </c>
      <c r="T28" s="157">
        <f t="shared" si="5"/>
        <v>0</v>
      </c>
      <c r="U28" s="158">
        <f t="shared" si="6"/>
        <v>0</v>
      </c>
      <c r="V28" s="158">
        <f t="shared" si="7"/>
        <v>0</v>
      </c>
      <c r="W28" s="159"/>
      <c r="X28" s="10" t="str">
        <f t="shared" si="8"/>
        <v/>
      </c>
      <c r="Y28" s="1"/>
      <c r="Z28" s="1"/>
      <c r="AA28" s="1"/>
      <c r="AB28" s="1"/>
      <c r="AC28" s="1"/>
    </row>
    <row r="29" ht="18.0" customHeight="1">
      <c r="A29" s="160"/>
      <c r="B29" s="153" t="str">
        <f>IFERROR(VLOOKUP($A29, '利用者情報'!$A$12:$L$113, 2, FALSE), "")</f>
        <v/>
      </c>
      <c r="C29" s="153" t="str">
        <f>IFERROR(VLOOKUP($A29, '利用者情報'!$A$12:$L$113, 3, FALSE), "")</f>
        <v/>
      </c>
      <c r="D29" s="153" t="str">
        <f>IFERROR(VLOOKUP($A29, '利用者情報'!$A$12:$L$113, 6, FALSE), "")</f>
        <v/>
      </c>
      <c r="E29" s="153" t="str">
        <f>IFERROR(VLOOKUP($A29, '利用者情報'!$A$12:$L$113, 7, FALSE), "")</f>
        <v/>
      </c>
      <c r="F29" s="156" t="str">
        <f>IFERROR(VLOOKUP($A29, '利用者情報'!$A$12:$L$113, 8, FALSE), "")</f>
        <v/>
      </c>
      <c r="G29" s="153" t="str">
        <f>IFERROR(VLOOKUP($A29, '利用者情報'!$A$12:$L$113, 9, FALSE), "")</f>
        <v/>
      </c>
      <c r="H29" s="153" t="str">
        <f>IFERROR(VLOOKUP($A29, '利用者情報'!$A$12:$L$113, 10, FALSE), "")</f>
        <v/>
      </c>
      <c r="I29" s="153" t="str">
        <f>IFERROR(VLOOKUP($A29, '利用者情報'!$A$12:$L$113, 11, FALSE), "")</f>
        <v/>
      </c>
      <c r="J29" s="153" t="str">
        <f>IFERROR(VLOOKUP($A29, '利用者情報'!$A$12:$L$113, 12, FALSE), "")</f>
        <v/>
      </c>
      <c r="K29" s="160"/>
      <c r="L29" s="160"/>
      <c r="M29" s="157">
        <f t="shared" si="1"/>
        <v>0</v>
      </c>
      <c r="N29" s="158">
        <f t="shared" si="2"/>
        <v>0</v>
      </c>
      <c r="O29" s="160"/>
      <c r="P29" s="160"/>
      <c r="Q29" s="160"/>
      <c r="R29" s="158">
        <f t="shared" si="3"/>
        <v>0</v>
      </c>
      <c r="S29" s="157">
        <f t="shared" si="4"/>
        <v>0</v>
      </c>
      <c r="T29" s="157">
        <f t="shared" si="5"/>
        <v>0</v>
      </c>
      <c r="U29" s="158">
        <f t="shared" si="6"/>
        <v>0</v>
      </c>
      <c r="V29" s="158">
        <f t="shared" si="7"/>
        <v>0</v>
      </c>
      <c r="W29" s="159"/>
      <c r="X29" s="10" t="str">
        <f t="shared" si="8"/>
        <v/>
      </c>
      <c r="Y29" s="1"/>
      <c r="Z29" s="1"/>
      <c r="AA29" s="1"/>
      <c r="AB29" s="1"/>
      <c r="AC29" s="1"/>
    </row>
    <row r="30" ht="18.0" customHeight="1">
      <c r="A30" s="160"/>
      <c r="B30" s="153" t="str">
        <f>IFERROR(VLOOKUP($A30, '利用者情報'!$A$12:$L$113, 2, FALSE), "")</f>
        <v/>
      </c>
      <c r="C30" s="153" t="str">
        <f>IFERROR(VLOOKUP($A30, '利用者情報'!$A$12:$L$113, 3, FALSE), "")</f>
        <v/>
      </c>
      <c r="D30" s="153" t="str">
        <f>IFERROR(VLOOKUP($A30, '利用者情報'!$A$12:$L$113, 6, FALSE), "")</f>
        <v/>
      </c>
      <c r="E30" s="153" t="str">
        <f>IFERROR(VLOOKUP($A30, '利用者情報'!$A$12:$L$113, 7, FALSE), "")</f>
        <v/>
      </c>
      <c r="F30" s="156" t="str">
        <f>IFERROR(VLOOKUP($A30, '利用者情報'!$A$12:$L$113, 8, FALSE), "")</f>
        <v/>
      </c>
      <c r="G30" s="153" t="str">
        <f>IFERROR(VLOOKUP($A30, '利用者情報'!$A$12:$L$113, 9, FALSE), "")</f>
        <v/>
      </c>
      <c r="H30" s="153" t="str">
        <f>IFERROR(VLOOKUP($A30, '利用者情報'!$A$12:$L$113, 10, FALSE), "")</f>
        <v/>
      </c>
      <c r="I30" s="153" t="str">
        <f>IFERROR(VLOOKUP($A30, '利用者情報'!$A$12:$L$113, 11, FALSE), "")</f>
        <v/>
      </c>
      <c r="J30" s="153" t="str">
        <f>IFERROR(VLOOKUP($A30, '利用者情報'!$A$12:$L$113, 12, FALSE), "")</f>
        <v/>
      </c>
      <c r="K30" s="160"/>
      <c r="L30" s="160"/>
      <c r="M30" s="157">
        <f t="shared" si="1"/>
        <v>0</v>
      </c>
      <c r="N30" s="158">
        <f t="shared" si="2"/>
        <v>0</v>
      </c>
      <c r="O30" s="160"/>
      <c r="P30" s="160"/>
      <c r="Q30" s="160"/>
      <c r="R30" s="158">
        <f t="shared" si="3"/>
        <v>0</v>
      </c>
      <c r="S30" s="157">
        <f t="shared" si="4"/>
        <v>0</v>
      </c>
      <c r="T30" s="157">
        <f t="shared" si="5"/>
        <v>0</v>
      </c>
      <c r="U30" s="158">
        <f t="shared" si="6"/>
        <v>0</v>
      </c>
      <c r="V30" s="158">
        <f t="shared" si="7"/>
        <v>0</v>
      </c>
      <c r="W30" s="159"/>
      <c r="X30" s="10" t="str">
        <f t="shared" si="8"/>
        <v/>
      </c>
      <c r="Y30" s="1"/>
      <c r="Z30" s="1"/>
      <c r="AA30" s="1"/>
      <c r="AB30" s="1"/>
      <c r="AC30" s="1"/>
    </row>
    <row r="31" ht="18.0" customHeight="1">
      <c r="A31" s="160"/>
      <c r="B31" s="153" t="str">
        <f>IFERROR(VLOOKUP($A31, '利用者情報'!$A$12:$L$113, 2, FALSE), "")</f>
        <v/>
      </c>
      <c r="C31" s="153" t="str">
        <f>IFERROR(VLOOKUP($A31, '利用者情報'!$A$12:$L$113, 3, FALSE), "")</f>
        <v/>
      </c>
      <c r="D31" s="153" t="str">
        <f>IFERROR(VLOOKUP($A31, '利用者情報'!$A$12:$L$113, 6, FALSE), "")</f>
        <v/>
      </c>
      <c r="E31" s="153" t="str">
        <f>IFERROR(VLOOKUP($A31, '利用者情報'!$A$12:$L$113, 7, FALSE), "")</f>
        <v/>
      </c>
      <c r="F31" s="156" t="str">
        <f>IFERROR(VLOOKUP($A31, '利用者情報'!$A$12:$L$113, 8, FALSE), "")</f>
        <v/>
      </c>
      <c r="G31" s="153" t="str">
        <f>IFERROR(VLOOKUP($A31, '利用者情報'!$A$12:$L$113, 9, FALSE), "")</f>
        <v/>
      </c>
      <c r="H31" s="153" t="str">
        <f>IFERROR(VLOOKUP($A31, '利用者情報'!$A$12:$L$113, 10, FALSE), "")</f>
        <v/>
      </c>
      <c r="I31" s="153" t="str">
        <f>IFERROR(VLOOKUP($A31, '利用者情報'!$A$12:$L$113, 11, FALSE), "")</f>
        <v/>
      </c>
      <c r="J31" s="153" t="str">
        <f>IFERROR(VLOOKUP($A31, '利用者情報'!$A$12:$L$113, 12, FALSE), "")</f>
        <v/>
      </c>
      <c r="K31" s="160"/>
      <c r="L31" s="160"/>
      <c r="M31" s="157">
        <f t="shared" si="1"/>
        <v>0</v>
      </c>
      <c r="N31" s="158">
        <f t="shared" si="2"/>
        <v>0</v>
      </c>
      <c r="O31" s="160"/>
      <c r="P31" s="160"/>
      <c r="Q31" s="160"/>
      <c r="R31" s="158">
        <f t="shared" si="3"/>
        <v>0</v>
      </c>
      <c r="S31" s="157">
        <f t="shared" si="4"/>
        <v>0</v>
      </c>
      <c r="T31" s="157">
        <f t="shared" si="5"/>
        <v>0</v>
      </c>
      <c r="U31" s="158">
        <f t="shared" si="6"/>
        <v>0</v>
      </c>
      <c r="V31" s="158">
        <f t="shared" si="7"/>
        <v>0</v>
      </c>
      <c r="W31" s="159"/>
      <c r="X31" s="10" t="str">
        <f t="shared" si="8"/>
        <v/>
      </c>
      <c r="Y31" s="1"/>
      <c r="Z31" s="1"/>
      <c r="AA31" s="1"/>
      <c r="AB31" s="1"/>
      <c r="AC31" s="1"/>
    </row>
    <row r="32" ht="18.0" customHeight="1">
      <c r="A32" s="160"/>
      <c r="B32" s="153" t="str">
        <f>IFERROR(VLOOKUP($A32, '利用者情報'!$A$12:$L$113, 2, FALSE), "")</f>
        <v/>
      </c>
      <c r="C32" s="153" t="str">
        <f>IFERROR(VLOOKUP($A32, '利用者情報'!$A$12:$L$113, 3, FALSE), "")</f>
        <v/>
      </c>
      <c r="D32" s="153" t="str">
        <f>IFERROR(VLOOKUP($A32, '利用者情報'!$A$12:$L$113, 6, FALSE), "")</f>
        <v/>
      </c>
      <c r="E32" s="153" t="str">
        <f>IFERROR(VLOOKUP($A32, '利用者情報'!$A$12:$L$113, 7, FALSE), "")</f>
        <v/>
      </c>
      <c r="F32" s="156" t="str">
        <f>IFERROR(VLOOKUP($A32, '利用者情報'!$A$12:$L$113, 8, FALSE), "")</f>
        <v/>
      </c>
      <c r="G32" s="153" t="str">
        <f>IFERROR(VLOOKUP($A32, '利用者情報'!$A$12:$L$113, 9, FALSE), "")</f>
        <v/>
      </c>
      <c r="H32" s="153" t="str">
        <f>IFERROR(VLOOKUP($A32, '利用者情報'!$A$12:$L$113, 10, FALSE), "")</f>
        <v/>
      </c>
      <c r="I32" s="153" t="str">
        <f>IFERROR(VLOOKUP($A32, '利用者情報'!$A$12:$L$113, 11, FALSE), "")</f>
        <v/>
      </c>
      <c r="J32" s="153" t="str">
        <f>IFERROR(VLOOKUP($A32, '利用者情報'!$A$12:$L$113, 12, FALSE), "")</f>
        <v/>
      </c>
      <c r="K32" s="160"/>
      <c r="L32" s="160"/>
      <c r="M32" s="157">
        <f t="shared" si="1"/>
        <v>0</v>
      </c>
      <c r="N32" s="158">
        <f t="shared" si="2"/>
        <v>0</v>
      </c>
      <c r="O32" s="160"/>
      <c r="P32" s="160"/>
      <c r="Q32" s="160"/>
      <c r="R32" s="158">
        <f t="shared" si="3"/>
        <v>0</v>
      </c>
      <c r="S32" s="157">
        <f t="shared" si="4"/>
        <v>0</v>
      </c>
      <c r="T32" s="157">
        <f t="shared" si="5"/>
        <v>0</v>
      </c>
      <c r="U32" s="158">
        <f t="shared" si="6"/>
        <v>0</v>
      </c>
      <c r="V32" s="158">
        <f t="shared" si="7"/>
        <v>0</v>
      </c>
      <c r="W32" s="159"/>
      <c r="X32" s="10" t="str">
        <f t="shared" si="8"/>
        <v/>
      </c>
      <c r="Y32" s="1"/>
      <c r="Z32" s="1"/>
      <c r="AA32" s="1"/>
      <c r="AB32" s="1"/>
      <c r="AC32" s="1"/>
    </row>
    <row r="33" ht="18.0" customHeight="1">
      <c r="A33" s="160"/>
      <c r="B33" s="153" t="str">
        <f>IFERROR(VLOOKUP($A33, '利用者情報'!$A$12:$L$113, 2, FALSE), "")</f>
        <v/>
      </c>
      <c r="C33" s="153" t="str">
        <f>IFERROR(VLOOKUP($A33, '利用者情報'!$A$12:$L$113, 3, FALSE), "")</f>
        <v/>
      </c>
      <c r="D33" s="153" t="str">
        <f>IFERROR(VLOOKUP($A33, '利用者情報'!$A$12:$L$113, 6, FALSE), "")</f>
        <v/>
      </c>
      <c r="E33" s="153" t="str">
        <f>IFERROR(VLOOKUP($A33, '利用者情報'!$A$12:$L$113, 7, FALSE), "")</f>
        <v/>
      </c>
      <c r="F33" s="156" t="str">
        <f>IFERROR(VLOOKUP($A33, '利用者情報'!$A$12:$L$113, 8, FALSE), "")</f>
        <v/>
      </c>
      <c r="G33" s="153" t="str">
        <f>IFERROR(VLOOKUP($A33, '利用者情報'!$A$12:$L$113, 9, FALSE), "")</f>
        <v/>
      </c>
      <c r="H33" s="153" t="str">
        <f>IFERROR(VLOOKUP($A33, '利用者情報'!$A$12:$L$113, 10, FALSE), "")</f>
        <v/>
      </c>
      <c r="I33" s="153" t="str">
        <f>IFERROR(VLOOKUP($A33, '利用者情報'!$A$12:$L$113, 11, FALSE), "")</f>
        <v/>
      </c>
      <c r="J33" s="153" t="str">
        <f>IFERROR(VLOOKUP($A33, '利用者情報'!$A$12:$L$113, 12, FALSE), "")</f>
        <v/>
      </c>
      <c r="K33" s="160"/>
      <c r="L33" s="160"/>
      <c r="M33" s="157">
        <f t="shared" si="1"/>
        <v>0</v>
      </c>
      <c r="N33" s="158">
        <f t="shared" si="2"/>
        <v>0</v>
      </c>
      <c r="O33" s="160"/>
      <c r="P33" s="160"/>
      <c r="Q33" s="160"/>
      <c r="R33" s="158">
        <f t="shared" si="3"/>
        <v>0</v>
      </c>
      <c r="S33" s="157">
        <f t="shared" si="4"/>
        <v>0</v>
      </c>
      <c r="T33" s="157">
        <f t="shared" si="5"/>
        <v>0</v>
      </c>
      <c r="U33" s="158">
        <f t="shared" si="6"/>
        <v>0</v>
      </c>
      <c r="V33" s="158">
        <f t="shared" si="7"/>
        <v>0</v>
      </c>
      <c r="W33" s="159"/>
      <c r="X33" s="10" t="str">
        <f t="shared" si="8"/>
        <v/>
      </c>
      <c r="Y33" s="1"/>
      <c r="Z33" s="1"/>
      <c r="AA33" s="1"/>
      <c r="AB33" s="1"/>
      <c r="AC33" s="1"/>
    </row>
    <row r="34" ht="18.0" customHeight="1">
      <c r="A34" s="160"/>
      <c r="B34" s="153" t="str">
        <f>IFERROR(VLOOKUP($A34, '利用者情報'!$A$12:$L$113, 2, FALSE), "")</f>
        <v/>
      </c>
      <c r="C34" s="153" t="str">
        <f>IFERROR(VLOOKUP($A34, '利用者情報'!$A$12:$L$113, 3, FALSE), "")</f>
        <v/>
      </c>
      <c r="D34" s="153" t="str">
        <f>IFERROR(VLOOKUP($A34, '利用者情報'!$A$12:$L$113, 6, FALSE), "")</f>
        <v/>
      </c>
      <c r="E34" s="153" t="str">
        <f>IFERROR(VLOOKUP($A34, '利用者情報'!$A$12:$L$113, 7, FALSE), "")</f>
        <v/>
      </c>
      <c r="F34" s="156" t="str">
        <f>IFERROR(VLOOKUP($A34, '利用者情報'!$A$12:$L$113, 8, FALSE), "")</f>
        <v/>
      </c>
      <c r="G34" s="153" t="str">
        <f>IFERROR(VLOOKUP($A34, '利用者情報'!$A$12:$L$113, 9, FALSE), "")</f>
        <v/>
      </c>
      <c r="H34" s="153" t="str">
        <f>IFERROR(VLOOKUP($A34, '利用者情報'!$A$12:$L$113, 10, FALSE), "")</f>
        <v/>
      </c>
      <c r="I34" s="153" t="str">
        <f>IFERROR(VLOOKUP($A34, '利用者情報'!$A$12:$L$113, 11, FALSE), "")</f>
        <v/>
      </c>
      <c r="J34" s="153" t="str">
        <f>IFERROR(VLOOKUP($A34, '利用者情報'!$A$12:$L$113, 12, FALSE), "")</f>
        <v/>
      </c>
      <c r="K34" s="160"/>
      <c r="L34" s="160"/>
      <c r="M34" s="157">
        <f t="shared" si="1"/>
        <v>0</v>
      </c>
      <c r="N34" s="158">
        <f t="shared" si="2"/>
        <v>0</v>
      </c>
      <c r="O34" s="160"/>
      <c r="P34" s="160"/>
      <c r="Q34" s="160"/>
      <c r="R34" s="158">
        <f t="shared" si="3"/>
        <v>0</v>
      </c>
      <c r="S34" s="157">
        <f t="shared" si="4"/>
        <v>0</v>
      </c>
      <c r="T34" s="157">
        <f t="shared" si="5"/>
        <v>0</v>
      </c>
      <c r="U34" s="158">
        <f t="shared" si="6"/>
        <v>0</v>
      </c>
      <c r="V34" s="158">
        <f t="shared" si="7"/>
        <v>0</v>
      </c>
      <c r="W34" s="159"/>
      <c r="X34" s="10" t="str">
        <f t="shared" si="8"/>
        <v/>
      </c>
      <c r="Y34" s="1"/>
      <c r="Z34" s="1"/>
      <c r="AA34" s="1"/>
      <c r="AB34" s="1"/>
      <c r="AC34" s="1"/>
    </row>
    <row r="35" ht="18.0" customHeight="1">
      <c r="A35" s="160"/>
      <c r="B35" s="153" t="str">
        <f>IFERROR(VLOOKUP($A35, '利用者情報'!$A$12:$L$113, 2, FALSE), "")</f>
        <v/>
      </c>
      <c r="C35" s="153" t="str">
        <f>IFERROR(VLOOKUP($A35, '利用者情報'!$A$12:$L$113, 3, FALSE), "")</f>
        <v/>
      </c>
      <c r="D35" s="153" t="str">
        <f>IFERROR(VLOOKUP($A35, '利用者情報'!$A$12:$L$113, 6, FALSE), "")</f>
        <v/>
      </c>
      <c r="E35" s="153" t="str">
        <f>IFERROR(VLOOKUP($A35, '利用者情報'!$A$12:$L$113, 7, FALSE), "")</f>
        <v/>
      </c>
      <c r="F35" s="156" t="str">
        <f>IFERROR(VLOOKUP($A35, '利用者情報'!$A$12:$L$113, 8, FALSE), "")</f>
        <v/>
      </c>
      <c r="G35" s="153" t="str">
        <f>IFERROR(VLOOKUP($A35, '利用者情報'!$A$12:$L$113, 9, FALSE), "")</f>
        <v/>
      </c>
      <c r="H35" s="153" t="str">
        <f>IFERROR(VLOOKUP($A35, '利用者情報'!$A$12:$L$113, 10, FALSE), "")</f>
        <v/>
      </c>
      <c r="I35" s="153" t="str">
        <f>IFERROR(VLOOKUP($A35, '利用者情報'!$A$12:$L$113, 11, FALSE), "")</f>
        <v/>
      </c>
      <c r="J35" s="153" t="str">
        <f>IFERROR(VLOOKUP($A35, '利用者情報'!$A$12:$L$113, 12, FALSE), "")</f>
        <v/>
      </c>
      <c r="K35" s="160"/>
      <c r="L35" s="160"/>
      <c r="M35" s="157">
        <f t="shared" si="1"/>
        <v>0</v>
      </c>
      <c r="N35" s="158">
        <f t="shared" si="2"/>
        <v>0</v>
      </c>
      <c r="O35" s="160"/>
      <c r="P35" s="160"/>
      <c r="Q35" s="160"/>
      <c r="R35" s="158">
        <f t="shared" si="3"/>
        <v>0</v>
      </c>
      <c r="S35" s="157">
        <f t="shared" si="4"/>
        <v>0</v>
      </c>
      <c r="T35" s="157">
        <f t="shared" si="5"/>
        <v>0</v>
      </c>
      <c r="U35" s="158">
        <f t="shared" si="6"/>
        <v>0</v>
      </c>
      <c r="V35" s="158">
        <f t="shared" si="7"/>
        <v>0</v>
      </c>
      <c r="W35" s="159"/>
      <c r="X35" s="10" t="str">
        <f t="shared" si="8"/>
        <v/>
      </c>
      <c r="Y35" s="1"/>
      <c r="Z35" s="1"/>
      <c r="AA35" s="1"/>
      <c r="AB35" s="1"/>
      <c r="AC35" s="1"/>
    </row>
    <row r="36" ht="18.0" customHeight="1">
      <c r="A36" s="160"/>
      <c r="B36" s="153" t="str">
        <f>IFERROR(VLOOKUP($A36, '利用者情報'!$A$12:$L$113, 2, FALSE), "")</f>
        <v/>
      </c>
      <c r="C36" s="153" t="str">
        <f>IFERROR(VLOOKUP($A36, '利用者情報'!$A$12:$L$113, 3, FALSE), "")</f>
        <v/>
      </c>
      <c r="D36" s="153" t="str">
        <f>IFERROR(VLOOKUP($A36, '利用者情報'!$A$12:$L$113, 6, FALSE), "")</f>
        <v/>
      </c>
      <c r="E36" s="153" t="str">
        <f>IFERROR(VLOOKUP($A36, '利用者情報'!$A$12:$L$113, 7, FALSE), "")</f>
        <v/>
      </c>
      <c r="F36" s="156" t="str">
        <f>IFERROR(VLOOKUP($A36, '利用者情報'!$A$12:$L$113, 8, FALSE), "")</f>
        <v/>
      </c>
      <c r="G36" s="153" t="str">
        <f>IFERROR(VLOOKUP($A36, '利用者情報'!$A$12:$L$113, 9, FALSE), "")</f>
        <v/>
      </c>
      <c r="H36" s="153" t="str">
        <f>IFERROR(VLOOKUP($A36, '利用者情報'!$A$12:$L$113, 10, FALSE), "")</f>
        <v/>
      </c>
      <c r="I36" s="153" t="str">
        <f>IFERROR(VLOOKUP($A36, '利用者情報'!$A$12:$L$113, 11, FALSE), "")</f>
        <v/>
      </c>
      <c r="J36" s="153" t="str">
        <f>IFERROR(VLOOKUP($A36, '利用者情報'!$A$12:$L$113, 12, FALSE), "")</f>
        <v/>
      </c>
      <c r="K36" s="160"/>
      <c r="L36" s="160"/>
      <c r="M36" s="157">
        <f t="shared" si="1"/>
        <v>0</v>
      </c>
      <c r="N36" s="158">
        <f t="shared" si="2"/>
        <v>0</v>
      </c>
      <c r="O36" s="160"/>
      <c r="P36" s="160"/>
      <c r="Q36" s="160"/>
      <c r="R36" s="158">
        <f t="shared" si="3"/>
        <v>0</v>
      </c>
      <c r="S36" s="157">
        <f t="shared" si="4"/>
        <v>0</v>
      </c>
      <c r="T36" s="157">
        <f t="shared" si="5"/>
        <v>0</v>
      </c>
      <c r="U36" s="158">
        <f t="shared" si="6"/>
        <v>0</v>
      </c>
      <c r="V36" s="158">
        <f t="shared" si="7"/>
        <v>0</v>
      </c>
      <c r="W36" s="159"/>
      <c r="X36" s="10" t="str">
        <f t="shared" si="8"/>
        <v/>
      </c>
      <c r="Y36" s="1"/>
      <c r="Z36" s="1"/>
      <c r="AA36" s="1"/>
      <c r="AB36" s="1"/>
      <c r="AC36" s="1"/>
    </row>
    <row r="37" ht="18.0" customHeight="1">
      <c r="A37" s="160"/>
      <c r="B37" s="153" t="str">
        <f>IFERROR(VLOOKUP($A37, '利用者情報'!$A$12:$L$113, 2, FALSE), "")</f>
        <v/>
      </c>
      <c r="C37" s="153" t="str">
        <f>IFERROR(VLOOKUP($A37, '利用者情報'!$A$12:$L$113, 3, FALSE), "")</f>
        <v/>
      </c>
      <c r="D37" s="153" t="str">
        <f>IFERROR(VLOOKUP($A37, '利用者情報'!$A$12:$L$113, 6, FALSE), "")</f>
        <v/>
      </c>
      <c r="E37" s="153" t="str">
        <f>IFERROR(VLOOKUP($A37, '利用者情報'!$A$12:$L$113, 7, FALSE), "")</f>
        <v/>
      </c>
      <c r="F37" s="156" t="str">
        <f>IFERROR(VLOOKUP($A37, '利用者情報'!$A$12:$L$113, 8, FALSE), "")</f>
        <v/>
      </c>
      <c r="G37" s="153" t="str">
        <f>IFERROR(VLOOKUP($A37, '利用者情報'!$A$12:$L$113, 9, FALSE), "")</f>
        <v/>
      </c>
      <c r="H37" s="153" t="str">
        <f>IFERROR(VLOOKUP($A37, '利用者情報'!$A$12:$L$113, 10, FALSE), "")</f>
        <v/>
      </c>
      <c r="I37" s="153" t="str">
        <f>IFERROR(VLOOKUP($A37, '利用者情報'!$A$12:$L$113, 11, FALSE), "")</f>
        <v/>
      </c>
      <c r="J37" s="153" t="str">
        <f>IFERROR(VLOOKUP($A37, '利用者情報'!$A$12:$L$113, 12, FALSE), "")</f>
        <v/>
      </c>
      <c r="K37" s="160"/>
      <c r="L37" s="160"/>
      <c r="M37" s="157">
        <f t="shared" si="1"/>
        <v>0</v>
      </c>
      <c r="N37" s="158">
        <f t="shared" si="2"/>
        <v>0</v>
      </c>
      <c r="O37" s="160"/>
      <c r="P37" s="160"/>
      <c r="Q37" s="160"/>
      <c r="R37" s="158">
        <f t="shared" si="3"/>
        <v>0</v>
      </c>
      <c r="S37" s="157">
        <f t="shared" si="4"/>
        <v>0</v>
      </c>
      <c r="T37" s="157">
        <f t="shared" si="5"/>
        <v>0</v>
      </c>
      <c r="U37" s="158">
        <f t="shared" si="6"/>
        <v>0</v>
      </c>
      <c r="V37" s="158">
        <f t="shared" si="7"/>
        <v>0</v>
      </c>
      <c r="W37" s="159"/>
      <c r="X37" s="10" t="str">
        <f t="shared" si="8"/>
        <v/>
      </c>
      <c r="Y37" s="1"/>
      <c r="Z37" s="1"/>
      <c r="AA37" s="1"/>
      <c r="AB37" s="1"/>
      <c r="AC37" s="1"/>
    </row>
    <row r="38" ht="18.0" customHeight="1">
      <c r="A38" s="160"/>
      <c r="B38" s="153" t="str">
        <f>IFERROR(VLOOKUP($A38, '利用者情報'!$A$12:$L$113, 2, FALSE), "")</f>
        <v/>
      </c>
      <c r="C38" s="153" t="str">
        <f>IFERROR(VLOOKUP($A38, '利用者情報'!$A$12:$L$113, 3, FALSE), "")</f>
        <v/>
      </c>
      <c r="D38" s="153" t="str">
        <f>IFERROR(VLOOKUP($A38, '利用者情報'!$A$12:$L$113, 6, FALSE), "")</f>
        <v/>
      </c>
      <c r="E38" s="153" t="str">
        <f>IFERROR(VLOOKUP($A38, '利用者情報'!$A$12:$L$113, 7, FALSE), "")</f>
        <v/>
      </c>
      <c r="F38" s="156" t="str">
        <f>IFERROR(VLOOKUP($A38, '利用者情報'!$A$12:$L$113, 8, FALSE), "")</f>
        <v/>
      </c>
      <c r="G38" s="153" t="str">
        <f>IFERROR(VLOOKUP($A38, '利用者情報'!$A$12:$L$113, 9, FALSE), "")</f>
        <v/>
      </c>
      <c r="H38" s="153" t="str">
        <f>IFERROR(VLOOKUP($A38, '利用者情報'!$A$12:$L$113, 10, FALSE), "")</f>
        <v/>
      </c>
      <c r="I38" s="153" t="str">
        <f>IFERROR(VLOOKUP($A38, '利用者情報'!$A$12:$L$113, 11, FALSE), "")</f>
        <v/>
      </c>
      <c r="J38" s="153" t="str">
        <f>IFERROR(VLOOKUP($A38, '利用者情報'!$A$12:$L$113, 12, FALSE), "")</f>
        <v/>
      </c>
      <c r="K38" s="160"/>
      <c r="L38" s="160"/>
      <c r="M38" s="157">
        <f t="shared" si="1"/>
        <v>0</v>
      </c>
      <c r="N38" s="158">
        <f t="shared" si="2"/>
        <v>0</v>
      </c>
      <c r="O38" s="160"/>
      <c r="P38" s="160"/>
      <c r="Q38" s="160"/>
      <c r="R38" s="158">
        <f t="shared" si="3"/>
        <v>0</v>
      </c>
      <c r="S38" s="157">
        <f t="shared" si="4"/>
        <v>0</v>
      </c>
      <c r="T38" s="157">
        <f t="shared" si="5"/>
        <v>0</v>
      </c>
      <c r="U38" s="158">
        <f t="shared" si="6"/>
        <v>0</v>
      </c>
      <c r="V38" s="158">
        <f t="shared" si="7"/>
        <v>0</v>
      </c>
      <c r="W38" s="159"/>
      <c r="X38" s="10" t="str">
        <f t="shared" si="8"/>
        <v/>
      </c>
      <c r="Y38" s="1"/>
      <c r="Z38" s="1"/>
      <c r="AA38" s="1"/>
      <c r="AB38" s="1"/>
      <c r="AC38" s="1"/>
    </row>
    <row r="39" ht="18.0" customHeight="1">
      <c r="A39" s="160"/>
      <c r="B39" s="153" t="str">
        <f>IFERROR(VLOOKUP($A39, '利用者情報'!$A$12:$L$113, 2, FALSE), "")</f>
        <v/>
      </c>
      <c r="C39" s="153" t="str">
        <f>IFERROR(VLOOKUP($A39, '利用者情報'!$A$12:$L$113, 3, FALSE), "")</f>
        <v/>
      </c>
      <c r="D39" s="153" t="str">
        <f>IFERROR(VLOOKUP($A39, '利用者情報'!$A$12:$L$113, 6, FALSE), "")</f>
        <v/>
      </c>
      <c r="E39" s="153" t="str">
        <f>IFERROR(VLOOKUP($A39, '利用者情報'!$A$12:$L$113, 7, FALSE), "")</f>
        <v/>
      </c>
      <c r="F39" s="156" t="str">
        <f>IFERROR(VLOOKUP($A39, '利用者情報'!$A$12:$L$113, 8, FALSE), "")</f>
        <v/>
      </c>
      <c r="G39" s="153" t="str">
        <f>IFERROR(VLOOKUP($A39, '利用者情報'!$A$12:$L$113, 9, FALSE), "")</f>
        <v/>
      </c>
      <c r="H39" s="153" t="str">
        <f>IFERROR(VLOOKUP($A39, '利用者情報'!$A$12:$L$113, 10, FALSE), "")</f>
        <v/>
      </c>
      <c r="I39" s="153" t="str">
        <f>IFERROR(VLOOKUP($A39, '利用者情報'!$A$12:$L$113, 11, FALSE), "")</f>
        <v/>
      </c>
      <c r="J39" s="153" t="str">
        <f>IFERROR(VLOOKUP($A39, '利用者情報'!$A$12:$L$113, 12, FALSE), "")</f>
        <v/>
      </c>
      <c r="K39" s="160"/>
      <c r="L39" s="160"/>
      <c r="M39" s="157">
        <f t="shared" si="1"/>
        <v>0</v>
      </c>
      <c r="N39" s="158">
        <f t="shared" si="2"/>
        <v>0</v>
      </c>
      <c r="O39" s="160"/>
      <c r="P39" s="160"/>
      <c r="Q39" s="160"/>
      <c r="R39" s="158">
        <f t="shared" si="3"/>
        <v>0</v>
      </c>
      <c r="S39" s="157">
        <f t="shared" si="4"/>
        <v>0</v>
      </c>
      <c r="T39" s="157">
        <f t="shared" si="5"/>
        <v>0</v>
      </c>
      <c r="U39" s="158">
        <f t="shared" si="6"/>
        <v>0</v>
      </c>
      <c r="V39" s="158">
        <f t="shared" si="7"/>
        <v>0</v>
      </c>
      <c r="W39" s="159"/>
      <c r="X39" s="10" t="str">
        <f t="shared" si="8"/>
        <v/>
      </c>
      <c r="Y39" s="1"/>
      <c r="Z39" s="1"/>
      <c r="AA39" s="1"/>
      <c r="AB39" s="1"/>
      <c r="AC39" s="1"/>
    </row>
    <row r="40" ht="18.0" customHeight="1">
      <c r="A40" s="160"/>
      <c r="B40" s="153" t="str">
        <f>IFERROR(VLOOKUP($A40, '利用者情報'!$A$12:$L$113, 2, FALSE), "")</f>
        <v/>
      </c>
      <c r="C40" s="153" t="str">
        <f>IFERROR(VLOOKUP($A40, '利用者情報'!$A$12:$L$113, 3, FALSE), "")</f>
        <v/>
      </c>
      <c r="D40" s="153" t="str">
        <f>IFERROR(VLOOKUP($A40, '利用者情報'!$A$12:$L$113, 6, FALSE), "")</f>
        <v/>
      </c>
      <c r="E40" s="153" t="str">
        <f>IFERROR(VLOOKUP($A40, '利用者情報'!$A$12:$L$113, 7, FALSE), "")</f>
        <v/>
      </c>
      <c r="F40" s="156" t="str">
        <f>IFERROR(VLOOKUP($A40, '利用者情報'!$A$12:$L$113, 8, FALSE), "")</f>
        <v/>
      </c>
      <c r="G40" s="153" t="str">
        <f>IFERROR(VLOOKUP($A40, '利用者情報'!$A$12:$L$113, 9, FALSE), "")</f>
        <v/>
      </c>
      <c r="H40" s="153" t="str">
        <f>IFERROR(VLOOKUP($A40, '利用者情報'!$A$12:$L$113, 10, FALSE), "")</f>
        <v/>
      </c>
      <c r="I40" s="153" t="str">
        <f>IFERROR(VLOOKUP($A40, '利用者情報'!$A$12:$L$113, 11, FALSE), "")</f>
        <v/>
      </c>
      <c r="J40" s="153" t="str">
        <f>IFERROR(VLOOKUP($A40, '利用者情報'!$A$12:$L$113, 12, FALSE), "")</f>
        <v/>
      </c>
      <c r="K40" s="160"/>
      <c r="L40" s="160"/>
      <c r="M40" s="157">
        <f t="shared" si="1"/>
        <v>0</v>
      </c>
      <c r="N40" s="158">
        <f t="shared" si="2"/>
        <v>0</v>
      </c>
      <c r="O40" s="160"/>
      <c r="P40" s="160"/>
      <c r="Q40" s="160"/>
      <c r="R40" s="158">
        <f t="shared" si="3"/>
        <v>0</v>
      </c>
      <c r="S40" s="157">
        <f t="shared" si="4"/>
        <v>0</v>
      </c>
      <c r="T40" s="157">
        <f t="shared" si="5"/>
        <v>0</v>
      </c>
      <c r="U40" s="158">
        <f t="shared" si="6"/>
        <v>0</v>
      </c>
      <c r="V40" s="158">
        <f t="shared" si="7"/>
        <v>0</v>
      </c>
      <c r="W40" s="159"/>
      <c r="X40" s="10" t="str">
        <f t="shared" si="8"/>
        <v/>
      </c>
      <c r="Y40" s="1"/>
      <c r="Z40" s="1"/>
      <c r="AA40" s="1"/>
      <c r="AB40" s="1"/>
      <c r="AC40" s="1"/>
    </row>
    <row r="41" ht="18.0" customHeight="1">
      <c r="A41" s="160"/>
      <c r="B41" s="153" t="str">
        <f>IFERROR(VLOOKUP($A41, '利用者情報'!$A$12:$L$113, 2, FALSE), "")</f>
        <v/>
      </c>
      <c r="C41" s="153" t="str">
        <f>IFERROR(VLOOKUP($A41, '利用者情報'!$A$12:$L$113, 3, FALSE), "")</f>
        <v/>
      </c>
      <c r="D41" s="153" t="str">
        <f>IFERROR(VLOOKUP($A41, '利用者情報'!$A$12:$L$113, 6, FALSE), "")</f>
        <v/>
      </c>
      <c r="E41" s="153" t="str">
        <f>IFERROR(VLOOKUP($A41, '利用者情報'!$A$12:$L$113, 7, FALSE), "")</f>
        <v/>
      </c>
      <c r="F41" s="156" t="str">
        <f>IFERROR(VLOOKUP($A41, '利用者情報'!$A$12:$L$113, 8, FALSE), "")</f>
        <v/>
      </c>
      <c r="G41" s="153" t="str">
        <f>IFERROR(VLOOKUP($A41, '利用者情報'!$A$12:$L$113, 9, FALSE), "")</f>
        <v/>
      </c>
      <c r="H41" s="153" t="str">
        <f>IFERROR(VLOOKUP($A41, '利用者情報'!$A$12:$L$113, 10, FALSE), "")</f>
        <v/>
      </c>
      <c r="I41" s="153" t="str">
        <f>IFERROR(VLOOKUP($A41, '利用者情報'!$A$12:$L$113, 11, FALSE), "")</f>
        <v/>
      </c>
      <c r="J41" s="153" t="str">
        <f>IFERROR(VLOOKUP($A41, '利用者情報'!$A$12:$L$113, 12, FALSE), "")</f>
        <v/>
      </c>
      <c r="K41" s="160"/>
      <c r="L41" s="160"/>
      <c r="M41" s="157">
        <f t="shared" si="1"/>
        <v>0</v>
      </c>
      <c r="N41" s="158">
        <f t="shared" si="2"/>
        <v>0</v>
      </c>
      <c r="O41" s="160"/>
      <c r="P41" s="160"/>
      <c r="Q41" s="160"/>
      <c r="R41" s="158">
        <f t="shared" si="3"/>
        <v>0</v>
      </c>
      <c r="S41" s="157">
        <f t="shared" si="4"/>
        <v>0</v>
      </c>
      <c r="T41" s="157">
        <f t="shared" si="5"/>
        <v>0</v>
      </c>
      <c r="U41" s="158">
        <f t="shared" si="6"/>
        <v>0</v>
      </c>
      <c r="V41" s="158">
        <f t="shared" si="7"/>
        <v>0</v>
      </c>
      <c r="W41" s="159"/>
      <c r="X41" s="10" t="str">
        <f t="shared" si="8"/>
        <v/>
      </c>
      <c r="Y41" s="1"/>
      <c r="Z41" s="1"/>
      <c r="AA41" s="1"/>
      <c r="AB41" s="1"/>
      <c r="AC41" s="1"/>
    </row>
    <row r="42" ht="18.0" customHeight="1">
      <c r="A42" s="160"/>
      <c r="B42" s="153" t="str">
        <f>IFERROR(VLOOKUP($A42, '利用者情報'!$A$12:$L$113, 2, FALSE), "")</f>
        <v/>
      </c>
      <c r="C42" s="153" t="str">
        <f>IFERROR(VLOOKUP($A42, '利用者情報'!$A$12:$L$113, 3, FALSE), "")</f>
        <v/>
      </c>
      <c r="D42" s="153" t="str">
        <f>IFERROR(VLOOKUP($A42, '利用者情報'!$A$12:$L$113, 6, FALSE), "")</f>
        <v/>
      </c>
      <c r="E42" s="153" t="str">
        <f>IFERROR(VLOOKUP($A42, '利用者情報'!$A$12:$L$113, 7, FALSE), "")</f>
        <v/>
      </c>
      <c r="F42" s="156" t="str">
        <f>IFERROR(VLOOKUP($A42, '利用者情報'!$A$12:$L$113, 8, FALSE), "")</f>
        <v/>
      </c>
      <c r="G42" s="153" t="str">
        <f>IFERROR(VLOOKUP($A42, '利用者情報'!$A$12:$L$113, 9, FALSE), "")</f>
        <v/>
      </c>
      <c r="H42" s="153" t="str">
        <f>IFERROR(VLOOKUP($A42, '利用者情報'!$A$12:$L$113, 10, FALSE), "")</f>
        <v/>
      </c>
      <c r="I42" s="153" t="str">
        <f>IFERROR(VLOOKUP($A42, '利用者情報'!$A$12:$L$113, 11, FALSE), "")</f>
        <v/>
      </c>
      <c r="J42" s="153" t="str">
        <f>IFERROR(VLOOKUP($A42, '利用者情報'!$A$12:$L$113, 12, FALSE), "")</f>
        <v/>
      </c>
      <c r="K42" s="160"/>
      <c r="L42" s="160"/>
      <c r="M42" s="157">
        <f t="shared" si="1"/>
        <v>0</v>
      </c>
      <c r="N42" s="158">
        <f t="shared" si="2"/>
        <v>0</v>
      </c>
      <c r="O42" s="160"/>
      <c r="P42" s="160"/>
      <c r="Q42" s="160"/>
      <c r="R42" s="158">
        <f t="shared" si="3"/>
        <v>0</v>
      </c>
      <c r="S42" s="157">
        <f t="shared" si="4"/>
        <v>0</v>
      </c>
      <c r="T42" s="157">
        <f t="shared" si="5"/>
        <v>0</v>
      </c>
      <c r="U42" s="158">
        <f t="shared" si="6"/>
        <v>0</v>
      </c>
      <c r="V42" s="158">
        <f t="shared" si="7"/>
        <v>0</v>
      </c>
      <c r="W42" s="159"/>
      <c r="X42" s="10" t="str">
        <f t="shared" si="8"/>
        <v/>
      </c>
      <c r="Y42" s="1"/>
      <c r="Z42" s="1"/>
      <c r="AA42" s="1"/>
      <c r="AB42" s="1"/>
      <c r="AC42" s="1"/>
    </row>
    <row r="43" ht="18.0" customHeight="1">
      <c r="A43" s="160"/>
      <c r="B43" s="153" t="str">
        <f>IFERROR(VLOOKUP($A43, '利用者情報'!$A$12:$L$113, 2, FALSE), "")</f>
        <v/>
      </c>
      <c r="C43" s="153" t="str">
        <f>IFERROR(VLOOKUP($A43, '利用者情報'!$A$12:$L$113, 3, FALSE), "")</f>
        <v/>
      </c>
      <c r="D43" s="153" t="str">
        <f>IFERROR(VLOOKUP($A43, '利用者情報'!$A$12:$L$113, 6, FALSE), "")</f>
        <v/>
      </c>
      <c r="E43" s="153" t="str">
        <f>IFERROR(VLOOKUP($A43, '利用者情報'!$A$12:$L$113, 7, FALSE), "")</f>
        <v/>
      </c>
      <c r="F43" s="156" t="str">
        <f>IFERROR(VLOOKUP($A43, '利用者情報'!$A$12:$L$113, 8, FALSE), "")</f>
        <v/>
      </c>
      <c r="G43" s="153" t="str">
        <f>IFERROR(VLOOKUP($A43, '利用者情報'!$A$12:$L$113, 9, FALSE), "")</f>
        <v/>
      </c>
      <c r="H43" s="153" t="str">
        <f>IFERROR(VLOOKUP($A43, '利用者情報'!$A$12:$L$113, 10, FALSE), "")</f>
        <v/>
      </c>
      <c r="I43" s="153" t="str">
        <f>IFERROR(VLOOKUP($A43, '利用者情報'!$A$12:$L$113, 11, FALSE), "")</f>
        <v/>
      </c>
      <c r="J43" s="153" t="str">
        <f>IFERROR(VLOOKUP($A43, '利用者情報'!$A$12:$L$113, 12, FALSE), "")</f>
        <v/>
      </c>
      <c r="K43" s="160"/>
      <c r="L43" s="160"/>
      <c r="M43" s="157">
        <f t="shared" si="1"/>
        <v>0</v>
      </c>
      <c r="N43" s="158">
        <f t="shared" si="2"/>
        <v>0</v>
      </c>
      <c r="O43" s="160"/>
      <c r="P43" s="160"/>
      <c r="Q43" s="160"/>
      <c r="R43" s="158">
        <f t="shared" si="3"/>
        <v>0</v>
      </c>
      <c r="S43" s="157">
        <f t="shared" si="4"/>
        <v>0</v>
      </c>
      <c r="T43" s="157">
        <f t="shared" si="5"/>
        <v>0</v>
      </c>
      <c r="U43" s="158">
        <f t="shared" si="6"/>
        <v>0</v>
      </c>
      <c r="V43" s="158">
        <f t="shared" si="7"/>
        <v>0</v>
      </c>
      <c r="W43" s="159"/>
      <c r="X43" s="10" t="str">
        <f t="shared" si="8"/>
        <v/>
      </c>
      <c r="Y43" s="1"/>
      <c r="Z43" s="1"/>
      <c r="AA43" s="1"/>
      <c r="AB43" s="1"/>
      <c r="AC43" s="1"/>
    </row>
    <row r="44" ht="18.0" customHeight="1">
      <c r="A44" s="160"/>
      <c r="B44" s="153" t="str">
        <f>IFERROR(VLOOKUP($A44, '利用者情報'!$A$12:$L$113, 2, FALSE), "")</f>
        <v/>
      </c>
      <c r="C44" s="153" t="str">
        <f>IFERROR(VLOOKUP($A44, '利用者情報'!$A$12:$L$113, 3, FALSE), "")</f>
        <v/>
      </c>
      <c r="D44" s="153" t="str">
        <f>IFERROR(VLOOKUP($A44, '利用者情報'!$A$12:$L$113, 6, FALSE), "")</f>
        <v/>
      </c>
      <c r="E44" s="153" t="str">
        <f>IFERROR(VLOOKUP($A44, '利用者情報'!$A$12:$L$113, 7, FALSE), "")</f>
        <v/>
      </c>
      <c r="F44" s="156" t="str">
        <f>IFERROR(VLOOKUP($A44, '利用者情報'!$A$12:$L$113, 8, FALSE), "")</f>
        <v/>
      </c>
      <c r="G44" s="153" t="str">
        <f>IFERROR(VLOOKUP($A44, '利用者情報'!$A$12:$L$113, 9, FALSE), "")</f>
        <v/>
      </c>
      <c r="H44" s="153" t="str">
        <f>IFERROR(VLOOKUP($A44, '利用者情報'!$A$12:$L$113, 10, FALSE), "")</f>
        <v/>
      </c>
      <c r="I44" s="153" t="str">
        <f>IFERROR(VLOOKUP($A44, '利用者情報'!$A$12:$L$113, 11, FALSE), "")</f>
        <v/>
      </c>
      <c r="J44" s="153" t="str">
        <f>IFERROR(VLOOKUP($A44, '利用者情報'!$A$12:$L$113, 12, FALSE), "")</f>
        <v/>
      </c>
      <c r="K44" s="160"/>
      <c r="L44" s="160"/>
      <c r="M44" s="157">
        <f t="shared" si="1"/>
        <v>0</v>
      </c>
      <c r="N44" s="158">
        <f t="shared" si="2"/>
        <v>0</v>
      </c>
      <c r="O44" s="160"/>
      <c r="P44" s="160"/>
      <c r="Q44" s="160"/>
      <c r="R44" s="158">
        <f t="shared" si="3"/>
        <v>0</v>
      </c>
      <c r="S44" s="157">
        <f t="shared" si="4"/>
        <v>0</v>
      </c>
      <c r="T44" s="157">
        <f t="shared" si="5"/>
        <v>0</v>
      </c>
      <c r="U44" s="158">
        <f t="shared" si="6"/>
        <v>0</v>
      </c>
      <c r="V44" s="158">
        <f t="shared" si="7"/>
        <v>0</v>
      </c>
      <c r="W44" s="159"/>
      <c r="X44" s="10" t="str">
        <f t="shared" si="8"/>
        <v/>
      </c>
      <c r="Y44" s="1"/>
      <c r="Z44" s="1"/>
      <c r="AA44" s="1"/>
      <c r="AB44" s="1"/>
      <c r="AC44" s="1"/>
    </row>
    <row r="45" ht="18.0" customHeight="1">
      <c r="A45" s="160"/>
      <c r="B45" s="153" t="str">
        <f>IFERROR(VLOOKUP($A45, '利用者情報'!$A$12:$L$113, 2, FALSE), "")</f>
        <v/>
      </c>
      <c r="C45" s="153" t="str">
        <f>IFERROR(VLOOKUP($A45, '利用者情報'!$A$12:$L$113, 3, FALSE), "")</f>
        <v/>
      </c>
      <c r="D45" s="153" t="str">
        <f>IFERROR(VLOOKUP($A45, '利用者情報'!$A$12:$L$113, 6, FALSE), "")</f>
        <v/>
      </c>
      <c r="E45" s="153" t="str">
        <f>IFERROR(VLOOKUP($A45, '利用者情報'!$A$12:$L$113, 7, FALSE), "")</f>
        <v/>
      </c>
      <c r="F45" s="156" t="str">
        <f>IFERROR(VLOOKUP($A45, '利用者情報'!$A$12:$L$113, 8, FALSE), "")</f>
        <v/>
      </c>
      <c r="G45" s="153" t="str">
        <f>IFERROR(VLOOKUP($A45, '利用者情報'!$A$12:$L$113, 9, FALSE), "")</f>
        <v/>
      </c>
      <c r="H45" s="153" t="str">
        <f>IFERROR(VLOOKUP($A45, '利用者情報'!$A$12:$L$113, 10, FALSE), "")</f>
        <v/>
      </c>
      <c r="I45" s="153" t="str">
        <f>IFERROR(VLOOKUP($A45, '利用者情報'!$A$12:$L$113, 11, FALSE), "")</f>
        <v/>
      </c>
      <c r="J45" s="153" t="str">
        <f>IFERROR(VLOOKUP($A45, '利用者情報'!$A$12:$L$113, 12, FALSE), "")</f>
        <v/>
      </c>
      <c r="K45" s="160"/>
      <c r="L45" s="160"/>
      <c r="M45" s="157">
        <f t="shared" si="1"/>
        <v>0</v>
      </c>
      <c r="N45" s="158">
        <f t="shared" si="2"/>
        <v>0</v>
      </c>
      <c r="O45" s="160"/>
      <c r="P45" s="160"/>
      <c r="Q45" s="160"/>
      <c r="R45" s="158">
        <f t="shared" si="3"/>
        <v>0</v>
      </c>
      <c r="S45" s="157">
        <f t="shared" si="4"/>
        <v>0</v>
      </c>
      <c r="T45" s="157">
        <f t="shared" si="5"/>
        <v>0</v>
      </c>
      <c r="U45" s="158">
        <f t="shared" si="6"/>
        <v>0</v>
      </c>
      <c r="V45" s="158">
        <f t="shared" si="7"/>
        <v>0</v>
      </c>
      <c r="W45" s="159"/>
      <c r="X45" s="10" t="str">
        <f t="shared" si="8"/>
        <v/>
      </c>
      <c r="Y45" s="1"/>
      <c r="Z45" s="1"/>
      <c r="AA45" s="1"/>
      <c r="AB45" s="1"/>
      <c r="AC45" s="1"/>
    </row>
    <row r="46" ht="18.0" customHeight="1">
      <c r="A46" s="160"/>
      <c r="B46" s="153" t="str">
        <f>IFERROR(VLOOKUP($A46, '利用者情報'!$A$12:$L$113, 2, FALSE), "")</f>
        <v/>
      </c>
      <c r="C46" s="153" t="str">
        <f>IFERROR(VLOOKUP($A46, '利用者情報'!$A$12:$L$113, 3, FALSE), "")</f>
        <v/>
      </c>
      <c r="D46" s="153" t="str">
        <f>IFERROR(VLOOKUP($A46, '利用者情報'!$A$12:$L$113, 6, FALSE), "")</f>
        <v/>
      </c>
      <c r="E46" s="153" t="str">
        <f>IFERROR(VLOOKUP($A46, '利用者情報'!$A$12:$L$113, 7, FALSE), "")</f>
        <v/>
      </c>
      <c r="F46" s="156" t="str">
        <f>IFERROR(VLOOKUP($A46, '利用者情報'!$A$12:$L$113, 8, FALSE), "")</f>
        <v/>
      </c>
      <c r="G46" s="153" t="str">
        <f>IFERROR(VLOOKUP($A46, '利用者情報'!$A$12:$L$113, 9, FALSE), "")</f>
        <v/>
      </c>
      <c r="H46" s="153" t="str">
        <f>IFERROR(VLOOKUP($A46, '利用者情報'!$A$12:$L$113, 10, FALSE), "")</f>
        <v/>
      </c>
      <c r="I46" s="153" t="str">
        <f>IFERROR(VLOOKUP($A46, '利用者情報'!$A$12:$L$113, 11, FALSE), "")</f>
        <v/>
      </c>
      <c r="J46" s="153" t="str">
        <f>IFERROR(VLOOKUP($A46, '利用者情報'!$A$12:$L$113, 12, FALSE), "")</f>
        <v/>
      </c>
      <c r="K46" s="160"/>
      <c r="L46" s="160"/>
      <c r="M46" s="157">
        <f t="shared" si="1"/>
        <v>0</v>
      </c>
      <c r="N46" s="158">
        <f t="shared" si="2"/>
        <v>0</v>
      </c>
      <c r="O46" s="160"/>
      <c r="P46" s="160"/>
      <c r="Q46" s="160"/>
      <c r="R46" s="158">
        <f t="shared" si="3"/>
        <v>0</v>
      </c>
      <c r="S46" s="157">
        <f t="shared" si="4"/>
        <v>0</v>
      </c>
      <c r="T46" s="157">
        <f t="shared" si="5"/>
        <v>0</v>
      </c>
      <c r="U46" s="158">
        <f t="shared" si="6"/>
        <v>0</v>
      </c>
      <c r="V46" s="158">
        <f t="shared" si="7"/>
        <v>0</v>
      </c>
      <c r="W46" s="159"/>
      <c r="X46" s="10" t="str">
        <f t="shared" si="8"/>
        <v/>
      </c>
      <c r="Y46" s="1"/>
      <c r="Z46" s="1"/>
      <c r="AA46" s="1"/>
      <c r="AB46" s="1"/>
      <c r="AC46" s="1"/>
    </row>
    <row r="47" ht="18.0" customHeight="1">
      <c r="A47" s="160"/>
      <c r="B47" s="153" t="str">
        <f>IFERROR(VLOOKUP($A47, '利用者情報'!$A$12:$L$113, 2, FALSE), "")</f>
        <v/>
      </c>
      <c r="C47" s="153" t="str">
        <f>IFERROR(VLOOKUP($A47, '利用者情報'!$A$12:$L$113, 3, FALSE), "")</f>
        <v/>
      </c>
      <c r="D47" s="153" t="str">
        <f>IFERROR(VLOOKUP($A47, '利用者情報'!$A$12:$L$113, 6, FALSE), "")</f>
        <v/>
      </c>
      <c r="E47" s="153" t="str">
        <f>IFERROR(VLOOKUP($A47, '利用者情報'!$A$12:$L$113, 7, FALSE), "")</f>
        <v/>
      </c>
      <c r="F47" s="156" t="str">
        <f>IFERROR(VLOOKUP($A47, '利用者情報'!$A$12:$L$113, 8, FALSE), "")</f>
        <v/>
      </c>
      <c r="G47" s="153" t="str">
        <f>IFERROR(VLOOKUP($A47, '利用者情報'!$A$12:$L$113, 9, FALSE), "")</f>
        <v/>
      </c>
      <c r="H47" s="153" t="str">
        <f>IFERROR(VLOOKUP($A47, '利用者情報'!$A$12:$L$113, 10, FALSE), "")</f>
        <v/>
      </c>
      <c r="I47" s="153" t="str">
        <f>IFERROR(VLOOKUP($A47, '利用者情報'!$A$12:$L$113, 11, FALSE), "")</f>
        <v/>
      </c>
      <c r="J47" s="153" t="str">
        <f>IFERROR(VLOOKUP($A47, '利用者情報'!$A$12:$L$113, 12, FALSE), "")</f>
        <v/>
      </c>
      <c r="K47" s="160"/>
      <c r="L47" s="160"/>
      <c r="M47" s="157">
        <f t="shared" si="1"/>
        <v>0</v>
      </c>
      <c r="N47" s="158">
        <f t="shared" si="2"/>
        <v>0</v>
      </c>
      <c r="O47" s="160"/>
      <c r="P47" s="160"/>
      <c r="Q47" s="160"/>
      <c r="R47" s="158">
        <f t="shared" si="3"/>
        <v>0</v>
      </c>
      <c r="S47" s="157">
        <f t="shared" si="4"/>
        <v>0</v>
      </c>
      <c r="T47" s="157">
        <f t="shared" si="5"/>
        <v>0</v>
      </c>
      <c r="U47" s="158">
        <f t="shared" si="6"/>
        <v>0</v>
      </c>
      <c r="V47" s="158">
        <f t="shared" si="7"/>
        <v>0</v>
      </c>
      <c r="W47" s="159"/>
      <c r="X47" s="10" t="str">
        <f t="shared" si="8"/>
        <v/>
      </c>
      <c r="Y47" s="1"/>
      <c r="Z47" s="1"/>
      <c r="AA47" s="1"/>
      <c r="AB47" s="1"/>
      <c r="AC47" s="1"/>
    </row>
    <row r="48" ht="18.0" customHeight="1">
      <c r="A48" s="160"/>
      <c r="B48" s="153" t="str">
        <f>IFERROR(VLOOKUP($A48, '利用者情報'!$A$12:$L$113, 2, FALSE), "")</f>
        <v/>
      </c>
      <c r="C48" s="153" t="str">
        <f>IFERROR(VLOOKUP($A48, '利用者情報'!$A$12:$L$113, 3, FALSE), "")</f>
        <v/>
      </c>
      <c r="D48" s="153" t="str">
        <f>IFERROR(VLOOKUP($A48, '利用者情報'!$A$12:$L$113, 6, FALSE), "")</f>
        <v/>
      </c>
      <c r="E48" s="153" t="str">
        <f>IFERROR(VLOOKUP($A48, '利用者情報'!$A$12:$L$113, 7, FALSE), "")</f>
        <v/>
      </c>
      <c r="F48" s="156" t="str">
        <f>IFERROR(VLOOKUP($A48, '利用者情報'!$A$12:$L$113, 8, FALSE), "")</f>
        <v/>
      </c>
      <c r="G48" s="153" t="str">
        <f>IFERROR(VLOOKUP($A48, '利用者情報'!$A$12:$L$113, 9, FALSE), "")</f>
        <v/>
      </c>
      <c r="H48" s="153" t="str">
        <f>IFERROR(VLOOKUP($A48, '利用者情報'!$A$12:$L$113, 10, FALSE), "")</f>
        <v/>
      </c>
      <c r="I48" s="153" t="str">
        <f>IFERROR(VLOOKUP($A48, '利用者情報'!$A$12:$L$113, 11, FALSE), "")</f>
        <v/>
      </c>
      <c r="J48" s="153" t="str">
        <f>IFERROR(VLOOKUP($A48, '利用者情報'!$A$12:$L$113, 12, FALSE), "")</f>
        <v/>
      </c>
      <c r="K48" s="160"/>
      <c r="L48" s="160"/>
      <c r="M48" s="157">
        <f t="shared" si="1"/>
        <v>0</v>
      </c>
      <c r="N48" s="158">
        <f t="shared" si="2"/>
        <v>0</v>
      </c>
      <c r="O48" s="160"/>
      <c r="P48" s="160"/>
      <c r="Q48" s="160"/>
      <c r="R48" s="158">
        <f t="shared" si="3"/>
        <v>0</v>
      </c>
      <c r="S48" s="157">
        <f t="shared" si="4"/>
        <v>0</v>
      </c>
      <c r="T48" s="157">
        <f t="shared" si="5"/>
        <v>0</v>
      </c>
      <c r="U48" s="158">
        <f t="shared" si="6"/>
        <v>0</v>
      </c>
      <c r="V48" s="158">
        <f t="shared" si="7"/>
        <v>0</v>
      </c>
      <c r="W48" s="159"/>
      <c r="X48" s="10" t="str">
        <f t="shared" si="8"/>
        <v/>
      </c>
      <c r="Y48" s="1"/>
      <c r="Z48" s="1"/>
      <c r="AA48" s="1"/>
      <c r="AB48" s="1"/>
      <c r="AC48" s="1"/>
    </row>
    <row r="49" ht="18.0" customHeight="1">
      <c r="A49" s="160"/>
      <c r="B49" s="153" t="str">
        <f>IFERROR(VLOOKUP($A49, '利用者情報'!$A$12:$L$113, 2, FALSE), "")</f>
        <v/>
      </c>
      <c r="C49" s="153" t="str">
        <f>IFERROR(VLOOKUP($A49, '利用者情報'!$A$12:$L$113, 3, FALSE), "")</f>
        <v/>
      </c>
      <c r="D49" s="153" t="str">
        <f>IFERROR(VLOOKUP($A49, '利用者情報'!$A$12:$L$113, 6, FALSE), "")</f>
        <v/>
      </c>
      <c r="E49" s="153" t="str">
        <f>IFERROR(VLOOKUP($A49, '利用者情報'!$A$12:$L$113, 7, FALSE), "")</f>
        <v/>
      </c>
      <c r="F49" s="156" t="str">
        <f>IFERROR(VLOOKUP($A49, '利用者情報'!$A$12:$L$113, 8, FALSE), "")</f>
        <v/>
      </c>
      <c r="G49" s="153" t="str">
        <f>IFERROR(VLOOKUP($A49, '利用者情報'!$A$12:$L$113, 9, FALSE), "")</f>
        <v/>
      </c>
      <c r="H49" s="153" t="str">
        <f>IFERROR(VLOOKUP($A49, '利用者情報'!$A$12:$L$113, 10, FALSE), "")</f>
        <v/>
      </c>
      <c r="I49" s="153" t="str">
        <f>IFERROR(VLOOKUP($A49, '利用者情報'!$A$12:$L$113, 11, FALSE), "")</f>
        <v/>
      </c>
      <c r="J49" s="153" t="str">
        <f>IFERROR(VLOOKUP($A49, '利用者情報'!$A$12:$L$113, 12, FALSE), "")</f>
        <v/>
      </c>
      <c r="K49" s="160"/>
      <c r="L49" s="160"/>
      <c r="M49" s="157">
        <f t="shared" si="1"/>
        <v>0</v>
      </c>
      <c r="N49" s="158">
        <f t="shared" si="2"/>
        <v>0</v>
      </c>
      <c r="O49" s="160"/>
      <c r="P49" s="160"/>
      <c r="Q49" s="160"/>
      <c r="R49" s="158">
        <f t="shared" si="3"/>
        <v>0</v>
      </c>
      <c r="S49" s="157">
        <f t="shared" si="4"/>
        <v>0</v>
      </c>
      <c r="T49" s="157">
        <f t="shared" si="5"/>
        <v>0</v>
      </c>
      <c r="U49" s="158">
        <f t="shared" si="6"/>
        <v>0</v>
      </c>
      <c r="V49" s="158">
        <f t="shared" si="7"/>
        <v>0</v>
      </c>
      <c r="W49" s="159"/>
      <c r="X49" s="10" t="str">
        <f t="shared" si="8"/>
        <v/>
      </c>
      <c r="Y49" s="1"/>
      <c r="Z49" s="1"/>
      <c r="AA49" s="1"/>
      <c r="AB49" s="1"/>
      <c r="AC49" s="1"/>
    </row>
    <row r="50" ht="18.0" customHeight="1">
      <c r="A50" s="160"/>
      <c r="B50" s="153" t="str">
        <f>IFERROR(VLOOKUP($A50, '利用者情報'!$A$12:$L$113, 2, FALSE), "")</f>
        <v/>
      </c>
      <c r="C50" s="153" t="str">
        <f>IFERROR(VLOOKUP($A50, '利用者情報'!$A$12:$L$113, 3, FALSE), "")</f>
        <v/>
      </c>
      <c r="D50" s="153" t="str">
        <f>IFERROR(VLOOKUP($A50, '利用者情報'!$A$12:$L$113, 6, FALSE), "")</f>
        <v/>
      </c>
      <c r="E50" s="153" t="str">
        <f>IFERROR(VLOOKUP($A50, '利用者情報'!$A$12:$L$113, 7, FALSE), "")</f>
        <v/>
      </c>
      <c r="F50" s="156" t="str">
        <f>IFERROR(VLOOKUP($A50, '利用者情報'!$A$12:$L$113, 8, FALSE), "")</f>
        <v/>
      </c>
      <c r="G50" s="153" t="str">
        <f>IFERROR(VLOOKUP($A50, '利用者情報'!$A$12:$L$113, 9, FALSE), "")</f>
        <v/>
      </c>
      <c r="H50" s="153" t="str">
        <f>IFERROR(VLOOKUP($A50, '利用者情報'!$A$12:$L$113, 10, FALSE), "")</f>
        <v/>
      </c>
      <c r="I50" s="153" t="str">
        <f>IFERROR(VLOOKUP($A50, '利用者情報'!$A$12:$L$113, 11, FALSE), "")</f>
        <v/>
      </c>
      <c r="J50" s="153" t="str">
        <f>IFERROR(VLOOKUP($A50, '利用者情報'!$A$12:$L$113, 12, FALSE), "")</f>
        <v/>
      </c>
      <c r="K50" s="160"/>
      <c r="L50" s="160"/>
      <c r="M50" s="157">
        <f t="shared" si="1"/>
        <v>0</v>
      </c>
      <c r="N50" s="158">
        <f t="shared" si="2"/>
        <v>0</v>
      </c>
      <c r="O50" s="160"/>
      <c r="P50" s="160"/>
      <c r="Q50" s="160"/>
      <c r="R50" s="158">
        <f t="shared" si="3"/>
        <v>0</v>
      </c>
      <c r="S50" s="157">
        <f t="shared" si="4"/>
        <v>0</v>
      </c>
      <c r="T50" s="157">
        <f t="shared" si="5"/>
        <v>0</v>
      </c>
      <c r="U50" s="158">
        <f t="shared" si="6"/>
        <v>0</v>
      </c>
      <c r="V50" s="158">
        <f t="shared" si="7"/>
        <v>0</v>
      </c>
      <c r="W50" s="159"/>
      <c r="X50" s="10" t="str">
        <f t="shared" si="8"/>
        <v/>
      </c>
      <c r="Y50" s="1"/>
      <c r="Z50" s="1"/>
      <c r="AA50" s="1"/>
      <c r="AB50" s="1"/>
      <c r="AC50" s="1"/>
    </row>
    <row r="51" ht="18.0" customHeight="1">
      <c r="A51" s="160"/>
      <c r="B51" s="153" t="str">
        <f>IFERROR(VLOOKUP($A51, '利用者情報'!$A$12:$L$113, 2, FALSE), "")</f>
        <v/>
      </c>
      <c r="C51" s="153" t="str">
        <f>IFERROR(VLOOKUP($A51, '利用者情報'!$A$12:$L$113, 3, FALSE), "")</f>
        <v/>
      </c>
      <c r="D51" s="153" t="str">
        <f>IFERROR(VLOOKUP($A51, '利用者情報'!$A$12:$L$113, 6, FALSE), "")</f>
        <v/>
      </c>
      <c r="E51" s="153" t="str">
        <f>IFERROR(VLOOKUP($A51, '利用者情報'!$A$12:$L$113, 7, FALSE), "")</f>
        <v/>
      </c>
      <c r="F51" s="156" t="str">
        <f>IFERROR(VLOOKUP($A51, '利用者情報'!$A$12:$L$113, 8, FALSE), "")</f>
        <v/>
      </c>
      <c r="G51" s="153" t="str">
        <f>IFERROR(VLOOKUP($A51, '利用者情報'!$A$12:$L$113, 9, FALSE), "")</f>
        <v/>
      </c>
      <c r="H51" s="153" t="str">
        <f>IFERROR(VLOOKUP($A51, '利用者情報'!$A$12:$L$113, 10, FALSE), "")</f>
        <v/>
      </c>
      <c r="I51" s="153" t="str">
        <f>IFERROR(VLOOKUP($A51, '利用者情報'!$A$12:$L$113, 11, FALSE), "")</f>
        <v/>
      </c>
      <c r="J51" s="153" t="str">
        <f>IFERROR(VLOOKUP($A51, '利用者情報'!$A$12:$L$113, 12, FALSE), "")</f>
        <v/>
      </c>
      <c r="K51" s="160"/>
      <c r="L51" s="160"/>
      <c r="M51" s="157">
        <f t="shared" si="1"/>
        <v>0</v>
      </c>
      <c r="N51" s="158">
        <f t="shared" si="2"/>
        <v>0</v>
      </c>
      <c r="O51" s="160"/>
      <c r="P51" s="160"/>
      <c r="Q51" s="160"/>
      <c r="R51" s="158">
        <f t="shared" si="3"/>
        <v>0</v>
      </c>
      <c r="S51" s="157">
        <f t="shared" si="4"/>
        <v>0</v>
      </c>
      <c r="T51" s="157">
        <f t="shared" si="5"/>
        <v>0</v>
      </c>
      <c r="U51" s="158">
        <f t="shared" si="6"/>
        <v>0</v>
      </c>
      <c r="V51" s="158">
        <f t="shared" si="7"/>
        <v>0</v>
      </c>
      <c r="W51" s="159"/>
      <c r="X51" s="10" t="str">
        <f t="shared" si="8"/>
        <v/>
      </c>
      <c r="Y51" s="1"/>
      <c r="Z51" s="1"/>
      <c r="AA51" s="1"/>
      <c r="AB51" s="1"/>
      <c r="AC51" s="1"/>
    </row>
    <row r="52" ht="18.0" customHeight="1">
      <c r="A52" s="160"/>
      <c r="B52" s="153" t="str">
        <f>IFERROR(VLOOKUP($A52, '利用者情報'!$A$12:$L$113, 2, FALSE), "")</f>
        <v/>
      </c>
      <c r="C52" s="153" t="str">
        <f>IFERROR(VLOOKUP($A52, '利用者情報'!$A$12:$L$113, 3, FALSE), "")</f>
        <v/>
      </c>
      <c r="D52" s="153" t="str">
        <f>IFERROR(VLOOKUP($A52, '利用者情報'!$A$12:$L$113, 6, FALSE), "")</f>
        <v/>
      </c>
      <c r="E52" s="153" t="str">
        <f>IFERROR(VLOOKUP($A52, '利用者情報'!$A$12:$L$113, 7, FALSE), "")</f>
        <v/>
      </c>
      <c r="F52" s="156" t="str">
        <f>IFERROR(VLOOKUP($A52, '利用者情報'!$A$12:$L$113, 8, FALSE), "")</f>
        <v/>
      </c>
      <c r="G52" s="153" t="str">
        <f>IFERROR(VLOOKUP($A52, '利用者情報'!$A$12:$L$113, 9, FALSE), "")</f>
        <v/>
      </c>
      <c r="H52" s="153" t="str">
        <f>IFERROR(VLOOKUP($A52, '利用者情報'!$A$12:$L$113, 10, FALSE), "")</f>
        <v/>
      </c>
      <c r="I52" s="153" t="str">
        <f>IFERROR(VLOOKUP($A52, '利用者情報'!$A$12:$L$113, 11, FALSE), "")</f>
        <v/>
      </c>
      <c r="J52" s="153" t="str">
        <f>IFERROR(VLOOKUP($A52, '利用者情報'!$A$12:$L$113, 12, FALSE), "")</f>
        <v/>
      </c>
      <c r="K52" s="160"/>
      <c r="L52" s="160"/>
      <c r="M52" s="157">
        <f t="shared" si="1"/>
        <v>0</v>
      </c>
      <c r="N52" s="158">
        <f t="shared" si="2"/>
        <v>0</v>
      </c>
      <c r="O52" s="160"/>
      <c r="P52" s="160"/>
      <c r="Q52" s="160"/>
      <c r="R52" s="158">
        <f t="shared" si="3"/>
        <v>0</v>
      </c>
      <c r="S52" s="157">
        <f t="shared" si="4"/>
        <v>0</v>
      </c>
      <c r="T52" s="157">
        <f t="shared" si="5"/>
        <v>0</v>
      </c>
      <c r="U52" s="158">
        <f t="shared" si="6"/>
        <v>0</v>
      </c>
      <c r="V52" s="158">
        <f t="shared" si="7"/>
        <v>0</v>
      </c>
      <c r="W52" s="159"/>
      <c r="X52" s="10" t="str">
        <f t="shared" si="8"/>
        <v/>
      </c>
      <c r="Y52" s="1"/>
      <c r="Z52" s="1"/>
      <c r="AA52" s="1"/>
      <c r="AB52" s="1"/>
      <c r="AC52" s="1"/>
    </row>
    <row r="53" ht="18.0" customHeight="1">
      <c r="A53" s="160"/>
      <c r="B53" s="153" t="str">
        <f>IFERROR(VLOOKUP($A53, '利用者情報'!$A$12:$L$113, 2, FALSE), "")</f>
        <v/>
      </c>
      <c r="C53" s="153" t="str">
        <f>IFERROR(VLOOKUP($A53, '利用者情報'!$A$12:$L$113, 3, FALSE), "")</f>
        <v/>
      </c>
      <c r="D53" s="153" t="str">
        <f>IFERROR(VLOOKUP($A53, '利用者情報'!$A$12:$L$113, 6, FALSE), "")</f>
        <v/>
      </c>
      <c r="E53" s="153" t="str">
        <f>IFERROR(VLOOKUP($A53, '利用者情報'!$A$12:$L$113, 7, FALSE), "")</f>
        <v/>
      </c>
      <c r="F53" s="156" t="str">
        <f>IFERROR(VLOOKUP($A53, '利用者情報'!$A$12:$L$113, 8, FALSE), "")</f>
        <v/>
      </c>
      <c r="G53" s="153" t="str">
        <f>IFERROR(VLOOKUP($A53, '利用者情報'!$A$12:$L$113, 9, FALSE), "")</f>
        <v/>
      </c>
      <c r="H53" s="153" t="str">
        <f>IFERROR(VLOOKUP($A53, '利用者情報'!$A$12:$L$113, 10, FALSE), "")</f>
        <v/>
      </c>
      <c r="I53" s="153" t="str">
        <f>IFERROR(VLOOKUP($A53, '利用者情報'!$A$12:$L$113, 11, FALSE), "")</f>
        <v/>
      </c>
      <c r="J53" s="153" t="str">
        <f>IFERROR(VLOOKUP($A53, '利用者情報'!$A$12:$L$113, 12, FALSE), "")</f>
        <v/>
      </c>
      <c r="K53" s="160"/>
      <c r="L53" s="160"/>
      <c r="M53" s="157">
        <f t="shared" si="1"/>
        <v>0</v>
      </c>
      <c r="N53" s="158">
        <f t="shared" si="2"/>
        <v>0</v>
      </c>
      <c r="O53" s="160"/>
      <c r="P53" s="160"/>
      <c r="Q53" s="160"/>
      <c r="R53" s="158">
        <f t="shared" si="3"/>
        <v>0</v>
      </c>
      <c r="S53" s="157">
        <f t="shared" si="4"/>
        <v>0</v>
      </c>
      <c r="T53" s="157">
        <f t="shared" si="5"/>
        <v>0</v>
      </c>
      <c r="U53" s="158">
        <f t="shared" si="6"/>
        <v>0</v>
      </c>
      <c r="V53" s="158">
        <f t="shared" si="7"/>
        <v>0</v>
      </c>
      <c r="W53" s="159"/>
      <c r="X53" s="10" t="str">
        <f t="shared" si="8"/>
        <v/>
      </c>
      <c r="Y53" s="1"/>
      <c r="Z53" s="1"/>
      <c r="AA53" s="1"/>
      <c r="AB53" s="1"/>
      <c r="AC53" s="1"/>
    </row>
    <row r="54" ht="18.0" customHeight="1">
      <c r="A54" s="160"/>
      <c r="B54" s="153" t="str">
        <f>IFERROR(VLOOKUP($A54, '利用者情報'!$A$12:$L$113, 2, FALSE), "")</f>
        <v/>
      </c>
      <c r="C54" s="153" t="str">
        <f>IFERROR(VLOOKUP($A54, '利用者情報'!$A$12:$L$113, 3, FALSE), "")</f>
        <v/>
      </c>
      <c r="D54" s="153" t="str">
        <f>IFERROR(VLOOKUP($A54, '利用者情報'!$A$12:$L$113, 6, FALSE), "")</f>
        <v/>
      </c>
      <c r="E54" s="153" t="str">
        <f>IFERROR(VLOOKUP($A54, '利用者情報'!$A$12:$L$113, 7, FALSE), "")</f>
        <v/>
      </c>
      <c r="F54" s="156" t="str">
        <f>IFERROR(VLOOKUP($A54, '利用者情報'!$A$12:$L$113, 8, FALSE), "")</f>
        <v/>
      </c>
      <c r="G54" s="153" t="str">
        <f>IFERROR(VLOOKUP($A54, '利用者情報'!$A$12:$L$113, 9, FALSE), "")</f>
        <v/>
      </c>
      <c r="H54" s="153" t="str">
        <f>IFERROR(VLOOKUP($A54, '利用者情報'!$A$12:$L$113, 10, FALSE), "")</f>
        <v/>
      </c>
      <c r="I54" s="153" t="str">
        <f>IFERROR(VLOOKUP($A54, '利用者情報'!$A$12:$L$113, 11, FALSE), "")</f>
        <v/>
      </c>
      <c r="J54" s="153" t="str">
        <f>IFERROR(VLOOKUP($A54, '利用者情報'!$A$12:$L$113, 12, FALSE), "")</f>
        <v/>
      </c>
      <c r="K54" s="160"/>
      <c r="L54" s="160"/>
      <c r="M54" s="157">
        <f t="shared" si="1"/>
        <v>0</v>
      </c>
      <c r="N54" s="158">
        <f t="shared" si="2"/>
        <v>0</v>
      </c>
      <c r="O54" s="160"/>
      <c r="P54" s="160"/>
      <c r="Q54" s="160"/>
      <c r="R54" s="158">
        <f t="shared" si="3"/>
        <v>0</v>
      </c>
      <c r="S54" s="157">
        <f t="shared" si="4"/>
        <v>0</v>
      </c>
      <c r="T54" s="157">
        <f t="shared" si="5"/>
        <v>0</v>
      </c>
      <c r="U54" s="158">
        <f t="shared" si="6"/>
        <v>0</v>
      </c>
      <c r="V54" s="158">
        <f t="shared" si="7"/>
        <v>0</v>
      </c>
      <c r="W54" s="159"/>
      <c r="X54" s="10" t="str">
        <f t="shared" si="8"/>
        <v/>
      </c>
      <c r="Y54" s="1"/>
      <c r="Z54" s="1"/>
      <c r="AA54" s="1"/>
      <c r="AB54" s="1"/>
      <c r="AC54" s="1"/>
    </row>
    <row r="55" ht="18.0" customHeight="1">
      <c r="A55" s="160"/>
      <c r="B55" s="153" t="str">
        <f>IFERROR(VLOOKUP($A55, '利用者情報'!$A$12:$L$113, 2, FALSE), "")</f>
        <v/>
      </c>
      <c r="C55" s="153" t="str">
        <f>IFERROR(VLOOKUP($A55, '利用者情報'!$A$12:$L$113, 3, FALSE), "")</f>
        <v/>
      </c>
      <c r="D55" s="153" t="str">
        <f>IFERROR(VLOOKUP($A55, '利用者情報'!$A$12:$L$113, 6, FALSE), "")</f>
        <v/>
      </c>
      <c r="E55" s="153" t="str">
        <f>IFERROR(VLOOKUP($A55, '利用者情報'!$A$12:$L$113, 7, FALSE), "")</f>
        <v/>
      </c>
      <c r="F55" s="156" t="str">
        <f>IFERROR(VLOOKUP($A55, '利用者情報'!$A$12:$L$113, 8, FALSE), "")</f>
        <v/>
      </c>
      <c r="G55" s="153" t="str">
        <f>IFERROR(VLOOKUP($A55, '利用者情報'!$A$12:$L$113, 9, FALSE), "")</f>
        <v/>
      </c>
      <c r="H55" s="153" t="str">
        <f>IFERROR(VLOOKUP($A55, '利用者情報'!$A$12:$L$113, 10, FALSE), "")</f>
        <v/>
      </c>
      <c r="I55" s="153" t="str">
        <f>IFERROR(VLOOKUP($A55, '利用者情報'!$A$12:$L$113, 11, FALSE), "")</f>
        <v/>
      </c>
      <c r="J55" s="153" t="str">
        <f>IFERROR(VLOOKUP($A55, '利用者情報'!$A$12:$L$113, 12, FALSE), "")</f>
        <v/>
      </c>
      <c r="K55" s="160"/>
      <c r="L55" s="160"/>
      <c r="M55" s="157">
        <f t="shared" si="1"/>
        <v>0</v>
      </c>
      <c r="N55" s="158">
        <f t="shared" si="2"/>
        <v>0</v>
      </c>
      <c r="O55" s="160"/>
      <c r="P55" s="160"/>
      <c r="Q55" s="160"/>
      <c r="R55" s="158">
        <f t="shared" si="3"/>
        <v>0</v>
      </c>
      <c r="S55" s="157">
        <f t="shared" si="4"/>
        <v>0</v>
      </c>
      <c r="T55" s="157">
        <f t="shared" si="5"/>
        <v>0</v>
      </c>
      <c r="U55" s="158">
        <f t="shared" si="6"/>
        <v>0</v>
      </c>
      <c r="V55" s="158">
        <f t="shared" si="7"/>
        <v>0</v>
      </c>
      <c r="W55" s="159"/>
      <c r="X55" s="10" t="str">
        <f t="shared" si="8"/>
        <v/>
      </c>
      <c r="Y55" s="1"/>
      <c r="Z55" s="1"/>
      <c r="AA55" s="1"/>
      <c r="AB55" s="1"/>
      <c r="AC55" s="1"/>
    </row>
    <row r="56" ht="18.0" customHeight="1">
      <c r="A56" s="160"/>
      <c r="B56" s="153" t="str">
        <f>IFERROR(VLOOKUP($A56, '利用者情報'!$A$12:$L$113, 2, FALSE), "")</f>
        <v/>
      </c>
      <c r="C56" s="153" t="str">
        <f>IFERROR(VLOOKUP($A56, '利用者情報'!$A$12:$L$113, 3, FALSE), "")</f>
        <v/>
      </c>
      <c r="D56" s="153" t="str">
        <f>IFERROR(VLOOKUP($A56, '利用者情報'!$A$12:$L$113, 6, FALSE), "")</f>
        <v/>
      </c>
      <c r="E56" s="153" t="str">
        <f>IFERROR(VLOOKUP($A56, '利用者情報'!$A$12:$L$113, 7, FALSE), "")</f>
        <v/>
      </c>
      <c r="F56" s="156" t="str">
        <f>IFERROR(VLOOKUP($A56, '利用者情報'!$A$12:$L$113, 8, FALSE), "")</f>
        <v/>
      </c>
      <c r="G56" s="153" t="str">
        <f>IFERROR(VLOOKUP($A56, '利用者情報'!$A$12:$L$113, 9, FALSE), "")</f>
        <v/>
      </c>
      <c r="H56" s="153" t="str">
        <f>IFERROR(VLOOKUP($A56, '利用者情報'!$A$12:$L$113, 10, FALSE), "")</f>
        <v/>
      </c>
      <c r="I56" s="153" t="str">
        <f>IFERROR(VLOOKUP($A56, '利用者情報'!$A$12:$L$113, 11, FALSE), "")</f>
        <v/>
      </c>
      <c r="J56" s="153" t="str">
        <f>IFERROR(VLOOKUP($A56, '利用者情報'!$A$12:$L$113, 12, FALSE), "")</f>
        <v/>
      </c>
      <c r="K56" s="160"/>
      <c r="L56" s="160"/>
      <c r="M56" s="157">
        <f t="shared" si="1"/>
        <v>0</v>
      </c>
      <c r="N56" s="158">
        <f t="shared" si="2"/>
        <v>0</v>
      </c>
      <c r="O56" s="160"/>
      <c r="P56" s="160"/>
      <c r="Q56" s="160"/>
      <c r="R56" s="158">
        <f t="shared" si="3"/>
        <v>0</v>
      </c>
      <c r="S56" s="157">
        <f t="shared" si="4"/>
        <v>0</v>
      </c>
      <c r="T56" s="157">
        <f t="shared" si="5"/>
        <v>0</v>
      </c>
      <c r="U56" s="158">
        <f t="shared" si="6"/>
        <v>0</v>
      </c>
      <c r="V56" s="158">
        <f t="shared" si="7"/>
        <v>0</v>
      </c>
      <c r="W56" s="159"/>
      <c r="X56" s="10" t="str">
        <f t="shared" si="8"/>
        <v/>
      </c>
      <c r="Y56" s="1"/>
      <c r="Z56" s="1"/>
      <c r="AA56" s="1"/>
      <c r="AB56" s="1"/>
      <c r="AC56" s="1"/>
    </row>
    <row r="57" ht="18.0" customHeight="1">
      <c r="A57" s="160"/>
      <c r="B57" s="153" t="str">
        <f>IFERROR(VLOOKUP($A57, '利用者情報'!$A$12:$L$113, 2, FALSE), "")</f>
        <v/>
      </c>
      <c r="C57" s="153" t="str">
        <f>IFERROR(VLOOKUP($A57, '利用者情報'!$A$12:$L$113, 3, FALSE), "")</f>
        <v/>
      </c>
      <c r="D57" s="153" t="str">
        <f>IFERROR(VLOOKUP($A57, '利用者情報'!$A$12:$L$113, 6, FALSE), "")</f>
        <v/>
      </c>
      <c r="E57" s="153" t="str">
        <f>IFERROR(VLOOKUP($A57, '利用者情報'!$A$12:$L$113, 7, FALSE), "")</f>
        <v/>
      </c>
      <c r="F57" s="156" t="str">
        <f>IFERROR(VLOOKUP($A57, '利用者情報'!$A$12:$L$113, 8, FALSE), "")</f>
        <v/>
      </c>
      <c r="G57" s="153" t="str">
        <f>IFERROR(VLOOKUP($A57, '利用者情報'!$A$12:$L$113, 9, FALSE), "")</f>
        <v/>
      </c>
      <c r="H57" s="153" t="str">
        <f>IFERROR(VLOOKUP($A57, '利用者情報'!$A$12:$L$113, 10, FALSE), "")</f>
        <v/>
      </c>
      <c r="I57" s="153" t="str">
        <f>IFERROR(VLOOKUP($A57, '利用者情報'!$A$12:$L$113, 11, FALSE), "")</f>
        <v/>
      </c>
      <c r="J57" s="153" t="str">
        <f>IFERROR(VLOOKUP($A57, '利用者情報'!$A$12:$L$113, 12, FALSE), "")</f>
        <v/>
      </c>
      <c r="K57" s="160"/>
      <c r="L57" s="160"/>
      <c r="M57" s="157">
        <f t="shared" si="1"/>
        <v>0</v>
      </c>
      <c r="N57" s="158">
        <f t="shared" si="2"/>
        <v>0</v>
      </c>
      <c r="O57" s="160"/>
      <c r="P57" s="160"/>
      <c r="Q57" s="160"/>
      <c r="R57" s="158">
        <f t="shared" si="3"/>
        <v>0</v>
      </c>
      <c r="S57" s="157">
        <f t="shared" si="4"/>
        <v>0</v>
      </c>
      <c r="T57" s="157">
        <f t="shared" si="5"/>
        <v>0</v>
      </c>
      <c r="U57" s="158">
        <f t="shared" si="6"/>
        <v>0</v>
      </c>
      <c r="V57" s="158">
        <f t="shared" si="7"/>
        <v>0</v>
      </c>
      <c r="W57" s="159"/>
      <c r="X57" s="10" t="str">
        <f t="shared" si="8"/>
        <v/>
      </c>
      <c r="Y57" s="1"/>
      <c r="Z57" s="1"/>
      <c r="AA57" s="1"/>
      <c r="AB57" s="1"/>
      <c r="AC57" s="1"/>
    </row>
    <row r="58" ht="18.0" customHeight="1">
      <c r="A58" s="160"/>
      <c r="B58" s="153" t="str">
        <f>IFERROR(VLOOKUP($A58, '利用者情報'!$A$12:$L$113, 2, FALSE), "")</f>
        <v/>
      </c>
      <c r="C58" s="153" t="str">
        <f>IFERROR(VLOOKUP($A58, '利用者情報'!$A$12:$L$113, 3, FALSE), "")</f>
        <v/>
      </c>
      <c r="D58" s="153" t="str">
        <f>IFERROR(VLOOKUP($A58, '利用者情報'!$A$12:$L$113, 6, FALSE), "")</f>
        <v/>
      </c>
      <c r="E58" s="153" t="str">
        <f>IFERROR(VLOOKUP($A58, '利用者情報'!$A$12:$L$113, 7, FALSE), "")</f>
        <v/>
      </c>
      <c r="F58" s="156" t="str">
        <f>IFERROR(VLOOKUP($A58, '利用者情報'!$A$12:$L$113, 8, FALSE), "")</f>
        <v/>
      </c>
      <c r="G58" s="153" t="str">
        <f>IFERROR(VLOOKUP($A58, '利用者情報'!$A$12:$L$113, 9, FALSE), "")</f>
        <v/>
      </c>
      <c r="H58" s="153" t="str">
        <f>IFERROR(VLOOKUP($A58, '利用者情報'!$A$12:$L$113, 10, FALSE), "")</f>
        <v/>
      </c>
      <c r="I58" s="153" t="str">
        <f>IFERROR(VLOOKUP($A58, '利用者情報'!$A$12:$L$113, 11, FALSE), "")</f>
        <v/>
      </c>
      <c r="J58" s="153" t="str">
        <f>IFERROR(VLOOKUP($A58, '利用者情報'!$A$12:$L$113, 12, FALSE), "")</f>
        <v/>
      </c>
      <c r="K58" s="160"/>
      <c r="L58" s="160"/>
      <c r="M58" s="157">
        <f t="shared" si="1"/>
        <v>0</v>
      </c>
      <c r="N58" s="158">
        <f t="shared" si="2"/>
        <v>0</v>
      </c>
      <c r="O58" s="160"/>
      <c r="P58" s="160"/>
      <c r="Q58" s="160"/>
      <c r="R58" s="158">
        <f t="shared" si="3"/>
        <v>0</v>
      </c>
      <c r="S58" s="157">
        <f t="shared" si="4"/>
        <v>0</v>
      </c>
      <c r="T58" s="157">
        <f t="shared" si="5"/>
        <v>0</v>
      </c>
      <c r="U58" s="158">
        <f t="shared" si="6"/>
        <v>0</v>
      </c>
      <c r="V58" s="158">
        <f t="shared" si="7"/>
        <v>0</v>
      </c>
      <c r="W58" s="159"/>
      <c r="X58" s="10" t="str">
        <f t="shared" si="8"/>
        <v/>
      </c>
      <c r="Y58" s="1"/>
      <c r="Z58" s="1"/>
      <c r="AA58" s="1"/>
      <c r="AB58" s="1"/>
      <c r="AC58" s="1"/>
    </row>
    <row r="59" ht="18.0" customHeight="1">
      <c r="A59" s="160"/>
      <c r="B59" s="153" t="str">
        <f>IFERROR(VLOOKUP($A59, '利用者情報'!$A$12:$L$113, 2, FALSE), "")</f>
        <v/>
      </c>
      <c r="C59" s="153" t="str">
        <f>IFERROR(VLOOKUP($A59, '利用者情報'!$A$12:$L$113, 3, FALSE), "")</f>
        <v/>
      </c>
      <c r="D59" s="153" t="str">
        <f>IFERROR(VLOOKUP($A59, '利用者情報'!$A$12:$L$113, 6, FALSE), "")</f>
        <v/>
      </c>
      <c r="E59" s="153" t="str">
        <f>IFERROR(VLOOKUP($A59, '利用者情報'!$A$12:$L$113, 7, FALSE), "")</f>
        <v/>
      </c>
      <c r="F59" s="156" t="str">
        <f>IFERROR(VLOOKUP($A59, '利用者情報'!$A$12:$L$113, 8, FALSE), "")</f>
        <v/>
      </c>
      <c r="G59" s="153" t="str">
        <f>IFERROR(VLOOKUP($A59, '利用者情報'!$A$12:$L$113, 9, FALSE), "")</f>
        <v/>
      </c>
      <c r="H59" s="153" t="str">
        <f>IFERROR(VLOOKUP($A59, '利用者情報'!$A$12:$L$113, 10, FALSE), "")</f>
        <v/>
      </c>
      <c r="I59" s="153" t="str">
        <f>IFERROR(VLOOKUP($A59, '利用者情報'!$A$12:$L$113, 11, FALSE), "")</f>
        <v/>
      </c>
      <c r="J59" s="153" t="str">
        <f>IFERROR(VLOOKUP($A59, '利用者情報'!$A$12:$L$113, 12, FALSE), "")</f>
        <v/>
      </c>
      <c r="K59" s="160"/>
      <c r="L59" s="160"/>
      <c r="M59" s="157">
        <f t="shared" si="1"/>
        <v>0</v>
      </c>
      <c r="N59" s="158">
        <f t="shared" si="2"/>
        <v>0</v>
      </c>
      <c r="O59" s="160"/>
      <c r="P59" s="160"/>
      <c r="Q59" s="160"/>
      <c r="R59" s="158">
        <f t="shared" si="3"/>
        <v>0</v>
      </c>
      <c r="S59" s="157">
        <f t="shared" si="4"/>
        <v>0</v>
      </c>
      <c r="T59" s="157">
        <f t="shared" si="5"/>
        <v>0</v>
      </c>
      <c r="U59" s="158">
        <f t="shared" si="6"/>
        <v>0</v>
      </c>
      <c r="V59" s="158">
        <f t="shared" si="7"/>
        <v>0</v>
      </c>
      <c r="W59" s="159"/>
      <c r="X59" s="10" t="str">
        <f t="shared" si="8"/>
        <v/>
      </c>
      <c r="Y59" s="1"/>
      <c r="Z59" s="1"/>
      <c r="AA59" s="1"/>
      <c r="AB59" s="1"/>
      <c r="AC59" s="1"/>
    </row>
    <row r="60" ht="18.0" customHeight="1">
      <c r="A60" s="160"/>
      <c r="B60" s="153" t="str">
        <f>IFERROR(VLOOKUP($A60, '利用者情報'!$A$12:$L$113, 2, FALSE), "")</f>
        <v/>
      </c>
      <c r="C60" s="153" t="str">
        <f>IFERROR(VLOOKUP($A60, '利用者情報'!$A$12:$L$113, 3, FALSE), "")</f>
        <v/>
      </c>
      <c r="D60" s="153" t="str">
        <f>IFERROR(VLOOKUP($A60, '利用者情報'!$A$12:$L$113, 6, FALSE), "")</f>
        <v/>
      </c>
      <c r="E60" s="153" t="str">
        <f>IFERROR(VLOOKUP($A60, '利用者情報'!$A$12:$L$113, 7, FALSE), "")</f>
        <v/>
      </c>
      <c r="F60" s="156" t="str">
        <f>IFERROR(VLOOKUP($A60, '利用者情報'!$A$12:$L$113, 8, FALSE), "")</f>
        <v/>
      </c>
      <c r="G60" s="153" t="str">
        <f>IFERROR(VLOOKUP($A60, '利用者情報'!$A$12:$L$113, 9, FALSE), "")</f>
        <v/>
      </c>
      <c r="H60" s="153" t="str">
        <f>IFERROR(VLOOKUP($A60, '利用者情報'!$A$12:$L$113, 10, FALSE), "")</f>
        <v/>
      </c>
      <c r="I60" s="153" t="str">
        <f>IFERROR(VLOOKUP($A60, '利用者情報'!$A$12:$L$113, 11, FALSE), "")</f>
        <v/>
      </c>
      <c r="J60" s="153" t="str">
        <f>IFERROR(VLOOKUP($A60, '利用者情報'!$A$12:$L$113, 12, FALSE), "")</f>
        <v/>
      </c>
      <c r="K60" s="160"/>
      <c r="L60" s="160"/>
      <c r="M60" s="157">
        <f t="shared" si="1"/>
        <v>0</v>
      </c>
      <c r="N60" s="158">
        <f t="shared" si="2"/>
        <v>0</v>
      </c>
      <c r="O60" s="160"/>
      <c r="P60" s="160"/>
      <c r="Q60" s="160"/>
      <c r="R60" s="158">
        <f t="shared" si="3"/>
        <v>0</v>
      </c>
      <c r="S60" s="157">
        <f t="shared" si="4"/>
        <v>0</v>
      </c>
      <c r="T60" s="157">
        <f t="shared" si="5"/>
        <v>0</v>
      </c>
      <c r="U60" s="158">
        <f t="shared" si="6"/>
        <v>0</v>
      </c>
      <c r="V60" s="158">
        <f t="shared" si="7"/>
        <v>0</v>
      </c>
      <c r="W60" s="159"/>
      <c r="X60" s="10" t="str">
        <f t="shared" si="8"/>
        <v/>
      </c>
      <c r="Y60" s="1"/>
      <c r="Z60" s="1"/>
      <c r="AA60" s="1"/>
      <c r="AB60" s="1"/>
      <c r="AC60" s="1"/>
    </row>
    <row r="61" ht="18.0" customHeight="1">
      <c r="A61" s="160"/>
      <c r="B61" s="153" t="str">
        <f>IFERROR(VLOOKUP($A61, '利用者情報'!$A$12:$L$113, 2, FALSE), "")</f>
        <v/>
      </c>
      <c r="C61" s="153" t="str">
        <f>IFERROR(VLOOKUP($A61, '利用者情報'!$A$12:$L$113, 3, FALSE), "")</f>
        <v/>
      </c>
      <c r="D61" s="153" t="str">
        <f>IFERROR(VLOOKUP($A61, '利用者情報'!$A$12:$L$113, 6, FALSE), "")</f>
        <v/>
      </c>
      <c r="E61" s="153" t="str">
        <f>IFERROR(VLOOKUP($A61, '利用者情報'!$A$12:$L$113, 7, FALSE), "")</f>
        <v/>
      </c>
      <c r="F61" s="156" t="str">
        <f>IFERROR(VLOOKUP($A61, '利用者情報'!$A$12:$L$113, 8, FALSE), "")</f>
        <v/>
      </c>
      <c r="G61" s="153" t="str">
        <f>IFERROR(VLOOKUP($A61, '利用者情報'!$A$12:$L$113, 9, FALSE), "")</f>
        <v/>
      </c>
      <c r="H61" s="153" t="str">
        <f>IFERROR(VLOOKUP($A61, '利用者情報'!$A$12:$L$113, 10, FALSE), "")</f>
        <v/>
      </c>
      <c r="I61" s="153" t="str">
        <f>IFERROR(VLOOKUP($A61, '利用者情報'!$A$12:$L$113, 11, FALSE), "")</f>
        <v/>
      </c>
      <c r="J61" s="153" t="str">
        <f>IFERROR(VLOOKUP($A61, '利用者情報'!$A$12:$L$113, 12, FALSE), "")</f>
        <v/>
      </c>
      <c r="K61" s="160"/>
      <c r="L61" s="160"/>
      <c r="M61" s="157">
        <f t="shared" si="1"/>
        <v>0</v>
      </c>
      <c r="N61" s="158">
        <f t="shared" si="2"/>
        <v>0</v>
      </c>
      <c r="O61" s="160"/>
      <c r="P61" s="160"/>
      <c r="Q61" s="160"/>
      <c r="R61" s="158">
        <f t="shared" si="3"/>
        <v>0</v>
      </c>
      <c r="S61" s="157">
        <f t="shared" si="4"/>
        <v>0</v>
      </c>
      <c r="T61" s="157">
        <f t="shared" si="5"/>
        <v>0</v>
      </c>
      <c r="U61" s="158">
        <f t="shared" si="6"/>
        <v>0</v>
      </c>
      <c r="V61" s="158">
        <f t="shared" si="7"/>
        <v>0</v>
      </c>
      <c r="W61" s="159"/>
      <c r="X61" s="10" t="str">
        <f t="shared" si="8"/>
        <v/>
      </c>
      <c r="Y61" s="1"/>
      <c r="Z61" s="1"/>
      <c r="AA61" s="1"/>
      <c r="AB61" s="1"/>
      <c r="AC61" s="1"/>
    </row>
    <row r="62" ht="18.0" customHeight="1">
      <c r="A62" s="160"/>
      <c r="B62" s="153" t="str">
        <f>IFERROR(VLOOKUP($A62, '利用者情報'!$A$12:$L$113, 2, FALSE), "")</f>
        <v/>
      </c>
      <c r="C62" s="153" t="str">
        <f>IFERROR(VLOOKUP($A62, '利用者情報'!$A$12:$L$113, 3, FALSE), "")</f>
        <v/>
      </c>
      <c r="D62" s="153" t="str">
        <f>IFERROR(VLOOKUP($A62, '利用者情報'!$A$12:$L$113, 6, FALSE), "")</f>
        <v/>
      </c>
      <c r="E62" s="153" t="str">
        <f>IFERROR(VLOOKUP($A62, '利用者情報'!$A$12:$L$113, 7, FALSE), "")</f>
        <v/>
      </c>
      <c r="F62" s="156" t="str">
        <f>IFERROR(VLOOKUP($A62, '利用者情報'!$A$12:$L$113, 8, FALSE), "")</f>
        <v/>
      </c>
      <c r="G62" s="153" t="str">
        <f>IFERROR(VLOOKUP($A62, '利用者情報'!$A$12:$L$113, 9, FALSE), "")</f>
        <v/>
      </c>
      <c r="H62" s="153" t="str">
        <f>IFERROR(VLOOKUP($A62, '利用者情報'!$A$12:$L$113, 10, FALSE), "")</f>
        <v/>
      </c>
      <c r="I62" s="153" t="str">
        <f>IFERROR(VLOOKUP($A62, '利用者情報'!$A$12:$L$113, 11, FALSE), "")</f>
        <v/>
      </c>
      <c r="J62" s="153" t="str">
        <f>IFERROR(VLOOKUP($A62, '利用者情報'!$A$12:$L$113, 12, FALSE), "")</f>
        <v/>
      </c>
      <c r="K62" s="160"/>
      <c r="L62" s="160"/>
      <c r="M62" s="157">
        <f t="shared" si="1"/>
        <v>0</v>
      </c>
      <c r="N62" s="158">
        <f t="shared" si="2"/>
        <v>0</v>
      </c>
      <c r="O62" s="160"/>
      <c r="P62" s="160"/>
      <c r="Q62" s="160"/>
      <c r="R62" s="158">
        <f t="shared" si="3"/>
        <v>0</v>
      </c>
      <c r="S62" s="157">
        <f t="shared" si="4"/>
        <v>0</v>
      </c>
      <c r="T62" s="157">
        <f t="shared" si="5"/>
        <v>0</v>
      </c>
      <c r="U62" s="158">
        <f t="shared" si="6"/>
        <v>0</v>
      </c>
      <c r="V62" s="158">
        <f t="shared" si="7"/>
        <v>0</v>
      </c>
      <c r="W62" s="159"/>
      <c r="X62" s="10" t="str">
        <f t="shared" si="8"/>
        <v/>
      </c>
      <c r="Y62" s="1"/>
      <c r="Z62" s="1"/>
      <c r="AA62" s="1"/>
      <c r="AB62" s="1"/>
      <c r="AC62" s="1"/>
    </row>
    <row r="63" ht="18.0" customHeight="1">
      <c r="A63" s="160"/>
      <c r="B63" s="153" t="str">
        <f>IFERROR(VLOOKUP($A63, '利用者情報'!$A$12:$L$113, 2, FALSE), "")</f>
        <v/>
      </c>
      <c r="C63" s="153" t="str">
        <f>IFERROR(VLOOKUP($A63, '利用者情報'!$A$12:$L$113, 3, FALSE), "")</f>
        <v/>
      </c>
      <c r="D63" s="153" t="str">
        <f>IFERROR(VLOOKUP($A63, '利用者情報'!$A$12:$L$113, 6, FALSE), "")</f>
        <v/>
      </c>
      <c r="E63" s="153" t="str">
        <f>IFERROR(VLOOKUP($A63, '利用者情報'!$A$12:$L$113, 7, FALSE), "")</f>
        <v/>
      </c>
      <c r="F63" s="156" t="str">
        <f>IFERROR(VLOOKUP($A63, '利用者情報'!$A$12:$L$113, 8, FALSE), "")</f>
        <v/>
      </c>
      <c r="G63" s="153" t="str">
        <f>IFERROR(VLOOKUP($A63, '利用者情報'!$A$12:$L$113, 9, FALSE), "")</f>
        <v/>
      </c>
      <c r="H63" s="153" t="str">
        <f>IFERROR(VLOOKUP($A63, '利用者情報'!$A$12:$L$113, 10, FALSE), "")</f>
        <v/>
      </c>
      <c r="I63" s="153" t="str">
        <f>IFERROR(VLOOKUP($A63, '利用者情報'!$A$12:$L$113, 11, FALSE), "")</f>
        <v/>
      </c>
      <c r="J63" s="153" t="str">
        <f>IFERROR(VLOOKUP($A63, '利用者情報'!$A$12:$L$113, 12, FALSE), "")</f>
        <v/>
      </c>
      <c r="K63" s="160"/>
      <c r="L63" s="160"/>
      <c r="M63" s="157">
        <f t="shared" si="1"/>
        <v>0</v>
      </c>
      <c r="N63" s="158">
        <f t="shared" si="2"/>
        <v>0</v>
      </c>
      <c r="O63" s="160"/>
      <c r="P63" s="160"/>
      <c r="Q63" s="160"/>
      <c r="R63" s="158">
        <f t="shared" si="3"/>
        <v>0</v>
      </c>
      <c r="S63" s="157">
        <f t="shared" si="4"/>
        <v>0</v>
      </c>
      <c r="T63" s="157">
        <f t="shared" si="5"/>
        <v>0</v>
      </c>
      <c r="U63" s="158">
        <f t="shared" si="6"/>
        <v>0</v>
      </c>
      <c r="V63" s="158">
        <f t="shared" si="7"/>
        <v>0</v>
      </c>
      <c r="W63" s="159"/>
      <c r="X63" s="10" t="str">
        <f t="shared" si="8"/>
        <v/>
      </c>
      <c r="Y63" s="1"/>
      <c r="Z63" s="1"/>
      <c r="AA63" s="1"/>
      <c r="AB63" s="1"/>
      <c r="AC63" s="1"/>
    </row>
    <row r="64" ht="18.0" customHeight="1">
      <c r="A64" s="160"/>
      <c r="B64" s="153" t="str">
        <f>IFERROR(VLOOKUP($A64, '利用者情報'!$A$12:$L$113, 2, FALSE), "")</f>
        <v/>
      </c>
      <c r="C64" s="153" t="str">
        <f>IFERROR(VLOOKUP($A64, '利用者情報'!$A$12:$L$113, 3, FALSE), "")</f>
        <v/>
      </c>
      <c r="D64" s="153" t="str">
        <f>IFERROR(VLOOKUP($A64, '利用者情報'!$A$12:$L$113, 6, FALSE), "")</f>
        <v/>
      </c>
      <c r="E64" s="153" t="str">
        <f>IFERROR(VLOOKUP($A64, '利用者情報'!$A$12:$L$113, 7, FALSE), "")</f>
        <v/>
      </c>
      <c r="F64" s="156" t="str">
        <f>IFERROR(VLOOKUP($A64, '利用者情報'!$A$12:$L$113, 8, FALSE), "")</f>
        <v/>
      </c>
      <c r="G64" s="153" t="str">
        <f>IFERROR(VLOOKUP($A64, '利用者情報'!$A$12:$L$113, 9, FALSE), "")</f>
        <v/>
      </c>
      <c r="H64" s="153" t="str">
        <f>IFERROR(VLOOKUP($A64, '利用者情報'!$A$12:$L$113, 10, FALSE), "")</f>
        <v/>
      </c>
      <c r="I64" s="153" t="str">
        <f>IFERROR(VLOOKUP($A64, '利用者情報'!$A$12:$L$113, 11, FALSE), "")</f>
        <v/>
      </c>
      <c r="J64" s="153" t="str">
        <f>IFERROR(VLOOKUP($A64, '利用者情報'!$A$12:$L$113, 12, FALSE), "")</f>
        <v/>
      </c>
      <c r="K64" s="160"/>
      <c r="L64" s="160"/>
      <c r="M64" s="157">
        <f t="shared" si="1"/>
        <v>0</v>
      </c>
      <c r="N64" s="158">
        <f t="shared" si="2"/>
        <v>0</v>
      </c>
      <c r="O64" s="160"/>
      <c r="P64" s="160"/>
      <c r="Q64" s="160"/>
      <c r="R64" s="158">
        <f t="shared" si="3"/>
        <v>0</v>
      </c>
      <c r="S64" s="157">
        <f t="shared" si="4"/>
        <v>0</v>
      </c>
      <c r="T64" s="157">
        <f t="shared" si="5"/>
        <v>0</v>
      </c>
      <c r="U64" s="158">
        <f t="shared" si="6"/>
        <v>0</v>
      </c>
      <c r="V64" s="158">
        <f t="shared" si="7"/>
        <v>0</v>
      </c>
      <c r="W64" s="159"/>
      <c r="X64" s="10" t="str">
        <f t="shared" si="8"/>
        <v/>
      </c>
      <c r="Y64" s="1"/>
      <c r="Z64" s="1"/>
      <c r="AA64" s="1"/>
      <c r="AB64" s="1"/>
      <c r="AC64" s="1"/>
    </row>
    <row r="65" ht="18.0" customHeight="1">
      <c r="A65" s="160"/>
      <c r="B65" s="153" t="str">
        <f>IFERROR(VLOOKUP($A65, '利用者情報'!$A$12:$L$113, 2, FALSE), "")</f>
        <v/>
      </c>
      <c r="C65" s="153" t="str">
        <f>IFERROR(VLOOKUP($A65, '利用者情報'!$A$12:$L$113, 3, FALSE), "")</f>
        <v/>
      </c>
      <c r="D65" s="153" t="str">
        <f>IFERROR(VLOOKUP($A65, '利用者情報'!$A$12:$L$113, 6, FALSE), "")</f>
        <v/>
      </c>
      <c r="E65" s="153" t="str">
        <f>IFERROR(VLOOKUP($A65, '利用者情報'!$A$12:$L$113, 7, FALSE), "")</f>
        <v/>
      </c>
      <c r="F65" s="156" t="str">
        <f>IFERROR(VLOOKUP($A65, '利用者情報'!$A$12:$L$113, 8, FALSE), "")</f>
        <v/>
      </c>
      <c r="G65" s="153" t="str">
        <f>IFERROR(VLOOKUP($A65, '利用者情報'!$A$12:$L$113, 9, FALSE), "")</f>
        <v/>
      </c>
      <c r="H65" s="153" t="str">
        <f>IFERROR(VLOOKUP($A65, '利用者情報'!$A$12:$L$113, 10, FALSE), "")</f>
        <v/>
      </c>
      <c r="I65" s="153" t="str">
        <f>IFERROR(VLOOKUP($A65, '利用者情報'!$A$12:$L$113, 11, FALSE), "")</f>
        <v/>
      </c>
      <c r="J65" s="153" t="str">
        <f>IFERROR(VLOOKUP($A65, '利用者情報'!$A$12:$L$113, 12, FALSE), "")</f>
        <v/>
      </c>
      <c r="K65" s="160"/>
      <c r="L65" s="160"/>
      <c r="M65" s="157">
        <f t="shared" si="1"/>
        <v>0</v>
      </c>
      <c r="N65" s="158">
        <f t="shared" si="2"/>
        <v>0</v>
      </c>
      <c r="O65" s="160"/>
      <c r="P65" s="160"/>
      <c r="Q65" s="160"/>
      <c r="R65" s="158">
        <f t="shared" si="3"/>
        <v>0</v>
      </c>
      <c r="S65" s="157">
        <f t="shared" si="4"/>
        <v>0</v>
      </c>
      <c r="T65" s="157">
        <f t="shared" si="5"/>
        <v>0</v>
      </c>
      <c r="U65" s="158">
        <f t="shared" si="6"/>
        <v>0</v>
      </c>
      <c r="V65" s="158">
        <f t="shared" si="7"/>
        <v>0</v>
      </c>
      <c r="W65" s="159"/>
      <c r="X65" s="10" t="str">
        <f t="shared" si="8"/>
        <v/>
      </c>
      <c r="Y65" s="1"/>
      <c r="Z65" s="1"/>
      <c r="AA65" s="1"/>
      <c r="AB65" s="1"/>
      <c r="AC65" s="1"/>
    </row>
    <row r="66" ht="18.0" customHeight="1">
      <c r="A66" s="160"/>
      <c r="B66" s="153" t="str">
        <f>IFERROR(VLOOKUP($A66, '利用者情報'!$A$12:$L$113, 2, FALSE), "")</f>
        <v/>
      </c>
      <c r="C66" s="153" t="str">
        <f>IFERROR(VLOOKUP($A66, '利用者情報'!$A$12:$L$113, 3, FALSE), "")</f>
        <v/>
      </c>
      <c r="D66" s="153" t="str">
        <f>IFERROR(VLOOKUP($A66, '利用者情報'!$A$12:$L$113, 6, FALSE), "")</f>
        <v/>
      </c>
      <c r="E66" s="153" t="str">
        <f>IFERROR(VLOOKUP($A66, '利用者情報'!$A$12:$L$113, 7, FALSE), "")</f>
        <v/>
      </c>
      <c r="F66" s="156" t="str">
        <f>IFERROR(VLOOKUP($A66, '利用者情報'!$A$12:$L$113, 8, FALSE), "")</f>
        <v/>
      </c>
      <c r="G66" s="153" t="str">
        <f>IFERROR(VLOOKUP($A66, '利用者情報'!$A$12:$L$113, 9, FALSE), "")</f>
        <v/>
      </c>
      <c r="H66" s="153" t="str">
        <f>IFERROR(VLOOKUP($A66, '利用者情報'!$A$12:$L$113, 10, FALSE), "")</f>
        <v/>
      </c>
      <c r="I66" s="153" t="str">
        <f>IFERROR(VLOOKUP($A66, '利用者情報'!$A$12:$L$113, 11, FALSE), "")</f>
        <v/>
      </c>
      <c r="J66" s="153" t="str">
        <f>IFERROR(VLOOKUP($A66, '利用者情報'!$A$12:$L$113, 12, FALSE), "")</f>
        <v/>
      </c>
      <c r="K66" s="160"/>
      <c r="L66" s="160"/>
      <c r="M66" s="157">
        <f t="shared" si="1"/>
        <v>0</v>
      </c>
      <c r="N66" s="158">
        <f t="shared" si="2"/>
        <v>0</v>
      </c>
      <c r="O66" s="160"/>
      <c r="P66" s="160"/>
      <c r="Q66" s="160"/>
      <c r="R66" s="158">
        <f t="shared" si="3"/>
        <v>0</v>
      </c>
      <c r="S66" s="157">
        <f t="shared" si="4"/>
        <v>0</v>
      </c>
      <c r="T66" s="157">
        <f t="shared" si="5"/>
        <v>0</v>
      </c>
      <c r="U66" s="158">
        <f t="shared" si="6"/>
        <v>0</v>
      </c>
      <c r="V66" s="158">
        <f t="shared" si="7"/>
        <v>0</v>
      </c>
      <c r="W66" s="159"/>
      <c r="X66" s="10" t="str">
        <f t="shared" si="8"/>
        <v/>
      </c>
      <c r="Y66" s="1"/>
      <c r="Z66" s="1"/>
      <c r="AA66" s="1"/>
      <c r="AB66" s="1"/>
      <c r="AC66" s="1"/>
    </row>
    <row r="67" ht="18.0" customHeight="1">
      <c r="A67" s="160"/>
      <c r="B67" s="153" t="str">
        <f>IFERROR(VLOOKUP($A67, '利用者情報'!$A$12:$L$113, 2, FALSE), "")</f>
        <v/>
      </c>
      <c r="C67" s="153" t="str">
        <f>IFERROR(VLOOKUP($A67, '利用者情報'!$A$12:$L$113, 3, FALSE), "")</f>
        <v/>
      </c>
      <c r="D67" s="153" t="str">
        <f>IFERROR(VLOOKUP($A67, '利用者情報'!$A$12:$L$113, 6, FALSE), "")</f>
        <v/>
      </c>
      <c r="E67" s="153" t="str">
        <f>IFERROR(VLOOKUP($A67, '利用者情報'!$A$12:$L$113, 7, FALSE), "")</f>
        <v/>
      </c>
      <c r="F67" s="156" t="str">
        <f>IFERROR(VLOOKUP($A67, '利用者情報'!$A$12:$L$113, 8, FALSE), "")</f>
        <v/>
      </c>
      <c r="G67" s="153" t="str">
        <f>IFERROR(VLOOKUP($A67, '利用者情報'!$A$12:$L$113, 9, FALSE), "")</f>
        <v/>
      </c>
      <c r="H67" s="153" t="str">
        <f>IFERROR(VLOOKUP($A67, '利用者情報'!$A$12:$L$113, 10, FALSE), "")</f>
        <v/>
      </c>
      <c r="I67" s="153" t="str">
        <f>IFERROR(VLOOKUP($A67, '利用者情報'!$A$12:$L$113, 11, FALSE), "")</f>
        <v/>
      </c>
      <c r="J67" s="153" t="str">
        <f>IFERROR(VLOOKUP($A67, '利用者情報'!$A$12:$L$113, 12, FALSE), "")</f>
        <v/>
      </c>
      <c r="K67" s="160"/>
      <c r="L67" s="160"/>
      <c r="M67" s="157">
        <f t="shared" si="1"/>
        <v>0</v>
      </c>
      <c r="N67" s="158">
        <f t="shared" si="2"/>
        <v>0</v>
      </c>
      <c r="O67" s="160"/>
      <c r="P67" s="160"/>
      <c r="Q67" s="160"/>
      <c r="R67" s="158">
        <f t="shared" si="3"/>
        <v>0</v>
      </c>
      <c r="S67" s="157">
        <f t="shared" si="4"/>
        <v>0</v>
      </c>
      <c r="T67" s="157">
        <f t="shared" si="5"/>
        <v>0</v>
      </c>
      <c r="U67" s="158">
        <f t="shared" si="6"/>
        <v>0</v>
      </c>
      <c r="V67" s="158">
        <f t="shared" si="7"/>
        <v>0</v>
      </c>
      <c r="W67" s="159"/>
      <c r="X67" s="10" t="str">
        <f t="shared" si="8"/>
        <v/>
      </c>
      <c r="Y67" s="1"/>
      <c r="Z67" s="1"/>
      <c r="AA67" s="1"/>
      <c r="AB67" s="1"/>
      <c r="AC67" s="1"/>
    </row>
    <row r="68" ht="18.0" customHeight="1">
      <c r="A68" s="160"/>
      <c r="B68" s="153" t="str">
        <f>IFERROR(VLOOKUP($A68, '利用者情報'!$A$12:$L$113, 2, FALSE), "")</f>
        <v/>
      </c>
      <c r="C68" s="153" t="str">
        <f>IFERROR(VLOOKUP($A68, '利用者情報'!$A$12:$L$113, 3, FALSE), "")</f>
        <v/>
      </c>
      <c r="D68" s="153" t="str">
        <f>IFERROR(VLOOKUP($A68, '利用者情報'!$A$12:$L$113, 6, FALSE), "")</f>
        <v/>
      </c>
      <c r="E68" s="153" t="str">
        <f>IFERROR(VLOOKUP($A68, '利用者情報'!$A$12:$L$113, 7, FALSE), "")</f>
        <v/>
      </c>
      <c r="F68" s="156" t="str">
        <f>IFERROR(VLOOKUP($A68, '利用者情報'!$A$12:$L$113, 8, FALSE), "")</f>
        <v/>
      </c>
      <c r="G68" s="153" t="str">
        <f>IFERROR(VLOOKUP($A68, '利用者情報'!$A$12:$L$113, 9, FALSE), "")</f>
        <v/>
      </c>
      <c r="H68" s="153" t="str">
        <f>IFERROR(VLOOKUP($A68, '利用者情報'!$A$12:$L$113, 10, FALSE), "")</f>
        <v/>
      </c>
      <c r="I68" s="153" t="str">
        <f>IFERROR(VLOOKUP($A68, '利用者情報'!$A$12:$L$113, 11, FALSE), "")</f>
        <v/>
      </c>
      <c r="J68" s="153" t="str">
        <f>IFERROR(VLOOKUP($A68, '利用者情報'!$A$12:$L$113, 12, FALSE), "")</f>
        <v/>
      </c>
      <c r="K68" s="160"/>
      <c r="L68" s="160"/>
      <c r="M68" s="157">
        <f t="shared" si="1"/>
        <v>0</v>
      </c>
      <c r="N68" s="158">
        <f t="shared" si="2"/>
        <v>0</v>
      </c>
      <c r="O68" s="160"/>
      <c r="P68" s="160"/>
      <c r="Q68" s="160"/>
      <c r="R68" s="158">
        <f t="shared" si="3"/>
        <v>0</v>
      </c>
      <c r="S68" s="157">
        <f t="shared" si="4"/>
        <v>0</v>
      </c>
      <c r="T68" s="157">
        <f t="shared" si="5"/>
        <v>0</v>
      </c>
      <c r="U68" s="158">
        <f t="shared" si="6"/>
        <v>0</v>
      </c>
      <c r="V68" s="158">
        <f t="shared" si="7"/>
        <v>0</v>
      </c>
      <c r="W68" s="159"/>
      <c r="X68" s="10" t="str">
        <f t="shared" si="8"/>
        <v/>
      </c>
      <c r="Y68" s="1"/>
      <c r="Z68" s="1"/>
      <c r="AA68" s="1"/>
      <c r="AB68" s="1"/>
      <c r="AC68" s="1"/>
    </row>
    <row r="69" ht="18.0" customHeight="1">
      <c r="A69" s="160"/>
      <c r="B69" s="153" t="str">
        <f>IFERROR(VLOOKUP($A69, '利用者情報'!$A$12:$L$113, 2, FALSE), "")</f>
        <v/>
      </c>
      <c r="C69" s="153" t="str">
        <f>IFERROR(VLOOKUP($A69, '利用者情報'!$A$12:$L$113, 3, FALSE), "")</f>
        <v/>
      </c>
      <c r="D69" s="153" t="str">
        <f>IFERROR(VLOOKUP($A69, '利用者情報'!$A$12:$L$113, 6, FALSE), "")</f>
        <v/>
      </c>
      <c r="E69" s="153" t="str">
        <f>IFERROR(VLOOKUP($A69, '利用者情報'!$A$12:$L$113, 7, FALSE), "")</f>
        <v/>
      </c>
      <c r="F69" s="156" t="str">
        <f>IFERROR(VLOOKUP($A69, '利用者情報'!$A$12:$L$113, 8, FALSE), "")</f>
        <v/>
      </c>
      <c r="G69" s="153" t="str">
        <f>IFERROR(VLOOKUP($A69, '利用者情報'!$A$12:$L$113, 9, FALSE), "")</f>
        <v/>
      </c>
      <c r="H69" s="153" t="str">
        <f>IFERROR(VLOOKUP($A69, '利用者情報'!$A$12:$L$113, 10, FALSE), "")</f>
        <v/>
      </c>
      <c r="I69" s="153" t="str">
        <f>IFERROR(VLOOKUP($A69, '利用者情報'!$A$12:$L$113, 11, FALSE), "")</f>
        <v/>
      </c>
      <c r="J69" s="153" t="str">
        <f>IFERROR(VLOOKUP($A69, '利用者情報'!$A$12:$L$113, 12, FALSE), "")</f>
        <v/>
      </c>
      <c r="K69" s="160"/>
      <c r="L69" s="160"/>
      <c r="M69" s="157">
        <f t="shared" si="1"/>
        <v>0</v>
      </c>
      <c r="N69" s="158">
        <f t="shared" si="2"/>
        <v>0</v>
      </c>
      <c r="O69" s="160"/>
      <c r="P69" s="160"/>
      <c r="Q69" s="160"/>
      <c r="R69" s="158">
        <f t="shared" si="3"/>
        <v>0</v>
      </c>
      <c r="S69" s="157">
        <f t="shared" si="4"/>
        <v>0</v>
      </c>
      <c r="T69" s="157">
        <f t="shared" si="5"/>
        <v>0</v>
      </c>
      <c r="U69" s="158">
        <f t="shared" si="6"/>
        <v>0</v>
      </c>
      <c r="V69" s="158">
        <f t="shared" si="7"/>
        <v>0</v>
      </c>
      <c r="W69" s="159"/>
      <c r="X69" s="10" t="str">
        <f t="shared" si="8"/>
        <v/>
      </c>
      <c r="Y69" s="1"/>
      <c r="Z69" s="1"/>
      <c r="AA69" s="1"/>
      <c r="AB69" s="1"/>
      <c r="AC69" s="1"/>
    </row>
    <row r="70" ht="18.0" customHeight="1">
      <c r="A70" s="160"/>
      <c r="B70" s="153" t="str">
        <f>IFERROR(VLOOKUP($A70, '利用者情報'!$A$12:$L$113, 2, FALSE), "")</f>
        <v/>
      </c>
      <c r="C70" s="153" t="str">
        <f>IFERROR(VLOOKUP($A70, '利用者情報'!$A$12:$L$113, 3, FALSE), "")</f>
        <v/>
      </c>
      <c r="D70" s="153" t="str">
        <f>IFERROR(VLOOKUP($A70, '利用者情報'!$A$12:$L$113, 6, FALSE), "")</f>
        <v/>
      </c>
      <c r="E70" s="153" t="str">
        <f>IFERROR(VLOOKUP($A70, '利用者情報'!$A$12:$L$113, 7, FALSE), "")</f>
        <v/>
      </c>
      <c r="F70" s="156" t="str">
        <f>IFERROR(VLOOKUP($A70, '利用者情報'!$A$12:$L$113, 8, FALSE), "")</f>
        <v/>
      </c>
      <c r="G70" s="153" t="str">
        <f>IFERROR(VLOOKUP($A70, '利用者情報'!$A$12:$L$113, 9, FALSE), "")</f>
        <v/>
      </c>
      <c r="H70" s="153" t="str">
        <f>IFERROR(VLOOKUP($A70, '利用者情報'!$A$12:$L$113, 10, FALSE), "")</f>
        <v/>
      </c>
      <c r="I70" s="153" t="str">
        <f>IFERROR(VLOOKUP($A70, '利用者情報'!$A$12:$L$113, 11, FALSE), "")</f>
        <v/>
      </c>
      <c r="J70" s="153" t="str">
        <f>IFERROR(VLOOKUP($A70, '利用者情報'!$A$12:$L$113, 12, FALSE), "")</f>
        <v/>
      </c>
      <c r="K70" s="160"/>
      <c r="L70" s="160"/>
      <c r="M70" s="157">
        <f t="shared" si="1"/>
        <v>0</v>
      </c>
      <c r="N70" s="158">
        <f t="shared" si="2"/>
        <v>0</v>
      </c>
      <c r="O70" s="160"/>
      <c r="P70" s="160"/>
      <c r="Q70" s="160"/>
      <c r="R70" s="158">
        <f t="shared" si="3"/>
        <v>0</v>
      </c>
      <c r="S70" s="157">
        <f t="shared" si="4"/>
        <v>0</v>
      </c>
      <c r="T70" s="157">
        <f t="shared" si="5"/>
        <v>0</v>
      </c>
      <c r="U70" s="158">
        <f t="shared" si="6"/>
        <v>0</v>
      </c>
      <c r="V70" s="158">
        <f t="shared" si="7"/>
        <v>0</v>
      </c>
      <c r="W70" s="159"/>
      <c r="X70" s="10" t="str">
        <f t="shared" si="8"/>
        <v/>
      </c>
      <c r="Y70" s="1"/>
      <c r="Z70" s="1"/>
      <c r="AA70" s="1"/>
      <c r="AB70" s="1"/>
      <c r="AC70" s="1"/>
    </row>
    <row r="71" ht="18.0" customHeight="1">
      <c r="A71" s="160"/>
      <c r="B71" s="153" t="str">
        <f>IFERROR(VLOOKUP($A71, '利用者情報'!$A$12:$L$113, 2, FALSE), "")</f>
        <v/>
      </c>
      <c r="C71" s="153" t="str">
        <f>IFERROR(VLOOKUP($A71, '利用者情報'!$A$12:$L$113, 3, FALSE), "")</f>
        <v/>
      </c>
      <c r="D71" s="153" t="str">
        <f>IFERROR(VLOOKUP($A71, '利用者情報'!$A$12:$L$113, 6, FALSE), "")</f>
        <v/>
      </c>
      <c r="E71" s="153" t="str">
        <f>IFERROR(VLOOKUP($A71, '利用者情報'!$A$12:$L$113, 7, FALSE), "")</f>
        <v/>
      </c>
      <c r="F71" s="156" t="str">
        <f>IFERROR(VLOOKUP($A71, '利用者情報'!$A$12:$L$113, 8, FALSE), "")</f>
        <v/>
      </c>
      <c r="G71" s="153" t="str">
        <f>IFERROR(VLOOKUP($A71, '利用者情報'!$A$12:$L$113, 9, FALSE), "")</f>
        <v/>
      </c>
      <c r="H71" s="153" t="str">
        <f>IFERROR(VLOOKUP($A71, '利用者情報'!$A$12:$L$113, 10, FALSE), "")</f>
        <v/>
      </c>
      <c r="I71" s="153" t="str">
        <f>IFERROR(VLOOKUP($A71, '利用者情報'!$A$12:$L$113, 11, FALSE), "")</f>
        <v/>
      </c>
      <c r="J71" s="153" t="str">
        <f>IFERROR(VLOOKUP($A71, '利用者情報'!$A$12:$L$113, 12, FALSE), "")</f>
        <v/>
      </c>
      <c r="K71" s="160"/>
      <c r="L71" s="160"/>
      <c r="M71" s="157">
        <f t="shared" si="1"/>
        <v>0</v>
      </c>
      <c r="N71" s="158">
        <f t="shared" si="2"/>
        <v>0</v>
      </c>
      <c r="O71" s="160"/>
      <c r="P71" s="160"/>
      <c r="Q71" s="160"/>
      <c r="R71" s="158">
        <f t="shared" si="3"/>
        <v>0</v>
      </c>
      <c r="S71" s="157">
        <f t="shared" si="4"/>
        <v>0</v>
      </c>
      <c r="T71" s="157">
        <f t="shared" si="5"/>
        <v>0</v>
      </c>
      <c r="U71" s="158">
        <f t="shared" si="6"/>
        <v>0</v>
      </c>
      <c r="V71" s="158">
        <f t="shared" si="7"/>
        <v>0</v>
      </c>
      <c r="W71" s="159"/>
      <c r="X71" s="10" t="str">
        <f t="shared" si="8"/>
        <v/>
      </c>
      <c r="Y71" s="1"/>
      <c r="Z71" s="1"/>
      <c r="AA71" s="1"/>
      <c r="AB71" s="1"/>
      <c r="AC71" s="1"/>
    </row>
    <row r="72" ht="18.0" customHeight="1">
      <c r="A72" s="160"/>
      <c r="B72" s="153" t="str">
        <f>IFERROR(VLOOKUP($A72, '利用者情報'!$A$12:$L$113, 2, FALSE), "")</f>
        <v/>
      </c>
      <c r="C72" s="153" t="str">
        <f>IFERROR(VLOOKUP($A72, '利用者情報'!$A$12:$L$113, 3, FALSE), "")</f>
        <v/>
      </c>
      <c r="D72" s="153" t="str">
        <f>IFERROR(VLOOKUP($A72, '利用者情報'!$A$12:$L$113, 6, FALSE), "")</f>
        <v/>
      </c>
      <c r="E72" s="153" t="str">
        <f>IFERROR(VLOOKUP($A72, '利用者情報'!$A$12:$L$113, 7, FALSE), "")</f>
        <v/>
      </c>
      <c r="F72" s="156" t="str">
        <f>IFERROR(VLOOKUP($A72, '利用者情報'!$A$12:$L$113, 8, FALSE), "")</f>
        <v/>
      </c>
      <c r="G72" s="153" t="str">
        <f>IFERROR(VLOOKUP($A72, '利用者情報'!$A$12:$L$113, 9, FALSE), "")</f>
        <v/>
      </c>
      <c r="H72" s="153" t="str">
        <f>IFERROR(VLOOKUP($A72, '利用者情報'!$A$12:$L$113, 10, FALSE), "")</f>
        <v/>
      </c>
      <c r="I72" s="153" t="str">
        <f>IFERROR(VLOOKUP($A72, '利用者情報'!$A$12:$L$113, 11, FALSE), "")</f>
        <v/>
      </c>
      <c r="J72" s="153" t="str">
        <f>IFERROR(VLOOKUP($A72, '利用者情報'!$A$12:$L$113, 12, FALSE), "")</f>
        <v/>
      </c>
      <c r="K72" s="160"/>
      <c r="L72" s="160"/>
      <c r="M72" s="157">
        <f t="shared" si="1"/>
        <v>0</v>
      </c>
      <c r="N72" s="158">
        <f t="shared" si="2"/>
        <v>0</v>
      </c>
      <c r="O72" s="160"/>
      <c r="P72" s="160"/>
      <c r="Q72" s="160"/>
      <c r="R72" s="158">
        <f t="shared" si="3"/>
        <v>0</v>
      </c>
      <c r="S72" s="157">
        <f t="shared" si="4"/>
        <v>0</v>
      </c>
      <c r="T72" s="157">
        <f t="shared" si="5"/>
        <v>0</v>
      </c>
      <c r="U72" s="158">
        <f t="shared" si="6"/>
        <v>0</v>
      </c>
      <c r="V72" s="158">
        <f t="shared" si="7"/>
        <v>0</v>
      </c>
      <c r="W72" s="159"/>
      <c r="X72" s="10" t="str">
        <f t="shared" si="8"/>
        <v/>
      </c>
      <c r="Y72" s="1"/>
      <c r="Z72" s="1"/>
      <c r="AA72" s="1"/>
      <c r="AB72" s="1"/>
      <c r="AC72" s="1"/>
    </row>
    <row r="73" ht="18.0" customHeight="1">
      <c r="A73" s="160"/>
      <c r="B73" s="153" t="str">
        <f>IFERROR(VLOOKUP($A73, '利用者情報'!$A$12:$L$113, 2, FALSE), "")</f>
        <v/>
      </c>
      <c r="C73" s="153" t="str">
        <f>IFERROR(VLOOKUP($A73, '利用者情報'!$A$12:$L$113, 3, FALSE), "")</f>
        <v/>
      </c>
      <c r="D73" s="153" t="str">
        <f>IFERROR(VLOOKUP($A73, '利用者情報'!$A$12:$L$113, 6, FALSE), "")</f>
        <v/>
      </c>
      <c r="E73" s="153" t="str">
        <f>IFERROR(VLOOKUP($A73, '利用者情報'!$A$12:$L$113, 7, FALSE), "")</f>
        <v/>
      </c>
      <c r="F73" s="156" t="str">
        <f>IFERROR(VLOOKUP($A73, '利用者情報'!$A$12:$L$113, 8, FALSE), "")</f>
        <v/>
      </c>
      <c r="G73" s="153" t="str">
        <f>IFERROR(VLOOKUP($A73, '利用者情報'!$A$12:$L$113, 9, FALSE), "")</f>
        <v/>
      </c>
      <c r="H73" s="153" t="str">
        <f>IFERROR(VLOOKUP($A73, '利用者情報'!$A$12:$L$113, 10, FALSE), "")</f>
        <v/>
      </c>
      <c r="I73" s="153" t="str">
        <f>IFERROR(VLOOKUP($A73, '利用者情報'!$A$12:$L$113, 11, FALSE), "")</f>
        <v/>
      </c>
      <c r="J73" s="153" t="str">
        <f>IFERROR(VLOOKUP($A73, '利用者情報'!$A$12:$L$113, 12, FALSE), "")</f>
        <v/>
      </c>
      <c r="K73" s="160"/>
      <c r="L73" s="160"/>
      <c r="M73" s="157">
        <f t="shared" si="1"/>
        <v>0</v>
      </c>
      <c r="N73" s="158">
        <f t="shared" si="2"/>
        <v>0</v>
      </c>
      <c r="O73" s="160"/>
      <c r="P73" s="160"/>
      <c r="Q73" s="160"/>
      <c r="R73" s="158">
        <f t="shared" si="3"/>
        <v>0</v>
      </c>
      <c r="S73" s="157">
        <f t="shared" si="4"/>
        <v>0</v>
      </c>
      <c r="T73" s="157">
        <f t="shared" si="5"/>
        <v>0</v>
      </c>
      <c r="U73" s="158">
        <f t="shared" si="6"/>
        <v>0</v>
      </c>
      <c r="V73" s="158">
        <f t="shared" si="7"/>
        <v>0</v>
      </c>
      <c r="W73" s="159"/>
      <c r="X73" s="10" t="str">
        <f t="shared" si="8"/>
        <v/>
      </c>
      <c r="Y73" s="1"/>
      <c r="Z73" s="1"/>
      <c r="AA73" s="1"/>
      <c r="AB73" s="1"/>
      <c r="AC73" s="1"/>
    </row>
    <row r="74" ht="18.0" customHeight="1">
      <c r="A74" s="160"/>
      <c r="B74" s="153" t="str">
        <f>IFERROR(VLOOKUP($A74, '利用者情報'!$A$12:$L$113, 2, FALSE), "")</f>
        <v/>
      </c>
      <c r="C74" s="153" t="str">
        <f>IFERROR(VLOOKUP($A74, '利用者情報'!$A$12:$L$113, 3, FALSE), "")</f>
        <v/>
      </c>
      <c r="D74" s="153" t="str">
        <f>IFERROR(VLOOKUP($A74, '利用者情報'!$A$12:$L$113, 6, FALSE), "")</f>
        <v/>
      </c>
      <c r="E74" s="153" t="str">
        <f>IFERROR(VLOOKUP($A74, '利用者情報'!$A$12:$L$113, 7, FALSE), "")</f>
        <v/>
      </c>
      <c r="F74" s="156" t="str">
        <f>IFERROR(VLOOKUP($A74, '利用者情報'!$A$12:$L$113, 8, FALSE), "")</f>
        <v/>
      </c>
      <c r="G74" s="153" t="str">
        <f>IFERROR(VLOOKUP($A74, '利用者情報'!$A$12:$L$113, 9, FALSE), "")</f>
        <v/>
      </c>
      <c r="H74" s="153" t="str">
        <f>IFERROR(VLOOKUP($A74, '利用者情報'!$A$12:$L$113, 10, FALSE), "")</f>
        <v/>
      </c>
      <c r="I74" s="153" t="str">
        <f>IFERROR(VLOOKUP($A74, '利用者情報'!$A$12:$L$113, 11, FALSE), "")</f>
        <v/>
      </c>
      <c r="J74" s="153" t="str">
        <f>IFERROR(VLOOKUP($A74, '利用者情報'!$A$12:$L$113, 12, FALSE), "")</f>
        <v/>
      </c>
      <c r="K74" s="160"/>
      <c r="L74" s="160"/>
      <c r="M74" s="157">
        <f t="shared" si="1"/>
        <v>0</v>
      </c>
      <c r="N74" s="158">
        <f t="shared" si="2"/>
        <v>0</v>
      </c>
      <c r="O74" s="160"/>
      <c r="P74" s="160"/>
      <c r="Q74" s="160"/>
      <c r="R74" s="158">
        <f t="shared" si="3"/>
        <v>0</v>
      </c>
      <c r="S74" s="157">
        <f t="shared" si="4"/>
        <v>0</v>
      </c>
      <c r="T74" s="157">
        <f t="shared" si="5"/>
        <v>0</v>
      </c>
      <c r="U74" s="158">
        <f t="shared" si="6"/>
        <v>0</v>
      </c>
      <c r="V74" s="158">
        <f t="shared" si="7"/>
        <v>0</v>
      </c>
      <c r="W74" s="159"/>
      <c r="X74" s="10" t="str">
        <f t="shared" si="8"/>
        <v/>
      </c>
      <c r="Y74" s="1"/>
      <c r="Z74" s="1"/>
      <c r="AA74" s="1"/>
      <c r="AB74" s="1"/>
      <c r="AC74" s="1"/>
    </row>
    <row r="75" ht="18.0" customHeight="1">
      <c r="A75" s="160"/>
      <c r="B75" s="153" t="str">
        <f>IFERROR(VLOOKUP($A75, '利用者情報'!$A$12:$L$113, 2, FALSE), "")</f>
        <v/>
      </c>
      <c r="C75" s="153" t="str">
        <f>IFERROR(VLOOKUP($A75, '利用者情報'!$A$12:$L$113, 3, FALSE), "")</f>
        <v/>
      </c>
      <c r="D75" s="153" t="str">
        <f>IFERROR(VLOOKUP($A75, '利用者情報'!$A$12:$L$113, 6, FALSE), "")</f>
        <v/>
      </c>
      <c r="E75" s="153" t="str">
        <f>IFERROR(VLOOKUP($A75, '利用者情報'!$A$12:$L$113, 7, FALSE), "")</f>
        <v/>
      </c>
      <c r="F75" s="156" t="str">
        <f>IFERROR(VLOOKUP($A75, '利用者情報'!$A$12:$L$113, 8, FALSE), "")</f>
        <v/>
      </c>
      <c r="G75" s="153" t="str">
        <f>IFERROR(VLOOKUP($A75, '利用者情報'!$A$12:$L$113, 9, FALSE), "")</f>
        <v/>
      </c>
      <c r="H75" s="153" t="str">
        <f>IFERROR(VLOOKUP($A75, '利用者情報'!$A$12:$L$113, 10, FALSE), "")</f>
        <v/>
      </c>
      <c r="I75" s="153" t="str">
        <f>IFERROR(VLOOKUP($A75, '利用者情報'!$A$12:$L$113, 11, FALSE), "")</f>
        <v/>
      </c>
      <c r="J75" s="153" t="str">
        <f>IFERROR(VLOOKUP($A75, '利用者情報'!$A$12:$L$113, 12, FALSE), "")</f>
        <v/>
      </c>
      <c r="K75" s="160"/>
      <c r="L75" s="160"/>
      <c r="M75" s="157">
        <f t="shared" si="1"/>
        <v>0</v>
      </c>
      <c r="N75" s="158">
        <f t="shared" si="2"/>
        <v>0</v>
      </c>
      <c r="O75" s="160"/>
      <c r="P75" s="160"/>
      <c r="Q75" s="160"/>
      <c r="R75" s="158">
        <f t="shared" si="3"/>
        <v>0</v>
      </c>
      <c r="S75" s="157">
        <f t="shared" si="4"/>
        <v>0</v>
      </c>
      <c r="T75" s="157">
        <f t="shared" si="5"/>
        <v>0</v>
      </c>
      <c r="U75" s="158">
        <f t="shared" si="6"/>
        <v>0</v>
      </c>
      <c r="V75" s="158">
        <f t="shared" si="7"/>
        <v>0</v>
      </c>
      <c r="W75" s="159"/>
      <c r="X75" s="10" t="str">
        <f t="shared" si="8"/>
        <v/>
      </c>
      <c r="Y75" s="1"/>
      <c r="Z75" s="1"/>
      <c r="AA75" s="1"/>
      <c r="AB75" s="1"/>
      <c r="AC75" s="1"/>
    </row>
    <row r="76" ht="18.0" customHeight="1">
      <c r="A76" s="160"/>
      <c r="B76" s="153" t="str">
        <f>IFERROR(VLOOKUP($A76, '利用者情報'!$A$12:$L$113, 2, FALSE), "")</f>
        <v/>
      </c>
      <c r="C76" s="153" t="str">
        <f>IFERROR(VLOOKUP($A76, '利用者情報'!$A$12:$L$113, 3, FALSE), "")</f>
        <v/>
      </c>
      <c r="D76" s="153" t="str">
        <f>IFERROR(VLOOKUP($A76, '利用者情報'!$A$12:$L$113, 6, FALSE), "")</f>
        <v/>
      </c>
      <c r="E76" s="153" t="str">
        <f>IFERROR(VLOOKUP($A76, '利用者情報'!$A$12:$L$113, 7, FALSE), "")</f>
        <v/>
      </c>
      <c r="F76" s="156" t="str">
        <f>IFERROR(VLOOKUP($A76, '利用者情報'!$A$12:$L$113, 8, FALSE), "")</f>
        <v/>
      </c>
      <c r="G76" s="153" t="str">
        <f>IFERROR(VLOOKUP($A76, '利用者情報'!$A$12:$L$113, 9, FALSE), "")</f>
        <v/>
      </c>
      <c r="H76" s="153" t="str">
        <f>IFERROR(VLOOKUP($A76, '利用者情報'!$A$12:$L$113, 10, FALSE), "")</f>
        <v/>
      </c>
      <c r="I76" s="153" t="str">
        <f>IFERROR(VLOOKUP($A76, '利用者情報'!$A$12:$L$113, 11, FALSE), "")</f>
        <v/>
      </c>
      <c r="J76" s="153" t="str">
        <f>IFERROR(VLOOKUP($A76, '利用者情報'!$A$12:$L$113, 12, FALSE), "")</f>
        <v/>
      </c>
      <c r="K76" s="160"/>
      <c r="L76" s="160"/>
      <c r="M76" s="157">
        <f t="shared" si="1"/>
        <v>0</v>
      </c>
      <c r="N76" s="158">
        <f t="shared" si="2"/>
        <v>0</v>
      </c>
      <c r="O76" s="160"/>
      <c r="P76" s="160"/>
      <c r="Q76" s="160"/>
      <c r="R76" s="158">
        <f t="shared" si="3"/>
        <v>0</v>
      </c>
      <c r="S76" s="157">
        <f t="shared" si="4"/>
        <v>0</v>
      </c>
      <c r="T76" s="157">
        <f t="shared" si="5"/>
        <v>0</v>
      </c>
      <c r="U76" s="158">
        <f t="shared" si="6"/>
        <v>0</v>
      </c>
      <c r="V76" s="158">
        <f t="shared" si="7"/>
        <v>0</v>
      </c>
      <c r="W76" s="159"/>
      <c r="X76" s="163" t="str">
        <f t="shared" si="8"/>
        <v/>
      </c>
      <c r="Y76" s="1"/>
      <c r="Z76" s="1"/>
      <c r="AA76" s="1"/>
      <c r="AB76" s="1"/>
      <c r="AC76" s="1"/>
    </row>
    <row r="77" ht="18.0" customHeight="1">
      <c r="A77" s="160"/>
      <c r="B77" s="153" t="str">
        <f>IFERROR(VLOOKUP($A77, '利用者情報'!$A$12:$L$113, 2, FALSE), "")</f>
        <v/>
      </c>
      <c r="C77" s="153" t="str">
        <f>IFERROR(VLOOKUP($A77, '利用者情報'!$A$12:$L$113, 3, FALSE), "")</f>
        <v/>
      </c>
      <c r="D77" s="153" t="str">
        <f>IFERROR(VLOOKUP($A77, '利用者情報'!$A$12:$L$113, 6, FALSE), "")</f>
        <v/>
      </c>
      <c r="E77" s="153" t="str">
        <f>IFERROR(VLOOKUP($A77, '利用者情報'!$A$12:$L$113, 7, FALSE), "")</f>
        <v/>
      </c>
      <c r="F77" s="156" t="str">
        <f>IFERROR(VLOOKUP($A77, '利用者情報'!$A$12:$L$113, 8, FALSE), "")</f>
        <v/>
      </c>
      <c r="G77" s="153" t="str">
        <f>IFERROR(VLOOKUP($A77, '利用者情報'!$A$12:$L$113, 9, FALSE), "")</f>
        <v/>
      </c>
      <c r="H77" s="153" t="str">
        <f>IFERROR(VLOOKUP($A77, '利用者情報'!$A$12:$L$113, 10, FALSE), "")</f>
        <v/>
      </c>
      <c r="I77" s="153" t="str">
        <f>IFERROR(VLOOKUP($A77, '利用者情報'!$A$12:$L$113, 11, FALSE), "")</f>
        <v/>
      </c>
      <c r="J77" s="153" t="str">
        <f>IFERROR(VLOOKUP($A77, '利用者情報'!$A$12:$L$113, 12, FALSE), "")</f>
        <v/>
      </c>
      <c r="K77" s="160"/>
      <c r="L77" s="160"/>
      <c r="M77" s="157">
        <f t="shared" si="1"/>
        <v>0</v>
      </c>
      <c r="N77" s="158">
        <f t="shared" si="2"/>
        <v>0</v>
      </c>
      <c r="O77" s="160"/>
      <c r="P77" s="160"/>
      <c r="Q77" s="160"/>
      <c r="R77" s="158">
        <f t="shared" si="3"/>
        <v>0</v>
      </c>
      <c r="S77" s="157">
        <f t="shared" si="4"/>
        <v>0</v>
      </c>
      <c r="T77" s="157">
        <f t="shared" si="5"/>
        <v>0</v>
      </c>
      <c r="U77" s="158">
        <f t="shared" si="6"/>
        <v>0</v>
      </c>
      <c r="V77" s="158">
        <f t="shared" si="7"/>
        <v>0</v>
      </c>
      <c r="W77" s="159"/>
      <c r="X77" s="163" t="str">
        <f t="shared" si="8"/>
        <v/>
      </c>
      <c r="Y77" s="1"/>
      <c r="Z77" s="1"/>
      <c r="AA77" s="1"/>
      <c r="AB77" s="1"/>
      <c r="AC77" s="1"/>
    </row>
    <row r="78" ht="18.0" customHeight="1">
      <c r="A78" s="160"/>
      <c r="B78" s="153" t="str">
        <f>IFERROR(VLOOKUP($A78, '利用者情報'!$A$12:$L$113, 2, FALSE), "")</f>
        <v/>
      </c>
      <c r="C78" s="153" t="str">
        <f>IFERROR(VLOOKUP($A78, '利用者情報'!$A$12:$L$113, 3, FALSE), "")</f>
        <v/>
      </c>
      <c r="D78" s="153" t="str">
        <f>IFERROR(VLOOKUP($A78, '利用者情報'!$A$12:$L$113, 6, FALSE), "")</f>
        <v/>
      </c>
      <c r="E78" s="153" t="str">
        <f>IFERROR(VLOOKUP($A78, '利用者情報'!$A$12:$L$113, 7, FALSE), "")</f>
        <v/>
      </c>
      <c r="F78" s="156" t="str">
        <f>IFERROR(VLOOKUP($A78, '利用者情報'!$A$12:$L$113, 8, FALSE), "")</f>
        <v/>
      </c>
      <c r="G78" s="153" t="str">
        <f>IFERROR(VLOOKUP($A78, '利用者情報'!$A$12:$L$113, 9, FALSE), "")</f>
        <v/>
      </c>
      <c r="H78" s="153" t="str">
        <f>IFERROR(VLOOKUP($A78, '利用者情報'!$A$12:$L$113, 10, FALSE), "")</f>
        <v/>
      </c>
      <c r="I78" s="153" t="str">
        <f>IFERROR(VLOOKUP($A78, '利用者情報'!$A$12:$L$113, 11, FALSE), "")</f>
        <v/>
      </c>
      <c r="J78" s="153" t="str">
        <f>IFERROR(VLOOKUP($A78, '利用者情報'!$A$12:$L$113, 12, FALSE), "")</f>
        <v/>
      </c>
      <c r="K78" s="160"/>
      <c r="L78" s="160"/>
      <c r="M78" s="157">
        <f t="shared" si="1"/>
        <v>0</v>
      </c>
      <c r="N78" s="158">
        <f t="shared" si="2"/>
        <v>0</v>
      </c>
      <c r="O78" s="160"/>
      <c r="P78" s="160"/>
      <c r="Q78" s="160"/>
      <c r="R78" s="158">
        <f t="shared" si="3"/>
        <v>0</v>
      </c>
      <c r="S78" s="157">
        <f t="shared" si="4"/>
        <v>0</v>
      </c>
      <c r="T78" s="157">
        <f t="shared" si="5"/>
        <v>0</v>
      </c>
      <c r="U78" s="158">
        <f t="shared" si="6"/>
        <v>0</v>
      </c>
      <c r="V78" s="158">
        <f t="shared" si="7"/>
        <v>0</v>
      </c>
      <c r="W78" s="159"/>
      <c r="X78" s="163"/>
      <c r="Y78" s="10"/>
      <c r="Z78" s="10"/>
      <c r="AA78" s="10"/>
      <c r="AB78" s="10"/>
      <c r="AC78" s="1"/>
    </row>
    <row r="79" ht="18.0" customHeight="1">
      <c r="A79" s="160"/>
      <c r="B79" s="153" t="str">
        <f>IFERROR(VLOOKUP($A79, '利用者情報'!$A$12:$L$113, 2, FALSE), "")</f>
        <v/>
      </c>
      <c r="C79" s="153" t="str">
        <f>IFERROR(VLOOKUP($A79, '利用者情報'!$A$12:$L$113, 3, FALSE), "")</f>
        <v/>
      </c>
      <c r="D79" s="153" t="str">
        <f>IFERROR(VLOOKUP($A79, '利用者情報'!$A$12:$L$113, 6, FALSE), "")</f>
        <v/>
      </c>
      <c r="E79" s="153" t="str">
        <f>IFERROR(VLOOKUP($A79, '利用者情報'!$A$12:$L$113, 7, FALSE), "")</f>
        <v/>
      </c>
      <c r="F79" s="156" t="str">
        <f>IFERROR(VLOOKUP($A79, '利用者情報'!$A$12:$L$113, 8, FALSE), "")</f>
        <v/>
      </c>
      <c r="G79" s="153" t="str">
        <f>IFERROR(VLOOKUP($A79, '利用者情報'!$A$12:$L$113, 9, FALSE), "")</f>
        <v/>
      </c>
      <c r="H79" s="153" t="str">
        <f>IFERROR(VLOOKUP($A79, '利用者情報'!$A$12:$L$113, 10, FALSE), "")</f>
        <v/>
      </c>
      <c r="I79" s="153" t="str">
        <f>IFERROR(VLOOKUP($A79, '利用者情報'!$A$12:$L$113, 11, FALSE), "")</f>
        <v/>
      </c>
      <c r="J79" s="153" t="str">
        <f>IFERROR(VLOOKUP($A79, '利用者情報'!$A$12:$L$113, 12, FALSE), "")</f>
        <v/>
      </c>
      <c r="K79" s="160"/>
      <c r="L79" s="160"/>
      <c r="M79" s="157">
        <f t="shared" si="1"/>
        <v>0</v>
      </c>
      <c r="N79" s="158">
        <f t="shared" si="2"/>
        <v>0</v>
      </c>
      <c r="O79" s="160"/>
      <c r="P79" s="160"/>
      <c r="Q79" s="160"/>
      <c r="R79" s="158">
        <f t="shared" si="3"/>
        <v>0</v>
      </c>
      <c r="S79" s="157">
        <f t="shared" si="4"/>
        <v>0</v>
      </c>
      <c r="T79" s="157">
        <f t="shared" si="5"/>
        <v>0</v>
      </c>
      <c r="U79" s="158">
        <f t="shared" si="6"/>
        <v>0</v>
      </c>
      <c r="V79" s="158">
        <f t="shared" si="7"/>
        <v>0</v>
      </c>
      <c r="W79" s="159"/>
      <c r="X79" s="1"/>
      <c r="Y79" s="1"/>
      <c r="Z79" s="1"/>
      <c r="AA79" s="1"/>
      <c r="AB79" s="1"/>
      <c r="AC79" s="1"/>
    </row>
    <row r="80" ht="18.0" customHeight="1">
      <c r="A80" s="160"/>
      <c r="B80" s="153" t="str">
        <f>IFERROR(VLOOKUP($A80, '利用者情報'!$A$12:$L$113, 2, FALSE), "")</f>
        <v/>
      </c>
      <c r="C80" s="153" t="str">
        <f>IFERROR(VLOOKUP($A80, '利用者情報'!$A$12:$L$113, 3, FALSE), "")</f>
        <v/>
      </c>
      <c r="D80" s="153" t="str">
        <f>IFERROR(VLOOKUP($A80, '利用者情報'!$A$12:$L$113, 6, FALSE), "")</f>
        <v/>
      </c>
      <c r="E80" s="153" t="str">
        <f>IFERROR(VLOOKUP($A80, '利用者情報'!$A$12:$L$113, 7, FALSE), "")</f>
        <v/>
      </c>
      <c r="F80" s="156" t="str">
        <f>IFERROR(VLOOKUP($A80, '利用者情報'!$A$12:$L$113, 8, FALSE), "")</f>
        <v/>
      </c>
      <c r="G80" s="153" t="str">
        <f>IFERROR(VLOOKUP($A80, '利用者情報'!$A$12:$L$113, 9, FALSE), "")</f>
        <v/>
      </c>
      <c r="H80" s="153" t="str">
        <f>IFERROR(VLOOKUP($A80, '利用者情報'!$A$12:$L$113, 10, FALSE), "")</f>
        <v/>
      </c>
      <c r="I80" s="153" t="str">
        <f>IFERROR(VLOOKUP($A80, '利用者情報'!$A$12:$L$113, 11, FALSE), "")</f>
        <v/>
      </c>
      <c r="J80" s="153" t="str">
        <f>IFERROR(VLOOKUP($A80, '利用者情報'!$A$12:$L$113, 12, FALSE), "")</f>
        <v/>
      </c>
      <c r="K80" s="160"/>
      <c r="L80" s="160"/>
      <c r="M80" s="157">
        <f t="shared" si="1"/>
        <v>0</v>
      </c>
      <c r="N80" s="158">
        <f t="shared" si="2"/>
        <v>0</v>
      </c>
      <c r="O80" s="160"/>
      <c r="P80" s="160"/>
      <c r="Q80" s="160"/>
      <c r="R80" s="158">
        <f t="shared" si="3"/>
        <v>0</v>
      </c>
      <c r="S80" s="157">
        <f t="shared" si="4"/>
        <v>0</v>
      </c>
      <c r="T80" s="157">
        <f t="shared" si="5"/>
        <v>0</v>
      </c>
      <c r="U80" s="158">
        <f t="shared" si="6"/>
        <v>0</v>
      </c>
      <c r="V80" s="158">
        <f t="shared" si="7"/>
        <v>0</v>
      </c>
      <c r="W80" s="159"/>
      <c r="X80" s="1"/>
      <c r="Y80" s="1"/>
      <c r="Z80" s="1"/>
      <c r="AA80" s="1"/>
      <c r="AB80" s="1"/>
      <c r="AC80" s="1"/>
    </row>
    <row r="81" ht="18.0" customHeight="1">
      <c r="A81" s="160"/>
      <c r="B81" s="153" t="str">
        <f>IFERROR(VLOOKUP($A81, '利用者情報'!$A$12:$L$113, 2, FALSE), "")</f>
        <v/>
      </c>
      <c r="C81" s="153" t="str">
        <f>IFERROR(VLOOKUP($A81, '利用者情報'!$A$12:$L$113, 3, FALSE), "")</f>
        <v/>
      </c>
      <c r="D81" s="153" t="str">
        <f>IFERROR(VLOOKUP($A81, '利用者情報'!$A$12:$L$113, 6, FALSE), "")</f>
        <v/>
      </c>
      <c r="E81" s="153" t="str">
        <f>IFERROR(VLOOKUP($A81, '利用者情報'!$A$12:$L$113, 7, FALSE), "")</f>
        <v/>
      </c>
      <c r="F81" s="156" t="str">
        <f>IFERROR(VLOOKUP($A81, '利用者情報'!$A$12:$L$113, 8, FALSE), "")</f>
        <v/>
      </c>
      <c r="G81" s="153" t="str">
        <f>IFERROR(VLOOKUP($A81, '利用者情報'!$A$12:$L$113, 9, FALSE), "")</f>
        <v/>
      </c>
      <c r="H81" s="153" t="str">
        <f>IFERROR(VLOOKUP($A81, '利用者情報'!$A$12:$L$113, 10, FALSE), "")</f>
        <v/>
      </c>
      <c r="I81" s="153" t="str">
        <f>IFERROR(VLOOKUP($A81, '利用者情報'!$A$12:$L$113, 11, FALSE), "")</f>
        <v/>
      </c>
      <c r="J81" s="153" t="str">
        <f>IFERROR(VLOOKUP($A81, '利用者情報'!$A$12:$L$113, 12, FALSE), "")</f>
        <v/>
      </c>
      <c r="K81" s="160"/>
      <c r="L81" s="160"/>
      <c r="M81" s="157">
        <f t="shared" si="1"/>
        <v>0</v>
      </c>
      <c r="N81" s="158">
        <f t="shared" si="2"/>
        <v>0</v>
      </c>
      <c r="O81" s="160"/>
      <c r="P81" s="160"/>
      <c r="Q81" s="160"/>
      <c r="R81" s="158">
        <f t="shared" si="3"/>
        <v>0</v>
      </c>
      <c r="S81" s="157">
        <f t="shared" si="4"/>
        <v>0</v>
      </c>
      <c r="T81" s="157">
        <f t="shared" si="5"/>
        <v>0</v>
      </c>
      <c r="U81" s="158">
        <f t="shared" si="6"/>
        <v>0</v>
      </c>
      <c r="V81" s="158">
        <f t="shared" si="7"/>
        <v>0</v>
      </c>
      <c r="W81" s="159"/>
      <c r="X81" s="1"/>
      <c r="Y81" s="1"/>
      <c r="Z81" s="1"/>
      <c r="AA81" s="1"/>
      <c r="AB81" s="1"/>
      <c r="AC81" s="1"/>
    </row>
    <row r="82" ht="18.0" customHeight="1">
      <c r="A82" s="160"/>
      <c r="B82" s="153" t="str">
        <f>IFERROR(VLOOKUP($A82, '利用者情報'!$A$12:$L$113, 2, FALSE), "")</f>
        <v/>
      </c>
      <c r="C82" s="153" t="str">
        <f>IFERROR(VLOOKUP($A82, '利用者情報'!$A$12:$L$113, 3, FALSE), "")</f>
        <v/>
      </c>
      <c r="D82" s="153" t="str">
        <f>IFERROR(VLOOKUP($A82, '利用者情報'!$A$12:$L$113, 6, FALSE), "")</f>
        <v/>
      </c>
      <c r="E82" s="153" t="str">
        <f>IFERROR(VLOOKUP($A82, '利用者情報'!$A$12:$L$113, 7, FALSE), "")</f>
        <v/>
      </c>
      <c r="F82" s="156" t="str">
        <f>IFERROR(VLOOKUP($A82, '利用者情報'!$A$12:$L$113, 8, FALSE), "")</f>
        <v/>
      </c>
      <c r="G82" s="153" t="str">
        <f>IFERROR(VLOOKUP($A82, '利用者情報'!$A$12:$L$113, 9, FALSE), "")</f>
        <v/>
      </c>
      <c r="H82" s="153" t="str">
        <f>IFERROR(VLOOKUP($A82, '利用者情報'!$A$12:$L$113, 10, FALSE), "")</f>
        <v/>
      </c>
      <c r="I82" s="153" t="str">
        <f>IFERROR(VLOOKUP($A82, '利用者情報'!$A$12:$L$113, 11, FALSE), "")</f>
        <v/>
      </c>
      <c r="J82" s="153" t="str">
        <f>IFERROR(VLOOKUP($A82, '利用者情報'!$A$12:$L$113, 12, FALSE), "")</f>
        <v/>
      </c>
      <c r="K82" s="160"/>
      <c r="L82" s="160"/>
      <c r="M82" s="157">
        <f t="shared" si="1"/>
        <v>0</v>
      </c>
      <c r="N82" s="158">
        <f t="shared" si="2"/>
        <v>0</v>
      </c>
      <c r="O82" s="160"/>
      <c r="P82" s="160"/>
      <c r="Q82" s="160"/>
      <c r="R82" s="158">
        <f t="shared" si="3"/>
        <v>0</v>
      </c>
      <c r="S82" s="157">
        <f t="shared" si="4"/>
        <v>0</v>
      </c>
      <c r="T82" s="157">
        <f t="shared" si="5"/>
        <v>0</v>
      </c>
      <c r="U82" s="158">
        <f t="shared" si="6"/>
        <v>0</v>
      </c>
      <c r="V82" s="158">
        <f t="shared" si="7"/>
        <v>0</v>
      </c>
      <c r="W82" s="159"/>
      <c r="X82" s="1"/>
      <c r="Y82" s="1"/>
      <c r="Z82" s="1"/>
      <c r="AA82" s="1"/>
      <c r="AB82" s="1"/>
      <c r="AC82" s="1"/>
    </row>
    <row r="83" ht="18.0" customHeight="1">
      <c r="A83" s="160"/>
      <c r="B83" s="153" t="str">
        <f>IFERROR(VLOOKUP($A83, '利用者情報'!$A$12:$L$113, 2, FALSE), "")</f>
        <v/>
      </c>
      <c r="C83" s="153" t="str">
        <f>IFERROR(VLOOKUP($A83, '利用者情報'!$A$12:$L$113, 3, FALSE), "")</f>
        <v/>
      </c>
      <c r="D83" s="153" t="str">
        <f>IFERROR(VLOOKUP($A83, '利用者情報'!$A$12:$L$113, 6, FALSE), "")</f>
        <v/>
      </c>
      <c r="E83" s="153" t="str">
        <f>IFERROR(VLOOKUP($A83, '利用者情報'!$A$12:$L$113, 7, FALSE), "")</f>
        <v/>
      </c>
      <c r="F83" s="156" t="str">
        <f>IFERROR(VLOOKUP($A83, '利用者情報'!$A$12:$L$113, 8, FALSE), "")</f>
        <v/>
      </c>
      <c r="G83" s="153" t="str">
        <f>IFERROR(VLOOKUP($A83, '利用者情報'!$A$12:$L$113, 9, FALSE), "")</f>
        <v/>
      </c>
      <c r="H83" s="153" t="str">
        <f>IFERROR(VLOOKUP($A83, '利用者情報'!$A$12:$L$113, 10, FALSE), "")</f>
        <v/>
      </c>
      <c r="I83" s="153" t="str">
        <f>IFERROR(VLOOKUP($A83, '利用者情報'!$A$12:$L$113, 11, FALSE), "")</f>
        <v/>
      </c>
      <c r="J83" s="153" t="str">
        <f>IFERROR(VLOOKUP($A83, '利用者情報'!$A$12:$L$113, 12, FALSE), "")</f>
        <v/>
      </c>
      <c r="K83" s="160"/>
      <c r="L83" s="160"/>
      <c r="M83" s="157">
        <f t="shared" si="1"/>
        <v>0</v>
      </c>
      <c r="N83" s="158">
        <f t="shared" si="2"/>
        <v>0</v>
      </c>
      <c r="O83" s="160"/>
      <c r="P83" s="160"/>
      <c r="Q83" s="160"/>
      <c r="R83" s="158">
        <f t="shared" si="3"/>
        <v>0</v>
      </c>
      <c r="S83" s="157">
        <f t="shared" si="4"/>
        <v>0</v>
      </c>
      <c r="T83" s="157">
        <f t="shared" si="5"/>
        <v>0</v>
      </c>
      <c r="U83" s="158">
        <f t="shared" si="6"/>
        <v>0</v>
      </c>
      <c r="V83" s="158">
        <f t="shared" si="7"/>
        <v>0</v>
      </c>
      <c r="W83" s="159"/>
      <c r="X83" s="1"/>
      <c r="Y83" s="1"/>
      <c r="Z83" s="1"/>
      <c r="AA83" s="1"/>
      <c r="AB83" s="1"/>
      <c r="AC83" s="1"/>
    </row>
    <row r="84" ht="18.0" customHeight="1">
      <c r="A84" s="160"/>
      <c r="B84" s="153" t="str">
        <f>IFERROR(VLOOKUP($A84, '利用者情報'!$A$12:$L$113, 2, FALSE), "")</f>
        <v/>
      </c>
      <c r="C84" s="153" t="str">
        <f>IFERROR(VLOOKUP($A84, '利用者情報'!$A$12:$L$113, 3, FALSE), "")</f>
        <v/>
      </c>
      <c r="D84" s="153" t="str">
        <f>IFERROR(VLOOKUP($A84, '利用者情報'!$A$12:$L$113, 6, FALSE), "")</f>
        <v/>
      </c>
      <c r="E84" s="153" t="str">
        <f>IFERROR(VLOOKUP($A84, '利用者情報'!$A$12:$L$113, 7, FALSE), "")</f>
        <v/>
      </c>
      <c r="F84" s="156" t="str">
        <f>IFERROR(VLOOKUP($A84, '利用者情報'!$A$12:$L$113, 8, FALSE), "")</f>
        <v/>
      </c>
      <c r="G84" s="153" t="str">
        <f>IFERROR(VLOOKUP($A84, '利用者情報'!$A$12:$L$113, 9, FALSE), "")</f>
        <v/>
      </c>
      <c r="H84" s="153" t="str">
        <f>IFERROR(VLOOKUP($A84, '利用者情報'!$A$12:$L$113, 10, FALSE), "")</f>
        <v/>
      </c>
      <c r="I84" s="153" t="str">
        <f>IFERROR(VLOOKUP($A84, '利用者情報'!$A$12:$L$113, 11, FALSE), "")</f>
        <v/>
      </c>
      <c r="J84" s="153" t="str">
        <f>IFERROR(VLOOKUP($A84, '利用者情報'!$A$12:$L$113, 12, FALSE), "")</f>
        <v/>
      </c>
      <c r="K84" s="160"/>
      <c r="L84" s="160"/>
      <c r="M84" s="157">
        <f t="shared" si="1"/>
        <v>0</v>
      </c>
      <c r="N84" s="158">
        <f t="shared" si="2"/>
        <v>0</v>
      </c>
      <c r="O84" s="160"/>
      <c r="P84" s="160"/>
      <c r="Q84" s="160"/>
      <c r="R84" s="158">
        <f t="shared" si="3"/>
        <v>0</v>
      </c>
      <c r="S84" s="157">
        <f t="shared" si="4"/>
        <v>0</v>
      </c>
      <c r="T84" s="157">
        <f t="shared" si="5"/>
        <v>0</v>
      </c>
      <c r="U84" s="158">
        <f t="shared" si="6"/>
        <v>0</v>
      </c>
      <c r="V84" s="158">
        <f t="shared" si="7"/>
        <v>0</v>
      </c>
      <c r="W84" s="159"/>
      <c r="X84" s="1"/>
      <c r="Y84" s="1"/>
      <c r="Z84" s="1"/>
      <c r="AA84" s="1"/>
      <c r="AB84" s="1"/>
      <c r="AC84" s="1"/>
    </row>
    <row r="85" ht="18.0" customHeight="1">
      <c r="A85" s="160"/>
      <c r="B85" s="153" t="str">
        <f>IFERROR(VLOOKUP($A85, '利用者情報'!$A$12:$L$113, 2, FALSE), "")</f>
        <v/>
      </c>
      <c r="C85" s="153" t="str">
        <f>IFERROR(VLOOKUP($A85, '利用者情報'!$A$12:$L$113, 3, FALSE), "")</f>
        <v/>
      </c>
      <c r="D85" s="153" t="str">
        <f>IFERROR(VLOOKUP($A85, '利用者情報'!$A$12:$L$113, 6, FALSE), "")</f>
        <v/>
      </c>
      <c r="E85" s="153" t="str">
        <f>IFERROR(VLOOKUP($A85, '利用者情報'!$A$12:$L$113, 7, FALSE), "")</f>
        <v/>
      </c>
      <c r="F85" s="156" t="str">
        <f>IFERROR(VLOOKUP($A85, '利用者情報'!$A$12:$L$113, 8, FALSE), "")</f>
        <v/>
      </c>
      <c r="G85" s="153" t="str">
        <f>IFERROR(VLOOKUP($A85, '利用者情報'!$A$12:$L$113, 9, FALSE), "")</f>
        <v/>
      </c>
      <c r="H85" s="153" t="str">
        <f>IFERROR(VLOOKUP($A85, '利用者情報'!$A$12:$L$113, 10, FALSE), "")</f>
        <v/>
      </c>
      <c r="I85" s="153" t="str">
        <f>IFERROR(VLOOKUP($A85, '利用者情報'!$A$12:$L$113, 11, FALSE), "")</f>
        <v/>
      </c>
      <c r="J85" s="153" t="str">
        <f>IFERROR(VLOOKUP($A85, '利用者情報'!$A$12:$L$113, 12, FALSE), "")</f>
        <v/>
      </c>
      <c r="K85" s="160"/>
      <c r="L85" s="160"/>
      <c r="M85" s="157">
        <f t="shared" si="1"/>
        <v>0</v>
      </c>
      <c r="N85" s="158">
        <f t="shared" si="2"/>
        <v>0</v>
      </c>
      <c r="O85" s="160"/>
      <c r="P85" s="160"/>
      <c r="Q85" s="160"/>
      <c r="R85" s="158">
        <f t="shared" si="3"/>
        <v>0</v>
      </c>
      <c r="S85" s="157">
        <f t="shared" si="4"/>
        <v>0</v>
      </c>
      <c r="T85" s="157">
        <f t="shared" si="5"/>
        <v>0</v>
      </c>
      <c r="U85" s="158">
        <f t="shared" si="6"/>
        <v>0</v>
      </c>
      <c r="V85" s="158">
        <f t="shared" si="7"/>
        <v>0</v>
      </c>
      <c r="W85" s="159"/>
      <c r="X85" s="1"/>
      <c r="Y85" s="1"/>
      <c r="Z85" s="1"/>
      <c r="AA85" s="1"/>
      <c r="AB85" s="1"/>
      <c r="AC85" s="1"/>
    </row>
    <row r="86" ht="18.0" customHeight="1">
      <c r="A86" s="160"/>
      <c r="B86" s="153" t="str">
        <f>IFERROR(VLOOKUP($A86, '利用者情報'!$A$12:$L$113, 2, FALSE), "")</f>
        <v/>
      </c>
      <c r="C86" s="153" t="str">
        <f>IFERROR(VLOOKUP($A86, '利用者情報'!$A$12:$L$113, 3, FALSE), "")</f>
        <v/>
      </c>
      <c r="D86" s="153" t="str">
        <f>IFERROR(VLOOKUP($A86, '利用者情報'!$A$12:$L$113, 6, FALSE), "")</f>
        <v/>
      </c>
      <c r="E86" s="153" t="str">
        <f>IFERROR(VLOOKUP($A86, '利用者情報'!$A$12:$L$113, 7, FALSE), "")</f>
        <v/>
      </c>
      <c r="F86" s="156" t="str">
        <f>IFERROR(VLOOKUP($A86, '利用者情報'!$A$12:$L$113, 8, FALSE), "")</f>
        <v/>
      </c>
      <c r="G86" s="153" t="str">
        <f>IFERROR(VLOOKUP($A86, '利用者情報'!$A$12:$L$113, 9, FALSE), "")</f>
        <v/>
      </c>
      <c r="H86" s="153" t="str">
        <f>IFERROR(VLOOKUP($A86, '利用者情報'!$A$12:$L$113, 10, FALSE), "")</f>
        <v/>
      </c>
      <c r="I86" s="153" t="str">
        <f>IFERROR(VLOOKUP($A86, '利用者情報'!$A$12:$L$113, 11, FALSE), "")</f>
        <v/>
      </c>
      <c r="J86" s="153" t="str">
        <f>IFERROR(VLOOKUP($A86, '利用者情報'!$A$12:$L$113, 12, FALSE), "")</f>
        <v/>
      </c>
      <c r="K86" s="160"/>
      <c r="L86" s="160"/>
      <c r="M86" s="157">
        <f t="shared" si="1"/>
        <v>0</v>
      </c>
      <c r="N86" s="158">
        <f t="shared" si="2"/>
        <v>0</v>
      </c>
      <c r="O86" s="160"/>
      <c r="P86" s="160"/>
      <c r="Q86" s="160"/>
      <c r="R86" s="158">
        <f t="shared" si="3"/>
        <v>0</v>
      </c>
      <c r="S86" s="157">
        <f t="shared" si="4"/>
        <v>0</v>
      </c>
      <c r="T86" s="157">
        <f t="shared" si="5"/>
        <v>0</v>
      </c>
      <c r="U86" s="158">
        <f t="shared" si="6"/>
        <v>0</v>
      </c>
      <c r="V86" s="158">
        <f t="shared" si="7"/>
        <v>0</v>
      </c>
      <c r="W86" s="159"/>
      <c r="X86" s="1"/>
      <c r="Y86" s="1"/>
      <c r="Z86" s="1"/>
      <c r="AA86" s="1"/>
      <c r="AB86" s="1"/>
      <c r="AC86" s="1"/>
    </row>
    <row r="87" ht="18.0" customHeight="1">
      <c r="A87" s="160"/>
      <c r="B87" s="153" t="str">
        <f>IFERROR(VLOOKUP($A87, '利用者情報'!$A$12:$L$113, 2, FALSE), "")</f>
        <v/>
      </c>
      <c r="C87" s="153" t="str">
        <f>IFERROR(VLOOKUP($A87, '利用者情報'!$A$12:$L$113, 3, FALSE), "")</f>
        <v/>
      </c>
      <c r="D87" s="153" t="str">
        <f>IFERROR(VLOOKUP($A87, '利用者情報'!$A$12:$L$113, 6, FALSE), "")</f>
        <v/>
      </c>
      <c r="E87" s="153" t="str">
        <f>IFERROR(VLOOKUP($A87, '利用者情報'!$A$12:$L$113, 7, FALSE), "")</f>
        <v/>
      </c>
      <c r="F87" s="156" t="str">
        <f>IFERROR(VLOOKUP($A87, '利用者情報'!$A$12:$L$113, 8, FALSE), "")</f>
        <v/>
      </c>
      <c r="G87" s="153" t="str">
        <f>IFERROR(VLOOKUP($A87, '利用者情報'!$A$12:$L$113, 9, FALSE), "")</f>
        <v/>
      </c>
      <c r="H87" s="153" t="str">
        <f>IFERROR(VLOOKUP($A87, '利用者情報'!$A$12:$L$113, 10, FALSE), "")</f>
        <v/>
      </c>
      <c r="I87" s="153" t="str">
        <f>IFERROR(VLOOKUP($A87, '利用者情報'!$A$12:$L$113, 11, FALSE), "")</f>
        <v/>
      </c>
      <c r="J87" s="153" t="str">
        <f>IFERROR(VLOOKUP($A87, '利用者情報'!$A$12:$L$113, 12, FALSE), "")</f>
        <v/>
      </c>
      <c r="K87" s="160"/>
      <c r="L87" s="160"/>
      <c r="M87" s="157">
        <f t="shared" si="1"/>
        <v>0</v>
      </c>
      <c r="N87" s="158">
        <f t="shared" si="2"/>
        <v>0</v>
      </c>
      <c r="O87" s="160"/>
      <c r="P87" s="160"/>
      <c r="Q87" s="160"/>
      <c r="R87" s="158">
        <f t="shared" si="3"/>
        <v>0</v>
      </c>
      <c r="S87" s="157">
        <f t="shared" si="4"/>
        <v>0</v>
      </c>
      <c r="T87" s="157">
        <f t="shared" si="5"/>
        <v>0</v>
      </c>
      <c r="U87" s="158">
        <f t="shared" si="6"/>
        <v>0</v>
      </c>
      <c r="V87" s="158">
        <f t="shared" si="7"/>
        <v>0</v>
      </c>
      <c r="W87" s="159"/>
      <c r="X87" s="1"/>
      <c r="Y87" s="1"/>
      <c r="Z87" s="1"/>
      <c r="AA87" s="1"/>
      <c r="AB87" s="1"/>
      <c r="AC87" s="1"/>
    </row>
    <row r="88" ht="18.0" customHeight="1">
      <c r="A88" s="160"/>
      <c r="B88" s="153" t="str">
        <f>IFERROR(VLOOKUP($A88, '利用者情報'!$A$12:$L$113, 2, FALSE), "")</f>
        <v/>
      </c>
      <c r="C88" s="153" t="str">
        <f>IFERROR(VLOOKUP($A88, '利用者情報'!$A$12:$L$113, 3, FALSE), "")</f>
        <v/>
      </c>
      <c r="D88" s="153" t="str">
        <f>IFERROR(VLOOKUP($A88, '利用者情報'!$A$12:$L$113, 6, FALSE), "")</f>
        <v/>
      </c>
      <c r="E88" s="153" t="str">
        <f>IFERROR(VLOOKUP($A88, '利用者情報'!$A$12:$L$113, 7, FALSE), "")</f>
        <v/>
      </c>
      <c r="F88" s="156" t="str">
        <f>IFERROR(VLOOKUP($A88, '利用者情報'!$A$12:$L$113, 8, FALSE), "")</f>
        <v/>
      </c>
      <c r="G88" s="153" t="str">
        <f>IFERROR(VLOOKUP($A88, '利用者情報'!$A$12:$L$113, 9, FALSE), "")</f>
        <v/>
      </c>
      <c r="H88" s="153" t="str">
        <f>IFERROR(VLOOKUP($A88, '利用者情報'!$A$12:$L$113, 10, FALSE), "")</f>
        <v/>
      </c>
      <c r="I88" s="153" t="str">
        <f>IFERROR(VLOOKUP($A88, '利用者情報'!$A$12:$L$113, 11, FALSE), "")</f>
        <v/>
      </c>
      <c r="J88" s="153" t="str">
        <f>IFERROR(VLOOKUP($A88, '利用者情報'!$A$12:$L$113, 12, FALSE), "")</f>
        <v/>
      </c>
      <c r="K88" s="160"/>
      <c r="L88" s="160"/>
      <c r="M88" s="157">
        <f t="shared" si="1"/>
        <v>0</v>
      </c>
      <c r="N88" s="158">
        <f t="shared" si="2"/>
        <v>0</v>
      </c>
      <c r="O88" s="160"/>
      <c r="P88" s="160"/>
      <c r="Q88" s="160"/>
      <c r="R88" s="158">
        <f t="shared" si="3"/>
        <v>0</v>
      </c>
      <c r="S88" s="157">
        <f t="shared" si="4"/>
        <v>0</v>
      </c>
      <c r="T88" s="157">
        <f t="shared" si="5"/>
        <v>0</v>
      </c>
      <c r="U88" s="158">
        <f t="shared" si="6"/>
        <v>0</v>
      </c>
      <c r="V88" s="158">
        <f t="shared" si="7"/>
        <v>0</v>
      </c>
      <c r="W88" s="159"/>
      <c r="X88" s="1"/>
      <c r="Y88" s="1"/>
      <c r="Z88" s="1"/>
      <c r="AA88" s="1"/>
      <c r="AB88" s="1"/>
      <c r="AC88" s="1"/>
    </row>
    <row r="89" ht="18.0" customHeight="1">
      <c r="A89" s="160"/>
      <c r="B89" s="153" t="str">
        <f>IFERROR(VLOOKUP($A89, '利用者情報'!$A$12:$L$113, 2, FALSE), "")</f>
        <v/>
      </c>
      <c r="C89" s="153" t="str">
        <f>IFERROR(VLOOKUP($A89, '利用者情報'!$A$12:$L$113, 3, FALSE), "")</f>
        <v/>
      </c>
      <c r="D89" s="153" t="str">
        <f>IFERROR(VLOOKUP($A89, '利用者情報'!$A$12:$L$113, 6, FALSE), "")</f>
        <v/>
      </c>
      <c r="E89" s="153" t="str">
        <f>IFERROR(VLOOKUP($A89, '利用者情報'!$A$12:$L$113, 7, FALSE), "")</f>
        <v/>
      </c>
      <c r="F89" s="156" t="str">
        <f>IFERROR(VLOOKUP($A89, '利用者情報'!$A$12:$L$113, 8, FALSE), "")</f>
        <v/>
      </c>
      <c r="G89" s="153" t="str">
        <f>IFERROR(VLOOKUP($A89, '利用者情報'!$A$12:$L$113, 9, FALSE), "")</f>
        <v/>
      </c>
      <c r="H89" s="153" t="str">
        <f>IFERROR(VLOOKUP($A89, '利用者情報'!$A$12:$L$113, 10, FALSE), "")</f>
        <v/>
      </c>
      <c r="I89" s="153" t="str">
        <f>IFERROR(VLOOKUP($A89, '利用者情報'!$A$12:$L$113, 11, FALSE), "")</f>
        <v/>
      </c>
      <c r="J89" s="153" t="str">
        <f>IFERROR(VLOOKUP($A89, '利用者情報'!$A$12:$L$113, 12, FALSE), "")</f>
        <v/>
      </c>
      <c r="K89" s="160"/>
      <c r="L89" s="160"/>
      <c r="M89" s="157">
        <f t="shared" si="1"/>
        <v>0</v>
      </c>
      <c r="N89" s="158">
        <f t="shared" si="2"/>
        <v>0</v>
      </c>
      <c r="O89" s="160"/>
      <c r="P89" s="160"/>
      <c r="Q89" s="160"/>
      <c r="R89" s="158">
        <f t="shared" si="3"/>
        <v>0</v>
      </c>
      <c r="S89" s="157">
        <f t="shared" si="4"/>
        <v>0</v>
      </c>
      <c r="T89" s="157">
        <f t="shared" si="5"/>
        <v>0</v>
      </c>
      <c r="U89" s="158">
        <f t="shared" si="6"/>
        <v>0</v>
      </c>
      <c r="V89" s="158">
        <f t="shared" si="7"/>
        <v>0</v>
      </c>
      <c r="W89" s="159"/>
      <c r="X89" s="1"/>
      <c r="Y89" s="1"/>
      <c r="Z89" s="1"/>
      <c r="AA89" s="1"/>
      <c r="AB89" s="1"/>
      <c r="AC89" s="1"/>
    </row>
    <row r="90" ht="18.0" customHeight="1">
      <c r="A90" s="160"/>
      <c r="B90" s="153" t="str">
        <f>IFERROR(VLOOKUP($A90, '利用者情報'!$A$12:$L$113, 2, FALSE), "")</f>
        <v/>
      </c>
      <c r="C90" s="153" t="str">
        <f>IFERROR(VLOOKUP($A90, '利用者情報'!$A$12:$L$113, 3, FALSE), "")</f>
        <v/>
      </c>
      <c r="D90" s="153" t="str">
        <f>IFERROR(VLOOKUP($A90, '利用者情報'!$A$12:$L$113, 6, FALSE), "")</f>
        <v/>
      </c>
      <c r="E90" s="153" t="str">
        <f>IFERROR(VLOOKUP($A90, '利用者情報'!$A$12:$L$113, 7, FALSE), "")</f>
        <v/>
      </c>
      <c r="F90" s="156" t="str">
        <f>IFERROR(VLOOKUP($A90, '利用者情報'!$A$12:$L$113, 8, FALSE), "")</f>
        <v/>
      </c>
      <c r="G90" s="153" t="str">
        <f>IFERROR(VLOOKUP($A90, '利用者情報'!$A$12:$L$113, 9, FALSE), "")</f>
        <v/>
      </c>
      <c r="H90" s="153" t="str">
        <f>IFERROR(VLOOKUP($A90, '利用者情報'!$A$12:$L$113, 10, FALSE), "")</f>
        <v/>
      </c>
      <c r="I90" s="153" t="str">
        <f>IFERROR(VLOOKUP($A90, '利用者情報'!$A$12:$L$113, 11, FALSE), "")</f>
        <v/>
      </c>
      <c r="J90" s="153" t="str">
        <f>IFERROR(VLOOKUP($A90, '利用者情報'!$A$12:$L$113, 12, FALSE), "")</f>
        <v/>
      </c>
      <c r="K90" s="160"/>
      <c r="L90" s="160"/>
      <c r="M90" s="157">
        <f t="shared" si="1"/>
        <v>0</v>
      </c>
      <c r="N90" s="158">
        <f t="shared" si="2"/>
        <v>0</v>
      </c>
      <c r="O90" s="160"/>
      <c r="P90" s="160"/>
      <c r="Q90" s="160"/>
      <c r="R90" s="158">
        <f t="shared" si="3"/>
        <v>0</v>
      </c>
      <c r="S90" s="157">
        <f t="shared" si="4"/>
        <v>0</v>
      </c>
      <c r="T90" s="157">
        <f t="shared" si="5"/>
        <v>0</v>
      </c>
      <c r="U90" s="158">
        <f t="shared" si="6"/>
        <v>0</v>
      </c>
      <c r="V90" s="158">
        <f t="shared" si="7"/>
        <v>0</v>
      </c>
      <c r="W90" s="159"/>
      <c r="X90" s="1"/>
      <c r="Y90" s="1"/>
      <c r="Z90" s="1"/>
      <c r="AA90" s="1"/>
      <c r="AB90" s="1"/>
      <c r="AC90" s="1"/>
    </row>
    <row r="91" ht="18.0" customHeight="1">
      <c r="A91" s="160"/>
      <c r="B91" s="153" t="str">
        <f>IFERROR(VLOOKUP($A91, '利用者情報'!$A$12:$L$113, 2, FALSE), "")</f>
        <v/>
      </c>
      <c r="C91" s="153" t="str">
        <f>IFERROR(VLOOKUP($A91, '利用者情報'!$A$12:$L$113, 3, FALSE), "")</f>
        <v/>
      </c>
      <c r="D91" s="153" t="str">
        <f>IFERROR(VLOOKUP($A91, '利用者情報'!$A$12:$L$113, 6, FALSE), "")</f>
        <v/>
      </c>
      <c r="E91" s="153" t="str">
        <f>IFERROR(VLOOKUP($A91, '利用者情報'!$A$12:$L$113, 7, FALSE), "")</f>
        <v/>
      </c>
      <c r="F91" s="156" t="str">
        <f>IFERROR(VLOOKUP($A91, '利用者情報'!$A$12:$L$113, 8, FALSE), "")</f>
        <v/>
      </c>
      <c r="G91" s="153" t="str">
        <f>IFERROR(VLOOKUP($A91, '利用者情報'!$A$12:$L$113, 9, FALSE), "")</f>
        <v/>
      </c>
      <c r="H91" s="153" t="str">
        <f>IFERROR(VLOOKUP($A91, '利用者情報'!$A$12:$L$113, 10, FALSE), "")</f>
        <v/>
      </c>
      <c r="I91" s="153" t="str">
        <f>IFERROR(VLOOKUP($A91, '利用者情報'!$A$12:$L$113, 11, FALSE), "")</f>
        <v/>
      </c>
      <c r="J91" s="153" t="str">
        <f>IFERROR(VLOOKUP($A91, '利用者情報'!$A$12:$L$113, 12, FALSE), "")</f>
        <v/>
      </c>
      <c r="K91" s="160"/>
      <c r="L91" s="160"/>
      <c r="M91" s="157">
        <f t="shared" si="1"/>
        <v>0</v>
      </c>
      <c r="N91" s="158">
        <f t="shared" si="2"/>
        <v>0</v>
      </c>
      <c r="O91" s="160"/>
      <c r="P91" s="160"/>
      <c r="Q91" s="160"/>
      <c r="R91" s="158">
        <f t="shared" si="3"/>
        <v>0</v>
      </c>
      <c r="S91" s="157">
        <f t="shared" si="4"/>
        <v>0</v>
      </c>
      <c r="T91" s="157">
        <f t="shared" si="5"/>
        <v>0</v>
      </c>
      <c r="U91" s="158">
        <f t="shared" si="6"/>
        <v>0</v>
      </c>
      <c r="V91" s="158">
        <f t="shared" si="7"/>
        <v>0</v>
      </c>
      <c r="W91" s="159"/>
      <c r="X91" s="1"/>
      <c r="Y91" s="1"/>
      <c r="Z91" s="1"/>
      <c r="AA91" s="1"/>
      <c r="AB91" s="1"/>
      <c r="AC91" s="1"/>
    </row>
    <row r="92" ht="18.0" customHeight="1">
      <c r="A92" s="160"/>
      <c r="B92" s="153" t="str">
        <f>IFERROR(VLOOKUP($A92, '利用者情報'!$A$12:$L$113, 2, FALSE), "")</f>
        <v/>
      </c>
      <c r="C92" s="153" t="str">
        <f>IFERROR(VLOOKUP($A92, '利用者情報'!$A$12:$L$113, 3, FALSE), "")</f>
        <v/>
      </c>
      <c r="D92" s="153" t="str">
        <f>IFERROR(VLOOKUP($A92, '利用者情報'!$A$12:$L$113, 6, FALSE), "")</f>
        <v/>
      </c>
      <c r="E92" s="153" t="str">
        <f>IFERROR(VLOOKUP($A92, '利用者情報'!$A$12:$L$113, 7, FALSE), "")</f>
        <v/>
      </c>
      <c r="F92" s="156" t="str">
        <f>IFERROR(VLOOKUP($A92, '利用者情報'!$A$12:$L$113, 8, FALSE), "")</f>
        <v/>
      </c>
      <c r="G92" s="153" t="str">
        <f>IFERROR(VLOOKUP($A92, '利用者情報'!$A$12:$L$113, 9, FALSE), "")</f>
        <v/>
      </c>
      <c r="H92" s="153" t="str">
        <f>IFERROR(VLOOKUP($A92, '利用者情報'!$A$12:$L$113, 10, FALSE), "")</f>
        <v/>
      </c>
      <c r="I92" s="153" t="str">
        <f>IFERROR(VLOOKUP($A92, '利用者情報'!$A$12:$L$113, 11, FALSE), "")</f>
        <v/>
      </c>
      <c r="J92" s="153" t="str">
        <f>IFERROR(VLOOKUP($A92, '利用者情報'!$A$12:$L$113, 12, FALSE), "")</f>
        <v/>
      </c>
      <c r="K92" s="160"/>
      <c r="L92" s="160"/>
      <c r="M92" s="157">
        <f t="shared" si="1"/>
        <v>0</v>
      </c>
      <c r="N92" s="158">
        <f t="shared" si="2"/>
        <v>0</v>
      </c>
      <c r="O92" s="160"/>
      <c r="P92" s="160"/>
      <c r="Q92" s="160"/>
      <c r="R92" s="158">
        <f t="shared" si="3"/>
        <v>0</v>
      </c>
      <c r="S92" s="157">
        <f t="shared" si="4"/>
        <v>0</v>
      </c>
      <c r="T92" s="157">
        <f t="shared" si="5"/>
        <v>0</v>
      </c>
      <c r="U92" s="158">
        <f t="shared" si="6"/>
        <v>0</v>
      </c>
      <c r="V92" s="158">
        <f t="shared" si="7"/>
        <v>0</v>
      </c>
      <c r="W92" s="159"/>
      <c r="X92" s="1"/>
      <c r="Y92" s="1"/>
      <c r="Z92" s="1"/>
      <c r="AA92" s="1"/>
      <c r="AB92" s="1"/>
      <c r="AC92" s="1"/>
    </row>
    <row r="93" ht="18.0" customHeight="1">
      <c r="A93" s="160"/>
      <c r="B93" s="153" t="str">
        <f>IFERROR(VLOOKUP($A93, '利用者情報'!$A$12:$L$113, 2, FALSE), "")</f>
        <v/>
      </c>
      <c r="C93" s="153" t="str">
        <f>IFERROR(VLOOKUP($A93, '利用者情報'!$A$12:$L$113, 3, FALSE), "")</f>
        <v/>
      </c>
      <c r="D93" s="153" t="str">
        <f>IFERROR(VLOOKUP($A93, '利用者情報'!$A$12:$L$113, 6, FALSE), "")</f>
        <v/>
      </c>
      <c r="E93" s="153" t="str">
        <f>IFERROR(VLOOKUP($A93, '利用者情報'!$A$12:$L$113, 7, FALSE), "")</f>
        <v/>
      </c>
      <c r="F93" s="156" t="str">
        <f>IFERROR(VLOOKUP($A93, '利用者情報'!$A$12:$L$113, 8, FALSE), "")</f>
        <v/>
      </c>
      <c r="G93" s="153" t="str">
        <f>IFERROR(VLOOKUP($A93, '利用者情報'!$A$12:$L$113, 9, FALSE), "")</f>
        <v/>
      </c>
      <c r="H93" s="153" t="str">
        <f>IFERROR(VLOOKUP($A93, '利用者情報'!$A$12:$L$113, 10, FALSE), "")</f>
        <v/>
      </c>
      <c r="I93" s="153" t="str">
        <f>IFERROR(VLOOKUP($A93, '利用者情報'!$A$12:$L$113, 11, FALSE), "")</f>
        <v/>
      </c>
      <c r="J93" s="153" t="str">
        <f>IFERROR(VLOOKUP($A93, '利用者情報'!$A$12:$L$113, 12, FALSE), "")</f>
        <v/>
      </c>
      <c r="K93" s="160"/>
      <c r="L93" s="160"/>
      <c r="M93" s="157">
        <f t="shared" si="1"/>
        <v>0</v>
      </c>
      <c r="N93" s="158">
        <f t="shared" si="2"/>
        <v>0</v>
      </c>
      <c r="O93" s="160"/>
      <c r="P93" s="160"/>
      <c r="Q93" s="160"/>
      <c r="R93" s="158">
        <f t="shared" si="3"/>
        <v>0</v>
      </c>
      <c r="S93" s="157">
        <f t="shared" si="4"/>
        <v>0</v>
      </c>
      <c r="T93" s="157">
        <f t="shared" si="5"/>
        <v>0</v>
      </c>
      <c r="U93" s="158">
        <f t="shared" si="6"/>
        <v>0</v>
      </c>
      <c r="V93" s="158">
        <f t="shared" si="7"/>
        <v>0</v>
      </c>
      <c r="W93" s="159"/>
      <c r="X93" s="1"/>
      <c r="Y93" s="1"/>
      <c r="Z93" s="1"/>
      <c r="AA93" s="1"/>
      <c r="AB93" s="1"/>
      <c r="AC93" s="1"/>
    </row>
    <row r="94" ht="18.0" customHeight="1">
      <c r="A94" s="160"/>
      <c r="B94" s="153" t="str">
        <f>IFERROR(VLOOKUP($A94, '利用者情報'!$A$12:$L$113, 2, FALSE), "")</f>
        <v/>
      </c>
      <c r="C94" s="153" t="str">
        <f>IFERROR(VLOOKUP($A94, '利用者情報'!$A$12:$L$113, 3, FALSE), "")</f>
        <v/>
      </c>
      <c r="D94" s="153" t="str">
        <f>IFERROR(VLOOKUP($A94, '利用者情報'!$A$12:$L$113, 6, FALSE), "")</f>
        <v/>
      </c>
      <c r="E94" s="153" t="str">
        <f>IFERROR(VLOOKUP($A94, '利用者情報'!$A$12:$L$113, 7, FALSE), "")</f>
        <v/>
      </c>
      <c r="F94" s="156" t="str">
        <f>IFERROR(VLOOKUP($A94, '利用者情報'!$A$12:$L$113, 8, FALSE), "")</f>
        <v/>
      </c>
      <c r="G94" s="153" t="str">
        <f>IFERROR(VLOOKUP($A94, '利用者情報'!$A$12:$L$113, 9, FALSE), "")</f>
        <v/>
      </c>
      <c r="H94" s="153" t="str">
        <f>IFERROR(VLOOKUP($A94, '利用者情報'!$A$12:$L$113, 10, FALSE), "")</f>
        <v/>
      </c>
      <c r="I94" s="153" t="str">
        <f>IFERROR(VLOOKUP($A94, '利用者情報'!$A$12:$L$113, 11, FALSE), "")</f>
        <v/>
      </c>
      <c r="J94" s="153" t="str">
        <f>IFERROR(VLOOKUP($A94, '利用者情報'!$A$12:$L$113, 12, FALSE), "")</f>
        <v/>
      </c>
      <c r="K94" s="160"/>
      <c r="L94" s="160"/>
      <c r="M94" s="157">
        <f t="shared" si="1"/>
        <v>0</v>
      </c>
      <c r="N94" s="158">
        <f t="shared" si="2"/>
        <v>0</v>
      </c>
      <c r="O94" s="160"/>
      <c r="P94" s="160"/>
      <c r="Q94" s="160"/>
      <c r="R94" s="158">
        <f t="shared" si="3"/>
        <v>0</v>
      </c>
      <c r="S94" s="157">
        <f t="shared" si="4"/>
        <v>0</v>
      </c>
      <c r="T94" s="157">
        <f t="shared" si="5"/>
        <v>0</v>
      </c>
      <c r="U94" s="158">
        <f t="shared" si="6"/>
        <v>0</v>
      </c>
      <c r="V94" s="158">
        <f t="shared" si="7"/>
        <v>0</v>
      </c>
      <c r="W94" s="159"/>
      <c r="X94" s="1"/>
      <c r="Y94" s="1"/>
      <c r="Z94" s="1"/>
      <c r="AA94" s="1"/>
      <c r="AB94" s="1"/>
      <c r="AC94" s="1"/>
    </row>
    <row r="95" ht="18.0" customHeight="1">
      <c r="A95" s="160"/>
      <c r="B95" s="153" t="str">
        <f>IFERROR(VLOOKUP($A95, '利用者情報'!$A$12:$L$113, 2, FALSE), "")</f>
        <v/>
      </c>
      <c r="C95" s="153" t="str">
        <f>IFERROR(VLOOKUP($A95, '利用者情報'!$A$12:$L$113, 3, FALSE), "")</f>
        <v/>
      </c>
      <c r="D95" s="153" t="str">
        <f>IFERROR(VLOOKUP($A95, '利用者情報'!$A$12:$L$113, 6, FALSE), "")</f>
        <v/>
      </c>
      <c r="E95" s="153" t="str">
        <f>IFERROR(VLOOKUP($A95, '利用者情報'!$A$12:$L$113, 7, FALSE), "")</f>
        <v/>
      </c>
      <c r="F95" s="156" t="str">
        <f>IFERROR(VLOOKUP($A95, '利用者情報'!$A$12:$L$113, 8, FALSE), "")</f>
        <v/>
      </c>
      <c r="G95" s="153" t="str">
        <f>IFERROR(VLOOKUP($A95, '利用者情報'!$A$12:$L$113, 9, FALSE), "")</f>
        <v/>
      </c>
      <c r="H95" s="153" t="str">
        <f>IFERROR(VLOOKUP($A95, '利用者情報'!$A$12:$L$113, 10, FALSE), "")</f>
        <v/>
      </c>
      <c r="I95" s="153" t="str">
        <f>IFERROR(VLOOKUP($A95, '利用者情報'!$A$12:$L$113, 11, FALSE), "")</f>
        <v/>
      </c>
      <c r="J95" s="153" t="str">
        <f>IFERROR(VLOOKUP($A95, '利用者情報'!$A$12:$L$113, 12, FALSE), "")</f>
        <v/>
      </c>
      <c r="K95" s="160"/>
      <c r="L95" s="160"/>
      <c r="M95" s="157">
        <f t="shared" si="1"/>
        <v>0</v>
      </c>
      <c r="N95" s="158">
        <f t="shared" si="2"/>
        <v>0</v>
      </c>
      <c r="O95" s="160"/>
      <c r="P95" s="160"/>
      <c r="Q95" s="160"/>
      <c r="R95" s="158">
        <f t="shared" si="3"/>
        <v>0</v>
      </c>
      <c r="S95" s="157">
        <f t="shared" si="4"/>
        <v>0</v>
      </c>
      <c r="T95" s="157">
        <f t="shared" si="5"/>
        <v>0</v>
      </c>
      <c r="U95" s="158">
        <f t="shared" si="6"/>
        <v>0</v>
      </c>
      <c r="V95" s="158">
        <f t="shared" si="7"/>
        <v>0</v>
      </c>
      <c r="W95" s="159"/>
      <c r="X95" s="1"/>
      <c r="Y95" s="1"/>
      <c r="Z95" s="1"/>
      <c r="AA95" s="1"/>
      <c r="AB95" s="1"/>
      <c r="AC95" s="1"/>
    </row>
    <row r="96" ht="18.0" customHeight="1">
      <c r="A96" s="160"/>
      <c r="B96" s="153" t="str">
        <f>IFERROR(VLOOKUP($A96, '利用者情報'!$A$12:$L$113, 2, FALSE), "")</f>
        <v/>
      </c>
      <c r="C96" s="153" t="str">
        <f>IFERROR(VLOOKUP($A96, '利用者情報'!$A$12:$L$113, 3, FALSE), "")</f>
        <v/>
      </c>
      <c r="D96" s="153" t="str">
        <f>IFERROR(VLOOKUP($A96, '利用者情報'!$A$12:$L$113, 6, FALSE), "")</f>
        <v/>
      </c>
      <c r="E96" s="153" t="str">
        <f>IFERROR(VLOOKUP($A96, '利用者情報'!$A$12:$L$113, 7, FALSE), "")</f>
        <v/>
      </c>
      <c r="F96" s="156" t="str">
        <f>IFERROR(VLOOKUP($A96, '利用者情報'!$A$12:$L$113, 8, FALSE), "")</f>
        <v/>
      </c>
      <c r="G96" s="153" t="str">
        <f>IFERROR(VLOOKUP($A96, '利用者情報'!$A$12:$L$113, 9, FALSE), "")</f>
        <v/>
      </c>
      <c r="H96" s="153" t="str">
        <f>IFERROR(VLOOKUP($A96, '利用者情報'!$A$12:$L$113, 10, FALSE), "")</f>
        <v/>
      </c>
      <c r="I96" s="153" t="str">
        <f>IFERROR(VLOOKUP($A96, '利用者情報'!$A$12:$L$113, 11, FALSE), "")</f>
        <v/>
      </c>
      <c r="J96" s="153" t="str">
        <f>IFERROR(VLOOKUP($A96, '利用者情報'!$A$12:$L$113, 12, FALSE), "")</f>
        <v/>
      </c>
      <c r="K96" s="160"/>
      <c r="L96" s="160"/>
      <c r="M96" s="157">
        <f t="shared" si="1"/>
        <v>0</v>
      </c>
      <c r="N96" s="158">
        <f t="shared" si="2"/>
        <v>0</v>
      </c>
      <c r="O96" s="160"/>
      <c r="P96" s="160"/>
      <c r="Q96" s="160"/>
      <c r="R96" s="158">
        <f t="shared" si="3"/>
        <v>0</v>
      </c>
      <c r="S96" s="157">
        <f t="shared" si="4"/>
        <v>0</v>
      </c>
      <c r="T96" s="157">
        <f t="shared" si="5"/>
        <v>0</v>
      </c>
      <c r="U96" s="158">
        <f t="shared" si="6"/>
        <v>0</v>
      </c>
      <c r="V96" s="158">
        <f t="shared" si="7"/>
        <v>0</v>
      </c>
      <c r="W96" s="159"/>
      <c r="X96" s="1"/>
      <c r="Y96" s="1"/>
      <c r="Z96" s="1"/>
      <c r="AA96" s="1"/>
      <c r="AB96" s="1"/>
      <c r="AC96" s="1"/>
    </row>
    <row r="97" ht="18.0" customHeight="1">
      <c r="A97" s="164"/>
      <c r="B97" s="165" t="s">
        <v>73</v>
      </c>
      <c r="C97" s="166"/>
      <c r="D97" s="167"/>
      <c r="E97" s="167"/>
      <c r="F97" s="167">
        <f t="shared" ref="F97:J97" si="9">COUNTIF(F27:F96,"○")</f>
        <v>0</v>
      </c>
      <c r="G97" s="167">
        <f t="shared" si="9"/>
        <v>0</v>
      </c>
      <c r="H97" s="167">
        <f t="shared" si="9"/>
        <v>0</v>
      </c>
      <c r="I97" s="168">
        <f t="shared" si="9"/>
        <v>0</v>
      </c>
      <c r="J97" s="168">
        <f t="shared" si="9"/>
        <v>0</v>
      </c>
      <c r="K97" s="169"/>
      <c r="L97" s="170">
        <f>SUM(L27:L96)</f>
        <v>0</v>
      </c>
      <c r="M97" s="171"/>
      <c r="N97" s="172">
        <f t="shared" ref="N97:R97" si="10">SUM(N27:N96)</f>
        <v>0</v>
      </c>
      <c r="O97" s="173">
        <f t="shared" si="10"/>
        <v>0</v>
      </c>
      <c r="P97" s="174">
        <f t="shared" si="10"/>
        <v>0</v>
      </c>
      <c r="Q97" s="175">
        <f t="shared" si="10"/>
        <v>0</v>
      </c>
      <c r="R97" s="172">
        <f t="shared" si="10"/>
        <v>0</v>
      </c>
      <c r="S97" s="176"/>
      <c r="T97" s="177"/>
      <c r="U97" s="178">
        <f t="shared" ref="U97:V97" si="11">SUM(U27:U96)</f>
        <v>0</v>
      </c>
      <c r="V97" s="179">
        <f t="shared" si="11"/>
        <v>0</v>
      </c>
      <c r="W97" s="180"/>
      <c r="X97" s="183"/>
      <c r="Y97" s="1"/>
      <c r="Z97" s="1"/>
      <c r="AA97" s="1"/>
      <c r="AB97" s="1"/>
      <c r="AC97" s="1"/>
    </row>
    <row r="98" ht="18.0"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ht="18.0"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ht="18.0"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ht="18.0"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ht="18.0"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ht="18.0"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ht="18.0"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ht="18.0"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ht="18.0"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ht="18.0"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ht="18.0"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ht="18.0"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ht="18.0"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ht="18.0"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ht="18.0"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ht="18.0"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ht="18.0"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ht="18.0"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ht="18.0"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ht="18.0"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ht="18.0"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ht="18.0"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ht="18.0"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ht="18.0"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ht="18.0"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ht="18.0"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ht="18.0"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row>
    <row r="219"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row>
    <row r="220"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row>
    <row r="221"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row>
    <row r="222"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row>
    <row r="223"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row>
    <row r="224"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row>
    <row r="225"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row>
    <row r="2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row>
    <row r="227"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row>
    <row r="228"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row>
    <row r="229"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row>
    <row r="230"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row>
    <row r="231"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row>
    <row r="232"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row>
    <row r="233"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row>
    <row r="234"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row>
    <row r="235"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row>
    <row r="23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row>
    <row r="237"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row>
    <row r="238"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row>
    <row r="239"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row>
    <row r="240"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row>
    <row r="241"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row>
    <row r="242"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row>
    <row r="243"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row>
    <row r="244"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row>
    <row r="245"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row>
    <row r="24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row>
    <row r="247"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row>
    <row r="248"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row>
    <row r="249"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row>
    <row r="250"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row>
    <row r="251"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row>
    <row r="252"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row>
    <row r="253"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row>
    <row r="254"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row>
    <row r="255"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row>
    <row r="25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row>
    <row r="257"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row>
    <row r="258"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row>
    <row r="259"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row>
    <row r="260"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row>
    <row r="261"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row>
    <row r="262"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row>
    <row r="263"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row>
    <row r="264"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row>
    <row r="265"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row>
    <row r="26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row>
    <row r="267"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row>
    <row r="268"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row>
    <row r="269"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row>
    <row r="270"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row>
    <row r="271"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row>
    <row r="272"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row>
    <row r="273"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row>
    <row r="274"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row>
    <row r="275"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row>
    <row r="27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row>
    <row r="277"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row>
    <row r="278"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row>
    <row r="1001"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row>
    <row r="1002"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row>
    <row r="1003" ht="15.7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row>
    <row r="1004" ht="15.7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row>
    <row r="1005" ht="15.75"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row>
    <row r="1006" ht="15.75" customHeight="1">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row>
    <row r="1007" ht="15.75" customHeight="1">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row>
    <row r="1008" ht="15.75" customHeight="1">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row>
    <row r="1009" ht="15.75" customHeight="1">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row>
    <row r="1010" ht="15.75" customHeight="1">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row>
    <row r="1011" ht="15.75" customHeight="1">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row>
    <row r="1012" ht="15.75" customHeight="1">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row>
  </sheetData>
  <mergeCells count="39">
    <mergeCell ref="A2:V2"/>
    <mergeCell ref="D4:G4"/>
    <mergeCell ref="D5:G5"/>
    <mergeCell ref="D6:G6"/>
    <mergeCell ref="D7:G7"/>
    <mergeCell ref="D8:G8"/>
    <mergeCell ref="D9:G9"/>
    <mergeCell ref="A13:T13"/>
    <mergeCell ref="A14:U14"/>
    <mergeCell ref="A15:T15"/>
    <mergeCell ref="A16:T16"/>
    <mergeCell ref="A17:U17"/>
    <mergeCell ref="A18:U18"/>
    <mergeCell ref="A19:U19"/>
    <mergeCell ref="A22:A26"/>
    <mergeCell ref="B22:B26"/>
    <mergeCell ref="C22:C26"/>
    <mergeCell ref="D22:D26"/>
    <mergeCell ref="E22:E26"/>
    <mergeCell ref="F22:F26"/>
    <mergeCell ref="G22:G26"/>
    <mergeCell ref="K22:K23"/>
    <mergeCell ref="L23:L25"/>
    <mergeCell ref="K24:K25"/>
    <mergeCell ref="M23:M25"/>
    <mergeCell ref="N23:N25"/>
    <mergeCell ref="V22:V25"/>
    <mergeCell ref="S23:T25"/>
    <mergeCell ref="U23:U25"/>
    <mergeCell ref="O24:O25"/>
    <mergeCell ref="P24:Q24"/>
    <mergeCell ref="H22:H26"/>
    <mergeCell ref="I22:I26"/>
    <mergeCell ref="J22:J26"/>
    <mergeCell ref="L22:N22"/>
    <mergeCell ref="O22:U22"/>
    <mergeCell ref="W22:W26"/>
    <mergeCell ref="O23:R23"/>
    <mergeCell ref="R24:R25"/>
  </mergeCells>
  <conditionalFormatting sqref="R61:W96 X61:X78 M78:N78 Y78">
    <cfRule type="cellIs" dxfId="0" priority="1" operator="equal">
      <formula>0</formula>
    </cfRule>
  </conditionalFormatting>
  <conditionalFormatting sqref="M27:N96">
    <cfRule type="cellIs" dxfId="0" priority="2" operator="equal">
      <formula>0</formula>
    </cfRule>
  </conditionalFormatting>
  <conditionalFormatting sqref="R27:W96 X27:X77">
    <cfRule type="cellIs" dxfId="0" priority="3" operator="equal">
      <formula>0</formula>
    </cfRule>
  </conditionalFormatting>
  <conditionalFormatting sqref="M61:N77">
    <cfRule type="cellIs" dxfId="0" priority="4" operator="equal">
      <formula>0</formula>
    </cfRule>
  </conditionalFormatting>
  <conditionalFormatting sqref="R61:X77">
    <cfRule type="cellIs" dxfId="0" priority="5" operator="equal">
      <formula>0</formula>
    </cfRule>
  </conditionalFormatting>
  <printOptions/>
  <pageMargins bottom="0.7480314960629921" footer="0.0" header="0.0" left="0.7086614173228347" right="0.7086614173228347" top="0.7480314960629921"/>
  <pageSetup fitToHeight="0" paperSize="9"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0.38"/>
    <col customWidth="1" min="2" max="2" width="15.75"/>
    <col customWidth="1" min="3" max="3" width="14.63"/>
    <col customWidth="1" min="4" max="4" width="16.88"/>
    <col customWidth="1" min="5" max="5" width="14.5"/>
    <col customWidth="1" min="6" max="6" width="13.13"/>
    <col customWidth="1" min="7" max="7" width="8.0"/>
    <col customWidth="1" min="8" max="8" width="13.5"/>
    <col customWidth="1" min="9" max="9" width="9.88"/>
    <col customWidth="1" min="10" max="10" width="7.63"/>
    <col customWidth="1" min="11" max="11" width="10.5"/>
    <col customWidth="1" min="12" max="23" width="12.63"/>
    <col customWidth="1" min="24" max="29" width="6.88"/>
  </cols>
  <sheetData>
    <row r="1">
      <c r="A1" s="84" t="s">
        <v>159</v>
      </c>
      <c r="B1" s="85"/>
      <c r="C1" s="85"/>
      <c r="D1" s="85"/>
      <c r="E1" s="86"/>
      <c r="F1" s="86"/>
      <c r="G1" s="86"/>
      <c r="H1" s="87"/>
      <c r="I1" s="86"/>
      <c r="J1" s="86"/>
      <c r="K1" s="86"/>
      <c r="L1" s="86"/>
      <c r="M1" s="86"/>
      <c r="N1" s="86"/>
      <c r="O1" s="86"/>
      <c r="P1" s="86"/>
      <c r="Q1" s="86"/>
      <c r="R1" s="86"/>
      <c r="S1" s="86"/>
      <c r="T1" s="86"/>
      <c r="U1" s="86"/>
      <c r="V1" s="1"/>
      <c r="W1" s="1"/>
      <c r="X1" s="1"/>
      <c r="Y1" s="1"/>
      <c r="Z1" s="1"/>
      <c r="AA1" s="1"/>
      <c r="AB1" s="1"/>
      <c r="AC1" s="1"/>
    </row>
    <row r="2" ht="22.5" customHeight="1">
      <c r="A2" s="88" t="s">
        <v>47</v>
      </c>
      <c r="W2" s="1"/>
      <c r="X2" s="1"/>
      <c r="Y2" s="1"/>
      <c r="Z2" s="1"/>
      <c r="AA2" s="1"/>
      <c r="AB2" s="1"/>
      <c r="AC2" s="1"/>
    </row>
    <row r="3" ht="9.0" customHeight="1">
      <c r="A3" s="89"/>
      <c r="B3" s="89"/>
      <c r="C3" s="89"/>
      <c r="D3" s="89"/>
      <c r="E3" s="89"/>
      <c r="F3" s="89"/>
      <c r="G3" s="89"/>
      <c r="H3" s="89"/>
      <c r="I3" s="89"/>
      <c r="J3" s="89"/>
      <c r="K3" s="89"/>
      <c r="L3" s="89"/>
      <c r="M3" s="89"/>
      <c r="N3" s="89"/>
      <c r="O3" s="89"/>
      <c r="P3" s="89"/>
      <c r="Q3" s="89"/>
      <c r="R3" s="89"/>
      <c r="S3" s="89"/>
      <c r="T3" s="89"/>
      <c r="U3" s="89"/>
      <c r="V3" s="89"/>
      <c r="W3" s="89"/>
      <c r="X3" s="89"/>
      <c r="Y3" s="89"/>
      <c r="Z3" s="1"/>
      <c r="AA3" s="1"/>
      <c r="AB3" s="1"/>
      <c r="AC3" s="1"/>
    </row>
    <row r="4" ht="13.5" customHeight="1">
      <c r="A4" s="90"/>
      <c r="B4" s="91"/>
      <c r="C4" s="92" t="s">
        <v>1</v>
      </c>
      <c r="D4" s="28" t="str">
        <f>IF('初めに'!C4="","",'初めに'!C4)</f>
        <v/>
      </c>
      <c r="E4" s="8"/>
      <c r="F4" s="8"/>
      <c r="G4" s="6"/>
      <c r="H4" s="93"/>
      <c r="I4" s="93"/>
      <c r="J4" s="93"/>
      <c r="K4" s="93"/>
      <c r="L4" s="93"/>
      <c r="M4" s="93"/>
      <c r="N4" s="93"/>
      <c r="O4" s="87"/>
      <c r="P4" s="87"/>
      <c r="Q4" s="87"/>
      <c r="R4" s="87"/>
      <c r="S4" s="87"/>
      <c r="T4" s="89"/>
      <c r="U4" s="89"/>
      <c r="V4" s="89"/>
      <c r="W4" s="89"/>
      <c r="X4" s="1"/>
      <c r="Y4" s="1"/>
      <c r="Z4" s="1"/>
      <c r="AA4" s="1"/>
      <c r="AB4" s="1"/>
      <c r="AC4" s="1"/>
    </row>
    <row r="5" ht="13.5" customHeight="1">
      <c r="A5" s="90"/>
      <c r="B5" s="91"/>
      <c r="C5" s="92" t="s">
        <v>5</v>
      </c>
      <c r="D5" s="28" t="str">
        <f>IF('初めに'!B10="","",'初めに'!B10)</f>
        <v>#N/A</v>
      </c>
      <c r="E5" s="8"/>
      <c r="F5" s="8"/>
      <c r="G5" s="6"/>
      <c r="H5" s="93"/>
      <c r="I5" s="93"/>
      <c r="J5" s="93"/>
      <c r="K5" s="93"/>
      <c r="L5" s="93"/>
      <c r="M5" s="93"/>
      <c r="N5" s="93"/>
      <c r="O5" s="87"/>
      <c r="P5" s="87"/>
      <c r="Q5" s="87"/>
      <c r="R5" s="87"/>
      <c r="S5" s="87"/>
      <c r="T5" s="87"/>
      <c r="U5" s="94"/>
      <c r="V5" s="1"/>
      <c r="W5" s="1"/>
      <c r="X5" s="1"/>
      <c r="Y5" s="1"/>
      <c r="Z5" s="1"/>
      <c r="AA5" s="1"/>
      <c r="AB5" s="1"/>
      <c r="AC5" s="1"/>
    </row>
    <row r="6" ht="15.0" customHeight="1">
      <c r="A6" s="90"/>
      <c r="B6" s="91"/>
      <c r="C6" s="92" t="s">
        <v>2</v>
      </c>
      <c r="D6" s="28" t="str">
        <f>IF('初めに'!C5="","",'初めに'!C5)</f>
        <v/>
      </c>
      <c r="E6" s="8"/>
      <c r="F6" s="8"/>
      <c r="G6" s="6"/>
      <c r="H6" s="93"/>
      <c r="I6" s="93"/>
      <c r="J6" s="93"/>
      <c r="K6" s="93"/>
      <c r="L6" s="93"/>
      <c r="M6" s="93"/>
      <c r="N6" s="93"/>
      <c r="O6" s="93"/>
      <c r="P6" s="87"/>
      <c r="Q6" s="87"/>
      <c r="R6" s="87"/>
      <c r="S6" s="87"/>
      <c r="T6" s="87"/>
      <c r="U6" s="87"/>
      <c r="V6" s="94"/>
      <c r="W6" s="1"/>
      <c r="X6" s="1"/>
      <c r="Y6" s="1"/>
      <c r="Z6" s="1"/>
      <c r="AA6" s="1"/>
      <c r="AB6" s="1"/>
      <c r="AC6" s="1"/>
    </row>
    <row r="7" ht="15.0" customHeight="1">
      <c r="A7" s="90"/>
      <c r="B7" s="91"/>
      <c r="C7" s="92" t="s">
        <v>3</v>
      </c>
      <c r="D7" s="32" t="str">
        <f>IF('初めに'!C6="","",'初めに'!C6)</f>
        <v/>
      </c>
      <c r="E7" s="8"/>
      <c r="F7" s="8"/>
      <c r="G7" s="6"/>
      <c r="H7" s="93"/>
      <c r="I7" s="93"/>
      <c r="J7" s="93"/>
      <c r="K7" s="93"/>
      <c r="L7" s="93"/>
      <c r="M7" s="93"/>
      <c r="N7" s="93"/>
      <c r="O7" s="93"/>
      <c r="P7" s="87"/>
      <c r="Q7" s="87"/>
      <c r="R7" s="87"/>
      <c r="S7" s="87"/>
      <c r="T7" s="87"/>
      <c r="U7" s="87"/>
      <c r="V7" s="94"/>
      <c r="W7" s="1"/>
      <c r="X7" s="1"/>
      <c r="Y7" s="1"/>
      <c r="Z7" s="1"/>
      <c r="AA7" s="1"/>
      <c r="AB7" s="1"/>
      <c r="AC7" s="1"/>
    </row>
    <row r="8" ht="13.5" customHeight="1">
      <c r="A8" s="90"/>
      <c r="B8" s="95"/>
      <c r="C8" s="96" t="s">
        <v>4</v>
      </c>
      <c r="D8" s="28" t="str">
        <f>IF('初めに'!C7="","",'初めに'!C7)</f>
        <v/>
      </c>
      <c r="E8" s="8"/>
      <c r="F8" s="8"/>
      <c r="G8" s="6"/>
      <c r="H8" s="93"/>
      <c r="I8" s="93"/>
      <c r="J8" s="93"/>
      <c r="K8" s="97"/>
      <c r="L8" s="97"/>
      <c r="M8" s="97"/>
      <c r="N8" s="93"/>
      <c r="O8" s="87"/>
      <c r="P8" s="87"/>
      <c r="Q8" s="87"/>
      <c r="R8" s="87"/>
      <c r="S8" s="87"/>
      <c r="T8" s="87"/>
      <c r="U8" s="87"/>
      <c r="V8" s="1"/>
      <c r="W8" s="1"/>
      <c r="X8" s="1"/>
      <c r="Y8" s="1"/>
      <c r="Z8" s="1"/>
      <c r="AA8" s="1"/>
      <c r="AB8" s="1"/>
      <c r="AC8" s="1"/>
    </row>
    <row r="9">
      <c r="A9" s="90"/>
      <c r="B9" s="95"/>
      <c r="C9" s="96" t="s">
        <v>29</v>
      </c>
      <c r="D9" s="98" t="s">
        <v>30</v>
      </c>
      <c r="E9" s="8"/>
      <c r="F9" s="8"/>
      <c r="G9" s="6"/>
      <c r="H9" s="93"/>
      <c r="I9" s="93"/>
      <c r="J9" s="93"/>
      <c r="K9" s="93"/>
      <c r="L9" s="93"/>
      <c r="M9" s="93"/>
      <c r="N9" s="93"/>
      <c r="O9" s="87"/>
      <c r="P9" s="99"/>
      <c r="Q9" s="99"/>
      <c r="R9" s="99"/>
      <c r="S9" s="99"/>
      <c r="T9" s="87"/>
      <c r="U9" s="87"/>
      <c r="V9" s="1"/>
      <c r="W9" s="1"/>
      <c r="X9" s="1"/>
      <c r="Y9" s="1"/>
      <c r="Z9" s="1"/>
      <c r="AA9" s="1"/>
      <c r="AB9" s="1"/>
      <c r="AC9" s="1"/>
    </row>
    <row r="10" ht="13.5" customHeight="1">
      <c r="A10" s="90"/>
      <c r="B10" s="100"/>
      <c r="C10" s="100"/>
      <c r="D10" s="93"/>
      <c r="E10" s="93"/>
      <c r="F10" s="101"/>
      <c r="G10" s="91"/>
      <c r="H10" s="91"/>
      <c r="I10" s="91"/>
      <c r="J10" s="91"/>
      <c r="K10" s="91"/>
      <c r="L10" s="87"/>
      <c r="M10" s="87"/>
      <c r="N10" s="1"/>
      <c r="O10" s="1"/>
      <c r="P10" s="1"/>
      <c r="Q10" s="1"/>
      <c r="R10" s="1"/>
      <c r="S10" s="1"/>
      <c r="T10" s="1"/>
      <c r="U10" s="1"/>
      <c r="V10" s="1"/>
      <c r="W10" s="1"/>
      <c r="X10" s="1"/>
      <c r="Y10" s="1"/>
      <c r="Z10" s="1"/>
      <c r="AA10" s="1"/>
      <c r="AB10" s="1"/>
      <c r="AC10" s="1"/>
    </row>
    <row r="11" ht="9.75" customHeight="1">
      <c r="A11" s="90"/>
      <c r="B11" s="100"/>
      <c r="C11" s="100"/>
      <c r="D11" s="91"/>
      <c r="E11" s="87"/>
      <c r="F11" s="87"/>
      <c r="G11" s="87"/>
      <c r="H11" s="87"/>
      <c r="I11" s="87"/>
      <c r="J11" s="87"/>
      <c r="K11" s="87"/>
      <c r="L11" s="87"/>
      <c r="M11" s="87"/>
      <c r="N11" s="87"/>
      <c r="O11" s="87"/>
      <c r="P11" s="87"/>
      <c r="Q11" s="87"/>
      <c r="R11" s="87"/>
      <c r="S11" s="87"/>
      <c r="T11" s="87"/>
      <c r="U11" s="87"/>
      <c r="V11" s="1"/>
      <c r="W11" s="1"/>
      <c r="X11" s="1"/>
      <c r="Y11" s="1"/>
      <c r="Z11" s="1"/>
      <c r="AA11" s="1"/>
      <c r="AB11" s="1"/>
      <c r="AC11" s="1"/>
    </row>
    <row r="12">
      <c r="A12" s="102" t="s">
        <v>48</v>
      </c>
      <c r="B12" s="103"/>
      <c r="C12" s="103"/>
      <c r="D12" s="103"/>
      <c r="E12" s="103"/>
      <c r="F12" s="103"/>
      <c r="G12" s="103"/>
      <c r="H12" s="103"/>
      <c r="I12" s="103"/>
      <c r="J12" s="103"/>
      <c r="K12" s="103"/>
      <c r="L12" s="103"/>
      <c r="M12" s="103"/>
      <c r="N12" s="103"/>
      <c r="O12" s="103"/>
      <c r="P12" s="103"/>
      <c r="Q12" s="103"/>
      <c r="R12" s="103"/>
      <c r="S12" s="103"/>
      <c r="T12" s="103"/>
      <c r="U12" s="104"/>
      <c r="V12" s="1"/>
      <c r="W12" s="1"/>
      <c r="X12" s="1"/>
      <c r="Y12" s="1"/>
      <c r="Z12" s="1"/>
      <c r="AA12" s="1"/>
      <c r="AB12" s="1"/>
      <c r="AC12" s="1"/>
    </row>
    <row r="13" ht="15.75" customHeight="1">
      <c r="A13" s="105" t="s">
        <v>49</v>
      </c>
      <c r="B13" s="106"/>
      <c r="C13" s="106"/>
      <c r="D13" s="106"/>
      <c r="E13" s="106"/>
      <c r="F13" s="106"/>
      <c r="G13" s="106"/>
      <c r="H13" s="106"/>
      <c r="I13" s="106"/>
      <c r="J13" s="106"/>
      <c r="K13" s="106"/>
      <c r="L13" s="106"/>
      <c r="M13" s="106"/>
      <c r="N13" s="106"/>
      <c r="O13" s="106"/>
      <c r="P13" s="106"/>
      <c r="Q13" s="106"/>
      <c r="R13" s="106"/>
      <c r="S13" s="106"/>
      <c r="T13" s="106"/>
      <c r="U13" s="107"/>
      <c r="V13" s="1"/>
      <c r="W13" s="1"/>
      <c r="X13" s="1"/>
      <c r="Y13" s="1"/>
      <c r="Z13" s="1"/>
      <c r="AA13" s="1"/>
      <c r="AB13" s="1"/>
      <c r="AC13" s="1"/>
    </row>
    <row r="14">
      <c r="A14" s="105" t="s">
        <v>50</v>
      </c>
      <c r="B14" s="106"/>
      <c r="C14" s="106"/>
      <c r="D14" s="106"/>
      <c r="E14" s="106"/>
      <c r="F14" s="106"/>
      <c r="G14" s="106"/>
      <c r="H14" s="106"/>
      <c r="I14" s="106"/>
      <c r="J14" s="106"/>
      <c r="K14" s="106"/>
      <c r="L14" s="106"/>
      <c r="M14" s="106"/>
      <c r="N14" s="106"/>
      <c r="O14" s="106"/>
      <c r="P14" s="106"/>
      <c r="Q14" s="106"/>
      <c r="R14" s="106"/>
      <c r="S14" s="106"/>
      <c r="T14" s="106"/>
      <c r="U14" s="108"/>
      <c r="V14" s="1"/>
      <c r="W14" s="1"/>
      <c r="X14" s="1"/>
      <c r="Y14" s="1"/>
      <c r="Z14" s="1"/>
      <c r="AA14" s="1"/>
      <c r="AB14" s="1"/>
      <c r="AC14" s="1"/>
    </row>
    <row r="15" ht="15.75" customHeight="1">
      <c r="A15" s="105" t="s">
        <v>51</v>
      </c>
      <c r="B15" s="106"/>
      <c r="C15" s="106"/>
      <c r="D15" s="106"/>
      <c r="E15" s="106"/>
      <c r="F15" s="106"/>
      <c r="G15" s="106"/>
      <c r="H15" s="106"/>
      <c r="I15" s="106"/>
      <c r="J15" s="106"/>
      <c r="K15" s="106"/>
      <c r="L15" s="106"/>
      <c r="M15" s="106"/>
      <c r="N15" s="106"/>
      <c r="O15" s="106"/>
      <c r="P15" s="106"/>
      <c r="Q15" s="106"/>
      <c r="R15" s="106"/>
      <c r="S15" s="106"/>
      <c r="T15" s="106"/>
      <c r="U15" s="107"/>
      <c r="V15" s="1"/>
      <c r="W15" s="1"/>
      <c r="X15" s="1"/>
      <c r="Y15" s="1"/>
      <c r="Z15" s="1"/>
      <c r="AA15" s="1"/>
      <c r="AB15" s="1"/>
      <c r="AC15" s="1"/>
    </row>
    <row r="16" ht="15.75" customHeight="1">
      <c r="A16" s="105" t="s">
        <v>52</v>
      </c>
      <c r="B16" s="106"/>
      <c r="C16" s="106"/>
      <c r="D16" s="106"/>
      <c r="E16" s="106"/>
      <c r="F16" s="106"/>
      <c r="G16" s="106"/>
      <c r="H16" s="106"/>
      <c r="I16" s="106"/>
      <c r="J16" s="106"/>
      <c r="K16" s="106"/>
      <c r="L16" s="106"/>
      <c r="M16" s="106"/>
      <c r="N16" s="106"/>
      <c r="O16" s="106"/>
      <c r="P16" s="106"/>
      <c r="Q16" s="106"/>
      <c r="R16" s="106"/>
      <c r="S16" s="106"/>
      <c r="T16" s="106"/>
      <c r="U16" s="107"/>
      <c r="V16" s="1"/>
      <c r="W16" s="10"/>
      <c r="X16" s="1"/>
      <c r="Y16" s="1"/>
      <c r="Z16" s="1"/>
      <c r="AA16" s="1"/>
      <c r="AB16" s="1"/>
      <c r="AC16" s="1"/>
    </row>
    <row r="17">
      <c r="A17" s="105" t="s">
        <v>53</v>
      </c>
      <c r="B17" s="106"/>
      <c r="C17" s="106"/>
      <c r="D17" s="106"/>
      <c r="E17" s="106"/>
      <c r="F17" s="106"/>
      <c r="G17" s="106"/>
      <c r="H17" s="106"/>
      <c r="I17" s="106"/>
      <c r="J17" s="106"/>
      <c r="K17" s="106"/>
      <c r="L17" s="106"/>
      <c r="M17" s="106"/>
      <c r="N17" s="106"/>
      <c r="O17" s="106"/>
      <c r="P17" s="106"/>
      <c r="Q17" s="106"/>
      <c r="R17" s="106"/>
      <c r="S17" s="106"/>
      <c r="T17" s="106"/>
      <c r="U17" s="108"/>
      <c r="V17" s="1"/>
      <c r="W17" s="10"/>
      <c r="X17" s="1"/>
      <c r="Y17" s="1"/>
      <c r="Z17" s="1"/>
      <c r="AA17" s="1"/>
      <c r="AB17" s="1"/>
      <c r="AC17" s="1"/>
    </row>
    <row r="18">
      <c r="A18" s="105" t="s">
        <v>54</v>
      </c>
      <c r="B18" s="106"/>
      <c r="C18" s="106"/>
      <c r="D18" s="106"/>
      <c r="E18" s="106"/>
      <c r="F18" s="106"/>
      <c r="G18" s="106"/>
      <c r="H18" s="106"/>
      <c r="I18" s="106"/>
      <c r="J18" s="106"/>
      <c r="K18" s="106"/>
      <c r="L18" s="106"/>
      <c r="M18" s="106"/>
      <c r="N18" s="106"/>
      <c r="O18" s="106"/>
      <c r="P18" s="106"/>
      <c r="Q18" s="106"/>
      <c r="R18" s="106"/>
      <c r="S18" s="106"/>
      <c r="T18" s="106"/>
      <c r="U18" s="108"/>
      <c r="V18" s="1"/>
      <c r="W18" s="10"/>
      <c r="X18" s="1"/>
      <c r="Y18" s="1"/>
      <c r="Z18" s="1"/>
      <c r="AA18" s="1"/>
      <c r="AB18" s="1"/>
      <c r="AC18" s="1"/>
    </row>
    <row r="19" ht="15.75" customHeight="1">
      <c r="A19" s="109" t="s">
        <v>55</v>
      </c>
      <c r="B19" s="110"/>
      <c r="C19" s="110"/>
      <c r="D19" s="110"/>
      <c r="E19" s="110"/>
      <c r="F19" s="110"/>
      <c r="G19" s="110"/>
      <c r="H19" s="110"/>
      <c r="I19" s="110"/>
      <c r="J19" s="110"/>
      <c r="K19" s="110"/>
      <c r="L19" s="110"/>
      <c r="M19" s="110"/>
      <c r="N19" s="110"/>
      <c r="O19" s="110"/>
      <c r="P19" s="110"/>
      <c r="Q19" s="110"/>
      <c r="R19" s="110"/>
      <c r="S19" s="110"/>
      <c r="T19" s="110"/>
      <c r="U19" s="111"/>
      <c r="V19" s="1"/>
      <c r="W19" s="1"/>
      <c r="X19" s="10"/>
      <c r="Y19" s="1"/>
      <c r="Z19" s="1"/>
      <c r="AA19" s="1"/>
      <c r="AB19" s="1"/>
      <c r="AC19" s="1"/>
    </row>
    <row r="20" ht="21.0" customHeight="1">
      <c r="A20" s="90"/>
      <c r="B20" s="112"/>
      <c r="C20" s="112"/>
      <c r="D20" s="91"/>
      <c r="E20" s="87"/>
      <c r="F20" s="87"/>
      <c r="G20" s="87"/>
      <c r="H20" s="87"/>
      <c r="I20" s="87"/>
      <c r="J20" s="87"/>
      <c r="K20" s="87"/>
      <c r="L20" s="87"/>
      <c r="M20" s="87"/>
      <c r="N20" s="87"/>
      <c r="O20" s="87"/>
      <c r="P20" s="87"/>
      <c r="Q20" s="87"/>
      <c r="R20" s="87"/>
      <c r="S20" s="87"/>
      <c r="T20" s="87"/>
      <c r="U20" s="113"/>
      <c r="V20" s="1"/>
      <c r="W20" s="1"/>
      <c r="X20" s="10"/>
      <c r="Y20" s="1"/>
      <c r="Z20" s="1"/>
      <c r="AA20" s="1"/>
      <c r="AB20" s="1"/>
      <c r="AC20" s="1"/>
    </row>
    <row r="21" ht="21.0" customHeight="1">
      <c r="A21" s="41" t="s">
        <v>31</v>
      </c>
      <c r="B21" s="114"/>
      <c r="C21" s="114"/>
      <c r="D21" s="115"/>
      <c r="E21" s="87"/>
      <c r="F21" s="87"/>
      <c r="G21" s="87"/>
      <c r="H21" s="87"/>
      <c r="I21" s="87"/>
      <c r="J21" s="87"/>
      <c r="K21" s="87"/>
      <c r="L21" s="87"/>
      <c r="M21" s="87"/>
      <c r="N21" s="87"/>
      <c r="O21" s="87"/>
      <c r="P21" s="87"/>
      <c r="Q21" s="87"/>
      <c r="R21" s="87"/>
      <c r="S21" s="87"/>
      <c r="T21" s="87"/>
      <c r="U21" s="113" t="s">
        <v>56</v>
      </c>
      <c r="V21" s="1"/>
      <c r="W21" s="1"/>
      <c r="X21" s="10"/>
      <c r="Y21" s="1"/>
      <c r="Z21" s="1"/>
      <c r="AA21" s="1"/>
      <c r="AB21" s="1"/>
      <c r="AC21" s="1"/>
    </row>
    <row r="22" ht="26.25" customHeight="1">
      <c r="A22" s="116" t="s">
        <v>57</v>
      </c>
      <c r="B22" s="117" t="s">
        <v>35</v>
      </c>
      <c r="C22" s="117" t="s">
        <v>36</v>
      </c>
      <c r="D22" s="118" t="s">
        <v>58</v>
      </c>
      <c r="E22" s="118" t="s">
        <v>59</v>
      </c>
      <c r="F22" s="118" t="s">
        <v>41</v>
      </c>
      <c r="G22" s="118" t="s">
        <v>42</v>
      </c>
      <c r="H22" s="118" t="s">
        <v>43</v>
      </c>
      <c r="I22" s="118" t="s">
        <v>44</v>
      </c>
      <c r="J22" s="118" t="s">
        <v>45</v>
      </c>
      <c r="K22" s="117" t="s">
        <v>60</v>
      </c>
      <c r="L22" s="119" t="s">
        <v>160</v>
      </c>
      <c r="M22" s="21"/>
      <c r="N22" s="120"/>
      <c r="O22" s="121" t="s">
        <v>62</v>
      </c>
      <c r="P22" s="21"/>
      <c r="Q22" s="21"/>
      <c r="R22" s="21"/>
      <c r="S22" s="21"/>
      <c r="T22" s="21"/>
      <c r="U22" s="120"/>
      <c r="V22" s="122" t="s">
        <v>161</v>
      </c>
      <c r="W22" s="123" t="s">
        <v>64</v>
      </c>
      <c r="X22" s="1"/>
      <c r="Y22" s="1"/>
      <c r="Z22" s="1"/>
      <c r="AA22" s="1"/>
      <c r="AB22" s="1"/>
      <c r="AC22" s="1"/>
    </row>
    <row r="23" ht="19.5" customHeight="1">
      <c r="A23" s="124"/>
      <c r="B23" s="125"/>
      <c r="C23" s="125"/>
      <c r="D23" s="125"/>
      <c r="E23" s="125"/>
      <c r="F23" s="125"/>
      <c r="G23" s="125"/>
      <c r="H23" s="125"/>
      <c r="I23" s="125"/>
      <c r="J23" s="125"/>
      <c r="K23" s="125"/>
      <c r="L23" s="126" t="s">
        <v>65</v>
      </c>
      <c r="M23" s="127" t="s">
        <v>66</v>
      </c>
      <c r="N23" s="128" t="s">
        <v>162</v>
      </c>
      <c r="O23" s="129" t="s">
        <v>65</v>
      </c>
      <c r="P23" s="130"/>
      <c r="Q23" s="130"/>
      <c r="R23" s="131"/>
      <c r="S23" s="132" t="s">
        <v>163</v>
      </c>
      <c r="T23" s="131"/>
      <c r="U23" s="128" t="s">
        <v>164</v>
      </c>
      <c r="V23" s="125"/>
      <c r="W23" s="133"/>
      <c r="X23" s="1"/>
      <c r="Y23" s="1"/>
      <c r="Z23" s="1"/>
      <c r="AA23" s="1"/>
      <c r="AB23" s="1"/>
      <c r="AC23" s="1"/>
    </row>
    <row r="24" ht="19.5" customHeight="1">
      <c r="A24" s="124"/>
      <c r="B24" s="125"/>
      <c r="C24" s="125"/>
      <c r="D24" s="125"/>
      <c r="E24" s="125"/>
      <c r="F24" s="125"/>
      <c r="G24" s="125"/>
      <c r="H24" s="125"/>
      <c r="I24" s="125"/>
      <c r="J24" s="125"/>
      <c r="K24" s="134" t="s">
        <v>70</v>
      </c>
      <c r="L24" s="125"/>
      <c r="M24" s="125"/>
      <c r="N24" s="125"/>
      <c r="O24" s="135" t="s">
        <v>71</v>
      </c>
      <c r="P24" s="136" t="s">
        <v>72</v>
      </c>
      <c r="Q24" s="137"/>
      <c r="R24" s="138" t="s">
        <v>73</v>
      </c>
      <c r="S24" s="139"/>
      <c r="T24" s="124"/>
      <c r="U24" s="125"/>
      <c r="V24" s="125"/>
      <c r="W24" s="133"/>
      <c r="X24" s="1"/>
      <c r="Y24" s="1"/>
      <c r="Z24" s="1"/>
      <c r="AA24" s="1"/>
      <c r="AB24" s="1"/>
      <c r="AC24" s="1"/>
    </row>
    <row r="25" ht="19.5" customHeight="1">
      <c r="A25" s="124"/>
      <c r="B25" s="125"/>
      <c r="C25" s="125"/>
      <c r="D25" s="125"/>
      <c r="E25" s="125"/>
      <c r="F25" s="125"/>
      <c r="G25" s="125"/>
      <c r="H25" s="125"/>
      <c r="I25" s="125"/>
      <c r="J25" s="125"/>
      <c r="K25" s="125"/>
      <c r="L25" s="125"/>
      <c r="M25" s="125"/>
      <c r="N25" s="125"/>
      <c r="O25" s="125"/>
      <c r="P25" s="140" t="s">
        <v>74</v>
      </c>
      <c r="Q25" s="141" t="s">
        <v>75</v>
      </c>
      <c r="R25" s="125"/>
      <c r="S25" s="139"/>
      <c r="T25" s="124"/>
      <c r="U25" s="125"/>
      <c r="V25" s="125"/>
      <c r="W25" s="133"/>
      <c r="X25" s="1"/>
      <c r="Y25" s="1"/>
      <c r="Z25" s="1"/>
      <c r="AA25" s="1"/>
      <c r="AB25" s="1"/>
      <c r="AC25" s="1"/>
    </row>
    <row r="26" ht="19.5" customHeight="1">
      <c r="A26" s="124"/>
      <c r="B26" s="125"/>
      <c r="C26" s="125"/>
      <c r="D26" s="125"/>
      <c r="E26" s="125"/>
      <c r="F26" s="125"/>
      <c r="G26" s="125"/>
      <c r="H26" s="125"/>
      <c r="I26" s="125"/>
      <c r="J26" s="125"/>
      <c r="K26" s="142" t="s">
        <v>76</v>
      </c>
      <c r="L26" s="143" t="s">
        <v>77</v>
      </c>
      <c r="M26" s="144" t="s">
        <v>78</v>
      </c>
      <c r="N26" s="144" t="s">
        <v>165</v>
      </c>
      <c r="O26" s="145" t="s">
        <v>80</v>
      </c>
      <c r="P26" s="146" t="s">
        <v>81</v>
      </c>
      <c r="Q26" s="147" t="s">
        <v>82</v>
      </c>
      <c r="R26" s="144" t="s">
        <v>166</v>
      </c>
      <c r="S26" s="148" t="s">
        <v>71</v>
      </c>
      <c r="T26" s="149" t="s">
        <v>84</v>
      </c>
      <c r="U26" s="150" t="s">
        <v>85</v>
      </c>
      <c r="V26" s="151" t="s">
        <v>167</v>
      </c>
      <c r="W26" s="133"/>
      <c r="X26" s="1"/>
      <c r="Y26" s="1"/>
      <c r="Z26" s="1"/>
      <c r="AA26" s="1"/>
      <c r="AB26" s="1"/>
      <c r="AC26" s="1"/>
    </row>
    <row r="27" ht="18.0" customHeight="1">
      <c r="A27" s="160"/>
      <c r="B27" s="153" t="str">
        <f>IFERROR(VLOOKUP($A27, '利用者情報'!$A$12:$L$113, 2, FALSE), "")</f>
        <v/>
      </c>
      <c r="C27" s="153" t="str">
        <f>IFERROR(VLOOKUP($A27, '利用者情報'!$A$12:$L$113, 3, FALSE), "")</f>
        <v/>
      </c>
      <c r="D27" s="153" t="str">
        <f>IFERROR(VLOOKUP($A27, '利用者情報'!$A$12:$L$113, 6, FALSE), "")</f>
        <v/>
      </c>
      <c r="E27" s="153" t="str">
        <f>IFERROR(VLOOKUP($A27, '利用者情報'!$A$12:$L$113, 7, FALSE), "")</f>
        <v/>
      </c>
      <c r="F27" s="156" t="str">
        <f>IFERROR(VLOOKUP($A27, '利用者情報'!$A$12:$L$113, 8, FALSE), "")</f>
        <v/>
      </c>
      <c r="G27" s="153" t="str">
        <f>IFERROR(VLOOKUP($A27, '利用者情報'!$A$12:$L$113, 9, FALSE), "")</f>
        <v/>
      </c>
      <c r="H27" s="153" t="str">
        <f>IFERROR(VLOOKUP($A27, '利用者情報'!$A$12:$L$113, 10, FALSE), "")</f>
        <v/>
      </c>
      <c r="I27" s="153" t="str">
        <f>IFERROR(VLOOKUP($A27, '利用者情報'!$A$12:$L$113, 11, FALSE), "")</f>
        <v/>
      </c>
      <c r="J27" s="153" t="str">
        <f>IFERROR(VLOOKUP($A27, '利用者情報'!$A$12:$L$113, 12, FALSE), "")</f>
        <v/>
      </c>
      <c r="K27" s="152"/>
      <c r="L27" s="152"/>
      <c r="M27" s="157">
        <f t="shared" ref="M27:M96" si="1">IF(L27=0,0,IF(B27="",0,IF(AND(F27="○",OR($D$5="小規模多機能型居宅介護",$D$5="複合型サービス(看護小規模多機能型居宅介護）",$D$5="定期巡回・随時対応型訪問介護看護",$D$5="地域密着型老人福祉施設入所者生活介護",$D$5="介護福祉施設サービス")),0,IF(G27="○",0,IF(J27="○",0,IF(H27="○",0.5,0.25))))))</f>
        <v>0</v>
      </c>
      <c r="N27" s="158">
        <f t="shared" ref="N27:N96" si="2">ROUNDDOWN(L27*M27,0)</f>
        <v>0</v>
      </c>
      <c r="O27" s="152"/>
      <c r="P27" s="152"/>
      <c r="Q27" s="152"/>
      <c r="R27" s="158">
        <f t="shared" ref="R27:R96" si="3">Q27+O27+P27</f>
        <v>0</v>
      </c>
      <c r="S27" s="157">
        <f t="shared" ref="S27:S96" si="4">IF(R27=0,0,IF(B27="",0,IF(J27="○",0,IF(H27="○",0.5,0.25))))</f>
        <v>0</v>
      </c>
      <c r="T27" s="157">
        <f t="shared" ref="T27:T96" si="5">IF(R27=0,0,IF(B27="",0,IF(J27="○",1,IF(I27="○",1,IF(H27="○",0.5,0.25)))))</f>
        <v>0</v>
      </c>
      <c r="U27" s="158">
        <f t="shared" ref="U27:U96" si="6">IF(G27="○",ROUNDDOWN(P27*T27,0),ROUNDDOWN(O27*S27,0)+ROUNDDOWN(SUM(P27:Q27)*T27,0))</f>
        <v>0</v>
      </c>
      <c r="V27" s="158">
        <f t="shared" ref="V27:V96" si="7">N27+U27</f>
        <v>0</v>
      </c>
      <c r="W27" s="159"/>
      <c r="X27" s="10" t="str">
        <f t="shared" ref="X27:X77" si="8">IF(J27="○",ROW(),"")</f>
        <v/>
      </c>
      <c r="Y27" s="1"/>
      <c r="Z27" s="1"/>
      <c r="AA27" s="1"/>
      <c r="AB27" s="1"/>
      <c r="AC27" s="1"/>
    </row>
    <row r="28" ht="18.0" customHeight="1">
      <c r="A28" s="160"/>
      <c r="B28" s="153" t="str">
        <f>IFERROR(VLOOKUP($A28, '利用者情報'!$A$12:$L$113, 2, FALSE), "")</f>
        <v/>
      </c>
      <c r="C28" s="153" t="str">
        <f>IFERROR(VLOOKUP($A28, '利用者情報'!$A$12:$L$113, 3, FALSE), "")</f>
        <v/>
      </c>
      <c r="D28" s="153" t="str">
        <f>IFERROR(VLOOKUP($A28, '利用者情報'!$A$12:$L$113, 6, FALSE), "")</f>
        <v/>
      </c>
      <c r="E28" s="153" t="str">
        <f>IFERROR(VLOOKUP($A28, '利用者情報'!$A$12:$L$113, 7, FALSE), "")</f>
        <v/>
      </c>
      <c r="F28" s="156" t="str">
        <f>IFERROR(VLOOKUP($A28, '利用者情報'!$A$12:$L$113, 8, FALSE), "")</f>
        <v/>
      </c>
      <c r="G28" s="153" t="str">
        <f>IFERROR(VLOOKUP($A28, '利用者情報'!$A$12:$L$113, 9, FALSE), "")</f>
        <v/>
      </c>
      <c r="H28" s="153" t="str">
        <f>IFERROR(VLOOKUP($A28, '利用者情報'!$A$12:$L$113, 10, FALSE), "")</f>
        <v/>
      </c>
      <c r="I28" s="153" t="str">
        <f>IFERROR(VLOOKUP($A28, '利用者情報'!$A$12:$L$113, 11, FALSE), "")</f>
        <v/>
      </c>
      <c r="J28" s="153" t="str">
        <f>IFERROR(VLOOKUP($A28, '利用者情報'!$A$12:$L$113, 12, FALSE), "")</f>
        <v/>
      </c>
      <c r="K28" s="160"/>
      <c r="L28" s="160"/>
      <c r="M28" s="157">
        <f t="shared" si="1"/>
        <v>0</v>
      </c>
      <c r="N28" s="158">
        <f t="shared" si="2"/>
        <v>0</v>
      </c>
      <c r="O28" s="160"/>
      <c r="P28" s="160"/>
      <c r="Q28" s="160"/>
      <c r="R28" s="158">
        <f t="shared" si="3"/>
        <v>0</v>
      </c>
      <c r="S28" s="157">
        <f t="shared" si="4"/>
        <v>0</v>
      </c>
      <c r="T28" s="157">
        <f t="shared" si="5"/>
        <v>0</v>
      </c>
      <c r="U28" s="158">
        <f t="shared" si="6"/>
        <v>0</v>
      </c>
      <c r="V28" s="158">
        <f t="shared" si="7"/>
        <v>0</v>
      </c>
      <c r="W28" s="159"/>
      <c r="X28" s="10" t="str">
        <f t="shared" si="8"/>
        <v/>
      </c>
      <c r="Y28" s="1"/>
      <c r="Z28" s="1"/>
      <c r="AA28" s="1"/>
      <c r="AB28" s="1"/>
      <c r="AC28" s="1"/>
    </row>
    <row r="29" ht="18.0" customHeight="1">
      <c r="A29" s="160"/>
      <c r="B29" s="153" t="str">
        <f>IFERROR(VLOOKUP($A29, '利用者情報'!$A$12:$L$113, 2, FALSE), "")</f>
        <v/>
      </c>
      <c r="C29" s="153" t="str">
        <f>IFERROR(VLOOKUP($A29, '利用者情報'!$A$12:$L$113, 3, FALSE), "")</f>
        <v/>
      </c>
      <c r="D29" s="153" t="str">
        <f>IFERROR(VLOOKUP($A29, '利用者情報'!$A$12:$L$113, 6, FALSE), "")</f>
        <v/>
      </c>
      <c r="E29" s="153" t="str">
        <f>IFERROR(VLOOKUP($A29, '利用者情報'!$A$12:$L$113, 7, FALSE), "")</f>
        <v/>
      </c>
      <c r="F29" s="156" t="str">
        <f>IFERROR(VLOOKUP($A29, '利用者情報'!$A$12:$L$113, 8, FALSE), "")</f>
        <v/>
      </c>
      <c r="G29" s="153" t="str">
        <f>IFERROR(VLOOKUP($A29, '利用者情報'!$A$12:$L$113, 9, FALSE), "")</f>
        <v/>
      </c>
      <c r="H29" s="153" t="str">
        <f>IFERROR(VLOOKUP($A29, '利用者情報'!$A$12:$L$113, 10, FALSE), "")</f>
        <v/>
      </c>
      <c r="I29" s="153" t="str">
        <f>IFERROR(VLOOKUP($A29, '利用者情報'!$A$12:$L$113, 11, FALSE), "")</f>
        <v/>
      </c>
      <c r="J29" s="153" t="str">
        <f>IFERROR(VLOOKUP($A29, '利用者情報'!$A$12:$L$113, 12, FALSE), "")</f>
        <v/>
      </c>
      <c r="K29" s="160"/>
      <c r="L29" s="160"/>
      <c r="M29" s="157">
        <f t="shared" si="1"/>
        <v>0</v>
      </c>
      <c r="N29" s="158">
        <f t="shared" si="2"/>
        <v>0</v>
      </c>
      <c r="O29" s="160"/>
      <c r="P29" s="160"/>
      <c r="Q29" s="160"/>
      <c r="R29" s="158">
        <f t="shared" si="3"/>
        <v>0</v>
      </c>
      <c r="S29" s="157">
        <f t="shared" si="4"/>
        <v>0</v>
      </c>
      <c r="T29" s="157">
        <f t="shared" si="5"/>
        <v>0</v>
      </c>
      <c r="U29" s="158">
        <f t="shared" si="6"/>
        <v>0</v>
      </c>
      <c r="V29" s="158">
        <f t="shared" si="7"/>
        <v>0</v>
      </c>
      <c r="W29" s="159"/>
      <c r="X29" s="10" t="str">
        <f t="shared" si="8"/>
        <v/>
      </c>
      <c r="Y29" s="1"/>
      <c r="Z29" s="1"/>
      <c r="AA29" s="1"/>
      <c r="AB29" s="1"/>
      <c r="AC29" s="1"/>
    </row>
    <row r="30" ht="18.0" customHeight="1">
      <c r="A30" s="160"/>
      <c r="B30" s="153" t="str">
        <f>IFERROR(VLOOKUP($A30, '利用者情報'!$A$12:$L$113, 2, FALSE), "")</f>
        <v/>
      </c>
      <c r="C30" s="153" t="str">
        <f>IFERROR(VLOOKUP($A30, '利用者情報'!$A$12:$L$113, 3, FALSE), "")</f>
        <v/>
      </c>
      <c r="D30" s="153" t="str">
        <f>IFERROR(VLOOKUP($A30, '利用者情報'!$A$12:$L$113, 6, FALSE), "")</f>
        <v/>
      </c>
      <c r="E30" s="153" t="str">
        <f>IFERROR(VLOOKUP($A30, '利用者情報'!$A$12:$L$113, 7, FALSE), "")</f>
        <v/>
      </c>
      <c r="F30" s="156" t="str">
        <f>IFERROR(VLOOKUP($A30, '利用者情報'!$A$12:$L$113, 8, FALSE), "")</f>
        <v/>
      </c>
      <c r="G30" s="153" t="str">
        <f>IFERROR(VLOOKUP($A30, '利用者情報'!$A$12:$L$113, 9, FALSE), "")</f>
        <v/>
      </c>
      <c r="H30" s="153" t="str">
        <f>IFERROR(VLOOKUP($A30, '利用者情報'!$A$12:$L$113, 10, FALSE), "")</f>
        <v/>
      </c>
      <c r="I30" s="153" t="str">
        <f>IFERROR(VLOOKUP($A30, '利用者情報'!$A$12:$L$113, 11, FALSE), "")</f>
        <v/>
      </c>
      <c r="J30" s="153" t="str">
        <f>IFERROR(VLOOKUP($A30, '利用者情報'!$A$12:$L$113, 12, FALSE), "")</f>
        <v/>
      </c>
      <c r="K30" s="160"/>
      <c r="L30" s="160"/>
      <c r="M30" s="157">
        <f t="shared" si="1"/>
        <v>0</v>
      </c>
      <c r="N30" s="158">
        <f t="shared" si="2"/>
        <v>0</v>
      </c>
      <c r="O30" s="160"/>
      <c r="P30" s="160"/>
      <c r="Q30" s="160"/>
      <c r="R30" s="158">
        <f t="shared" si="3"/>
        <v>0</v>
      </c>
      <c r="S30" s="157">
        <f t="shared" si="4"/>
        <v>0</v>
      </c>
      <c r="T30" s="157">
        <f t="shared" si="5"/>
        <v>0</v>
      </c>
      <c r="U30" s="158">
        <f t="shared" si="6"/>
        <v>0</v>
      </c>
      <c r="V30" s="158">
        <f t="shared" si="7"/>
        <v>0</v>
      </c>
      <c r="W30" s="159"/>
      <c r="X30" s="10" t="str">
        <f t="shared" si="8"/>
        <v/>
      </c>
      <c r="Y30" s="1"/>
      <c r="Z30" s="1"/>
      <c r="AA30" s="1"/>
      <c r="AB30" s="1"/>
      <c r="AC30" s="1"/>
    </row>
    <row r="31" ht="18.0" customHeight="1">
      <c r="A31" s="160"/>
      <c r="B31" s="153" t="str">
        <f>IFERROR(VLOOKUP($A31, '利用者情報'!$A$12:$L$113, 2, FALSE), "")</f>
        <v/>
      </c>
      <c r="C31" s="153" t="str">
        <f>IFERROR(VLOOKUP($A31, '利用者情報'!$A$12:$L$113, 3, FALSE), "")</f>
        <v/>
      </c>
      <c r="D31" s="153" t="str">
        <f>IFERROR(VLOOKUP($A31, '利用者情報'!$A$12:$L$113, 6, FALSE), "")</f>
        <v/>
      </c>
      <c r="E31" s="153" t="str">
        <f>IFERROR(VLOOKUP($A31, '利用者情報'!$A$12:$L$113, 7, FALSE), "")</f>
        <v/>
      </c>
      <c r="F31" s="156" t="str">
        <f>IFERROR(VLOOKUP($A31, '利用者情報'!$A$12:$L$113, 8, FALSE), "")</f>
        <v/>
      </c>
      <c r="G31" s="153" t="str">
        <f>IFERROR(VLOOKUP($A31, '利用者情報'!$A$12:$L$113, 9, FALSE), "")</f>
        <v/>
      </c>
      <c r="H31" s="153" t="str">
        <f>IFERROR(VLOOKUP($A31, '利用者情報'!$A$12:$L$113, 10, FALSE), "")</f>
        <v/>
      </c>
      <c r="I31" s="153" t="str">
        <f>IFERROR(VLOOKUP($A31, '利用者情報'!$A$12:$L$113, 11, FALSE), "")</f>
        <v/>
      </c>
      <c r="J31" s="153" t="str">
        <f>IFERROR(VLOOKUP($A31, '利用者情報'!$A$12:$L$113, 12, FALSE), "")</f>
        <v/>
      </c>
      <c r="K31" s="160"/>
      <c r="L31" s="160"/>
      <c r="M31" s="157">
        <f t="shared" si="1"/>
        <v>0</v>
      </c>
      <c r="N31" s="158">
        <f t="shared" si="2"/>
        <v>0</v>
      </c>
      <c r="O31" s="160"/>
      <c r="P31" s="160"/>
      <c r="Q31" s="160"/>
      <c r="R31" s="158">
        <f t="shared" si="3"/>
        <v>0</v>
      </c>
      <c r="S31" s="157">
        <f t="shared" si="4"/>
        <v>0</v>
      </c>
      <c r="T31" s="157">
        <f t="shared" si="5"/>
        <v>0</v>
      </c>
      <c r="U31" s="158">
        <f t="shared" si="6"/>
        <v>0</v>
      </c>
      <c r="V31" s="158">
        <f t="shared" si="7"/>
        <v>0</v>
      </c>
      <c r="W31" s="159"/>
      <c r="X31" s="10" t="str">
        <f t="shared" si="8"/>
        <v/>
      </c>
      <c r="Y31" s="1"/>
      <c r="Z31" s="1"/>
      <c r="AA31" s="1"/>
      <c r="AB31" s="1"/>
      <c r="AC31" s="1"/>
    </row>
    <row r="32" ht="18.0" customHeight="1">
      <c r="A32" s="160"/>
      <c r="B32" s="153" t="str">
        <f>IFERROR(VLOOKUP($A32, '利用者情報'!$A$12:$L$113, 2, FALSE), "")</f>
        <v/>
      </c>
      <c r="C32" s="153" t="str">
        <f>IFERROR(VLOOKUP($A32, '利用者情報'!$A$12:$L$113, 3, FALSE), "")</f>
        <v/>
      </c>
      <c r="D32" s="153" t="str">
        <f>IFERROR(VLOOKUP($A32, '利用者情報'!$A$12:$L$113, 6, FALSE), "")</f>
        <v/>
      </c>
      <c r="E32" s="153" t="str">
        <f>IFERROR(VLOOKUP($A32, '利用者情報'!$A$12:$L$113, 7, FALSE), "")</f>
        <v/>
      </c>
      <c r="F32" s="156" t="str">
        <f>IFERROR(VLOOKUP($A32, '利用者情報'!$A$12:$L$113, 8, FALSE), "")</f>
        <v/>
      </c>
      <c r="G32" s="153" t="str">
        <f>IFERROR(VLOOKUP($A32, '利用者情報'!$A$12:$L$113, 9, FALSE), "")</f>
        <v/>
      </c>
      <c r="H32" s="153" t="str">
        <f>IFERROR(VLOOKUP($A32, '利用者情報'!$A$12:$L$113, 10, FALSE), "")</f>
        <v/>
      </c>
      <c r="I32" s="153" t="str">
        <f>IFERROR(VLOOKUP($A32, '利用者情報'!$A$12:$L$113, 11, FALSE), "")</f>
        <v/>
      </c>
      <c r="J32" s="153" t="str">
        <f>IFERROR(VLOOKUP($A32, '利用者情報'!$A$12:$L$113, 12, FALSE), "")</f>
        <v/>
      </c>
      <c r="K32" s="160"/>
      <c r="L32" s="160"/>
      <c r="M32" s="157">
        <f t="shared" si="1"/>
        <v>0</v>
      </c>
      <c r="N32" s="158">
        <f t="shared" si="2"/>
        <v>0</v>
      </c>
      <c r="O32" s="160"/>
      <c r="P32" s="160"/>
      <c r="Q32" s="160"/>
      <c r="R32" s="158">
        <f t="shared" si="3"/>
        <v>0</v>
      </c>
      <c r="S32" s="157">
        <f t="shared" si="4"/>
        <v>0</v>
      </c>
      <c r="T32" s="157">
        <f t="shared" si="5"/>
        <v>0</v>
      </c>
      <c r="U32" s="158">
        <f t="shared" si="6"/>
        <v>0</v>
      </c>
      <c r="V32" s="158">
        <f t="shared" si="7"/>
        <v>0</v>
      </c>
      <c r="W32" s="159"/>
      <c r="X32" s="10" t="str">
        <f t="shared" si="8"/>
        <v/>
      </c>
      <c r="Y32" s="1"/>
      <c r="Z32" s="1"/>
      <c r="AA32" s="1"/>
      <c r="AB32" s="1"/>
      <c r="AC32" s="1"/>
    </row>
    <row r="33" ht="18.0" customHeight="1">
      <c r="A33" s="160"/>
      <c r="B33" s="153" t="str">
        <f>IFERROR(VLOOKUP($A33, '利用者情報'!$A$12:$L$113, 2, FALSE), "")</f>
        <v/>
      </c>
      <c r="C33" s="153" t="str">
        <f>IFERROR(VLOOKUP($A33, '利用者情報'!$A$12:$L$113, 3, FALSE), "")</f>
        <v/>
      </c>
      <c r="D33" s="153" t="str">
        <f>IFERROR(VLOOKUP($A33, '利用者情報'!$A$12:$L$113, 6, FALSE), "")</f>
        <v/>
      </c>
      <c r="E33" s="153" t="str">
        <f>IFERROR(VLOOKUP($A33, '利用者情報'!$A$12:$L$113, 7, FALSE), "")</f>
        <v/>
      </c>
      <c r="F33" s="156" t="str">
        <f>IFERROR(VLOOKUP($A33, '利用者情報'!$A$12:$L$113, 8, FALSE), "")</f>
        <v/>
      </c>
      <c r="G33" s="153" t="str">
        <f>IFERROR(VLOOKUP($A33, '利用者情報'!$A$12:$L$113, 9, FALSE), "")</f>
        <v/>
      </c>
      <c r="H33" s="153" t="str">
        <f>IFERROR(VLOOKUP($A33, '利用者情報'!$A$12:$L$113, 10, FALSE), "")</f>
        <v/>
      </c>
      <c r="I33" s="153" t="str">
        <f>IFERROR(VLOOKUP($A33, '利用者情報'!$A$12:$L$113, 11, FALSE), "")</f>
        <v/>
      </c>
      <c r="J33" s="153" t="str">
        <f>IFERROR(VLOOKUP($A33, '利用者情報'!$A$12:$L$113, 12, FALSE), "")</f>
        <v/>
      </c>
      <c r="K33" s="160"/>
      <c r="L33" s="160"/>
      <c r="M33" s="157">
        <f t="shared" si="1"/>
        <v>0</v>
      </c>
      <c r="N33" s="158">
        <f t="shared" si="2"/>
        <v>0</v>
      </c>
      <c r="O33" s="160"/>
      <c r="P33" s="160"/>
      <c r="Q33" s="160"/>
      <c r="R33" s="158">
        <f t="shared" si="3"/>
        <v>0</v>
      </c>
      <c r="S33" s="157">
        <f t="shared" si="4"/>
        <v>0</v>
      </c>
      <c r="T33" s="157">
        <f t="shared" si="5"/>
        <v>0</v>
      </c>
      <c r="U33" s="158">
        <f t="shared" si="6"/>
        <v>0</v>
      </c>
      <c r="V33" s="158">
        <f t="shared" si="7"/>
        <v>0</v>
      </c>
      <c r="W33" s="159"/>
      <c r="X33" s="10" t="str">
        <f t="shared" si="8"/>
        <v/>
      </c>
      <c r="Y33" s="1"/>
      <c r="Z33" s="1"/>
      <c r="AA33" s="1"/>
      <c r="AB33" s="1"/>
      <c r="AC33" s="1"/>
    </row>
    <row r="34" ht="18.0" customHeight="1">
      <c r="A34" s="160"/>
      <c r="B34" s="153" t="str">
        <f>IFERROR(VLOOKUP($A34, '利用者情報'!$A$12:$L$113, 2, FALSE), "")</f>
        <v/>
      </c>
      <c r="C34" s="153" t="str">
        <f>IFERROR(VLOOKUP($A34, '利用者情報'!$A$12:$L$113, 3, FALSE), "")</f>
        <v/>
      </c>
      <c r="D34" s="153" t="str">
        <f>IFERROR(VLOOKUP($A34, '利用者情報'!$A$12:$L$113, 6, FALSE), "")</f>
        <v/>
      </c>
      <c r="E34" s="153" t="str">
        <f>IFERROR(VLOOKUP($A34, '利用者情報'!$A$12:$L$113, 7, FALSE), "")</f>
        <v/>
      </c>
      <c r="F34" s="156" t="str">
        <f>IFERROR(VLOOKUP($A34, '利用者情報'!$A$12:$L$113, 8, FALSE), "")</f>
        <v/>
      </c>
      <c r="G34" s="153" t="str">
        <f>IFERROR(VLOOKUP($A34, '利用者情報'!$A$12:$L$113, 9, FALSE), "")</f>
        <v/>
      </c>
      <c r="H34" s="153" t="str">
        <f>IFERROR(VLOOKUP($A34, '利用者情報'!$A$12:$L$113, 10, FALSE), "")</f>
        <v/>
      </c>
      <c r="I34" s="153" t="str">
        <f>IFERROR(VLOOKUP($A34, '利用者情報'!$A$12:$L$113, 11, FALSE), "")</f>
        <v/>
      </c>
      <c r="J34" s="153" t="str">
        <f>IFERROR(VLOOKUP($A34, '利用者情報'!$A$12:$L$113, 12, FALSE), "")</f>
        <v/>
      </c>
      <c r="K34" s="160"/>
      <c r="L34" s="160"/>
      <c r="M34" s="157">
        <f t="shared" si="1"/>
        <v>0</v>
      </c>
      <c r="N34" s="158">
        <f t="shared" si="2"/>
        <v>0</v>
      </c>
      <c r="O34" s="160"/>
      <c r="P34" s="160"/>
      <c r="Q34" s="160"/>
      <c r="R34" s="158">
        <f t="shared" si="3"/>
        <v>0</v>
      </c>
      <c r="S34" s="157">
        <f t="shared" si="4"/>
        <v>0</v>
      </c>
      <c r="T34" s="157">
        <f t="shared" si="5"/>
        <v>0</v>
      </c>
      <c r="U34" s="158">
        <f t="shared" si="6"/>
        <v>0</v>
      </c>
      <c r="V34" s="158">
        <f t="shared" si="7"/>
        <v>0</v>
      </c>
      <c r="W34" s="159"/>
      <c r="X34" s="10" t="str">
        <f t="shared" si="8"/>
        <v/>
      </c>
      <c r="Y34" s="1"/>
      <c r="Z34" s="1"/>
      <c r="AA34" s="1"/>
      <c r="AB34" s="1"/>
      <c r="AC34" s="1"/>
    </row>
    <row r="35" ht="18.0" customHeight="1">
      <c r="A35" s="160"/>
      <c r="B35" s="153" t="str">
        <f>IFERROR(VLOOKUP($A35, '利用者情報'!$A$12:$L$113, 2, FALSE), "")</f>
        <v/>
      </c>
      <c r="C35" s="153" t="str">
        <f>IFERROR(VLOOKUP($A35, '利用者情報'!$A$12:$L$113, 3, FALSE), "")</f>
        <v/>
      </c>
      <c r="D35" s="153" t="str">
        <f>IFERROR(VLOOKUP($A35, '利用者情報'!$A$12:$L$113, 6, FALSE), "")</f>
        <v/>
      </c>
      <c r="E35" s="153" t="str">
        <f>IFERROR(VLOOKUP($A35, '利用者情報'!$A$12:$L$113, 7, FALSE), "")</f>
        <v/>
      </c>
      <c r="F35" s="156" t="str">
        <f>IFERROR(VLOOKUP($A35, '利用者情報'!$A$12:$L$113, 8, FALSE), "")</f>
        <v/>
      </c>
      <c r="G35" s="153" t="str">
        <f>IFERROR(VLOOKUP($A35, '利用者情報'!$A$12:$L$113, 9, FALSE), "")</f>
        <v/>
      </c>
      <c r="H35" s="153" t="str">
        <f>IFERROR(VLOOKUP($A35, '利用者情報'!$A$12:$L$113, 10, FALSE), "")</f>
        <v/>
      </c>
      <c r="I35" s="153" t="str">
        <f>IFERROR(VLOOKUP($A35, '利用者情報'!$A$12:$L$113, 11, FALSE), "")</f>
        <v/>
      </c>
      <c r="J35" s="153" t="str">
        <f>IFERROR(VLOOKUP($A35, '利用者情報'!$A$12:$L$113, 12, FALSE), "")</f>
        <v/>
      </c>
      <c r="K35" s="160"/>
      <c r="L35" s="160"/>
      <c r="M35" s="157">
        <f t="shared" si="1"/>
        <v>0</v>
      </c>
      <c r="N35" s="158">
        <f t="shared" si="2"/>
        <v>0</v>
      </c>
      <c r="O35" s="160"/>
      <c r="P35" s="160"/>
      <c r="Q35" s="160"/>
      <c r="R35" s="158">
        <f t="shared" si="3"/>
        <v>0</v>
      </c>
      <c r="S35" s="157">
        <f t="shared" si="4"/>
        <v>0</v>
      </c>
      <c r="T35" s="157">
        <f t="shared" si="5"/>
        <v>0</v>
      </c>
      <c r="U35" s="158">
        <f t="shared" si="6"/>
        <v>0</v>
      </c>
      <c r="V35" s="158">
        <f t="shared" si="7"/>
        <v>0</v>
      </c>
      <c r="W35" s="159"/>
      <c r="X35" s="10" t="str">
        <f t="shared" si="8"/>
        <v/>
      </c>
      <c r="Y35" s="1"/>
      <c r="Z35" s="1"/>
      <c r="AA35" s="1"/>
      <c r="AB35" s="1"/>
      <c r="AC35" s="1"/>
    </row>
    <row r="36" ht="18.0" customHeight="1">
      <c r="A36" s="160"/>
      <c r="B36" s="153" t="str">
        <f>IFERROR(VLOOKUP($A36, '利用者情報'!$A$12:$L$113, 2, FALSE), "")</f>
        <v/>
      </c>
      <c r="C36" s="153" t="str">
        <f>IFERROR(VLOOKUP($A36, '利用者情報'!$A$12:$L$113, 3, FALSE), "")</f>
        <v/>
      </c>
      <c r="D36" s="153" t="str">
        <f>IFERROR(VLOOKUP($A36, '利用者情報'!$A$12:$L$113, 6, FALSE), "")</f>
        <v/>
      </c>
      <c r="E36" s="153" t="str">
        <f>IFERROR(VLOOKUP($A36, '利用者情報'!$A$12:$L$113, 7, FALSE), "")</f>
        <v/>
      </c>
      <c r="F36" s="156" t="str">
        <f>IFERROR(VLOOKUP($A36, '利用者情報'!$A$12:$L$113, 8, FALSE), "")</f>
        <v/>
      </c>
      <c r="G36" s="153" t="str">
        <f>IFERROR(VLOOKUP($A36, '利用者情報'!$A$12:$L$113, 9, FALSE), "")</f>
        <v/>
      </c>
      <c r="H36" s="153" t="str">
        <f>IFERROR(VLOOKUP($A36, '利用者情報'!$A$12:$L$113, 10, FALSE), "")</f>
        <v/>
      </c>
      <c r="I36" s="153" t="str">
        <f>IFERROR(VLOOKUP($A36, '利用者情報'!$A$12:$L$113, 11, FALSE), "")</f>
        <v/>
      </c>
      <c r="J36" s="153" t="str">
        <f>IFERROR(VLOOKUP($A36, '利用者情報'!$A$12:$L$113, 12, FALSE), "")</f>
        <v/>
      </c>
      <c r="K36" s="160"/>
      <c r="L36" s="160"/>
      <c r="M36" s="157">
        <f t="shared" si="1"/>
        <v>0</v>
      </c>
      <c r="N36" s="158">
        <f t="shared" si="2"/>
        <v>0</v>
      </c>
      <c r="O36" s="160"/>
      <c r="P36" s="160"/>
      <c r="Q36" s="160"/>
      <c r="R36" s="158">
        <f t="shared" si="3"/>
        <v>0</v>
      </c>
      <c r="S36" s="157">
        <f t="shared" si="4"/>
        <v>0</v>
      </c>
      <c r="T36" s="157">
        <f t="shared" si="5"/>
        <v>0</v>
      </c>
      <c r="U36" s="158">
        <f t="shared" si="6"/>
        <v>0</v>
      </c>
      <c r="V36" s="158">
        <f t="shared" si="7"/>
        <v>0</v>
      </c>
      <c r="W36" s="159"/>
      <c r="X36" s="10" t="str">
        <f t="shared" si="8"/>
        <v/>
      </c>
      <c r="Y36" s="1"/>
      <c r="Z36" s="1"/>
      <c r="AA36" s="1"/>
      <c r="AB36" s="1"/>
      <c r="AC36" s="1"/>
    </row>
    <row r="37" ht="18.0" customHeight="1">
      <c r="A37" s="160"/>
      <c r="B37" s="153" t="str">
        <f>IFERROR(VLOOKUP($A37, '利用者情報'!$A$12:$L$113, 2, FALSE), "")</f>
        <v/>
      </c>
      <c r="C37" s="153" t="str">
        <f>IFERROR(VLOOKUP($A37, '利用者情報'!$A$12:$L$113, 3, FALSE), "")</f>
        <v/>
      </c>
      <c r="D37" s="153" t="str">
        <f>IFERROR(VLOOKUP($A37, '利用者情報'!$A$12:$L$113, 6, FALSE), "")</f>
        <v/>
      </c>
      <c r="E37" s="153" t="str">
        <f>IFERROR(VLOOKUP($A37, '利用者情報'!$A$12:$L$113, 7, FALSE), "")</f>
        <v/>
      </c>
      <c r="F37" s="156" t="str">
        <f>IFERROR(VLOOKUP($A37, '利用者情報'!$A$12:$L$113, 8, FALSE), "")</f>
        <v/>
      </c>
      <c r="G37" s="153" t="str">
        <f>IFERROR(VLOOKUP($A37, '利用者情報'!$A$12:$L$113, 9, FALSE), "")</f>
        <v/>
      </c>
      <c r="H37" s="153" t="str">
        <f>IFERROR(VLOOKUP($A37, '利用者情報'!$A$12:$L$113, 10, FALSE), "")</f>
        <v/>
      </c>
      <c r="I37" s="153" t="str">
        <f>IFERROR(VLOOKUP($A37, '利用者情報'!$A$12:$L$113, 11, FALSE), "")</f>
        <v/>
      </c>
      <c r="J37" s="153" t="str">
        <f>IFERROR(VLOOKUP($A37, '利用者情報'!$A$12:$L$113, 12, FALSE), "")</f>
        <v/>
      </c>
      <c r="K37" s="160"/>
      <c r="L37" s="160"/>
      <c r="M37" s="157">
        <f t="shared" si="1"/>
        <v>0</v>
      </c>
      <c r="N37" s="158">
        <f t="shared" si="2"/>
        <v>0</v>
      </c>
      <c r="O37" s="160"/>
      <c r="P37" s="160"/>
      <c r="Q37" s="160"/>
      <c r="R37" s="158">
        <f t="shared" si="3"/>
        <v>0</v>
      </c>
      <c r="S37" s="157">
        <f t="shared" si="4"/>
        <v>0</v>
      </c>
      <c r="T37" s="157">
        <f t="shared" si="5"/>
        <v>0</v>
      </c>
      <c r="U37" s="158">
        <f t="shared" si="6"/>
        <v>0</v>
      </c>
      <c r="V37" s="158">
        <f t="shared" si="7"/>
        <v>0</v>
      </c>
      <c r="W37" s="159"/>
      <c r="X37" s="10" t="str">
        <f t="shared" si="8"/>
        <v/>
      </c>
      <c r="Y37" s="1"/>
      <c r="Z37" s="1"/>
      <c r="AA37" s="1"/>
      <c r="AB37" s="1"/>
      <c r="AC37" s="1"/>
    </row>
    <row r="38" ht="18.0" customHeight="1">
      <c r="A38" s="160"/>
      <c r="B38" s="153" t="str">
        <f>IFERROR(VLOOKUP($A38, '利用者情報'!$A$12:$L$113, 2, FALSE), "")</f>
        <v/>
      </c>
      <c r="C38" s="153" t="str">
        <f>IFERROR(VLOOKUP($A38, '利用者情報'!$A$12:$L$113, 3, FALSE), "")</f>
        <v/>
      </c>
      <c r="D38" s="153" t="str">
        <f>IFERROR(VLOOKUP($A38, '利用者情報'!$A$12:$L$113, 6, FALSE), "")</f>
        <v/>
      </c>
      <c r="E38" s="153" t="str">
        <f>IFERROR(VLOOKUP($A38, '利用者情報'!$A$12:$L$113, 7, FALSE), "")</f>
        <v/>
      </c>
      <c r="F38" s="156" t="str">
        <f>IFERROR(VLOOKUP($A38, '利用者情報'!$A$12:$L$113, 8, FALSE), "")</f>
        <v/>
      </c>
      <c r="G38" s="153" t="str">
        <f>IFERROR(VLOOKUP($A38, '利用者情報'!$A$12:$L$113, 9, FALSE), "")</f>
        <v/>
      </c>
      <c r="H38" s="153" t="str">
        <f>IFERROR(VLOOKUP($A38, '利用者情報'!$A$12:$L$113, 10, FALSE), "")</f>
        <v/>
      </c>
      <c r="I38" s="153" t="str">
        <f>IFERROR(VLOOKUP($A38, '利用者情報'!$A$12:$L$113, 11, FALSE), "")</f>
        <v/>
      </c>
      <c r="J38" s="153" t="str">
        <f>IFERROR(VLOOKUP($A38, '利用者情報'!$A$12:$L$113, 12, FALSE), "")</f>
        <v/>
      </c>
      <c r="K38" s="160"/>
      <c r="L38" s="160"/>
      <c r="M38" s="157">
        <f t="shared" si="1"/>
        <v>0</v>
      </c>
      <c r="N38" s="158">
        <f t="shared" si="2"/>
        <v>0</v>
      </c>
      <c r="O38" s="160"/>
      <c r="P38" s="160"/>
      <c r="Q38" s="160"/>
      <c r="R38" s="158">
        <f t="shared" si="3"/>
        <v>0</v>
      </c>
      <c r="S38" s="157">
        <f t="shared" si="4"/>
        <v>0</v>
      </c>
      <c r="T38" s="157">
        <f t="shared" si="5"/>
        <v>0</v>
      </c>
      <c r="U38" s="158">
        <f t="shared" si="6"/>
        <v>0</v>
      </c>
      <c r="V38" s="158">
        <f t="shared" si="7"/>
        <v>0</v>
      </c>
      <c r="W38" s="159"/>
      <c r="X38" s="10" t="str">
        <f t="shared" si="8"/>
        <v/>
      </c>
      <c r="Y38" s="1"/>
      <c r="Z38" s="1"/>
      <c r="AA38" s="1"/>
      <c r="AB38" s="1"/>
      <c r="AC38" s="1"/>
    </row>
    <row r="39" ht="18.0" customHeight="1">
      <c r="A39" s="160"/>
      <c r="B39" s="153" t="str">
        <f>IFERROR(VLOOKUP($A39, '利用者情報'!$A$12:$L$113, 2, FALSE), "")</f>
        <v/>
      </c>
      <c r="C39" s="153" t="str">
        <f>IFERROR(VLOOKUP($A39, '利用者情報'!$A$12:$L$113, 3, FALSE), "")</f>
        <v/>
      </c>
      <c r="D39" s="153" t="str">
        <f>IFERROR(VLOOKUP($A39, '利用者情報'!$A$12:$L$113, 6, FALSE), "")</f>
        <v/>
      </c>
      <c r="E39" s="153" t="str">
        <f>IFERROR(VLOOKUP($A39, '利用者情報'!$A$12:$L$113, 7, FALSE), "")</f>
        <v/>
      </c>
      <c r="F39" s="156" t="str">
        <f>IFERROR(VLOOKUP($A39, '利用者情報'!$A$12:$L$113, 8, FALSE), "")</f>
        <v/>
      </c>
      <c r="G39" s="153" t="str">
        <f>IFERROR(VLOOKUP($A39, '利用者情報'!$A$12:$L$113, 9, FALSE), "")</f>
        <v/>
      </c>
      <c r="H39" s="153" t="str">
        <f>IFERROR(VLOOKUP($A39, '利用者情報'!$A$12:$L$113, 10, FALSE), "")</f>
        <v/>
      </c>
      <c r="I39" s="153" t="str">
        <f>IFERROR(VLOOKUP($A39, '利用者情報'!$A$12:$L$113, 11, FALSE), "")</f>
        <v/>
      </c>
      <c r="J39" s="153" t="str">
        <f>IFERROR(VLOOKUP($A39, '利用者情報'!$A$12:$L$113, 12, FALSE), "")</f>
        <v/>
      </c>
      <c r="K39" s="160"/>
      <c r="L39" s="160"/>
      <c r="M39" s="157">
        <f t="shared" si="1"/>
        <v>0</v>
      </c>
      <c r="N39" s="158">
        <f t="shared" si="2"/>
        <v>0</v>
      </c>
      <c r="O39" s="160"/>
      <c r="P39" s="160"/>
      <c r="Q39" s="160"/>
      <c r="R39" s="158">
        <f t="shared" si="3"/>
        <v>0</v>
      </c>
      <c r="S39" s="157">
        <f t="shared" si="4"/>
        <v>0</v>
      </c>
      <c r="T39" s="157">
        <f t="shared" si="5"/>
        <v>0</v>
      </c>
      <c r="U39" s="158">
        <f t="shared" si="6"/>
        <v>0</v>
      </c>
      <c r="V39" s="158">
        <f t="shared" si="7"/>
        <v>0</v>
      </c>
      <c r="W39" s="159"/>
      <c r="X39" s="10" t="str">
        <f t="shared" si="8"/>
        <v/>
      </c>
      <c r="Y39" s="1"/>
      <c r="Z39" s="1"/>
      <c r="AA39" s="1"/>
      <c r="AB39" s="1"/>
      <c r="AC39" s="1"/>
    </row>
    <row r="40" ht="18.0" customHeight="1">
      <c r="A40" s="160"/>
      <c r="B40" s="153" t="str">
        <f>IFERROR(VLOOKUP($A40, '利用者情報'!$A$12:$L$113, 2, FALSE), "")</f>
        <v/>
      </c>
      <c r="C40" s="153" t="str">
        <f>IFERROR(VLOOKUP($A40, '利用者情報'!$A$12:$L$113, 3, FALSE), "")</f>
        <v/>
      </c>
      <c r="D40" s="153" t="str">
        <f>IFERROR(VLOOKUP($A40, '利用者情報'!$A$12:$L$113, 6, FALSE), "")</f>
        <v/>
      </c>
      <c r="E40" s="153" t="str">
        <f>IFERROR(VLOOKUP($A40, '利用者情報'!$A$12:$L$113, 7, FALSE), "")</f>
        <v/>
      </c>
      <c r="F40" s="156" t="str">
        <f>IFERROR(VLOOKUP($A40, '利用者情報'!$A$12:$L$113, 8, FALSE), "")</f>
        <v/>
      </c>
      <c r="G40" s="153" t="str">
        <f>IFERROR(VLOOKUP($A40, '利用者情報'!$A$12:$L$113, 9, FALSE), "")</f>
        <v/>
      </c>
      <c r="H40" s="153" t="str">
        <f>IFERROR(VLOOKUP($A40, '利用者情報'!$A$12:$L$113, 10, FALSE), "")</f>
        <v/>
      </c>
      <c r="I40" s="153" t="str">
        <f>IFERROR(VLOOKUP($A40, '利用者情報'!$A$12:$L$113, 11, FALSE), "")</f>
        <v/>
      </c>
      <c r="J40" s="153" t="str">
        <f>IFERROR(VLOOKUP($A40, '利用者情報'!$A$12:$L$113, 12, FALSE), "")</f>
        <v/>
      </c>
      <c r="K40" s="160"/>
      <c r="L40" s="160"/>
      <c r="M40" s="157">
        <f t="shared" si="1"/>
        <v>0</v>
      </c>
      <c r="N40" s="158">
        <f t="shared" si="2"/>
        <v>0</v>
      </c>
      <c r="O40" s="160"/>
      <c r="P40" s="160"/>
      <c r="Q40" s="160"/>
      <c r="R40" s="158">
        <f t="shared" si="3"/>
        <v>0</v>
      </c>
      <c r="S40" s="157">
        <f t="shared" si="4"/>
        <v>0</v>
      </c>
      <c r="T40" s="157">
        <f t="shared" si="5"/>
        <v>0</v>
      </c>
      <c r="U40" s="158">
        <f t="shared" si="6"/>
        <v>0</v>
      </c>
      <c r="V40" s="158">
        <f t="shared" si="7"/>
        <v>0</v>
      </c>
      <c r="W40" s="159"/>
      <c r="X40" s="10" t="str">
        <f t="shared" si="8"/>
        <v/>
      </c>
      <c r="Y40" s="1"/>
      <c r="Z40" s="1"/>
      <c r="AA40" s="1"/>
      <c r="AB40" s="1"/>
      <c r="AC40" s="1"/>
    </row>
    <row r="41" ht="18.0" customHeight="1">
      <c r="A41" s="160"/>
      <c r="B41" s="153" t="str">
        <f>IFERROR(VLOOKUP($A41, '利用者情報'!$A$12:$L$113, 2, FALSE), "")</f>
        <v/>
      </c>
      <c r="C41" s="153" t="str">
        <f>IFERROR(VLOOKUP($A41, '利用者情報'!$A$12:$L$113, 3, FALSE), "")</f>
        <v/>
      </c>
      <c r="D41" s="153" t="str">
        <f>IFERROR(VLOOKUP($A41, '利用者情報'!$A$12:$L$113, 6, FALSE), "")</f>
        <v/>
      </c>
      <c r="E41" s="153" t="str">
        <f>IFERROR(VLOOKUP($A41, '利用者情報'!$A$12:$L$113, 7, FALSE), "")</f>
        <v/>
      </c>
      <c r="F41" s="156" t="str">
        <f>IFERROR(VLOOKUP($A41, '利用者情報'!$A$12:$L$113, 8, FALSE), "")</f>
        <v/>
      </c>
      <c r="G41" s="153" t="str">
        <f>IFERROR(VLOOKUP($A41, '利用者情報'!$A$12:$L$113, 9, FALSE), "")</f>
        <v/>
      </c>
      <c r="H41" s="153" t="str">
        <f>IFERROR(VLOOKUP($A41, '利用者情報'!$A$12:$L$113, 10, FALSE), "")</f>
        <v/>
      </c>
      <c r="I41" s="153" t="str">
        <f>IFERROR(VLOOKUP($A41, '利用者情報'!$A$12:$L$113, 11, FALSE), "")</f>
        <v/>
      </c>
      <c r="J41" s="153" t="str">
        <f>IFERROR(VLOOKUP($A41, '利用者情報'!$A$12:$L$113, 12, FALSE), "")</f>
        <v/>
      </c>
      <c r="K41" s="160"/>
      <c r="L41" s="160"/>
      <c r="M41" s="157">
        <f t="shared" si="1"/>
        <v>0</v>
      </c>
      <c r="N41" s="158">
        <f t="shared" si="2"/>
        <v>0</v>
      </c>
      <c r="O41" s="160"/>
      <c r="P41" s="160"/>
      <c r="Q41" s="160"/>
      <c r="R41" s="158">
        <f t="shared" si="3"/>
        <v>0</v>
      </c>
      <c r="S41" s="157">
        <f t="shared" si="4"/>
        <v>0</v>
      </c>
      <c r="T41" s="157">
        <f t="shared" si="5"/>
        <v>0</v>
      </c>
      <c r="U41" s="158">
        <f t="shared" si="6"/>
        <v>0</v>
      </c>
      <c r="V41" s="158">
        <f t="shared" si="7"/>
        <v>0</v>
      </c>
      <c r="W41" s="159"/>
      <c r="X41" s="10" t="str">
        <f t="shared" si="8"/>
        <v/>
      </c>
      <c r="Y41" s="1"/>
      <c r="Z41" s="1"/>
      <c r="AA41" s="1"/>
      <c r="AB41" s="1"/>
      <c r="AC41" s="1"/>
    </row>
    <row r="42" ht="18.0" customHeight="1">
      <c r="A42" s="160"/>
      <c r="B42" s="153" t="str">
        <f>IFERROR(VLOOKUP($A42, '利用者情報'!$A$12:$L$113, 2, FALSE), "")</f>
        <v/>
      </c>
      <c r="C42" s="153" t="str">
        <f>IFERROR(VLOOKUP($A42, '利用者情報'!$A$12:$L$113, 3, FALSE), "")</f>
        <v/>
      </c>
      <c r="D42" s="153" t="str">
        <f>IFERROR(VLOOKUP($A42, '利用者情報'!$A$12:$L$113, 6, FALSE), "")</f>
        <v/>
      </c>
      <c r="E42" s="153" t="str">
        <f>IFERROR(VLOOKUP($A42, '利用者情報'!$A$12:$L$113, 7, FALSE), "")</f>
        <v/>
      </c>
      <c r="F42" s="156" t="str">
        <f>IFERROR(VLOOKUP($A42, '利用者情報'!$A$12:$L$113, 8, FALSE), "")</f>
        <v/>
      </c>
      <c r="G42" s="153" t="str">
        <f>IFERROR(VLOOKUP($A42, '利用者情報'!$A$12:$L$113, 9, FALSE), "")</f>
        <v/>
      </c>
      <c r="H42" s="153" t="str">
        <f>IFERROR(VLOOKUP($A42, '利用者情報'!$A$12:$L$113, 10, FALSE), "")</f>
        <v/>
      </c>
      <c r="I42" s="153" t="str">
        <f>IFERROR(VLOOKUP($A42, '利用者情報'!$A$12:$L$113, 11, FALSE), "")</f>
        <v/>
      </c>
      <c r="J42" s="153" t="str">
        <f>IFERROR(VLOOKUP($A42, '利用者情報'!$A$12:$L$113, 12, FALSE), "")</f>
        <v/>
      </c>
      <c r="K42" s="160"/>
      <c r="L42" s="160"/>
      <c r="M42" s="157">
        <f t="shared" si="1"/>
        <v>0</v>
      </c>
      <c r="N42" s="158">
        <f t="shared" si="2"/>
        <v>0</v>
      </c>
      <c r="O42" s="160"/>
      <c r="P42" s="160"/>
      <c r="Q42" s="160"/>
      <c r="R42" s="158">
        <f t="shared" si="3"/>
        <v>0</v>
      </c>
      <c r="S42" s="157">
        <f t="shared" si="4"/>
        <v>0</v>
      </c>
      <c r="T42" s="157">
        <f t="shared" si="5"/>
        <v>0</v>
      </c>
      <c r="U42" s="158">
        <f t="shared" si="6"/>
        <v>0</v>
      </c>
      <c r="V42" s="158">
        <f t="shared" si="7"/>
        <v>0</v>
      </c>
      <c r="W42" s="159"/>
      <c r="X42" s="10" t="str">
        <f t="shared" si="8"/>
        <v/>
      </c>
      <c r="Y42" s="1"/>
      <c r="Z42" s="1"/>
      <c r="AA42" s="1"/>
      <c r="AB42" s="1"/>
      <c r="AC42" s="1"/>
    </row>
    <row r="43" ht="18.0" customHeight="1">
      <c r="A43" s="160"/>
      <c r="B43" s="153" t="str">
        <f>IFERROR(VLOOKUP($A43, '利用者情報'!$A$12:$L$113, 2, FALSE), "")</f>
        <v/>
      </c>
      <c r="C43" s="153" t="str">
        <f>IFERROR(VLOOKUP($A43, '利用者情報'!$A$12:$L$113, 3, FALSE), "")</f>
        <v/>
      </c>
      <c r="D43" s="153" t="str">
        <f>IFERROR(VLOOKUP($A43, '利用者情報'!$A$12:$L$113, 6, FALSE), "")</f>
        <v/>
      </c>
      <c r="E43" s="153" t="str">
        <f>IFERROR(VLOOKUP($A43, '利用者情報'!$A$12:$L$113, 7, FALSE), "")</f>
        <v/>
      </c>
      <c r="F43" s="156" t="str">
        <f>IFERROR(VLOOKUP($A43, '利用者情報'!$A$12:$L$113, 8, FALSE), "")</f>
        <v/>
      </c>
      <c r="G43" s="153" t="str">
        <f>IFERROR(VLOOKUP($A43, '利用者情報'!$A$12:$L$113, 9, FALSE), "")</f>
        <v/>
      </c>
      <c r="H43" s="153" t="str">
        <f>IFERROR(VLOOKUP($A43, '利用者情報'!$A$12:$L$113, 10, FALSE), "")</f>
        <v/>
      </c>
      <c r="I43" s="153" t="str">
        <f>IFERROR(VLOOKUP($A43, '利用者情報'!$A$12:$L$113, 11, FALSE), "")</f>
        <v/>
      </c>
      <c r="J43" s="153" t="str">
        <f>IFERROR(VLOOKUP($A43, '利用者情報'!$A$12:$L$113, 12, FALSE), "")</f>
        <v/>
      </c>
      <c r="K43" s="160"/>
      <c r="L43" s="160"/>
      <c r="M43" s="157">
        <f t="shared" si="1"/>
        <v>0</v>
      </c>
      <c r="N43" s="158">
        <f t="shared" si="2"/>
        <v>0</v>
      </c>
      <c r="O43" s="160"/>
      <c r="P43" s="160"/>
      <c r="Q43" s="160"/>
      <c r="R43" s="158">
        <f t="shared" si="3"/>
        <v>0</v>
      </c>
      <c r="S43" s="157">
        <f t="shared" si="4"/>
        <v>0</v>
      </c>
      <c r="T43" s="157">
        <f t="shared" si="5"/>
        <v>0</v>
      </c>
      <c r="U43" s="158">
        <f t="shared" si="6"/>
        <v>0</v>
      </c>
      <c r="V43" s="158">
        <f t="shared" si="7"/>
        <v>0</v>
      </c>
      <c r="W43" s="159"/>
      <c r="X43" s="10" t="str">
        <f t="shared" si="8"/>
        <v/>
      </c>
      <c r="Y43" s="1"/>
      <c r="Z43" s="1"/>
      <c r="AA43" s="1"/>
      <c r="AB43" s="1"/>
      <c r="AC43" s="1"/>
    </row>
    <row r="44" ht="18.0" customHeight="1">
      <c r="A44" s="160"/>
      <c r="B44" s="153" t="str">
        <f>IFERROR(VLOOKUP($A44, '利用者情報'!$A$12:$L$113, 2, FALSE), "")</f>
        <v/>
      </c>
      <c r="C44" s="153" t="str">
        <f>IFERROR(VLOOKUP($A44, '利用者情報'!$A$12:$L$113, 3, FALSE), "")</f>
        <v/>
      </c>
      <c r="D44" s="153" t="str">
        <f>IFERROR(VLOOKUP($A44, '利用者情報'!$A$12:$L$113, 6, FALSE), "")</f>
        <v/>
      </c>
      <c r="E44" s="153" t="str">
        <f>IFERROR(VLOOKUP($A44, '利用者情報'!$A$12:$L$113, 7, FALSE), "")</f>
        <v/>
      </c>
      <c r="F44" s="156" t="str">
        <f>IFERROR(VLOOKUP($A44, '利用者情報'!$A$12:$L$113, 8, FALSE), "")</f>
        <v/>
      </c>
      <c r="G44" s="153" t="str">
        <f>IFERROR(VLOOKUP($A44, '利用者情報'!$A$12:$L$113, 9, FALSE), "")</f>
        <v/>
      </c>
      <c r="H44" s="153" t="str">
        <f>IFERROR(VLOOKUP($A44, '利用者情報'!$A$12:$L$113, 10, FALSE), "")</f>
        <v/>
      </c>
      <c r="I44" s="153" t="str">
        <f>IFERROR(VLOOKUP($A44, '利用者情報'!$A$12:$L$113, 11, FALSE), "")</f>
        <v/>
      </c>
      <c r="J44" s="153" t="str">
        <f>IFERROR(VLOOKUP($A44, '利用者情報'!$A$12:$L$113, 12, FALSE), "")</f>
        <v/>
      </c>
      <c r="K44" s="160"/>
      <c r="L44" s="160"/>
      <c r="M44" s="157">
        <f t="shared" si="1"/>
        <v>0</v>
      </c>
      <c r="N44" s="158">
        <f t="shared" si="2"/>
        <v>0</v>
      </c>
      <c r="O44" s="160"/>
      <c r="P44" s="160"/>
      <c r="Q44" s="160"/>
      <c r="R44" s="158">
        <f t="shared" si="3"/>
        <v>0</v>
      </c>
      <c r="S44" s="157">
        <f t="shared" si="4"/>
        <v>0</v>
      </c>
      <c r="T44" s="157">
        <f t="shared" si="5"/>
        <v>0</v>
      </c>
      <c r="U44" s="158">
        <f t="shared" si="6"/>
        <v>0</v>
      </c>
      <c r="V44" s="158">
        <f t="shared" si="7"/>
        <v>0</v>
      </c>
      <c r="W44" s="159"/>
      <c r="X44" s="10" t="str">
        <f t="shared" si="8"/>
        <v/>
      </c>
      <c r="Y44" s="1"/>
      <c r="Z44" s="1"/>
      <c r="AA44" s="1"/>
      <c r="AB44" s="1"/>
      <c r="AC44" s="1"/>
    </row>
    <row r="45" ht="18.0" customHeight="1">
      <c r="A45" s="160"/>
      <c r="B45" s="153" t="str">
        <f>IFERROR(VLOOKUP($A45, '利用者情報'!$A$12:$L$113, 2, FALSE), "")</f>
        <v/>
      </c>
      <c r="C45" s="153" t="str">
        <f>IFERROR(VLOOKUP($A45, '利用者情報'!$A$12:$L$113, 3, FALSE), "")</f>
        <v/>
      </c>
      <c r="D45" s="153" t="str">
        <f>IFERROR(VLOOKUP($A45, '利用者情報'!$A$12:$L$113, 6, FALSE), "")</f>
        <v/>
      </c>
      <c r="E45" s="153" t="str">
        <f>IFERROR(VLOOKUP($A45, '利用者情報'!$A$12:$L$113, 7, FALSE), "")</f>
        <v/>
      </c>
      <c r="F45" s="156" t="str">
        <f>IFERROR(VLOOKUP($A45, '利用者情報'!$A$12:$L$113, 8, FALSE), "")</f>
        <v/>
      </c>
      <c r="G45" s="153" t="str">
        <f>IFERROR(VLOOKUP($A45, '利用者情報'!$A$12:$L$113, 9, FALSE), "")</f>
        <v/>
      </c>
      <c r="H45" s="153" t="str">
        <f>IFERROR(VLOOKUP($A45, '利用者情報'!$A$12:$L$113, 10, FALSE), "")</f>
        <v/>
      </c>
      <c r="I45" s="153" t="str">
        <f>IFERROR(VLOOKUP($A45, '利用者情報'!$A$12:$L$113, 11, FALSE), "")</f>
        <v/>
      </c>
      <c r="J45" s="153" t="str">
        <f>IFERROR(VLOOKUP($A45, '利用者情報'!$A$12:$L$113, 12, FALSE), "")</f>
        <v/>
      </c>
      <c r="K45" s="160"/>
      <c r="L45" s="160"/>
      <c r="M45" s="157">
        <f t="shared" si="1"/>
        <v>0</v>
      </c>
      <c r="N45" s="158">
        <f t="shared" si="2"/>
        <v>0</v>
      </c>
      <c r="O45" s="160"/>
      <c r="P45" s="160"/>
      <c r="Q45" s="160"/>
      <c r="R45" s="158">
        <f t="shared" si="3"/>
        <v>0</v>
      </c>
      <c r="S45" s="157">
        <f t="shared" si="4"/>
        <v>0</v>
      </c>
      <c r="T45" s="157">
        <f t="shared" si="5"/>
        <v>0</v>
      </c>
      <c r="U45" s="158">
        <f t="shared" si="6"/>
        <v>0</v>
      </c>
      <c r="V45" s="158">
        <f t="shared" si="7"/>
        <v>0</v>
      </c>
      <c r="W45" s="159"/>
      <c r="X45" s="10" t="str">
        <f t="shared" si="8"/>
        <v/>
      </c>
      <c r="Y45" s="1"/>
      <c r="Z45" s="1"/>
      <c r="AA45" s="1"/>
      <c r="AB45" s="1"/>
      <c r="AC45" s="1"/>
    </row>
    <row r="46" ht="18.0" customHeight="1">
      <c r="A46" s="160"/>
      <c r="B46" s="153" t="str">
        <f>IFERROR(VLOOKUP($A46, '利用者情報'!$A$12:$L$113, 2, FALSE), "")</f>
        <v/>
      </c>
      <c r="C46" s="153" t="str">
        <f>IFERROR(VLOOKUP($A46, '利用者情報'!$A$12:$L$113, 3, FALSE), "")</f>
        <v/>
      </c>
      <c r="D46" s="153" t="str">
        <f>IFERROR(VLOOKUP($A46, '利用者情報'!$A$12:$L$113, 6, FALSE), "")</f>
        <v/>
      </c>
      <c r="E46" s="153" t="str">
        <f>IFERROR(VLOOKUP($A46, '利用者情報'!$A$12:$L$113, 7, FALSE), "")</f>
        <v/>
      </c>
      <c r="F46" s="156" t="str">
        <f>IFERROR(VLOOKUP($A46, '利用者情報'!$A$12:$L$113, 8, FALSE), "")</f>
        <v/>
      </c>
      <c r="G46" s="153" t="str">
        <f>IFERROR(VLOOKUP($A46, '利用者情報'!$A$12:$L$113, 9, FALSE), "")</f>
        <v/>
      </c>
      <c r="H46" s="153" t="str">
        <f>IFERROR(VLOOKUP($A46, '利用者情報'!$A$12:$L$113, 10, FALSE), "")</f>
        <v/>
      </c>
      <c r="I46" s="153" t="str">
        <f>IFERROR(VLOOKUP($A46, '利用者情報'!$A$12:$L$113, 11, FALSE), "")</f>
        <v/>
      </c>
      <c r="J46" s="153" t="str">
        <f>IFERROR(VLOOKUP($A46, '利用者情報'!$A$12:$L$113, 12, FALSE), "")</f>
        <v/>
      </c>
      <c r="K46" s="160"/>
      <c r="L46" s="160"/>
      <c r="M46" s="157">
        <f t="shared" si="1"/>
        <v>0</v>
      </c>
      <c r="N46" s="158">
        <f t="shared" si="2"/>
        <v>0</v>
      </c>
      <c r="O46" s="160"/>
      <c r="P46" s="160"/>
      <c r="Q46" s="160"/>
      <c r="R46" s="158">
        <f t="shared" si="3"/>
        <v>0</v>
      </c>
      <c r="S46" s="157">
        <f t="shared" si="4"/>
        <v>0</v>
      </c>
      <c r="T46" s="157">
        <f t="shared" si="5"/>
        <v>0</v>
      </c>
      <c r="U46" s="158">
        <f t="shared" si="6"/>
        <v>0</v>
      </c>
      <c r="V46" s="158">
        <f t="shared" si="7"/>
        <v>0</v>
      </c>
      <c r="W46" s="159"/>
      <c r="X46" s="10" t="str">
        <f t="shared" si="8"/>
        <v/>
      </c>
      <c r="Y46" s="1"/>
      <c r="Z46" s="1"/>
      <c r="AA46" s="1"/>
      <c r="AB46" s="1"/>
      <c r="AC46" s="1"/>
    </row>
    <row r="47" ht="18.0" customHeight="1">
      <c r="A47" s="160"/>
      <c r="B47" s="153" t="str">
        <f>IFERROR(VLOOKUP($A47, '利用者情報'!$A$12:$L$113, 2, FALSE), "")</f>
        <v/>
      </c>
      <c r="C47" s="153" t="str">
        <f>IFERROR(VLOOKUP($A47, '利用者情報'!$A$12:$L$113, 3, FALSE), "")</f>
        <v/>
      </c>
      <c r="D47" s="153" t="str">
        <f>IFERROR(VLOOKUP($A47, '利用者情報'!$A$12:$L$113, 6, FALSE), "")</f>
        <v/>
      </c>
      <c r="E47" s="153" t="str">
        <f>IFERROR(VLOOKUP($A47, '利用者情報'!$A$12:$L$113, 7, FALSE), "")</f>
        <v/>
      </c>
      <c r="F47" s="156" t="str">
        <f>IFERROR(VLOOKUP($A47, '利用者情報'!$A$12:$L$113, 8, FALSE), "")</f>
        <v/>
      </c>
      <c r="G47" s="153" t="str">
        <f>IFERROR(VLOOKUP($A47, '利用者情報'!$A$12:$L$113, 9, FALSE), "")</f>
        <v/>
      </c>
      <c r="H47" s="153" t="str">
        <f>IFERROR(VLOOKUP($A47, '利用者情報'!$A$12:$L$113, 10, FALSE), "")</f>
        <v/>
      </c>
      <c r="I47" s="153" t="str">
        <f>IFERROR(VLOOKUP($A47, '利用者情報'!$A$12:$L$113, 11, FALSE), "")</f>
        <v/>
      </c>
      <c r="J47" s="153" t="str">
        <f>IFERROR(VLOOKUP($A47, '利用者情報'!$A$12:$L$113, 12, FALSE), "")</f>
        <v/>
      </c>
      <c r="K47" s="160"/>
      <c r="L47" s="160"/>
      <c r="M47" s="157">
        <f t="shared" si="1"/>
        <v>0</v>
      </c>
      <c r="N47" s="158">
        <f t="shared" si="2"/>
        <v>0</v>
      </c>
      <c r="O47" s="160"/>
      <c r="P47" s="160"/>
      <c r="Q47" s="160"/>
      <c r="R47" s="158">
        <f t="shared" si="3"/>
        <v>0</v>
      </c>
      <c r="S47" s="157">
        <f t="shared" si="4"/>
        <v>0</v>
      </c>
      <c r="T47" s="157">
        <f t="shared" si="5"/>
        <v>0</v>
      </c>
      <c r="U47" s="158">
        <f t="shared" si="6"/>
        <v>0</v>
      </c>
      <c r="V47" s="158">
        <f t="shared" si="7"/>
        <v>0</v>
      </c>
      <c r="W47" s="159"/>
      <c r="X47" s="10" t="str">
        <f t="shared" si="8"/>
        <v/>
      </c>
      <c r="Y47" s="1"/>
      <c r="Z47" s="1"/>
      <c r="AA47" s="1"/>
      <c r="AB47" s="1"/>
      <c r="AC47" s="1"/>
    </row>
    <row r="48" ht="18.0" customHeight="1">
      <c r="A48" s="160"/>
      <c r="B48" s="153" t="str">
        <f>IFERROR(VLOOKUP($A48, '利用者情報'!$A$12:$L$113, 2, FALSE), "")</f>
        <v/>
      </c>
      <c r="C48" s="153" t="str">
        <f>IFERROR(VLOOKUP($A48, '利用者情報'!$A$12:$L$113, 3, FALSE), "")</f>
        <v/>
      </c>
      <c r="D48" s="153" t="str">
        <f>IFERROR(VLOOKUP($A48, '利用者情報'!$A$12:$L$113, 6, FALSE), "")</f>
        <v/>
      </c>
      <c r="E48" s="153" t="str">
        <f>IFERROR(VLOOKUP($A48, '利用者情報'!$A$12:$L$113, 7, FALSE), "")</f>
        <v/>
      </c>
      <c r="F48" s="156" t="str">
        <f>IFERROR(VLOOKUP($A48, '利用者情報'!$A$12:$L$113, 8, FALSE), "")</f>
        <v/>
      </c>
      <c r="G48" s="153" t="str">
        <f>IFERROR(VLOOKUP($A48, '利用者情報'!$A$12:$L$113, 9, FALSE), "")</f>
        <v/>
      </c>
      <c r="H48" s="153" t="str">
        <f>IFERROR(VLOOKUP($A48, '利用者情報'!$A$12:$L$113, 10, FALSE), "")</f>
        <v/>
      </c>
      <c r="I48" s="153" t="str">
        <f>IFERROR(VLOOKUP($A48, '利用者情報'!$A$12:$L$113, 11, FALSE), "")</f>
        <v/>
      </c>
      <c r="J48" s="153" t="str">
        <f>IFERROR(VLOOKUP($A48, '利用者情報'!$A$12:$L$113, 12, FALSE), "")</f>
        <v/>
      </c>
      <c r="K48" s="160"/>
      <c r="L48" s="160"/>
      <c r="M48" s="157">
        <f t="shared" si="1"/>
        <v>0</v>
      </c>
      <c r="N48" s="158">
        <f t="shared" si="2"/>
        <v>0</v>
      </c>
      <c r="O48" s="160"/>
      <c r="P48" s="160"/>
      <c r="Q48" s="160"/>
      <c r="R48" s="158">
        <f t="shared" si="3"/>
        <v>0</v>
      </c>
      <c r="S48" s="157">
        <f t="shared" si="4"/>
        <v>0</v>
      </c>
      <c r="T48" s="157">
        <f t="shared" si="5"/>
        <v>0</v>
      </c>
      <c r="U48" s="158">
        <f t="shared" si="6"/>
        <v>0</v>
      </c>
      <c r="V48" s="158">
        <f t="shared" si="7"/>
        <v>0</v>
      </c>
      <c r="W48" s="159"/>
      <c r="X48" s="10" t="str">
        <f t="shared" si="8"/>
        <v/>
      </c>
      <c r="Y48" s="1"/>
      <c r="Z48" s="1"/>
      <c r="AA48" s="1"/>
      <c r="AB48" s="1"/>
      <c r="AC48" s="1"/>
    </row>
    <row r="49" ht="18.0" customHeight="1">
      <c r="A49" s="160"/>
      <c r="B49" s="153" t="str">
        <f>IFERROR(VLOOKUP($A49, '利用者情報'!$A$12:$L$113, 2, FALSE), "")</f>
        <v/>
      </c>
      <c r="C49" s="153" t="str">
        <f>IFERROR(VLOOKUP($A49, '利用者情報'!$A$12:$L$113, 3, FALSE), "")</f>
        <v/>
      </c>
      <c r="D49" s="153" t="str">
        <f>IFERROR(VLOOKUP($A49, '利用者情報'!$A$12:$L$113, 6, FALSE), "")</f>
        <v/>
      </c>
      <c r="E49" s="153" t="str">
        <f>IFERROR(VLOOKUP($A49, '利用者情報'!$A$12:$L$113, 7, FALSE), "")</f>
        <v/>
      </c>
      <c r="F49" s="156" t="str">
        <f>IFERROR(VLOOKUP($A49, '利用者情報'!$A$12:$L$113, 8, FALSE), "")</f>
        <v/>
      </c>
      <c r="G49" s="153" t="str">
        <f>IFERROR(VLOOKUP($A49, '利用者情報'!$A$12:$L$113, 9, FALSE), "")</f>
        <v/>
      </c>
      <c r="H49" s="153" t="str">
        <f>IFERROR(VLOOKUP($A49, '利用者情報'!$A$12:$L$113, 10, FALSE), "")</f>
        <v/>
      </c>
      <c r="I49" s="153" t="str">
        <f>IFERROR(VLOOKUP($A49, '利用者情報'!$A$12:$L$113, 11, FALSE), "")</f>
        <v/>
      </c>
      <c r="J49" s="153" t="str">
        <f>IFERROR(VLOOKUP($A49, '利用者情報'!$A$12:$L$113, 12, FALSE), "")</f>
        <v/>
      </c>
      <c r="K49" s="160"/>
      <c r="L49" s="160"/>
      <c r="M49" s="157">
        <f t="shared" si="1"/>
        <v>0</v>
      </c>
      <c r="N49" s="158">
        <f t="shared" si="2"/>
        <v>0</v>
      </c>
      <c r="O49" s="160"/>
      <c r="P49" s="160"/>
      <c r="Q49" s="160"/>
      <c r="R49" s="158">
        <f t="shared" si="3"/>
        <v>0</v>
      </c>
      <c r="S49" s="157">
        <f t="shared" si="4"/>
        <v>0</v>
      </c>
      <c r="T49" s="157">
        <f t="shared" si="5"/>
        <v>0</v>
      </c>
      <c r="U49" s="158">
        <f t="shared" si="6"/>
        <v>0</v>
      </c>
      <c r="V49" s="158">
        <f t="shared" si="7"/>
        <v>0</v>
      </c>
      <c r="W49" s="159"/>
      <c r="X49" s="10" t="str">
        <f t="shared" si="8"/>
        <v/>
      </c>
      <c r="Y49" s="1"/>
      <c r="Z49" s="1"/>
      <c r="AA49" s="1"/>
      <c r="AB49" s="1"/>
      <c r="AC49" s="1"/>
    </row>
    <row r="50" ht="18.0" customHeight="1">
      <c r="A50" s="160"/>
      <c r="B50" s="153" t="str">
        <f>IFERROR(VLOOKUP($A50, '利用者情報'!$A$12:$L$113, 2, FALSE), "")</f>
        <v/>
      </c>
      <c r="C50" s="153" t="str">
        <f>IFERROR(VLOOKUP($A50, '利用者情報'!$A$12:$L$113, 3, FALSE), "")</f>
        <v/>
      </c>
      <c r="D50" s="153" t="str">
        <f>IFERROR(VLOOKUP($A50, '利用者情報'!$A$12:$L$113, 6, FALSE), "")</f>
        <v/>
      </c>
      <c r="E50" s="153" t="str">
        <f>IFERROR(VLOOKUP($A50, '利用者情報'!$A$12:$L$113, 7, FALSE), "")</f>
        <v/>
      </c>
      <c r="F50" s="156" t="str">
        <f>IFERROR(VLOOKUP($A50, '利用者情報'!$A$12:$L$113, 8, FALSE), "")</f>
        <v/>
      </c>
      <c r="G50" s="153" t="str">
        <f>IFERROR(VLOOKUP($A50, '利用者情報'!$A$12:$L$113, 9, FALSE), "")</f>
        <v/>
      </c>
      <c r="H50" s="153" t="str">
        <f>IFERROR(VLOOKUP($A50, '利用者情報'!$A$12:$L$113, 10, FALSE), "")</f>
        <v/>
      </c>
      <c r="I50" s="153" t="str">
        <f>IFERROR(VLOOKUP($A50, '利用者情報'!$A$12:$L$113, 11, FALSE), "")</f>
        <v/>
      </c>
      <c r="J50" s="153" t="str">
        <f>IFERROR(VLOOKUP($A50, '利用者情報'!$A$12:$L$113, 12, FALSE), "")</f>
        <v/>
      </c>
      <c r="K50" s="160"/>
      <c r="L50" s="160"/>
      <c r="M50" s="157">
        <f t="shared" si="1"/>
        <v>0</v>
      </c>
      <c r="N50" s="158">
        <f t="shared" si="2"/>
        <v>0</v>
      </c>
      <c r="O50" s="160"/>
      <c r="P50" s="160"/>
      <c r="Q50" s="160"/>
      <c r="R50" s="158">
        <f t="shared" si="3"/>
        <v>0</v>
      </c>
      <c r="S50" s="157">
        <f t="shared" si="4"/>
        <v>0</v>
      </c>
      <c r="T50" s="157">
        <f t="shared" si="5"/>
        <v>0</v>
      </c>
      <c r="U50" s="158">
        <f t="shared" si="6"/>
        <v>0</v>
      </c>
      <c r="V50" s="158">
        <f t="shared" si="7"/>
        <v>0</v>
      </c>
      <c r="W50" s="159"/>
      <c r="X50" s="10" t="str">
        <f t="shared" si="8"/>
        <v/>
      </c>
      <c r="Y50" s="1"/>
      <c r="Z50" s="1"/>
      <c r="AA50" s="1"/>
      <c r="AB50" s="1"/>
      <c r="AC50" s="1"/>
    </row>
    <row r="51" ht="18.0" customHeight="1">
      <c r="A51" s="160"/>
      <c r="B51" s="153" t="str">
        <f>IFERROR(VLOOKUP($A51, '利用者情報'!$A$12:$L$113, 2, FALSE), "")</f>
        <v/>
      </c>
      <c r="C51" s="153" t="str">
        <f>IFERROR(VLOOKUP($A51, '利用者情報'!$A$12:$L$113, 3, FALSE), "")</f>
        <v/>
      </c>
      <c r="D51" s="153" t="str">
        <f>IFERROR(VLOOKUP($A51, '利用者情報'!$A$12:$L$113, 6, FALSE), "")</f>
        <v/>
      </c>
      <c r="E51" s="153" t="str">
        <f>IFERROR(VLOOKUP($A51, '利用者情報'!$A$12:$L$113, 7, FALSE), "")</f>
        <v/>
      </c>
      <c r="F51" s="156" t="str">
        <f>IFERROR(VLOOKUP($A51, '利用者情報'!$A$12:$L$113, 8, FALSE), "")</f>
        <v/>
      </c>
      <c r="G51" s="153" t="str">
        <f>IFERROR(VLOOKUP($A51, '利用者情報'!$A$12:$L$113, 9, FALSE), "")</f>
        <v/>
      </c>
      <c r="H51" s="153" t="str">
        <f>IFERROR(VLOOKUP($A51, '利用者情報'!$A$12:$L$113, 10, FALSE), "")</f>
        <v/>
      </c>
      <c r="I51" s="153" t="str">
        <f>IFERROR(VLOOKUP($A51, '利用者情報'!$A$12:$L$113, 11, FALSE), "")</f>
        <v/>
      </c>
      <c r="J51" s="153" t="str">
        <f>IFERROR(VLOOKUP($A51, '利用者情報'!$A$12:$L$113, 12, FALSE), "")</f>
        <v/>
      </c>
      <c r="K51" s="160"/>
      <c r="L51" s="160"/>
      <c r="M51" s="157">
        <f t="shared" si="1"/>
        <v>0</v>
      </c>
      <c r="N51" s="158">
        <f t="shared" si="2"/>
        <v>0</v>
      </c>
      <c r="O51" s="160"/>
      <c r="P51" s="160"/>
      <c r="Q51" s="160"/>
      <c r="R51" s="158">
        <f t="shared" si="3"/>
        <v>0</v>
      </c>
      <c r="S51" s="157">
        <f t="shared" si="4"/>
        <v>0</v>
      </c>
      <c r="T51" s="157">
        <f t="shared" si="5"/>
        <v>0</v>
      </c>
      <c r="U51" s="158">
        <f t="shared" si="6"/>
        <v>0</v>
      </c>
      <c r="V51" s="158">
        <f t="shared" si="7"/>
        <v>0</v>
      </c>
      <c r="W51" s="159"/>
      <c r="X51" s="10" t="str">
        <f t="shared" si="8"/>
        <v/>
      </c>
      <c r="Y51" s="1"/>
      <c r="Z51" s="1"/>
      <c r="AA51" s="1"/>
      <c r="AB51" s="1"/>
      <c r="AC51" s="1"/>
    </row>
    <row r="52" ht="18.0" customHeight="1">
      <c r="A52" s="160"/>
      <c r="B52" s="153" t="str">
        <f>IFERROR(VLOOKUP($A52, '利用者情報'!$A$12:$L$113, 2, FALSE), "")</f>
        <v/>
      </c>
      <c r="C52" s="153" t="str">
        <f>IFERROR(VLOOKUP($A52, '利用者情報'!$A$12:$L$113, 3, FALSE), "")</f>
        <v/>
      </c>
      <c r="D52" s="153" t="str">
        <f>IFERROR(VLOOKUP($A52, '利用者情報'!$A$12:$L$113, 6, FALSE), "")</f>
        <v/>
      </c>
      <c r="E52" s="153" t="str">
        <f>IFERROR(VLOOKUP($A52, '利用者情報'!$A$12:$L$113, 7, FALSE), "")</f>
        <v/>
      </c>
      <c r="F52" s="156" t="str">
        <f>IFERROR(VLOOKUP($A52, '利用者情報'!$A$12:$L$113, 8, FALSE), "")</f>
        <v/>
      </c>
      <c r="G52" s="153" t="str">
        <f>IFERROR(VLOOKUP($A52, '利用者情報'!$A$12:$L$113, 9, FALSE), "")</f>
        <v/>
      </c>
      <c r="H52" s="153" t="str">
        <f>IFERROR(VLOOKUP($A52, '利用者情報'!$A$12:$L$113, 10, FALSE), "")</f>
        <v/>
      </c>
      <c r="I52" s="153" t="str">
        <f>IFERROR(VLOOKUP($A52, '利用者情報'!$A$12:$L$113, 11, FALSE), "")</f>
        <v/>
      </c>
      <c r="J52" s="153" t="str">
        <f>IFERROR(VLOOKUP($A52, '利用者情報'!$A$12:$L$113, 12, FALSE), "")</f>
        <v/>
      </c>
      <c r="K52" s="160"/>
      <c r="L52" s="160"/>
      <c r="M52" s="157">
        <f t="shared" si="1"/>
        <v>0</v>
      </c>
      <c r="N52" s="158">
        <f t="shared" si="2"/>
        <v>0</v>
      </c>
      <c r="O52" s="160"/>
      <c r="P52" s="160"/>
      <c r="Q52" s="160"/>
      <c r="R52" s="158">
        <f t="shared" si="3"/>
        <v>0</v>
      </c>
      <c r="S52" s="157">
        <f t="shared" si="4"/>
        <v>0</v>
      </c>
      <c r="T52" s="157">
        <f t="shared" si="5"/>
        <v>0</v>
      </c>
      <c r="U52" s="158">
        <f t="shared" si="6"/>
        <v>0</v>
      </c>
      <c r="V52" s="158">
        <f t="shared" si="7"/>
        <v>0</v>
      </c>
      <c r="W52" s="159"/>
      <c r="X52" s="10" t="str">
        <f t="shared" si="8"/>
        <v/>
      </c>
      <c r="Y52" s="1"/>
      <c r="Z52" s="1"/>
      <c r="AA52" s="1"/>
      <c r="AB52" s="1"/>
      <c r="AC52" s="1"/>
    </row>
    <row r="53" ht="18.0" customHeight="1">
      <c r="A53" s="160"/>
      <c r="B53" s="153" t="str">
        <f>IFERROR(VLOOKUP($A53, '利用者情報'!$A$12:$L$113, 2, FALSE), "")</f>
        <v/>
      </c>
      <c r="C53" s="153" t="str">
        <f>IFERROR(VLOOKUP($A53, '利用者情報'!$A$12:$L$113, 3, FALSE), "")</f>
        <v/>
      </c>
      <c r="D53" s="153" t="str">
        <f>IFERROR(VLOOKUP($A53, '利用者情報'!$A$12:$L$113, 6, FALSE), "")</f>
        <v/>
      </c>
      <c r="E53" s="153" t="str">
        <f>IFERROR(VLOOKUP($A53, '利用者情報'!$A$12:$L$113, 7, FALSE), "")</f>
        <v/>
      </c>
      <c r="F53" s="156" t="str">
        <f>IFERROR(VLOOKUP($A53, '利用者情報'!$A$12:$L$113, 8, FALSE), "")</f>
        <v/>
      </c>
      <c r="G53" s="153" t="str">
        <f>IFERROR(VLOOKUP($A53, '利用者情報'!$A$12:$L$113, 9, FALSE), "")</f>
        <v/>
      </c>
      <c r="H53" s="153" t="str">
        <f>IFERROR(VLOOKUP($A53, '利用者情報'!$A$12:$L$113, 10, FALSE), "")</f>
        <v/>
      </c>
      <c r="I53" s="153" t="str">
        <f>IFERROR(VLOOKUP($A53, '利用者情報'!$A$12:$L$113, 11, FALSE), "")</f>
        <v/>
      </c>
      <c r="J53" s="153" t="str">
        <f>IFERROR(VLOOKUP($A53, '利用者情報'!$A$12:$L$113, 12, FALSE), "")</f>
        <v/>
      </c>
      <c r="K53" s="160"/>
      <c r="L53" s="160"/>
      <c r="M53" s="157">
        <f t="shared" si="1"/>
        <v>0</v>
      </c>
      <c r="N53" s="158">
        <f t="shared" si="2"/>
        <v>0</v>
      </c>
      <c r="O53" s="160"/>
      <c r="P53" s="160"/>
      <c r="Q53" s="160"/>
      <c r="R53" s="158">
        <f t="shared" si="3"/>
        <v>0</v>
      </c>
      <c r="S53" s="157">
        <f t="shared" si="4"/>
        <v>0</v>
      </c>
      <c r="T53" s="157">
        <f t="shared" si="5"/>
        <v>0</v>
      </c>
      <c r="U53" s="158">
        <f t="shared" si="6"/>
        <v>0</v>
      </c>
      <c r="V53" s="158">
        <f t="shared" si="7"/>
        <v>0</v>
      </c>
      <c r="W53" s="159"/>
      <c r="X53" s="10" t="str">
        <f t="shared" si="8"/>
        <v/>
      </c>
      <c r="Y53" s="1"/>
      <c r="Z53" s="1"/>
      <c r="AA53" s="1"/>
      <c r="AB53" s="1"/>
      <c r="AC53" s="1"/>
    </row>
    <row r="54" ht="18.0" customHeight="1">
      <c r="A54" s="160"/>
      <c r="B54" s="153" t="str">
        <f>IFERROR(VLOOKUP($A54, '利用者情報'!$A$12:$L$113, 2, FALSE), "")</f>
        <v/>
      </c>
      <c r="C54" s="153" t="str">
        <f>IFERROR(VLOOKUP($A54, '利用者情報'!$A$12:$L$113, 3, FALSE), "")</f>
        <v/>
      </c>
      <c r="D54" s="153" t="str">
        <f>IFERROR(VLOOKUP($A54, '利用者情報'!$A$12:$L$113, 6, FALSE), "")</f>
        <v/>
      </c>
      <c r="E54" s="153" t="str">
        <f>IFERROR(VLOOKUP($A54, '利用者情報'!$A$12:$L$113, 7, FALSE), "")</f>
        <v/>
      </c>
      <c r="F54" s="156" t="str">
        <f>IFERROR(VLOOKUP($A54, '利用者情報'!$A$12:$L$113, 8, FALSE), "")</f>
        <v/>
      </c>
      <c r="G54" s="153" t="str">
        <f>IFERROR(VLOOKUP($A54, '利用者情報'!$A$12:$L$113, 9, FALSE), "")</f>
        <v/>
      </c>
      <c r="H54" s="153" t="str">
        <f>IFERROR(VLOOKUP($A54, '利用者情報'!$A$12:$L$113, 10, FALSE), "")</f>
        <v/>
      </c>
      <c r="I54" s="153" t="str">
        <f>IFERROR(VLOOKUP($A54, '利用者情報'!$A$12:$L$113, 11, FALSE), "")</f>
        <v/>
      </c>
      <c r="J54" s="153" t="str">
        <f>IFERROR(VLOOKUP($A54, '利用者情報'!$A$12:$L$113, 12, FALSE), "")</f>
        <v/>
      </c>
      <c r="K54" s="160"/>
      <c r="L54" s="160"/>
      <c r="M54" s="157">
        <f t="shared" si="1"/>
        <v>0</v>
      </c>
      <c r="N54" s="158">
        <f t="shared" si="2"/>
        <v>0</v>
      </c>
      <c r="O54" s="160"/>
      <c r="P54" s="160"/>
      <c r="Q54" s="160"/>
      <c r="R54" s="158">
        <f t="shared" si="3"/>
        <v>0</v>
      </c>
      <c r="S54" s="157">
        <f t="shared" si="4"/>
        <v>0</v>
      </c>
      <c r="T54" s="157">
        <f t="shared" si="5"/>
        <v>0</v>
      </c>
      <c r="U54" s="158">
        <f t="shared" si="6"/>
        <v>0</v>
      </c>
      <c r="V54" s="158">
        <f t="shared" si="7"/>
        <v>0</v>
      </c>
      <c r="W54" s="159"/>
      <c r="X54" s="10" t="str">
        <f t="shared" si="8"/>
        <v/>
      </c>
      <c r="Y54" s="1"/>
      <c r="Z54" s="1"/>
      <c r="AA54" s="1"/>
      <c r="AB54" s="1"/>
      <c r="AC54" s="1"/>
    </row>
    <row r="55" ht="18.0" customHeight="1">
      <c r="A55" s="160"/>
      <c r="B55" s="153" t="str">
        <f>IFERROR(VLOOKUP($A55, '利用者情報'!$A$12:$L$113, 2, FALSE), "")</f>
        <v/>
      </c>
      <c r="C55" s="153" t="str">
        <f>IFERROR(VLOOKUP($A55, '利用者情報'!$A$12:$L$113, 3, FALSE), "")</f>
        <v/>
      </c>
      <c r="D55" s="153" t="str">
        <f>IFERROR(VLOOKUP($A55, '利用者情報'!$A$12:$L$113, 6, FALSE), "")</f>
        <v/>
      </c>
      <c r="E55" s="153" t="str">
        <f>IFERROR(VLOOKUP($A55, '利用者情報'!$A$12:$L$113, 7, FALSE), "")</f>
        <v/>
      </c>
      <c r="F55" s="156" t="str">
        <f>IFERROR(VLOOKUP($A55, '利用者情報'!$A$12:$L$113, 8, FALSE), "")</f>
        <v/>
      </c>
      <c r="G55" s="153" t="str">
        <f>IFERROR(VLOOKUP($A55, '利用者情報'!$A$12:$L$113, 9, FALSE), "")</f>
        <v/>
      </c>
      <c r="H55" s="153" t="str">
        <f>IFERROR(VLOOKUP($A55, '利用者情報'!$A$12:$L$113, 10, FALSE), "")</f>
        <v/>
      </c>
      <c r="I55" s="153" t="str">
        <f>IFERROR(VLOOKUP($A55, '利用者情報'!$A$12:$L$113, 11, FALSE), "")</f>
        <v/>
      </c>
      <c r="J55" s="153" t="str">
        <f>IFERROR(VLOOKUP($A55, '利用者情報'!$A$12:$L$113, 12, FALSE), "")</f>
        <v/>
      </c>
      <c r="K55" s="160"/>
      <c r="L55" s="160"/>
      <c r="M55" s="157">
        <f t="shared" si="1"/>
        <v>0</v>
      </c>
      <c r="N55" s="158">
        <f t="shared" si="2"/>
        <v>0</v>
      </c>
      <c r="O55" s="160"/>
      <c r="P55" s="160"/>
      <c r="Q55" s="160"/>
      <c r="R55" s="158">
        <f t="shared" si="3"/>
        <v>0</v>
      </c>
      <c r="S55" s="157">
        <f t="shared" si="4"/>
        <v>0</v>
      </c>
      <c r="T55" s="157">
        <f t="shared" si="5"/>
        <v>0</v>
      </c>
      <c r="U55" s="158">
        <f t="shared" si="6"/>
        <v>0</v>
      </c>
      <c r="V55" s="158">
        <f t="shared" si="7"/>
        <v>0</v>
      </c>
      <c r="W55" s="159"/>
      <c r="X55" s="10" t="str">
        <f t="shared" si="8"/>
        <v/>
      </c>
      <c r="Y55" s="1"/>
      <c r="Z55" s="1"/>
      <c r="AA55" s="1"/>
      <c r="AB55" s="1"/>
      <c r="AC55" s="1"/>
    </row>
    <row r="56" ht="18.0" customHeight="1">
      <c r="A56" s="160"/>
      <c r="B56" s="153" t="str">
        <f>IFERROR(VLOOKUP($A56, '利用者情報'!$A$12:$L$113, 2, FALSE), "")</f>
        <v/>
      </c>
      <c r="C56" s="153" t="str">
        <f>IFERROR(VLOOKUP($A56, '利用者情報'!$A$12:$L$113, 3, FALSE), "")</f>
        <v/>
      </c>
      <c r="D56" s="153" t="str">
        <f>IFERROR(VLOOKUP($A56, '利用者情報'!$A$12:$L$113, 6, FALSE), "")</f>
        <v/>
      </c>
      <c r="E56" s="153" t="str">
        <f>IFERROR(VLOOKUP($A56, '利用者情報'!$A$12:$L$113, 7, FALSE), "")</f>
        <v/>
      </c>
      <c r="F56" s="156" t="str">
        <f>IFERROR(VLOOKUP($A56, '利用者情報'!$A$12:$L$113, 8, FALSE), "")</f>
        <v/>
      </c>
      <c r="G56" s="153" t="str">
        <f>IFERROR(VLOOKUP($A56, '利用者情報'!$A$12:$L$113, 9, FALSE), "")</f>
        <v/>
      </c>
      <c r="H56" s="153" t="str">
        <f>IFERROR(VLOOKUP($A56, '利用者情報'!$A$12:$L$113, 10, FALSE), "")</f>
        <v/>
      </c>
      <c r="I56" s="153" t="str">
        <f>IFERROR(VLOOKUP($A56, '利用者情報'!$A$12:$L$113, 11, FALSE), "")</f>
        <v/>
      </c>
      <c r="J56" s="153" t="str">
        <f>IFERROR(VLOOKUP($A56, '利用者情報'!$A$12:$L$113, 12, FALSE), "")</f>
        <v/>
      </c>
      <c r="K56" s="160"/>
      <c r="L56" s="160"/>
      <c r="M56" s="157">
        <f t="shared" si="1"/>
        <v>0</v>
      </c>
      <c r="N56" s="158">
        <f t="shared" si="2"/>
        <v>0</v>
      </c>
      <c r="O56" s="160"/>
      <c r="P56" s="160"/>
      <c r="Q56" s="160"/>
      <c r="R56" s="158">
        <f t="shared" si="3"/>
        <v>0</v>
      </c>
      <c r="S56" s="157">
        <f t="shared" si="4"/>
        <v>0</v>
      </c>
      <c r="T56" s="157">
        <f t="shared" si="5"/>
        <v>0</v>
      </c>
      <c r="U56" s="158">
        <f t="shared" si="6"/>
        <v>0</v>
      </c>
      <c r="V56" s="158">
        <f t="shared" si="7"/>
        <v>0</v>
      </c>
      <c r="W56" s="159"/>
      <c r="X56" s="10" t="str">
        <f t="shared" si="8"/>
        <v/>
      </c>
      <c r="Y56" s="1"/>
      <c r="Z56" s="1"/>
      <c r="AA56" s="1"/>
      <c r="AB56" s="1"/>
      <c r="AC56" s="1"/>
    </row>
    <row r="57" ht="18.0" customHeight="1">
      <c r="A57" s="160"/>
      <c r="B57" s="153" t="str">
        <f>IFERROR(VLOOKUP($A57, '利用者情報'!$A$12:$L$113, 2, FALSE), "")</f>
        <v/>
      </c>
      <c r="C57" s="153" t="str">
        <f>IFERROR(VLOOKUP($A57, '利用者情報'!$A$12:$L$113, 3, FALSE), "")</f>
        <v/>
      </c>
      <c r="D57" s="153" t="str">
        <f>IFERROR(VLOOKUP($A57, '利用者情報'!$A$12:$L$113, 6, FALSE), "")</f>
        <v/>
      </c>
      <c r="E57" s="153" t="str">
        <f>IFERROR(VLOOKUP($A57, '利用者情報'!$A$12:$L$113, 7, FALSE), "")</f>
        <v/>
      </c>
      <c r="F57" s="156" t="str">
        <f>IFERROR(VLOOKUP($A57, '利用者情報'!$A$12:$L$113, 8, FALSE), "")</f>
        <v/>
      </c>
      <c r="G57" s="153" t="str">
        <f>IFERROR(VLOOKUP($A57, '利用者情報'!$A$12:$L$113, 9, FALSE), "")</f>
        <v/>
      </c>
      <c r="H57" s="153" t="str">
        <f>IFERROR(VLOOKUP($A57, '利用者情報'!$A$12:$L$113, 10, FALSE), "")</f>
        <v/>
      </c>
      <c r="I57" s="153" t="str">
        <f>IFERROR(VLOOKUP($A57, '利用者情報'!$A$12:$L$113, 11, FALSE), "")</f>
        <v/>
      </c>
      <c r="J57" s="153" t="str">
        <f>IFERROR(VLOOKUP($A57, '利用者情報'!$A$12:$L$113, 12, FALSE), "")</f>
        <v/>
      </c>
      <c r="K57" s="160"/>
      <c r="L57" s="160"/>
      <c r="M57" s="157">
        <f t="shared" si="1"/>
        <v>0</v>
      </c>
      <c r="N57" s="158">
        <f t="shared" si="2"/>
        <v>0</v>
      </c>
      <c r="O57" s="160"/>
      <c r="P57" s="160"/>
      <c r="Q57" s="160"/>
      <c r="R57" s="158">
        <f t="shared" si="3"/>
        <v>0</v>
      </c>
      <c r="S57" s="157">
        <f t="shared" si="4"/>
        <v>0</v>
      </c>
      <c r="T57" s="157">
        <f t="shared" si="5"/>
        <v>0</v>
      </c>
      <c r="U57" s="158">
        <f t="shared" si="6"/>
        <v>0</v>
      </c>
      <c r="V57" s="158">
        <f t="shared" si="7"/>
        <v>0</v>
      </c>
      <c r="W57" s="159"/>
      <c r="X57" s="10" t="str">
        <f t="shared" si="8"/>
        <v/>
      </c>
      <c r="Y57" s="1"/>
      <c r="Z57" s="1"/>
      <c r="AA57" s="1"/>
      <c r="AB57" s="1"/>
      <c r="AC57" s="1"/>
    </row>
    <row r="58" ht="18.0" customHeight="1">
      <c r="A58" s="160"/>
      <c r="B58" s="153" t="str">
        <f>IFERROR(VLOOKUP($A58, '利用者情報'!$A$12:$L$113, 2, FALSE), "")</f>
        <v/>
      </c>
      <c r="C58" s="153" t="str">
        <f>IFERROR(VLOOKUP($A58, '利用者情報'!$A$12:$L$113, 3, FALSE), "")</f>
        <v/>
      </c>
      <c r="D58" s="153" t="str">
        <f>IFERROR(VLOOKUP($A58, '利用者情報'!$A$12:$L$113, 6, FALSE), "")</f>
        <v/>
      </c>
      <c r="E58" s="153" t="str">
        <f>IFERROR(VLOOKUP($A58, '利用者情報'!$A$12:$L$113, 7, FALSE), "")</f>
        <v/>
      </c>
      <c r="F58" s="156" t="str">
        <f>IFERROR(VLOOKUP($A58, '利用者情報'!$A$12:$L$113, 8, FALSE), "")</f>
        <v/>
      </c>
      <c r="G58" s="153" t="str">
        <f>IFERROR(VLOOKUP($A58, '利用者情報'!$A$12:$L$113, 9, FALSE), "")</f>
        <v/>
      </c>
      <c r="H58" s="153" t="str">
        <f>IFERROR(VLOOKUP($A58, '利用者情報'!$A$12:$L$113, 10, FALSE), "")</f>
        <v/>
      </c>
      <c r="I58" s="153" t="str">
        <f>IFERROR(VLOOKUP($A58, '利用者情報'!$A$12:$L$113, 11, FALSE), "")</f>
        <v/>
      </c>
      <c r="J58" s="153" t="str">
        <f>IFERROR(VLOOKUP($A58, '利用者情報'!$A$12:$L$113, 12, FALSE), "")</f>
        <v/>
      </c>
      <c r="K58" s="160"/>
      <c r="L58" s="160"/>
      <c r="M58" s="157">
        <f t="shared" si="1"/>
        <v>0</v>
      </c>
      <c r="N58" s="158">
        <f t="shared" si="2"/>
        <v>0</v>
      </c>
      <c r="O58" s="160"/>
      <c r="P58" s="160"/>
      <c r="Q58" s="160"/>
      <c r="R58" s="158">
        <f t="shared" si="3"/>
        <v>0</v>
      </c>
      <c r="S58" s="157">
        <f t="shared" si="4"/>
        <v>0</v>
      </c>
      <c r="T58" s="157">
        <f t="shared" si="5"/>
        <v>0</v>
      </c>
      <c r="U58" s="158">
        <f t="shared" si="6"/>
        <v>0</v>
      </c>
      <c r="V58" s="158">
        <f t="shared" si="7"/>
        <v>0</v>
      </c>
      <c r="W58" s="159"/>
      <c r="X58" s="10" t="str">
        <f t="shared" si="8"/>
        <v/>
      </c>
      <c r="Y58" s="1"/>
      <c r="Z58" s="1"/>
      <c r="AA58" s="1"/>
      <c r="AB58" s="1"/>
      <c r="AC58" s="1"/>
    </row>
    <row r="59" ht="18.0" customHeight="1">
      <c r="A59" s="160"/>
      <c r="B59" s="153" t="str">
        <f>IFERROR(VLOOKUP($A59, '利用者情報'!$A$12:$L$113, 2, FALSE), "")</f>
        <v/>
      </c>
      <c r="C59" s="153" t="str">
        <f>IFERROR(VLOOKUP($A59, '利用者情報'!$A$12:$L$113, 3, FALSE), "")</f>
        <v/>
      </c>
      <c r="D59" s="153" t="str">
        <f>IFERROR(VLOOKUP($A59, '利用者情報'!$A$12:$L$113, 6, FALSE), "")</f>
        <v/>
      </c>
      <c r="E59" s="153" t="str">
        <f>IFERROR(VLOOKUP($A59, '利用者情報'!$A$12:$L$113, 7, FALSE), "")</f>
        <v/>
      </c>
      <c r="F59" s="156" t="str">
        <f>IFERROR(VLOOKUP($A59, '利用者情報'!$A$12:$L$113, 8, FALSE), "")</f>
        <v/>
      </c>
      <c r="G59" s="153" t="str">
        <f>IFERROR(VLOOKUP($A59, '利用者情報'!$A$12:$L$113, 9, FALSE), "")</f>
        <v/>
      </c>
      <c r="H59" s="153" t="str">
        <f>IFERROR(VLOOKUP($A59, '利用者情報'!$A$12:$L$113, 10, FALSE), "")</f>
        <v/>
      </c>
      <c r="I59" s="153" t="str">
        <f>IFERROR(VLOOKUP($A59, '利用者情報'!$A$12:$L$113, 11, FALSE), "")</f>
        <v/>
      </c>
      <c r="J59" s="153" t="str">
        <f>IFERROR(VLOOKUP($A59, '利用者情報'!$A$12:$L$113, 12, FALSE), "")</f>
        <v/>
      </c>
      <c r="K59" s="160"/>
      <c r="L59" s="160"/>
      <c r="M59" s="157">
        <f t="shared" si="1"/>
        <v>0</v>
      </c>
      <c r="N59" s="158">
        <f t="shared" si="2"/>
        <v>0</v>
      </c>
      <c r="O59" s="160"/>
      <c r="P59" s="160"/>
      <c r="Q59" s="160"/>
      <c r="R59" s="158">
        <f t="shared" si="3"/>
        <v>0</v>
      </c>
      <c r="S59" s="157">
        <f t="shared" si="4"/>
        <v>0</v>
      </c>
      <c r="T59" s="157">
        <f t="shared" si="5"/>
        <v>0</v>
      </c>
      <c r="U59" s="158">
        <f t="shared" si="6"/>
        <v>0</v>
      </c>
      <c r="V59" s="158">
        <f t="shared" si="7"/>
        <v>0</v>
      </c>
      <c r="W59" s="159"/>
      <c r="X59" s="10" t="str">
        <f t="shared" si="8"/>
        <v/>
      </c>
      <c r="Y59" s="1"/>
      <c r="Z59" s="1"/>
      <c r="AA59" s="1"/>
      <c r="AB59" s="1"/>
      <c r="AC59" s="1"/>
    </row>
    <row r="60" ht="18.0" customHeight="1">
      <c r="A60" s="160"/>
      <c r="B60" s="153" t="str">
        <f>IFERROR(VLOOKUP($A60, '利用者情報'!$A$12:$L$113, 2, FALSE), "")</f>
        <v/>
      </c>
      <c r="C60" s="153" t="str">
        <f>IFERROR(VLOOKUP($A60, '利用者情報'!$A$12:$L$113, 3, FALSE), "")</f>
        <v/>
      </c>
      <c r="D60" s="153" t="str">
        <f>IFERROR(VLOOKUP($A60, '利用者情報'!$A$12:$L$113, 6, FALSE), "")</f>
        <v/>
      </c>
      <c r="E60" s="153" t="str">
        <f>IFERROR(VLOOKUP($A60, '利用者情報'!$A$12:$L$113, 7, FALSE), "")</f>
        <v/>
      </c>
      <c r="F60" s="156" t="str">
        <f>IFERROR(VLOOKUP($A60, '利用者情報'!$A$12:$L$113, 8, FALSE), "")</f>
        <v/>
      </c>
      <c r="G60" s="153" t="str">
        <f>IFERROR(VLOOKUP($A60, '利用者情報'!$A$12:$L$113, 9, FALSE), "")</f>
        <v/>
      </c>
      <c r="H60" s="153" t="str">
        <f>IFERROR(VLOOKUP($A60, '利用者情報'!$A$12:$L$113, 10, FALSE), "")</f>
        <v/>
      </c>
      <c r="I60" s="153" t="str">
        <f>IFERROR(VLOOKUP($A60, '利用者情報'!$A$12:$L$113, 11, FALSE), "")</f>
        <v/>
      </c>
      <c r="J60" s="153" t="str">
        <f>IFERROR(VLOOKUP($A60, '利用者情報'!$A$12:$L$113, 12, FALSE), "")</f>
        <v/>
      </c>
      <c r="K60" s="160"/>
      <c r="L60" s="160"/>
      <c r="M60" s="157">
        <f t="shared" si="1"/>
        <v>0</v>
      </c>
      <c r="N60" s="158">
        <f t="shared" si="2"/>
        <v>0</v>
      </c>
      <c r="O60" s="160"/>
      <c r="P60" s="160"/>
      <c r="Q60" s="160"/>
      <c r="R60" s="158">
        <f t="shared" si="3"/>
        <v>0</v>
      </c>
      <c r="S60" s="157">
        <f t="shared" si="4"/>
        <v>0</v>
      </c>
      <c r="T60" s="157">
        <f t="shared" si="5"/>
        <v>0</v>
      </c>
      <c r="U60" s="158">
        <f t="shared" si="6"/>
        <v>0</v>
      </c>
      <c r="V60" s="158">
        <f t="shared" si="7"/>
        <v>0</v>
      </c>
      <c r="W60" s="159"/>
      <c r="X60" s="10" t="str">
        <f t="shared" si="8"/>
        <v/>
      </c>
      <c r="Y60" s="1"/>
      <c r="Z60" s="1"/>
      <c r="AA60" s="1"/>
      <c r="AB60" s="1"/>
      <c r="AC60" s="1"/>
    </row>
    <row r="61" ht="18.0" customHeight="1">
      <c r="A61" s="160"/>
      <c r="B61" s="153" t="str">
        <f>IFERROR(VLOOKUP($A61, '利用者情報'!$A$12:$L$113, 2, FALSE), "")</f>
        <v/>
      </c>
      <c r="C61" s="153" t="str">
        <f>IFERROR(VLOOKUP($A61, '利用者情報'!$A$12:$L$113, 3, FALSE), "")</f>
        <v/>
      </c>
      <c r="D61" s="153" t="str">
        <f>IFERROR(VLOOKUP($A61, '利用者情報'!$A$12:$L$113, 6, FALSE), "")</f>
        <v/>
      </c>
      <c r="E61" s="153" t="str">
        <f>IFERROR(VLOOKUP($A61, '利用者情報'!$A$12:$L$113, 7, FALSE), "")</f>
        <v/>
      </c>
      <c r="F61" s="156" t="str">
        <f>IFERROR(VLOOKUP($A61, '利用者情報'!$A$12:$L$113, 8, FALSE), "")</f>
        <v/>
      </c>
      <c r="G61" s="153" t="str">
        <f>IFERROR(VLOOKUP($A61, '利用者情報'!$A$12:$L$113, 9, FALSE), "")</f>
        <v/>
      </c>
      <c r="H61" s="153" t="str">
        <f>IFERROR(VLOOKUP($A61, '利用者情報'!$A$12:$L$113, 10, FALSE), "")</f>
        <v/>
      </c>
      <c r="I61" s="153" t="str">
        <f>IFERROR(VLOOKUP($A61, '利用者情報'!$A$12:$L$113, 11, FALSE), "")</f>
        <v/>
      </c>
      <c r="J61" s="153" t="str">
        <f>IFERROR(VLOOKUP($A61, '利用者情報'!$A$12:$L$113, 12, FALSE), "")</f>
        <v/>
      </c>
      <c r="K61" s="160"/>
      <c r="L61" s="160"/>
      <c r="M61" s="157">
        <f t="shared" si="1"/>
        <v>0</v>
      </c>
      <c r="N61" s="158">
        <f t="shared" si="2"/>
        <v>0</v>
      </c>
      <c r="O61" s="160"/>
      <c r="P61" s="160"/>
      <c r="Q61" s="160"/>
      <c r="R61" s="158">
        <f t="shared" si="3"/>
        <v>0</v>
      </c>
      <c r="S61" s="157">
        <f t="shared" si="4"/>
        <v>0</v>
      </c>
      <c r="T61" s="157">
        <f t="shared" si="5"/>
        <v>0</v>
      </c>
      <c r="U61" s="158">
        <f t="shared" si="6"/>
        <v>0</v>
      </c>
      <c r="V61" s="158">
        <f t="shared" si="7"/>
        <v>0</v>
      </c>
      <c r="W61" s="159"/>
      <c r="X61" s="10" t="str">
        <f t="shared" si="8"/>
        <v/>
      </c>
      <c r="Y61" s="1"/>
      <c r="Z61" s="1"/>
      <c r="AA61" s="1"/>
      <c r="AB61" s="1"/>
      <c r="AC61" s="1"/>
    </row>
    <row r="62" ht="18.0" customHeight="1">
      <c r="A62" s="160"/>
      <c r="B62" s="153" t="str">
        <f>IFERROR(VLOOKUP($A62, '利用者情報'!$A$12:$L$113, 2, FALSE), "")</f>
        <v/>
      </c>
      <c r="C62" s="153" t="str">
        <f>IFERROR(VLOOKUP($A62, '利用者情報'!$A$12:$L$113, 3, FALSE), "")</f>
        <v/>
      </c>
      <c r="D62" s="153" t="str">
        <f>IFERROR(VLOOKUP($A62, '利用者情報'!$A$12:$L$113, 6, FALSE), "")</f>
        <v/>
      </c>
      <c r="E62" s="153" t="str">
        <f>IFERROR(VLOOKUP($A62, '利用者情報'!$A$12:$L$113, 7, FALSE), "")</f>
        <v/>
      </c>
      <c r="F62" s="156" t="str">
        <f>IFERROR(VLOOKUP($A62, '利用者情報'!$A$12:$L$113, 8, FALSE), "")</f>
        <v/>
      </c>
      <c r="G62" s="153" t="str">
        <f>IFERROR(VLOOKUP($A62, '利用者情報'!$A$12:$L$113, 9, FALSE), "")</f>
        <v/>
      </c>
      <c r="H62" s="153" t="str">
        <f>IFERROR(VLOOKUP($A62, '利用者情報'!$A$12:$L$113, 10, FALSE), "")</f>
        <v/>
      </c>
      <c r="I62" s="153" t="str">
        <f>IFERROR(VLOOKUP($A62, '利用者情報'!$A$12:$L$113, 11, FALSE), "")</f>
        <v/>
      </c>
      <c r="J62" s="153" t="str">
        <f>IFERROR(VLOOKUP($A62, '利用者情報'!$A$12:$L$113, 12, FALSE), "")</f>
        <v/>
      </c>
      <c r="K62" s="160"/>
      <c r="L62" s="160"/>
      <c r="M62" s="157">
        <f t="shared" si="1"/>
        <v>0</v>
      </c>
      <c r="N62" s="158">
        <f t="shared" si="2"/>
        <v>0</v>
      </c>
      <c r="O62" s="160"/>
      <c r="P62" s="160"/>
      <c r="Q62" s="160"/>
      <c r="R62" s="158">
        <f t="shared" si="3"/>
        <v>0</v>
      </c>
      <c r="S62" s="157">
        <f t="shared" si="4"/>
        <v>0</v>
      </c>
      <c r="T62" s="157">
        <f t="shared" si="5"/>
        <v>0</v>
      </c>
      <c r="U62" s="158">
        <f t="shared" si="6"/>
        <v>0</v>
      </c>
      <c r="V62" s="158">
        <f t="shared" si="7"/>
        <v>0</v>
      </c>
      <c r="W62" s="159"/>
      <c r="X62" s="10" t="str">
        <f t="shared" si="8"/>
        <v/>
      </c>
      <c r="Y62" s="1"/>
      <c r="Z62" s="1"/>
      <c r="AA62" s="1"/>
      <c r="AB62" s="1"/>
      <c r="AC62" s="1"/>
    </row>
    <row r="63" ht="18.0" customHeight="1">
      <c r="A63" s="160"/>
      <c r="B63" s="153" t="str">
        <f>IFERROR(VLOOKUP($A63, '利用者情報'!$A$12:$L$113, 2, FALSE), "")</f>
        <v/>
      </c>
      <c r="C63" s="153" t="str">
        <f>IFERROR(VLOOKUP($A63, '利用者情報'!$A$12:$L$113, 3, FALSE), "")</f>
        <v/>
      </c>
      <c r="D63" s="153" t="str">
        <f>IFERROR(VLOOKUP($A63, '利用者情報'!$A$12:$L$113, 6, FALSE), "")</f>
        <v/>
      </c>
      <c r="E63" s="153" t="str">
        <f>IFERROR(VLOOKUP($A63, '利用者情報'!$A$12:$L$113, 7, FALSE), "")</f>
        <v/>
      </c>
      <c r="F63" s="156" t="str">
        <f>IFERROR(VLOOKUP($A63, '利用者情報'!$A$12:$L$113, 8, FALSE), "")</f>
        <v/>
      </c>
      <c r="G63" s="153" t="str">
        <f>IFERROR(VLOOKUP($A63, '利用者情報'!$A$12:$L$113, 9, FALSE), "")</f>
        <v/>
      </c>
      <c r="H63" s="153" t="str">
        <f>IFERROR(VLOOKUP($A63, '利用者情報'!$A$12:$L$113, 10, FALSE), "")</f>
        <v/>
      </c>
      <c r="I63" s="153" t="str">
        <f>IFERROR(VLOOKUP($A63, '利用者情報'!$A$12:$L$113, 11, FALSE), "")</f>
        <v/>
      </c>
      <c r="J63" s="153" t="str">
        <f>IFERROR(VLOOKUP($A63, '利用者情報'!$A$12:$L$113, 12, FALSE), "")</f>
        <v/>
      </c>
      <c r="K63" s="160"/>
      <c r="L63" s="160"/>
      <c r="M63" s="157">
        <f t="shared" si="1"/>
        <v>0</v>
      </c>
      <c r="N63" s="158">
        <f t="shared" si="2"/>
        <v>0</v>
      </c>
      <c r="O63" s="160"/>
      <c r="P63" s="160"/>
      <c r="Q63" s="160"/>
      <c r="R63" s="158">
        <f t="shared" si="3"/>
        <v>0</v>
      </c>
      <c r="S63" s="157">
        <f t="shared" si="4"/>
        <v>0</v>
      </c>
      <c r="T63" s="157">
        <f t="shared" si="5"/>
        <v>0</v>
      </c>
      <c r="U63" s="158">
        <f t="shared" si="6"/>
        <v>0</v>
      </c>
      <c r="V63" s="158">
        <f t="shared" si="7"/>
        <v>0</v>
      </c>
      <c r="W63" s="159"/>
      <c r="X63" s="10" t="str">
        <f t="shared" si="8"/>
        <v/>
      </c>
      <c r="Y63" s="1"/>
      <c r="Z63" s="1"/>
      <c r="AA63" s="1"/>
      <c r="AB63" s="1"/>
      <c r="AC63" s="1"/>
    </row>
    <row r="64" ht="18.0" customHeight="1">
      <c r="A64" s="160"/>
      <c r="B64" s="153" t="str">
        <f>IFERROR(VLOOKUP($A64, '利用者情報'!$A$12:$L$113, 2, FALSE), "")</f>
        <v/>
      </c>
      <c r="C64" s="153" t="str">
        <f>IFERROR(VLOOKUP($A64, '利用者情報'!$A$12:$L$113, 3, FALSE), "")</f>
        <v/>
      </c>
      <c r="D64" s="153" t="str">
        <f>IFERROR(VLOOKUP($A64, '利用者情報'!$A$12:$L$113, 6, FALSE), "")</f>
        <v/>
      </c>
      <c r="E64" s="153" t="str">
        <f>IFERROR(VLOOKUP($A64, '利用者情報'!$A$12:$L$113, 7, FALSE), "")</f>
        <v/>
      </c>
      <c r="F64" s="156" t="str">
        <f>IFERROR(VLOOKUP($A64, '利用者情報'!$A$12:$L$113, 8, FALSE), "")</f>
        <v/>
      </c>
      <c r="G64" s="153" t="str">
        <f>IFERROR(VLOOKUP($A64, '利用者情報'!$A$12:$L$113, 9, FALSE), "")</f>
        <v/>
      </c>
      <c r="H64" s="153" t="str">
        <f>IFERROR(VLOOKUP($A64, '利用者情報'!$A$12:$L$113, 10, FALSE), "")</f>
        <v/>
      </c>
      <c r="I64" s="153" t="str">
        <f>IFERROR(VLOOKUP($A64, '利用者情報'!$A$12:$L$113, 11, FALSE), "")</f>
        <v/>
      </c>
      <c r="J64" s="153" t="str">
        <f>IFERROR(VLOOKUP($A64, '利用者情報'!$A$12:$L$113, 12, FALSE), "")</f>
        <v/>
      </c>
      <c r="K64" s="160"/>
      <c r="L64" s="160"/>
      <c r="M64" s="157">
        <f t="shared" si="1"/>
        <v>0</v>
      </c>
      <c r="N64" s="158">
        <f t="shared" si="2"/>
        <v>0</v>
      </c>
      <c r="O64" s="160"/>
      <c r="P64" s="160"/>
      <c r="Q64" s="160"/>
      <c r="R64" s="158">
        <f t="shared" si="3"/>
        <v>0</v>
      </c>
      <c r="S64" s="157">
        <f t="shared" si="4"/>
        <v>0</v>
      </c>
      <c r="T64" s="157">
        <f t="shared" si="5"/>
        <v>0</v>
      </c>
      <c r="U64" s="158">
        <f t="shared" si="6"/>
        <v>0</v>
      </c>
      <c r="V64" s="158">
        <f t="shared" si="7"/>
        <v>0</v>
      </c>
      <c r="W64" s="159"/>
      <c r="X64" s="10" t="str">
        <f t="shared" si="8"/>
        <v/>
      </c>
      <c r="Y64" s="1"/>
      <c r="Z64" s="1"/>
      <c r="AA64" s="1"/>
      <c r="AB64" s="1"/>
      <c r="AC64" s="1"/>
    </row>
    <row r="65" ht="18.0" customHeight="1">
      <c r="A65" s="160"/>
      <c r="B65" s="153" t="str">
        <f>IFERROR(VLOOKUP($A65, '利用者情報'!$A$12:$L$113, 2, FALSE), "")</f>
        <v/>
      </c>
      <c r="C65" s="153" t="str">
        <f>IFERROR(VLOOKUP($A65, '利用者情報'!$A$12:$L$113, 3, FALSE), "")</f>
        <v/>
      </c>
      <c r="D65" s="153" t="str">
        <f>IFERROR(VLOOKUP($A65, '利用者情報'!$A$12:$L$113, 6, FALSE), "")</f>
        <v/>
      </c>
      <c r="E65" s="153" t="str">
        <f>IFERROR(VLOOKUP($A65, '利用者情報'!$A$12:$L$113, 7, FALSE), "")</f>
        <v/>
      </c>
      <c r="F65" s="156" t="str">
        <f>IFERROR(VLOOKUP($A65, '利用者情報'!$A$12:$L$113, 8, FALSE), "")</f>
        <v/>
      </c>
      <c r="G65" s="153" t="str">
        <f>IFERROR(VLOOKUP($A65, '利用者情報'!$A$12:$L$113, 9, FALSE), "")</f>
        <v/>
      </c>
      <c r="H65" s="153" t="str">
        <f>IFERROR(VLOOKUP($A65, '利用者情報'!$A$12:$L$113, 10, FALSE), "")</f>
        <v/>
      </c>
      <c r="I65" s="153" t="str">
        <f>IFERROR(VLOOKUP($A65, '利用者情報'!$A$12:$L$113, 11, FALSE), "")</f>
        <v/>
      </c>
      <c r="J65" s="153" t="str">
        <f>IFERROR(VLOOKUP($A65, '利用者情報'!$A$12:$L$113, 12, FALSE), "")</f>
        <v/>
      </c>
      <c r="K65" s="160"/>
      <c r="L65" s="160"/>
      <c r="M65" s="157">
        <f t="shared" si="1"/>
        <v>0</v>
      </c>
      <c r="N65" s="158">
        <f t="shared" si="2"/>
        <v>0</v>
      </c>
      <c r="O65" s="160"/>
      <c r="P65" s="160"/>
      <c r="Q65" s="160"/>
      <c r="R65" s="158">
        <f t="shared" si="3"/>
        <v>0</v>
      </c>
      <c r="S65" s="157">
        <f t="shared" si="4"/>
        <v>0</v>
      </c>
      <c r="T65" s="157">
        <f t="shared" si="5"/>
        <v>0</v>
      </c>
      <c r="U65" s="158">
        <f t="shared" si="6"/>
        <v>0</v>
      </c>
      <c r="V65" s="158">
        <f t="shared" si="7"/>
        <v>0</v>
      </c>
      <c r="W65" s="159"/>
      <c r="X65" s="10" t="str">
        <f t="shared" si="8"/>
        <v/>
      </c>
      <c r="Y65" s="1"/>
      <c r="Z65" s="1"/>
      <c r="AA65" s="1"/>
      <c r="AB65" s="1"/>
      <c r="AC65" s="1"/>
    </row>
    <row r="66" ht="18.0" customHeight="1">
      <c r="A66" s="160"/>
      <c r="B66" s="153" t="str">
        <f>IFERROR(VLOOKUP($A66, '利用者情報'!$A$12:$L$113, 2, FALSE), "")</f>
        <v/>
      </c>
      <c r="C66" s="153" t="str">
        <f>IFERROR(VLOOKUP($A66, '利用者情報'!$A$12:$L$113, 3, FALSE), "")</f>
        <v/>
      </c>
      <c r="D66" s="153" t="str">
        <f>IFERROR(VLOOKUP($A66, '利用者情報'!$A$12:$L$113, 6, FALSE), "")</f>
        <v/>
      </c>
      <c r="E66" s="153" t="str">
        <f>IFERROR(VLOOKUP($A66, '利用者情報'!$A$12:$L$113, 7, FALSE), "")</f>
        <v/>
      </c>
      <c r="F66" s="156" t="str">
        <f>IFERROR(VLOOKUP($A66, '利用者情報'!$A$12:$L$113, 8, FALSE), "")</f>
        <v/>
      </c>
      <c r="G66" s="153" t="str">
        <f>IFERROR(VLOOKUP($A66, '利用者情報'!$A$12:$L$113, 9, FALSE), "")</f>
        <v/>
      </c>
      <c r="H66" s="153" t="str">
        <f>IFERROR(VLOOKUP($A66, '利用者情報'!$A$12:$L$113, 10, FALSE), "")</f>
        <v/>
      </c>
      <c r="I66" s="153" t="str">
        <f>IFERROR(VLOOKUP($A66, '利用者情報'!$A$12:$L$113, 11, FALSE), "")</f>
        <v/>
      </c>
      <c r="J66" s="153" t="str">
        <f>IFERROR(VLOOKUP($A66, '利用者情報'!$A$12:$L$113, 12, FALSE), "")</f>
        <v/>
      </c>
      <c r="K66" s="160"/>
      <c r="L66" s="160"/>
      <c r="M66" s="157">
        <f t="shared" si="1"/>
        <v>0</v>
      </c>
      <c r="N66" s="158">
        <f t="shared" si="2"/>
        <v>0</v>
      </c>
      <c r="O66" s="160"/>
      <c r="P66" s="160"/>
      <c r="Q66" s="160"/>
      <c r="R66" s="158">
        <f t="shared" si="3"/>
        <v>0</v>
      </c>
      <c r="S66" s="157">
        <f t="shared" si="4"/>
        <v>0</v>
      </c>
      <c r="T66" s="157">
        <f t="shared" si="5"/>
        <v>0</v>
      </c>
      <c r="U66" s="158">
        <f t="shared" si="6"/>
        <v>0</v>
      </c>
      <c r="V66" s="158">
        <f t="shared" si="7"/>
        <v>0</v>
      </c>
      <c r="W66" s="159"/>
      <c r="X66" s="10" t="str">
        <f t="shared" si="8"/>
        <v/>
      </c>
      <c r="Y66" s="1"/>
      <c r="Z66" s="1"/>
      <c r="AA66" s="1"/>
      <c r="AB66" s="1"/>
      <c r="AC66" s="1"/>
    </row>
    <row r="67" ht="18.0" customHeight="1">
      <c r="A67" s="160"/>
      <c r="B67" s="153" t="str">
        <f>IFERROR(VLOOKUP($A67, '利用者情報'!$A$12:$L$113, 2, FALSE), "")</f>
        <v/>
      </c>
      <c r="C67" s="153" t="str">
        <f>IFERROR(VLOOKUP($A67, '利用者情報'!$A$12:$L$113, 3, FALSE), "")</f>
        <v/>
      </c>
      <c r="D67" s="153" t="str">
        <f>IFERROR(VLOOKUP($A67, '利用者情報'!$A$12:$L$113, 6, FALSE), "")</f>
        <v/>
      </c>
      <c r="E67" s="153" t="str">
        <f>IFERROR(VLOOKUP($A67, '利用者情報'!$A$12:$L$113, 7, FALSE), "")</f>
        <v/>
      </c>
      <c r="F67" s="156" t="str">
        <f>IFERROR(VLOOKUP($A67, '利用者情報'!$A$12:$L$113, 8, FALSE), "")</f>
        <v/>
      </c>
      <c r="G67" s="153" t="str">
        <f>IFERROR(VLOOKUP($A67, '利用者情報'!$A$12:$L$113, 9, FALSE), "")</f>
        <v/>
      </c>
      <c r="H67" s="153" t="str">
        <f>IFERROR(VLOOKUP($A67, '利用者情報'!$A$12:$L$113, 10, FALSE), "")</f>
        <v/>
      </c>
      <c r="I67" s="153" t="str">
        <f>IFERROR(VLOOKUP($A67, '利用者情報'!$A$12:$L$113, 11, FALSE), "")</f>
        <v/>
      </c>
      <c r="J67" s="153" t="str">
        <f>IFERROR(VLOOKUP($A67, '利用者情報'!$A$12:$L$113, 12, FALSE), "")</f>
        <v/>
      </c>
      <c r="K67" s="160"/>
      <c r="L67" s="160"/>
      <c r="M67" s="157">
        <f t="shared" si="1"/>
        <v>0</v>
      </c>
      <c r="N67" s="158">
        <f t="shared" si="2"/>
        <v>0</v>
      </c>
      <c r="O67" s="160"/>
      <c r="P67" s="160"/>
      <c r="Q67" s="160"/>
      <c r="R67" s="158">
        <f t="shared" si="3"/>
        <v>0</v>
      </c>
      <c r="S67" s="157">
        <f t="shared" si="4"/>
        <v>0</v>
      </c>
      <c r="T67" s="157">
        <f t="shared" si="5"/>
        <v>0</v>
      </c>
      <c r="U67" s="158">
        <f t="shared" si="6"/>
        <v>0</v>
      </c>
      <c r="V67" s="158">
        <f t="shared" si="7"/>
        <v>0</v>
      </c>
      <c r="W67" s="159"/>
      <c r="X67" s="10" t="str">
        <f t="shared" si="8"/>
        <v/>
      </c>
      <c r="Y67" s="1"/>
      <c r="Z67" s="1"/>
      <c r="AA67" s="1"/>
      <c r="AB67" s="1"/>
      <c r="AC67" s="1"/>
    </row>
    <row r="68" ht="18.0" customHeight="1">
      <c r="A68" s="160"/>
      <c r="B68" s="153" t="str">
        <f>IFERROR(VLOOKUP($A68, '利用者情報'!$A$12:$L$113, 2, FALSE), "")</f>
        <v/>
      </c>
      <c r="C68" s="153" t="str">
        <f>IFERROR(VLOOKUP($A68, '利用者情報'!$A$12:$L$113, 3, FALSE), "")</f>
        <v/>
      </c>
      <c r="D68" s="153" t="str">
        <f>IFERROR(VLOOKUP($A68, '利用者情報'!$A$12:$L$113, 6, FALSE), "")</f>
        <v/>
      </c>
      <c r="E68" s="153" t="str">
        <f>IFERROR(VLOOKUP($A68, '利用者情報'!$A$12:$L$113, 7, FALSE), "")</f>
        <v/>
      </c>
      <c r="F68" s="156" t="str">
        <f>IFERROR(VLOOKUP($A68, '利用者情報'!$A$12:$L$113, 8, FALSE), "")</f>
        <v/>
      </c>
      <c r="G68" s="153" t="str">
        <f>IFERROR(VLOOKUP($A68, '利用者情報'!$A$12:$L$113, 9, FALSE), "")</f>
        <v/>
      </c>
      <c r="H68" s="153" t="str">
        <f>IFERROR(VLOOKUP($A68, '利用者情報'!$A$12:$L$113, 10, FALSE), "")</f>
        <v/>
      </c>
      <c r="I68" s="153" t="str">
        <f>IFERROR(VLOOKUP($A68, '利用者情報'!$A$12:$L$113, 11, FALSE), "")</f>
        <v/>
      </c>
      <c r="J68" s="153" t="str">
        <f>IFERROR(VLOOKUP($A68, '利用者情報'!$A$12:$L$113, 12, FALSE), "")</f>
        <v/>
      </c>
      <c r="K68" s="160"/>
      <c r="L68" s="160"/>
      <c r="M68" s="157">
        <f t="shared" si="1"/>
        <v>0</v>
      </c>
      <c r="N68" s="158">
        <f t="shared" si="2"/>
        <v>0</v>
      </c>
      <c r="O68" s="160"/>
      <c r="P68" s="160"/>
      <c r="Q68" s="160"/>
      <c r="R68" s="158">
        <f t="shared" si="3"/>
        <v>0</v>
      </c>
      <c r="S68" s="157">
        <f t="shared" si="4"/>
        <v>0</v>
      </c>
      <c r="T68" s="157">
        <f t="shared" si="5"/>
        <v>0</v>
      </c>
      <c r="U68" s="158">
        <f t="shared" si="6"/>
        <v>0</v>
      </c>
      <c r="V68" s="158">
        <f t="shared" si="7"/>
        <v>0</v>
      </c>
      <c r="W68" s="159"/>
      <c r="X68" s="10" t="str">
        <f t="shared" si="8"/>
        <v/>
      </c>
      <c r="Y68" s="1"/>
      <c r="Z68" s="1"/>
      <c r="AA68" s="1"/>
      <c r="AB68" s="1"/>
      <c r="AC68" s="1"/>
    </row>
    <row r="69" ht="18.0" customHeight="1">
      <c r="A69" s="160"/>
      <c r="B69" s="153" t="str">
        <f>IFERROR(VLOOKUP($A69, '利用者情報'!$A$12:$L$113, 2, FALSE), "")</f>
        <v/>
      </c>
      <c r="C69" s="153" t="str">
        <f>IFERROR(VLOOKUP($A69, '利用者情報'!$A$12:$L$113, 3, FALSE), "")</f>
        <v/>
      </c>
      <c r="D69" s="153" t="str">
        <f>IFERROR(VLOOKUP($A69, '利用者情報'!$A$12:$L$113, 6, FALSE), "")</f>
        <v/>
      </c>
      <c r="E69" s="153" t="str">
        <f>IFERROR(VLOOKUP($A69, '利用者情報'!$A$12:$L$113, 7, FALSE), "")</f>
        <v/>
      </c>
      <c r="F69" s="156" t="str">
        <f>IFERROR(VLOOKUP($A69, '利用者情報'!$A$12:$L$113, 8, FALSE), "")</f>
        <v/>
      </c>
      <c r="G69" s="153" t="str">
        <f>IFERROR(VLOOKUP($A69, '利用者情報'!$A$12:$L$113, 9, FALSE), "")</f>
        <v/>
      </c>
      <c r="H69" s="153" t="str">
        <f>IFERROR(VLOOKUP($A69, '利用者情報'!$A$12:$L$113, 10, FALSE), "")</f>
        <v/>
      </c>
      <c r="I69" s="153" t="str">
        <f>IFERROR(VLOOKUP($A69, '利用者情報'!$A$12:$L$113, 11, FALSE), "")</f>
        <v/>
      </c>
      <c r="J69" s="153" t="str">
        <f>IFERROR(VLOOKUP($A69, '利用者情報'!$A$12:$L$113, 12, FALSE), "")</f>
        <v/>
      </c>
      <c r="K69" s="160"/>
      <c r="L69" s="160"/>
      <c r="M69" s="157">
        <f t="shared" si="1"/>
        <v>0</v>
      </c>
      <c r="N69" s="158">
        <f t="shared" si="2"/>
        <v>0</v>
      </c>
      <c r="O69" s="160"/>
      <c r="P69" s="160"/>
      <c r="Q69" s="160"/>
      <c r="R69" s="158">
        <f t="shared" si="3"/>
        <v>0</v>
      </c>
      <c r="S69" s="157">
        <f t="shared" si="4"/>
        <v>0</v>
      </c>
      <c r="T69" s="157">
        <f t="shared" si="5"/>
        <v>0</v>
      </c>
      <c r="U69" s="158">
        <f t="shared" si="6"/>
        <v>0</v>
      </c>
      <c r="V69" s="158">
        <f t="shared" si="7"/>
        <v>0</v>
      </c>
      <c r="W69" s="159"/>
      <c r="X69" s="10" t="str">
        <f t="shared" si="8"/>
        <v/>
      </c>
      <c r="Y69" s="1"/>
      <c r="Z69" s="1"/>
      <c r="AA69" s="1"/>
      <c r="AB69" s="1"/>
      <c r="AC69" s="1"/>
    </row>
    <row r="70" ht="18.0" customHeight="1">
      <c r="A70" s="160"/>
      <c r="B70" s="153" t="str">
        <f>IFERROR(VLOOKUP($A70, '利用者情報'!$A$12:$L$113, 2, FALSE), "")</f>
        <v/>
      </c>
      <c r="C70" s="153" t="str">
        <f>IFERROR(VLOOKUP($A70, '利用者情報'!$A$12:$L$113, 3, FALSE), "")</f>
        <v/>
      </c>
      <c r="D70" s="153" t="str">
        <f>IFERROR(VLOOKUP($A70, '利用者情報'!$A$12:$L$113, 6, FALSE), "")</f>
        <v/>
      </c>
      <c r="E70" s="153" t="str">
        <f>IFERROR(VLOOKUP($A70, '利用者情報'!$A$12:$L$113, 7, FALSE), "")</f>
        <v/>
      </c>
      <c r="F70" s="156" t="str">
        <f>IFERROR(VLOOKUP($A70, '利用者情報'!$A$12:$L$113, 8, FALSE), "")</f>
        <v/>
      </c>
      <c r="G70" s="153" t="str">
        <f>IFERROR(VLOOKUP($A70, '利用者情報'!$A$12:$L$113, 9, FALSE), "")</f>
        <v/>
      </c>
      <c r="H70" s="153" t="str">
        <f>IFERROR(VLOOKUP($A70, '利用者情報'!$A$12:$L$113, 10, FALSE), "")</f>
        <v/>
      </c>
      <c r="I70" s="153" t="str">
        <f>IFERROR(VLOOKUP($A70, '利用者情報'!$A$12:$L$113, 11, FALSE), "")</f>
        <v/>
      </c>
      <c r="J70" s="153" t="str">
        <f>IFERROR(VLOOKUP($A70, '利用者情報'!$A$12:$L$113, 12, FALSE), "")</f>
        <v/>
      </c>
      <c r="K70" s="160"/>
      <c r="L70" s="160"/>
      <c r="M70" s="157">
        <f t="shared" si="1"/>
        <v>0</v>
      </c>
      <c r="N70" s="158">
        <f t="shared" si="2"/>
        <v>0</v>
      </c>
      <c r="O70" s="160"/>
      <c r="P70" s="160"/>
      <c r="Q70" s="160"/>
      <c r="R70" s="158">
        <f t="shared" si="3"/>
        <v>0</v>
      </c>
      <c r="S70" s="157">
        <f t="shared" si="4"/>
        <v>0</v>
      </c>
      <c r="T70" s="157">
        <f t="shared" si="5"/>
        <v>0</v>
      </c>
      <c r="U70" s="158">
        <f t="shared" si="6"/>
        <v>0</v>
      </c>
      <c r="V70" s="158">
        <f t="shared" si="7"/>
        <v>0</v>
      </c>
      <c r="W70" s="159"/>
      <c r="X70" s="10" t="str">
        <f t="shared" si="8"/>
        <v/>
      </c>
      <c r="Y70" s="1"/>
      <c r="Z70" s="1"/>
      <c r="AA70" s="1"/>
      <c r="AB70" s="1"/>
      <c r="AC70" s="1"/>
    </row>
    <row r="71" ht="18.0" customHeight="1">
      <c r="A71" s="160"/>
      <c r="B71" s="153" t="str">
        <f>IFERROR(VLOOKUP($A71, '利用者情報'!$A$12:$L$113, 2, FALSE), "")</f>
        <v/>
      </c>
      <c r="C71" s="153" t="str">
        <f>IFERROR(VLOOKUP($A71, '利用者情報'!$A$12:$L$113, 3, FALSE), "")</f>
        <v/>
      </c>
      <c r="D71" s="153" t="str">
        <f>IFERROR(VLOOKUP($A71, '利用者情報'!$A$12:$L$113, 6, FALSE), "")</f>
        <v/>
      </c>
      <c r="E71" s="153" t="str">
        <f>IFERROR(VLOOKUP($A71, '利用者情報'!$A$12:$L$113, 7, FALSE), "")</f>
        <v/>
      </c>
      <c r="F71" s="156" t="str">
        <f>IFERROR(VLOOKUP($A71, '利用者情報'!$A$12:$L$113, 8, FALSE), "")</f>
        <v/>
      </c>
      <c r="G71" s="153" t="str">
        <f>IFERROR(VLOOKUP($A71, '利用者情報'!$A$12:$L$113, 9, FALSE), "")</f>
        <v/>
      </c>
      <c r="H71" s="153" t="str">
        <f>IFERROR(VLOOKUP($A71, '利用者情報'!$A$12:$L$113, 10, FALSE), "")</f>
        <v/>
      </c>
      <c r="I71" s="153" t="str">
        <f>IFERROR(VLOOKUP($A71, '利用者情報'!$A$12:$L$113, 11, FALSE), "")</f>
        <v/>
      </c>
      <c r="J71" s="153" t="str">
        <f>IFERROR(VLOOKUP($A71, '利用者情報'!$A$12:$L$113, 12, FALSE), "")</f>
        <v/>
      </c>
      <c r="K71" s="160"/>
      <c r="L71" s="160"/>
      <c r="M71" s="157">
        <f t="shared" si="1"/>
        <v>0</v>
      </c>
      <c r="N71" s="158">
        <f t="shared" si="2"/>
        <v>0</v>
      </c>
      <c r="O71" s="160"/>
      <c r="P71" s="160"/>
      <c r="Q71" s="160"/>
      <c r="R71" s="158">
        <f t="shared" si="3"/>
        <v>0</v>
      </c>
      <c r="S71" s="157">
        <f t="shared" si="4"/>
        <v>0</v>
      </c>
      <c r="T71" s="157">
        <f t="shared" si="5"/>
        <v>0</v>
      </c>
      <c r="U71" s="158">
        <f t="shared" si="6"/>
        <v>0</v>
      </c>
      <c r="V71" s="158">
        <f t="shared" si="7"/>
        <v>0</v>
      </c>
      <c r="W71" s="159"/>
      <c r="X71" s="10" t="str">
        <f t="shared" si="8"/>
        <v/>
      </c>
      <c r="Y71" s="1"/>
      <c r="Z71" s="1"/>
      <c r="AA71" s="1"/>
      <c r="AB71" s="1"/>
      <c r="AC71" s="1"/>
    </row>
    <row r="72" ht="18.0" customHeight="1">
      <c r="A72" s="160"/>
      <c r="B72" s="153" t="str">
        <f>IFERROR(VLOOKUP($A72, '利用者情報'!$A$12:$L$113, 2, FALSE), "")</f>
        <v/>
      </c>
      <c r="C72" s="153" t="str">
        <f>IFERROR(VLOOKUP($A72, '利用者情報'!$A$12:$L$113, 3, FALSE), "")</f>
        <v/>
      </c>
      <c r="D72" s="153" t="str">
        <f>IFERROR(VLOOKUP($A72, '利用者情報'!$A$12:$L$113, 6, FALSE), "")</f>
        <v/>
      </c>
      <c r="E72" s="153" t="str">
        <f>IFERROR(VLOOKUP($A72, '利用者情報'!$A$12:$L$113, 7, FALSE), "")</f>
        <v/>
      </c>
      <c r="F72" s="156" t="str">
        <f>IFERROR(VLOOKUP($A72, '利用者情報'!$A$12:$L$113, 8, FALSE), "")</f>
        <v/>
      </c>
      <c r="G72" s="153" t="str">
        <f>IFERROR(VLOOKUP($A72, '利用者情報'!$A$12:$L$113, 9, FALSE), "")</f>
        <v/>
      </c>
      <c r="H72" s="153" t="str">
        <f>IFERROR(VLOOKUP($A72, '利用者情報'!$A$12:$L$113, 10, FALSE), "")</f>
        <v/>
      </c>
      <c r="I72" s="153" t="str">
        <f>IFERROR(VLOOKUP($A72, '利用者情報'!$A$12:$L$113, 11, FALSE), "")</f>
        <v/>
      </c>
      <c r="J72" s="153" t="str">
        <f>IFERROR(VLOOKUP($A72, '利用者情報'!$A$12:$L$113, 12, FALSE), "")</f>
        <v/>
      </c>
      <c r="K72" s="160"/>
      <c r="L72" s="160"/>
      <c r="M72" s="157">
        <f t="shared" si="1"/>
        <v>0</v>
      </c>
      <c r="N72" s="158">
        <f t="shared" si="2"/>
        <v>0</v>
      </c>
      <c r="O72" s="160"/>
      <c r="P72" s="160"/>
      <c r="Q72" s="160"/>
      <c r="R72" s="158">
        <f t="shared" si="3"/>
        <v>0</v>
      </c>
      <c r="S72" s="157">
        <f t="shared" si="4"/>
        <v>0</v>
      </c>
      <c r="T72" s="157">
        <f t="shared" si="5"/>
        <v>0</v>
      </c>
      <c r="U72" s="158">
        <f t="shared" si="6"/>
        <v>0</v>
      </c>
      <c r="V72" s="158">
        <f t="shared" si="7"/>
        <v>0</v>
      </c>
      <c r="W72" s="159"/>
      <c r="X72" s="10" t="str">
        <f t="shared" si="8"/>
        <v/>
      </c>
      <c r="Y72" s="1"/>
      <c r="Z72" s="1"/>
      <c r="AA72" s="1"/>
      <c r="AB72" s="1"/>
      <c r="AC72" s="1"/>
    </row>
    <row r="73" ht="18.0" customHeight="1">
      <c r="A73" s="160"/>
      <c r="B73" s="153" t="str">
        <f>IFERROR(VLOOKUP($A73, '利用者情報'!$A$12:$L$113, 2, FALSE), "")</f>
        <v/>
      </c>
      <c r="C73" s="153" t="str">
        <f>IFERROR(VLOOKUP($A73, '利用者情報'!$A$12:$L$113, 3, FALSE), "")</f>
        <v/>
      </c>
      <c r="D73" s="153" t="str">
        <f>IFERROR(VLOOKUP($A73, '利用者情報'!$A$12:$L$113, 6, FALSE), "")</f>
        <v/>
      </c>
      <c r="E73" s="153" t="str">
        <f>IFERROR(VLOOKUP($A73, '利用者情報'!$A$12:$L$113, 7, FALSE), "")</f>
        <v/>
      </c>
      <c r="F73" s="156" t="str">
        <f>IFERROR(VLOOKUP($A73, '利用者情報'!$A$12:$L$113, 8, FALSE), "")</f>
        <v/>
      </c>
      <c r="G73" s="153" t="str">
        <f>IFERROR(VLOOKUP($A73, '利用者情報'!$A$12:$L$113, 9, FALSE), "")</f>
        <v/>
      </c>
      <c r="H73" s="153" t="str">
        <f>IFERROR(VLOOKUP($A73, '利用者情報'!$A$12:$L$113, 10, FALSE), "")</f>
        <v/>
      </c>
      <c r="I73" s="153" t="str">
        <f>IFERROR(VLOOKUP($A73, '利用者情報'!$A$12:$L$113, 11, FALSE), "")</f>
        <v/>
      </c>
      <c r="J73" s="153" t="str">
        <f>IFERROR(VLOOKUP($A73, '利用者情報'!$A$12:$L$113, 12, FALSE), "")</f>
        <v/>
      </c>
      <c r="K73" s="160"/>
      <c r="L73" s="160"/>
      <c r="M73" s="157">
        <f t="shared" si="1"/>
        <v>0</v>
      </c>
      <c r="N73" s="158">
        <f t="shared" si="2"/>
        <v>0</v>
      </c>
      <c r="O73" s="160"/>
      <c r="P73" s="160"/>
      <c r="Q73" s="160"/>
      <c r="R73" s="158">
        <f t="shared" si="3"/>
        <v>0</v>
      </c>
      <c r="S73" s="157">
        <f t="shared" si="4"/>
        <v>0</v>
      </c>
      <c r="T73" s="157">
        <f t="shared" si="5"/>
        <v>0</v>
      </c>
      <c r="U73" s="158">
        <f t="shared" si="6"/>
        <v>0</v>
      </c>
      <c r="V73" s="158">
        <f t="shared" si="7"/>
        <v>0</v>
      </c>
      <c r="W73" s="159"/>
      <c r="X73" s="10" t="str">
        <f t="shared" si="8"/>
        <v/>
      </c>
      <c r="Y73" s="1"/>
      <c r="Z73" s="1"/>
      <c r="AA73" s="1"/>
      <c r="AB73" s="1"/>
      <c r="AC73" s="1"/>
    </row>
    <row r="74" ht="18.0" customHeight="1">
      <c r="A74" s="160"/>
      <c r="B74" s="153" t="str">
        <f>IFERROR(VLOOKUP($A74, '利用者情報'!$A$12:$L$113, 2, FALSE), "")</f>
        <v/>
      </c>
      <c r="C74" s="153" t="str">
        <f>IFERROR(VLOOKUP($A74, '利用者情報'!$A$12:$L$113, 3, FALSE), "")</f>
        <v/>
      </c>
      <c r="D74" s="153" t="str">
        <f>IFERROR(VLOOKUP($A74, '利用者情報'!$A$12:$L$113, 6, FALSE), "")</f>
        <v/>
      </c>
      <c r="E74" s="153" t="str">
        <f>IFERROR(VLOOKUP($A74, '利用者情報'!$A$12:$L$113, 7, FALSE), "")</f>
        <v/>
      </c>
      <c r="F74" s="156" t="str">
        <f>IFERROR(VLOOKUP($A74, '利用者情報'!$A$12:$L$113, 8, FALSE), "")</f>
        <v/>
      </c>
      <c r="G74" s="153" t="str">
        <f>IFERROR(VLOOKUP($A74, '利用者情報'!$A$12:$L$113, 9, FALSE), "")</f>
        <v/>
      </c>
      <c r="H74" s="153" t="str">
        <f>IFERROR(VLOOKUP($A74, '利用者情報'!$A$12:$L$113, 10, FALSE), "")</f>
        <v/>
      </c>
      <c r="I74" s="153" t="str">
        <f>IFERROR(VLOOKUP($A74, '利用者情報'!$A$12:$L$113, 11, FALSE), "")</f>
        <v/>
      </c>
      <c r="J74" s="153" t="str">
        <f>IFERROR(VLOOKUP($A74, '利用者情報'!$A$12:$L$113, 12, FALSE), "")</f>
        <v/>
      </c>
      <c r="K74" s="160"/>
      <c r="L74" s="160"/>
      <c r="M74" s="157">
        <f t="shared" si="1"/>
        <v>0</v>
      </c>
      <c r="N74" s="158">
        <f t="shared" si="2"/>
        <v>0</v>
      </c>
      <c r="O74" s="160"/>
      <c r="P74" s="160"/>
      <c r="Q74" s="160"/>
      <c r="R74" s="158">
        <f t="shared" si="3"/>
        <v>0</v>
      </c>
      <c r="S74" s="157">
        <f t="shared" si="4"/>
        <v>0</v>
      </c>
      <c r="T74" s="157">
        <f t="shared" si="5"/>
        <v>0</v>
      </c>
      <c r="U74" s="158">
        <f t="shared" si="6"/>
        <v>0</v>
      </c>
      <c r="V74" s="158">
        <f t="shared" si="7"/>
        <v>0</v>
      </c>
      <c r="W74" s="159"/>
      <c r="X74" s="10" t="str">
        <f t="shared" si="8"/>
        <v/>
      </c>
      <c r="Y74" s="1"/>
      <c r="Z74" s="1"/>
      <c r="AA74" s="1"/>
      <c r="AB74" s="1"/>
      <c r="AC74" s="1"/>
    </row>
    <row r="75" ht="18.0" customHeight="1">
      <c r="A75" s="160"/>
      <c r="B75" s="153" t="str">
        <f>IFERROR(VLOOKUP($A75, '利用者情報'!$A$12:$L$113, 2, FALSE), "")</f>
        <v/>
      </c>
      <c r="C75" s="153" t="str">
        <f>IFERROR(VLOOKUP($A75, '利用者情報'!$A$12:$L$113, 3, FALSE), "")</f>
        <v/>
      </c>
      <c r="D75" s="153" t="str">
        <f>IFERROR(VLOOKUP($A75, '利用者情報'!$A$12:$L$113, 6, FALSE), "")</f>
        <v/>
      </c>
      <c r="E75" s="153" t="str">
        <f>IFERROR(VLOOKUP($A75, '利用者情報'!$A$12:$L$113, 7, FALSE), "")</f>
        <v/>
      </c>
      <c r="F75" s="156" t="str">
        <f>IFERROR(VLOOKUP($A75, '利用者情報'!$A$12:$L$113, 8, FALSE), "")</f>
        <v/>
      </c>
      <c r="G75" s="153" t="str">
        <f>IFERROR(VLOOKUP($A75, '利用者情報'!$A$12:$L$113, 9, FALSE), "")</f>
        <v/>
      </c>
      <c r="H75" s="153" t="str">
        <f>IFERROR(VLOOKUP($A75, '利用者情報'!$A$12:$L$113, 10, FALSE), "")</f>
        <v/>
      </c>
      <c r="I75" s="153" t="str">
        <f>IFERROR(VLOOKUP($A75, '利用者情報'!$A$12:$L$113, 11, FALSE), "")</f>
        <v/>
      </c>
      <c r="J75" s="153" t="str">
        <f>IFERROR(VLOOKUP($A75, '利用者情報'!$A$12:$L$113, 12, FALSE), "")</f>
        <v/>
      </c>
      <c r="K75" s="160"/>
      <c r="L75" s="160"/>
      <c r="M75" s="157">
        <f t="shared" si="1"/>
        <v>0</v>
      </c>
      <c r="N75" s="158">
        <f t="shared" si="2"/>
        <v>0</v>
      </c>
      <c r="O75" s="160"/>
      <c r="P75" s="160"/>
      <c r="Q75" s="160"/>
      <c r="R75" s="158">
        <f t="shared" si="3"/>
        <v>0</v>
      </c>
      <c r="S75" s="157">
        <f t="shared" si="4"/>
        <v>0</v>
      </c>
      <c r="T75" s="157">
        <f t="shared" si="5"/>
        <v>0</v>
      </c>
      <c r="U75" s="158">
        <f t="shared" si="6"/>
        <v>0</v>
      </c>
      <c r="V75" s="158">
        <f t="shared" si="7"/>
        <v>0</v>
      </c>
      <c r="W75" s="159"/>
      <c r="X75" s="10" t="str">
        <f t="shared" si="8"/>
        <v/>
      </c>
      <c r="Y75" s="1"/>
      <c r="Z75" s="1"/>
      <c r="AA75" s="1"/>
      <c r="AB75" s="1"/>
      <c r="AC75" s="1"/>
    </row>
    <row r="76" ht="18.0" customHeight="1">
      <c r="A76" s="160"/>
      <c r="B76" s="153" t="str">
        <f>IFERROR(VLOOKUP($A76, '利用者情報'!$A$12:$L$113, 2, FALSE), "")</f>
        <v/>
      </c>
      <c r="C76" s="153" t="str">
        <f>IFERROR(VLOOKUP($A76, '利用者情報'!$A$12:$L$113, 3, FALSE), "")</f>
        <v/>
      </c>
      <c r="D76" s="153" t="str">
        <f>IFERROR(VLOOKUP($A76, '利用者情報'!$A$12:$L$113, 6, FALSE), "")</f>
        <v/>
      </c>
      <c r="E76" s="153" t="str">
        <f>IFERROR(VLOOKUP($A76, '利用者情報'!$A$12:$L$113, 7, FALSE), "")</f>
        <v/>
      </c>
      <c r="F76" s="156" t="str">
        <f>IFERROR(VLOOKUP($A76, '利用者情報'!$A$12:$L$113, 8, FALSE), "")</f>
        <v/>
      </c>
      <c r="G76" s="153" t="str">
        <f>IFERROR(VLOOKUP($A76, '利用者情報'!$A$12:$L$113, 9, FALSE), "")</f>
        <v/>
      </c>
      <c r="H76" s="153" t="str">
        <f>IFERROR(VLOOKUP($A76, '利用者情報'!$A$12:$L$113, 10, FALSE), "")</f>
        <v/>
      </c>
      <c r="I76" s="153" t="str">
        <f>IFERROR(VLOOKUP($A76, '利用者情報'!$A$12:$L$113, 11, FALSE), "")</f>
        <v/>
      </c>
      <c r="J76" s="153" t="str">
        <f>IFERROR(VLOOKUP($A76, '利用者情報'!$A$12:$L$113, 12, FALSE), "")</f>
        <v/>
      </c>
      <c r="K76" s="160"/>
      <c r="L76" s="160"/>
      <c r="M76" s="157">
        <f t="shared" si="1"/>
        <v>0</v>
      </c>
      <c r="N76" s="158">
        <f t="shared" si="2"/>
        <v>0</v>
      </c>
      <c r="O76" s="160"/>
      <c r="P76" s="160"/>
      <c r="Q76" s="160"/>
      <c r="R76" s="158">
        <f t="shared" si="3"/>
        <v>0</v>
      </c>
      <c r="S76" s="157">
        <f t="shared" si="4"/>
        <v>0</v>
      </c>
      <c r="T76" s="157">
        <f t="shared" si="5"/>
        <v>0</v>
      </c>
      <c r="U76" s="158">
        <f t="shared" si="6"/>
        <v>0</v>
      </c>
      <c r="V76" s="158">
        <f t="shared" si="7"/>
        <v>0</v>
      </c>
      <c r="W76" s="159"/>
      <c r="X76" s="163" t="str">
        <f t="shared" si="8"/>
        <v/>
      </c>
      <c r="Y76" s="1"/>
      <c r="Z76" s="1"/>
      <c r="AA76" s="1"/>
      <c r="AB76" s="1"/>
      <c r="AC76" s="1"/>
    </row>
    <row r="77" ht="18.0" customHeight="1">
      <c r="A77" s="160"/>
      <c r="B77" s="153" t="str">
        <f>IFERROR(VLOOKUP($A77, '利用者情報'!$A$12:$L$113, 2, FALSE), "")</f>
        <v/>
      </c>
      <c r="C77" s="153" t="str">
        <f>IFERROR(VLOOKUP($A77, '利用者情報'!$A$12:$L$113, 3, FALSE), "")</f>
        <v/>
      </c>
      <c r="D77" s="153" t="str">
        <f>IFERROR(VLOOKUP($A77, '利用者情報'!$A$12:$L$113, 6, FALSE), "")</f>
        <v/>
      </c>
      <c r="E77" s="153" t="str">
        <f>IFERROR(VLOOKUP($A77, '利用者情報'!$A$12:$L$113, 7, FALSE), "")</f>
        <v/>
      </c>
      <c r="F77" s="156" t="str">
        <f>IFERROR(VLOOKUP($A77, '利用者情報'!$A$12:$L$113, 8, FALSE), "")</f>
        <v/>
      </c>
      <c r="G77" s="153" t="str">
        <f>IFERROR(VLOOKUP($A77, '利用者情報'!$A$12:$L$113, 9, FALSE), "")</f>
        <v/>
      </c>
      <c r="H77" s="153" t="str">
        <f>IFERROR(VLOOKUP($A77, '利用者情報'!$A$12:$L$113, 10, FALSE), "")</f>
        <v/>
      </c>
      <c r="I77" s="153" t="str">
        <f>IFERROR(VLOOKUP($A77, '利用者情報'!$A$12:$L$113, 11, FALSE), "")</f>
        <v/>
      </c>
      <c r="J77" s="153" t="str">
        <f>IFERROR(VLOOKUP($A77, '利用者情報'!$A$12:$L$113, 12, FALSE), "")</f>
        <v/>
      </c>
      <c r="K77" s="160"/>
      <c r="L77" s="160"/>
      <c r="M77" s="157">
        <f t="shared" si="1"/>
        <v>0</v>
      </c>
      <c r="N77" s="158">
        <f t="shared" si="2"/>
        <v>0</v>
      </c>
      <c r="O77" s="160"/>
      <c r="P77" s="160"/>
      <c r="Q77" s="160"/>
      <c r="R77" s="158">
        <f t="shared" si="3"/>
        <v>0</v>
      </c>
      <c r="S77" s="157">
        <f t="shared" si="4"/>
        <v>0</v>
      </c>
      <c r="T77" s="157">
        <f t="shared" si="5"/>
        <v>0</v>
      </c>
      <c r="U77" s="158">
        <f t="shared" si="6"/>
        <v>0</v>
      </c>
      <c r="V77" s="158">
        <f t="shared" si="7"/>
        <v>0</v>
      </c>
      <c r="W77" s="159"/>
      <c r="X77" s="163" t="str">
        <f t="shared" si="8"/>
        <v/>
      </c>
      <c r="Y77" s="1"/>
      <c r="Z77" s="1"/>
      <c r="AA77" s="1"/>
      <c r="AB77" s="1"/>
      <c r="AC77" s="1"/>
    </row>
    <row r="78" ht="18.0" customHeight="1">
      <c r="A78" s="160"/>
      <c r="B78" s="153" t="str">
        <f>IFERROR(VLOOKUP($A78, '利用者情報'!$A$12:$L$113, 2, FALSE), "")</f>
        <v/>
      </c>
      <c r="C78" s="153" t="str">
        <f>IFERROR(VLOOKUP($A78, '利用者情報'!$A$12:$L$113, 3, FALSE), "")</f>
        <v/>
      </c>
      <c r="D78" s="153" t="str">
        <f>IFERROR(VLOOKUP($A78, '利用者情報'!$A$12:$L$113, 6, FALSE), "")</f>
        <v/>
      </c>
      <c r="E78" s="153" t="str">
        <f>IFERROR(VLOOKUP($A78, '利用者情報'!$A$12:$L$113, 7, FALSE), "")</f>
        <v/>
      </c>
      <c r="F78" s="156" t="str">
        <f>IFERROR(VLOOKUP($A78, '利用者情報'!$A$12:$L$113, 8, FALSE), "")</f>
        <v/>
      </c>
      <c r="G78" s="153" t="str">
        <f>IFERROR(VLOOKUP($A78, '利用者情報'!$A$12:$L$113, 9, FALSE), "")</f>
        <v/>
      </c>
      <c r="H78" s="153" t="str">
        <f>IFERROR(VLOOKUP($A78, '利用者情報'!$A$12:$L$113, 10, FALSE), "")</f>
        <v/>
      </c>
      <c r="I78" s="153" t="str">
        <f>IFERROR(VLOOKUP($A78, '利用者情報'!$A$12:$L$113, 11, FALSE), "")</f>
        <v/>
      </c>
      <c r="J78" s="153" t="str">
        <f>IFERROR(VLOOKUP($A78, '利用者情報'!$A$12:$L$113, 12, FALSE), "")</f>
        <v/>
      </c>
      <c r="K78" s="160"/>
      <c r="L78" s="160"/>
      <c r="M78" s="157">
        <f t="shared" si="1"/>
        <v>0</v>
      </c>
      <c r="N78" s="158">
        <f t="shared" si="2"/>
        <v>0</v>
      </c>
      <c r="O78" s="160"/>
      <c r="P78" s="160"/>
      <c r="Q78" s="160"/>
      <c r="R78" s="158">
        <f t="shared" si="3"/>
        <v>0</v>
      </c>
      <c r="S78" s="157">
        <f t="shared" si="4"/>
        <v>0</v>
      </c>
      <c r="T78" s="157">
        <f t="shared" si="5"/>
        <v>0</v>
      </c>
      <c r="U78" s="158">
        <f t="shared" si="6"/>
        <v>0</v>
      </c>
      <c r="V78" s="158">
        <f t="shared" si="7"/>
        <v>0</v>
      </c>
      <c r="W78" s="159"/>
      <c r="X78" s="163"/>
      <c r="Y78" s="10"/>
      <c r="Z78" s="10"/>
      <c r="AA78" s="10"/>
      <c r="AB78" s="10"/>
      <c r="AC78" s="1"/>
    </row>
    <row r="79" ht="18.0" customHeight="1">
      <c r="A79" s="160"/>
      <c r="B79" s="153" t="str">
        <f>IFERROR(VLOOKUP($A79, '利用者情報'!$A$12:$L$113, 2, FALSE), "")</f>
        <v/>
      </c>
      <c r="C79" s="153" t="str">
        <f>IFERROR(VLOOKUP($A79, '利用者情報'!$A$12:$L$113, 3, FALSE), "")</f>
        <v/>
      </c>
      <c r="D79" s="153" t="str">
        <f>IFERROR(VLOOKUP($A79, '利用者情報'!$A$12:$L$113, 6, FALSE), "")</f>
        <v/>
      </c>
      <c r="E79" s="153" t="str">
        <f>IFERROR(VLOOKUP($A79, '利用者情報'!$A$12:$L$113, 7, FALSE), "")</f>
        <v/>
      </c>
      <c r="F79" s="156" t="str">
        <f>IFERROR(VLOOKUP($A79, '利用者情報'!$A$12:$L$113, 8, FALSE), "")</f>
        <v/>
      </c>
      <c r="G79" s="153" t="str">
        <f>IFERROR(VLOOKUP($A79, '利用者情報'!$A$12:$L$113, 9, FALSE), "")</f>
        <v/>
      </c>
      <c r="H79" s="153" t="str">
        <f>IFERROR(VLOOKUP($A79, '利用者情報'!$A$12:$L$113, 10, FALSE), "")</f>
        <v/>
      </c>
      <c r="I79" s="153" t="str">
        <f>IFERROR(VLOOKUP($A79, '利用者情報'!$A$12:$L$113, 11, FALSE), "")</f>
        <v/>
      </c>
      <c r="J79" s="153" t="str">
        <f>IFERROR(VLOOKUP($A79, '利用者情報'!$A$12:$L$113, 12, FALSE), "")</f>
        <v/>
      </c>
      <c r="K79" s="160"/>
      <c r="L79" s="160"/>
      <c r="M79" s="157">
        <f t="shared" si="1"/>
        <v>0</v>
      </c>
      <c r="N79" s="158">
        <f t="shared" si="2"/>
        <v>0</v>
      </c>
      <c r="O79" s="160"/>
      <c r="P79" s="160"/>
      <c r="Q79" s="160"/>
      <c r="R79" s="158">
        <f t="shared" si="3"/>
        <v>0</v>
      </c>
      <c r="S79" s="157">
        <f t="shared" si="4"/>
        <v>0</v>
      </c>
      <c r="T79" s="157">
        <f t="shared" si="5"/>
        <v>0</v>
      </c>
      <c r="U79" s="158">
        <f t="shared" si="6"/>
        <v>0</v>
      </c>
      <c r="V79" s="158">
        <f t="shared" si="7"/>
        <v>0</v>
      </c>
      <c r="W79" s="159"/>
      <c r="X79" s="1"/>
      <c r="Y79" s="1"/>
      <c r="Z79" s="1"/>
      <c r="AA79" s="1"/>
      <c r="AB79" s="1"/>
      <c r="AC79" s="1"/>
    </row>
    <row r="80" ht="18.0" customHeight="1">
      <c r="A80" s="160"/>
      <c r="B80" s="153" t="str">
        <f>IFERROR(VLOOKUP($A80, '利用者情報'!$A$12:$L$113, 2, FALSE), "")</f>
        <v/>
      </c>
      <c r="C80" s="153" t="str">
        <f>IFERROR(VLOOKUP($A80, '利用者情報'!$A$12:$L$113, 3, FALSE), "")</f>
        <v/>
      </c>
      <c r="D80" s="153" t="str">
        <f>IFERROR(VLOOKUP($A80, '利用者情報'!$A$12:$L$113, 6, FALSE), "")</f>
        <v/>
      </c>
      <c r="E80" s="153" t="str">
        <f>IFERROR(VLOOKUP($A80, '利用者情報'!$A$12:$L$113, 7, FALSE), "")</f>
        <v/>
      </c>
      <c r="F80" s="156" t="str">
        <f>IFERROR(VLOOKUP($A80, '利用者情報'!$A$12:$L$113, 8, FALSE), "")</f>
        <v/>
      </c>
      <c r="G80" s="153" t="str">
        <f>IFERROR(VLOOKUP($A80, '利用者情報'!$A$12:$L$113, 9, FALSE), "")</f>
        <v/>
      </c>
      <c r="H80" s="153" t="str">
        <f>IFERROR(VLOOKUP($A80, '利用者情報'!$A$12:$L$113, 10, FALSE), "")</f>
        <v/>
      </c>
      <c r="I80" s="153" t="str">
        <f>IFERROR(VLOOKUP($A80, '利用者情報'!$A$12:$L$113, 11, FALSE), "")</f>
        <v/>
      </c>
      <c r="J80" s="153" t="str">
        <f>IFERROR(VLOOKUP($A80, '利用者情報'!$A$12:$L$113, 12, FALSE), "")</f>
        <v/>
      </c>
      <c r="K80" s="160"/>
      <c r="L80" s="160"/>
      <c r="M80" s="157">
        <f t="shared" si="1"/>
        <v>0</v>
      </c>
      <c r="N80" s="158">
        <f t="shared" si="2"/>
        <v>0</v>
      </c>
      <c r="O80" s="160"/>
      <c r="P80" s="160"/>
      <c r="Q80" s="160"/>
      <c r="R80" s="158">
        <f t="shared" si="3"/>
        <v>0</v>
      </c>
      <c r="S80" s="157">
        <f t="shared" si="4"/>
        <v>0</v>
      </c>
      <c r="T80" s="157">
        <f t="shared" si="5"/>
        <v>0</v>
      </c>
      <c r="U80" s="158">
        <f t="shared" si="6"/>
        <v>0</v>
      </c>
      <c r="V80" s="158">
        <f t="shared" si="7"/>
        <v>0</v>
      </c>
      <c r="W80" s="159"/>
      <c r="X80" s="1"/>
      <c r="Y80" s="1"/>
      <c r="Z80" s="1"/>
      <c r="AA80" s="1"/>
      <c r="AB80" s="1"/>
      <c r="AC80" s="1"/>
    </row>
    <row r="81" ht="18.0" customHeight="1">
      <c r="A81" s="160"/>
      <c r="B81" s="153" t="str">
        <f>IFERROR(VLOOKUP($A81, '利用者情報'!$A$12:$L$113, 2, FALSE), "")</f>
        <v/>
      </c>
      <c r="C81" s="153" t="str">
        <f>IFERROR(VLOOKUP($A81, '利用者情報'!$A$12:$L$113, 3, FALSE), "")</f>
        <v/>
      </c>
      <c r="D81" s="153" t="str">
        <f>IFERROR(VLOOKUP($A81, '利用者情報'!$A$12:$L$113, 6, FALSE), "")</f>
        <v/>
      </c>
      <c r="E81" s="153" t="str">
        <f>IFERROR(VLOOKUP($A81, '利用者情報'!$A$12:$L$113, 7, FALSE), "")</f>
        <v/>
      </c>
      <c r="F81" s="156" t="str">
        <f>IFERROR(VLOOKUP($A81, '利用者情報'!$A$12:$L$113, 8, FALSE), "")</f>
        <v/>
      </c>
      <c r="G81" s="153" t="str">
        <f>IFERROR(VLOOKUP($A81, '利用者情報'!$A$12:$L$113, 9, FALSE), "")</f>
        <v/>
      </c>
      <c r="H81" s="153" t="str">
        <f>IFERROR(VLOOKUP($A81, '利用者情報'!$A$12:$L$113, 10, FALSE), "")</f>
        <v/>
      </c>
      <c r="I81" s="153" t="str">
        <f>IFERROR(VLOOKUP($A81, '利用者情報'!$A$12:$L$113, 11, FALSE), "")</f>
        <v/>
      </c>
      <c r="J81" s="153" t="str">
        <f>IFERROR(VLOOKUP($A81, '利用者情報'!$A$12:$L$113, 12, FALSE), "")</f>
        <v/>
      </c>
      <c r="K81" s="160"/>
      <c r="L81" s="160"/>
      <c r="M81" s="157">
        <f t="shared" si="1"/>
        <v>0</v>
      </c>
      <c r="N81" s="158">
        <f t="shared" si="2"/>
        <v>0</v>
      </c>
      <c r="O81" s="160"/>
      <c r="P81" s="160"/>
      <c r="Q81" s="160"/>
      <c r="R81" s="158">
        <f t="shared" si="3"/>
        <v>0</v>
      </c>
      <c r="S81" s="157">
        <f t="shared" si="4"/>
        <v>0</v>
      </c>
      <c r="T81" s="157">
        <f t="shared" si="5"/>
        <v>0</v>
      </c>
      <c r="U81" s="158">
        <f t="shared" si="6"/>
        <v>0</v>
      </c>
      <c r="V81" s="158">
        <f t="shared" si="7"/>
        <v>0</v>
      </c>
      <c r="W81" s="159"/>
      <c r="X81" s="1"/>
      <c r="Y81" s="1"/>
      <c r="Z81" s="1"/>
      <c r="AA81" s="1"/>
      <c r="AB81" s="1"/>
      <c r="AC81" s="1"/>
    </row>
    <row r="82" ht="18.0" customHeight="1">
      <c r="A82" s="160"/>
      <c r="B82" s="153" t="str">
        <f>IFERROR(VLOOKUP($A82, '利用者情報'!$A$12:$L$113, 2, FALSE), "")</f>
        <v/>
      </c>
      <c r="C82" s="153" t="str">
        <f>IFERROR(VLOOKUP($A82, '利用者情報'!$A$12:$L$113, 3, FALSE), "")</f>
        <v/>
      </c>
      <c r="D82" s="153" t="str">
        <f>IFERROR(VLOOKUP($A82, '利用者情報'!$A$12:$L$113, 6, FALSE), "")</f>
        <v/>
      </c>
      <c r="E82" s="153" t="str">
        <f>IFERROR(VLOOKUP($A82, '利用者情報'!$A$12:$L$113, 7, FALSE), "")</f>
        <v/>
      </c>
      <c r="F82" s="156" t="str">
        <f>IFERROR(VLOOKUP($A82, '利用者情報'!$A$12:$L$113, 8, FALSE), "")</f>
        <v/>
      </c>
      <c r="G82" s="153" t="str">
        <f>IFERROR(VLOOKUP($A82, '利用者情報'!$A$12:$L$113, 9, FALSE), "")</f>
        <v/>
      </c>
      <c r="H82" s="153" t="str">
        <f>IFERROR(VLOOKUP($A82, '利用者情報'!$A$12:$L$113, 10, FALSE), "")</f>
        <v/>
      </c>
      <c r="I82" s="153" t="str">
        <f>IFERROR(VLOOKUP($A82, '利用者情報'!$A$12:$L$113, 11, FALSE), "")</f>
        <v/>
      </c>
      <c r="J82" s="153" t="str">
        <f>IFERROR(VLOOKUP($A82, '利用者情報'!$A$12:$L$113, 12, FALSE), "")</f>
        <v/>
      </c>
      <c r="K82" s="160"/>
      <c r="L82" s="160"/>
      <c r="M82" s="157">
        <f t="shared" si="1"/>
        <v>0</v>
      </c>
      <c r="N82" s="158">
        <f t="shared" si="2"/>
        <v>0</v>
      </c>
      <c r="O82" s="160"/>
      <c r="P82" s="160"/>
      <c r="Q82" s="160"/>
      <c r="R82" s="158">
        <f t="shared" si="3"/>
        <v>0</v>
      </c>
      <c r="S82" s="157">
        <f t="shared" si="4"/>
        <v>0</v>
      </c>
      <c r="T82" s="157">
        <f t="shared" si="5"/>
        <v>0</v>
      </c>
      <c r="U82" s="158">
        <f t="shared" si="6"/>
        <v>0</v>
      </c>
      <c r="V82" s="158">
        <f t="shared" si="7"/>
        <v>0</v>
      </c>
      <c r="W82" s="159"/>
      <c r="X82" s="1"/>
      <c r="Y82" s="1"/>
      <c r="Z82" s="1"/>
      <c r="AA82" s="1"/>
      <c r="AB82" s="1"/>
      <c r="AC82" s="1"/>
    </row>
    <row r="83" ht="18.0" customHeight="1">
      <c r="A83" s="160"/>
      <c r="B83" s="153" t="str">
        <f>IFERROR(VLOOKUP($A83, '利用者情報'!$A$12:$L$113, 2, FALSE), "")</f>
        <v/>
      </c>
      <c r="C83" s="153" t="str">
        <f>IFERROR(VLOOKUP($A83, '利用者情報'!$A$12:$L$113, 3, FALSE), "")</f>
        <v/>
      </c>
      <c r="D83" s="153" t="str">
        <f>IFERROR(VLOOKUP($A83, '利用者情報'!$A$12:$L$113, 6, FALSE), "")</f>
        <v/>
      </c>
      <c r="E83" s="153" t="str">
        <f>IFERROR(VLOOKUP($A83, '利用者情報'!$A$12:$L$113, 7, FALSE), "")</f>
        <v/>
      </c>
      <c r="F83" s="156" t="str">
        <f>IFERROR(VLOOKUP($A83, '利用者情報'!$A$12:$L$113, 8, FALSE), "")</f>
        <v/>
      </c>
      <c r="G83" s="153" t="str">
        <f>IFERROR(VLOOKUP($A83, '利用者情報'!$A$12:$L$113, 9, FALSE), "")</f>
        <v/>
      </c>
      <c r="H83" s="153" t="str">
        <f>IFERROR(VLOOKUP($A83, '利用者情報'!$A$12:$L$113, 10, FALSE), "")</f>
        <v/>
      </c>
      <c r="I83" s="153" t="str">
        <f>IFERROR(VLOOKUP($A83, '利用者情報'!$A$12:$L$113, 11, FALSE), "")</f>
        <v/>
      </c>
      <c r="J83" s="153" t="str">
        <f>IFERROR(VLOOKUP($A83, '利用者情報'!$A$12:$L$113, 12, FALSE), "")</f>
        <v/>
      </c>
      <c r="K83" s="160"/>
      <c r="L83" s="160"/>
      <c r="M83" s="157">
        <f t="shared" si="1"/>
        <v>0</v>
      </c>
      <c r="N83" s="158">
        <f t="shared" si="2"/>
        <v>0</v>
      </c>
      <c r="O83" s="160"/>
      <c r="P83" s="160"/>
      <c r="Q83" s="160"/>
      <c r="R83" s="158">
        <f t="shared" si="3"/>
        <v>0</v>
      </c>
      <c r="S83" s="157">
        <f t="shared" si="4"/>
        <v>0</v>
      </c>
      <c r="T83" s="157">
        <f t="shared" si="5"/>
        <v>0</v>
      </c>
      <c r="U83" s="158">
        <f t="shared" si="6"/>
        <v>0</v>
      </c>
      <c r="V83" s="158">
        <f t="shared" si="7"/>
        <v>0</v>
      </c>
      <c r="W83" s="159"/>
      <c r="X83" s="1"/>
      <c r="Y83" s="1"/>
      <c r="Z83" s="1"/>
      <c r="AA83" s="1"/>
      <c r="AB83" s="1"/>
      <c r="AC83" s="1"/>
    </row>
    <row r="84" ht="18.0" customHeight="1">
      <c r="A84" s="160"/>
      <c r="B84" s="153" t="str">
        <f>IFERROR(VLOOKUP($A84, '利用者情報'!$A$12:$L$113, 2, FALSE), "")</f>
        <v/>
      </c>
      <c r="C84" s="153" t="str">
        <f>IFERROR(VLOOKUP($A84, '利用者情報'!$A$12:$L$113, 3, FALSE), "")</f>
        <v/>
      </c>
      <c r="D84" s="153" t="str">
        <f>IFERROR(VLOOKUP($A84, '利用者情報'!$A$12:$L$113, 6, FALSE), "")</f>
        <v/>
      </c>
      <c r="E84" s="153" t="str">
        <f>IFERROR(VLOOKUP($A84, '利用者情報'!$A$12:$L$113, 7, FALSE), "")</f>
        <v/>
      </c>
      <c r="F84" s="156" t="str">
        <f>IFERROR(VLOOKUP($A84, '利用者情報'!$A$12:$L$113, 8, FALSE), "")</f>
        <v/>
      </c>
      <c r="G84" s="153" t="str">
        <f>IFERROR(VLOOKUP($A84, '利用者情報'!$A$12:$L$113, 9, FALSE), "")</f>
        <v/>
      </c>
      <c r="H84" s="153" t="str">
        <f>IFERROR(VLOOKUP($A84, '利用者情報'!$A$12:$L$113, 10, FALSE), "")</f>
        <v/>
      </c>
      <c r="I84" s="153" t="str">
        <f>IFERROR(VLOOKUP($A84, '利用者情報'!$A$12:$L$113, 11, FALSE), "")</f>
        <v/>
      </c>
      <c r="J84" s="153" t="str">
        <f>IFERROR(VLOOKUP($A84, '利用者情報'!$A$12:$L$113, 12, FALSE), "")</f>
        <v/>
      </c>
      <c r="K84" s="160"/>
      <c r="L84" s="160"/>
      <c r="M84" s="157">
        <f t="shared" si="1"/>
        <v>0</v>
      </c>
      <c r="N84" s="158">
        <f t="shared" si="2"/>
        <v>0</v>
      </c>
      <c r="O84" s="160"/>
      <c r="P84" s="160"/>
      <c r="Q84" s="160"/>
      <c r="R84" s="158">
        <f t="shared" si="3"/>
        <v>0</v>
      </c>
      <c r="S84" s="157">
        <f t="shared" si="4"/>
        <v>0</v>
      </c>
      <c r="T84" s="157">
        <f t="shared" si="5"/>
        <v>0</v>
      </c>
      <c r="U84" s="158">
        <f t="shared" si="6"/>
        <v>0</v>
      </c>
      <c r="V84" s="158">
        <f t="shared" si="7"/>
        <v>0</v>
      </c>
      <c r="W84" s="159"/>
      <c r="X84" s="1"/>
      <c r="Y84" s="1"/>
      <c r="Z84" s="1"/>
      <c r="AA84" s="1"/>
      <c r="AB84" s="1"/>
      <c r="AC84" s="1"/>
    </row>
    <row r="85" ht="18.0" customHeight="1">
      <c r="A85" s="160"/>
      <c r="B85" s="153" t="str">
        <f>IFERROR(VLOOKUP($A85, '利用者情報'!$A$12:$L$113, 2, FALSE), "")</f>
        <v/>
      </c>
      <c r="C85" s="153" t="str">
        <f>IFERROR(VLOOKUP($A85, '利用者情報'!$A$12:$L$113, 3, FALSE), "")</f>
        <v/>
      </c>
      <c r="D85" s="153" t="str">
        <f>IFERROR(VLOOKUP($A85, '利用者情報'!$A$12:$L$113, 6, FALSE), "")</f>
        <v/>
      </c>
      <c r="E85" s="153" t="str">
        <f>IFERROR(VLOOKUP($A85, '利用者情報'!$A$12:$L$113, 7, FALSE), "")</f>
        <v/>
      </c>
      <c r="F85" s="156" t="str">
        <f>IFERROR(VLOOKUP($A85, '利用者情報'!$A$12:$L$113, 8, FALSE), "")</f>
        <v/>
      </c>
      <c r="G85" s="153" t="str">
        <f>IFERROR(VLOOKUP($A85, '利用者情報'!$A$12:$L$113, 9, FALSE), "")</f>
        <v/>
      </c>
      <c r="H85" s="153" t="str">
        <f>IFERROR(VLOOKUP($A85, '利用者情報'!$A$12:$L$113, 10, FALSE), "")</f>
        <v/>
      </c>
      <c r="I85" s="153" t="str">
        <f>IFERROR(VLOOKUP($A85, '利用者情報'!$A$12:$L$113, 11, FALSE), "")</f>
        <v/>
      </c>
      <c r="J85" s="153" t="str">
        <f>IFERROR(VLOOKUP($A85, '利用者情報'!$A$12:$L$113, 12, FALSE), "")</f>
        <v/>
      </c>
      <c r="K85" s="160"/>
      <c r="L85" s="160"/>
      <c r="M85" s="157">
        <f t="shared" si="1"/>
        <v>0</v>
      </c>
      <c r="N85" s="158">
        <f t="shared" si="2"/>
        <v>0</v>
      </c>
      <c r="O85" s="160"/>
      <c r="P85" s="160"/>
      <c r="Q85" s="160"/>
      <c r="R85" s="158">
        <f t="shared" si="3"/>
        <v>0</v>
      </c>
      <c r="S85" s="157">
        <f t="shared" si="4"/>
        <v>0</v>
      </c>
      <c r="T85" s="157">
        <f t="shared" si="5"/>
        <v>0</v>
      </c>
      <c r="U85" s="158">
        <f t="shared" si="6"/>
        <v>0</v>
      </c>
      <c r="V85" s="158">
        <f t="shared" si="7"/>
        <v>0</v>
      </c>
      <c r="W85" s="159"/>
      <c r="X85" s="1"/>
      <c r="Y85" s="1"/>
      <c r="Z85" s="1"/>
      <c r="AA85" s="1"/>
      <c r="AB85" s="1"/>
      <c r="AC85" s="1"/>
    </row>
    <row r="86" ht="18.0" customHeight="1">
      <c r="A86" s="160"/>
      <c r="B86" s="153" t="str">
        <f>IFERROR(VLOOKUP($A86, '利用者情報'!$A$12:$L$113, 2, FALSE), "")</f>
        <v/>
      </c>
      <c r="C86" s="153" t="str">
        <f>IFERROR(VLOOKUP($A86, '利用者情報'!$A$12:$L$113, 3, FALSE), "")</f>
        <v/>
      </c>
      <c r="D86" s="153" t="str">
        <f>IFERROR(VLOOKUP($A86, '利用者情報'!$A$12:$L$113, 6, FALSE), "")</f>
        <v/>
      </c>
      <c r="E86" s="153" t="str">
        <f>IFERROR(VLOOKUP($A86, '利用者情報'!$A$12:$L$113, 7, FALSE), "")</f>
        <v/>
      </c>
      <c r="F86" s="156" t="str">
        <f>IFERROR(VLOOKUP($A86, '利用者情報'!$A$12:$L$113, 8, FALSE), "")</f>
        <v/>
      </c>
      <c r="G86" s="153" t="str">
        <f>IFERROR(VLOOKUP($A86, '利用者情報'!$A$12:$L$113, 9, FALSE), "")</f>
        <v/>
      </c>
      <c r="H86" s="153" t="str">
        <f>IFERROR(VLOOKUP($A86, '利用者情報'!$A$12:$L$113, 10, FALSE), "")</f>
        <v/>
      </c>
      <c r="I86" s="153" t="str">
        <f>IFERROR(VLOOKUP($A86, '利用者情報'!$A$12:$L$113, 11, FALSE), "")</f>
        <v/>
      </c>
      <c r="J86" s="153" t="str">
        <f>IFERROR(VLOOKUP($A86, '利用者情報'!$A$12:$L$113, 12, FALSE), "")</f>
        <v/>
      </c>
      <c r="K86" s="160"/>
      <c r="L86" s="160"/>
      <c r="M86" s="157">
        <f t="shared" si="1"/>
        <v>0</v>
      </c>
      <c r="N86" s="158">
        <f t="shared" si="2"/>
        <v>0</v>
      </c>
      <c r="O86" s="160"/>
      <c r="P86" s="160"/>
      <c r="Q86" s="160"/>
      <c r="R86" s="158">
        <f t="shared" si="3"/>
        <v>0</v>
      </c>
      <c r="S86" s="157">
        <f t="shared" si="4"/>
        <v>0</v>
      </c>
      <c r="T86" s="157">
        <f t="shared" si="5"/>
        <v>0</v>
      </c>
      <c r="U86" s="158">
        <f t="shared" si="6"/>
        <v>0</v>
      </c>
      <c r="V86" s="158">
        <f t="shared" si="7"/>
        <v>0</v>
      </c>
      <c r="W86" s="159"/>
      <c r="X86" s="1"/>
      <c r="Y86" s="1"/>
      <c r="Z86" s="1"/>
      <c r="AA86" s="1"/>
      <c r="AB86" s="1"/>
      <c r="AC86" s="1"/>
    </row>
    <row r="87" ht="18.0" customHeight="1">
      <c r="A87" s="160"/>
      <c r="B87" s="153" t="str">
        <f>IFERROR(VLOOKUP($A87, '利用者情報'!$A$12:$L$113, 2, FALSE), "")</f>
        <v/>
      </c>
      <c r="C87" s="153" t="str">
        <f>IFERROR(VLOOKUP($A87, '利用者情報'!$A$12:$L$113, 3, FALSE), "")</f>
        <v/>
      </c>
      <c r="D87" s="153" t="str">
        <f>IFERROR(VLOOKUP($A87, '利用者情報'!$A$12:$L$113, 6, FALSE), "")</f>
        <v/>
      </c>
      <c r="E87" s="153" t="str">
        <f>IFERROR(VLOOKUP($A87, '利用者情報'!$A$12:$L$113, 7, FALSE), "")</f>
        <v/>
      </c>
      <c r="F87" s="156" t="str">
        <f>IFERROR(VLOOKUP($A87, '利用者情報'!$A$12:$L$113, 8, FALSE), "")</f>
        <v/>
      </c>
      <c r="G87" s="153" t="str">
        <f>IFERROR(VLOOKUP($A87, '利用者情報'!$A$12:$L$113, 9, FALSE), "")</f>
        <v/>
      </c>
      <c r="H87" s="153" t="str">
        <f>IFERROR(VLOOKUP($A87, '利用者情報'!$A$12:$L$113, 10, FALSE), "")</f>
        <v/>
      </c>
      <c r="I87" s="153" t="str">
        <f>IFERROR(VLOOKUP($A87, '利用者情報'!$A$12:$L$113, 11, FALSE), "")</f>
        <v/>
      </c>
      <c r="J87" s="153" t="str">
        <f>IFERROR(VLOOKUP($A87, '利用者情報'!$A$12:$L$113, 12, FALSE), "")</f>
        <v/>
      </c>
      <c r="K87" s="160"/>
      <c r="L87" s="160"/>
      <c r="M87" s="157">
        <f t="shared" si="1"/>
        <v>0</v>
      </c>
      <c r="N87" s="158">
        <f t="shared" si="2"/>
        <v>0</v>
      </c>
      <c r="O87" s="160"/>
      <c r="P87" s="160"/>
      <c r="Q87" s="160"/>
      <c r="R87" s="158">
        <f t="shared" si="3"/>
        <v>0</v>
      </c>
      <c r="S87" s="157">
        <f t="shared" si="4"/>
        <v>0</v>
      </c>
      <c r="T87" s="157">
        <f t="shared" si="5"/>
        <v>0</v>
      </c>
      <c r="U87" s="158">
        <f t="shared" si="6"/>
        <v>0</v>
      </c>
      <c r="V87" s="158">
        <f t="shared" si="7"/>
        <v>0</v>
      </c>
      <c r="W87" s="159"/>
      <c r="X87" s="1"/>
      <c r="Y87" s="1"/>
      <c r="Z87" s="1"/>
      <c r="AA87" s="1"/>
      <c r="AB87" s="1"/>
      <c r="AC87" s="1"/>
    </row>
    <row r="88" ht="18.0" customHeight="1">
      <c r="A88" s="160"/>
      <c r="B88" s="153" t="str">
        <f>IFERROR(VLOOKUP($A88, '利用者情報'!$A$12:$L$113, 2, FALSE), "")</f>
        <v/>
      </c>
      <c r="C88" s="153" t="str">
        <f>IFERROR(VLOOKUP($A88, '利用者情報'!$A$12:$L$113, 3, FALSE), "")</f>
        <v/>
      </c>
      <c r="D88" s="153" t="str">
        <f>IFERROR(VLOOKUP($A88, '利用者情報'!$A$12:$L$113, 6, FALSE), "")</f>
        <v/>
      </c>
      <c r="E88" s="153" t="str">
        <f>IFERROR(VLOOKUP($A88, '利用者情報'!$A$12:$L$113, 7, FALSE), "")</f>
        <v/>
      </c>
      <c r="F88" s="156" t="str">
        <f>IFERROR(VLOOKUP($A88, '利用者情報'!$A$12:$L$113, 8, FALSE), "")</f>
        <v/>
      </c>
      <c r="G88" s="153" t="str">
        <f>IFERROR(VLOOKUP($A88, '利用者情報'!$A$12:$L$113, 9, FALSE), "")</f>
        <v/>
      </c>
      <c r="H88" s="153" t="str">
        <f>IFERROR(VLOOKUP($A88, '利用者情報'!$A$12:$L$113, 10, FALSE), "")</f>
        <v/>
      </c>
      <c r="I88" s="153" t="str">
        <f>IFERROR(VLOOKUP($A88, '利用者情報'!$A$12:$L$113, 11, FALSE), "")</f>
        <v/>
      </c>
      <c r="J88" s="153" t="str">
        <f>IFERROR(VLOOKUP($A88, '利用者情報'!$A$12:$L$113, 12, FALSE), "")</f>
        <v/>
      </c>
      <c r="K88" s="160"/>
      <c r="L88" s="160"/>
      <c r="M88" s="157">
        <f t="shared" si="1"/>
        <v>0</v>
      </c>
      <c r="N88" s="158">
        <f t="shared" si="2"/>
        <v>0</v>
      </c>
      <c r="O88" s="160"/>
      <c r="P88" s="160"/>
      <c r="Q88" s="160"/>
      <c r="R88" s="158">
        <f t="shared" si="3"/>
        <v>0</v>
      </c>
      <c r="S88" s="157">
        <f t="shared" si="4"/>
        <v>0</v>
      </c>
      <c r="T88" s="157">
        <f t="shared" si="5"/>
        <v>0</v>
      </c>
      <c r="U88" s="158">
        <f t="shared" si="6"/>
        <v>0</v>
      </c>
      <c r="V88" s="158">
        <f t="shared" si="7"/>
        <v>0</v>
      </c>
      <c r="W88" s="159"/>
      <c r="X88" s="1"/>
      <c r="Y88" s="1"/>
      <c r="Z88" s="1"/>
      <c r="AA88" s="1"/>
      <c r="AB88" s="1"/>
      <c r="AC88" s="1"/>
    </row>
    <row r="89" ht="18.0" customHeight="1">
      <c r="A89" s="160"/>
      <c r="B89" s="153" t="str">
        <f>IFERROR(VLOOKUP($A89, '利用者情報'!$A$12:$L$113, 2, FALSE), "")</f>
        <v/>
      </c>
      <c r="C89" s="153" t="str">
        <f>IFERROR(VLOOKUP($A89, '利用者情報'!$A$12:$L$113, 3, FALSE), "")</f>
        <v/>
      </c>
      <c r="D89" s="153" t="str">
        <f>IFERROR(VLOOKUP($A89, '利用者情報'!$A$12:$L$113, 6, FALSE), "")</f>
        <v/>
      </c>
      <c r="E89" s="153" t="str">
        <f>IFERROR(VLOOKUP($A89, '利用者情報'!$A$12:$L$113, 7, FALSE), "")</f>
        <v/>
      </c>
      <c r="F89" s="156" t="str">
        <f>IFERROR(VLOOKUP($A89, '利用者情報'!$A$12:$L$113, 8, FALSE), "")</f>
        <v/>
      </c>
      <c r="G89" s="153" t="str">
        <f>IFERROR(VLOOKUP($A89, '利用者情報'!$A$12:$L$113, 9, FALSE), "")</f>
        <v/>
      </c>
      <c r="H89" s="153" t="str">
        <f>IFERROR(VLOOKUP($A89, '利用者情報'!$A$12:$L$113, 10, FALSE), "")</f>
        <v/>
      </c>
      <c r="I89" s="153" t="str">
        <f>IFERROR(VLOOKUP($A89, '利用者情報'!$A$12:$L$113, 11, FALSE), "")</f>
        <v/>
      </c>
      <c r="J89" s="153" t="str">
        <f>IFERROR(VLOOKUP($A89, '利用者情報'!$A$12:$L$113, 12, FALSE), "")</f>
        <v/>
      </c>
      <c r="K89" s="160"/>
      <c r="L89" s="160"/>
      <c r="M89" s="157">
        <f t="shared" si="1"/>
        <v>0</v>
      </c>
      <c r="N89" s="158">
        <f t="shared" si="2"/>
        <v>0</v>
      </c>
      <c r="O89" s="160"/>
      <c r="P89" s="160"/>
      <c r="Q89" s="160"/>
      <c r="R89" s="158">
        <f t="shared" si="3"/>
        <v>0</v>
      </c>
      <c r="S89" s="157">
        <f t="shared" si="4"/>
        <v>0</v>
      </c>
      <c r="T89" s="157">
        <f t="shared" si="5"/>
        <v>0</v>
      </c>
      <c r="U89" s="158">
        <f t="shared" si="6"/>
        <v>0</v>
      </c>
      <c r="V89" s="158">
        <f t="shared" si="7"/>
        <v>0</v>
      </c>
      <c r="W89" s="159"/>
      <c r="X89" s="1"/>
      <c r="Y89" s="1"/>
      <c r="Z89" s="1"/>
      <c r="AA89" s="1"/>
      <c r="AB89" s="1"/>
      <c r="AC89" s="1"/>
    </row>
    <row r="90" ht="18.0" customHeight="1">
      <c r="A90" s="160"/>
      <c r="B90" s="153" t="str">
        <f>IFERROR(VLOOKUP($A90, '利用者情報'!$A$12:$L$113, 2, FALSE), "")</f>
        <v/>
      </c>
      <c r="C90" s="153" t="str">
        <f>IFERROR(VLOOKUP($A90, '利用者情報'!$A$12:$L$113, 3, FALSE), "")</f>
        <v/>
      </c>
      <c r="D90" s="153" t="str">
        <f>IFERROR(VLOOKUP($A90, '利用者情報'!$A$12:$L$113, 6, FALSE), "")</f>
        <v/>
      </c>
      <c r="E90" s="153" t="str">
        <f>IFERROR(VLOOKUP($A90, '利用者情報'!$A$12:$L$113, 7, FALSE), "")</f>
        <v/>
      </c>
      <c r="F90" s="156" t="str">
        <f>IFERROR(VLOOKUP($A90, '利用者情報'!$A$12:$L$113, 8, FALSE), "")</f>
        <v/>
      </c>
      <c r="G90" s="153" t="str">
        <f>IFERROR(VLOOKUP($A90, '利用者情報'!$A$12:$L$113, 9, FALSE), "")</f>
        <v/>
      </c>
      <c r="H90" s="153" t="str">
        <f>IFERROR(VLOOKUP($A90, '利用者情報'!$A$12:$L$113, 10, FALSE), "")</f>
        <v/>
      </c>
      <c r="I90" s="153" t="str">
        <f>IFERROR(VLOOKUP($A90, '利用者情報'!$A$12:$L$113, 11, FALSE), "")</f>
        <v/>
      </c>
      <c r="J90" s="153" t="str">
        <f>IFERROR(VLOOKUP($A90, '利用者情報'!$A$12:$L$113, 12, FALSE), "")</f>
        <v/>
      </c>
      <c r="K90" s="160"/>
      <c r="L90" s="160"/>
      <c r="M90" s="157">
        <f t="shared" si="1"/>
        <v>0</v>
      </c>
      <c r="N90" s="158">
        <f t="shared" si="2"/>
        <v>0</v>
      </c>
      <c r="O90" s="160"/>
      <c r="P90" s="160"/>
      <c r="Q90" s="160"/>
      <c r="R90" s="158">
        <f t="shared" si="3"/>
        <v>0</v>
      </c>
      <c r="S90" s="157">
        <f t="shared" si="4"/>
        <v>0</v>
      </c>
      <c r="T90" s="157">
        <f t="shared" si="5"/>
        <v>0</v>
      </c>
      <c r="U90" s="158">
        <f t="shared" si="6"/>
        <v>0</v>
      </c>
      <c r="V90" s="158">
        <f t="shared" si="7"/>
        <v>0</v>
      </c>
      <c r="W90" s="159"/>
      <c r="X90" s="1"/>
      <c r="Y90" s="1"/>
      <c r="Z90" s="1"/>
      <c r="AA90" s="1"/>
      <c r="AB90" s="1"/>
      <c r="AC90" s="1"/>
    </row>
    <row r="91" ht="18.0" customHeight="1">
      <c r="A91" s="160"/>
      <c r="B91" s="153" t="str">
        <f>IFERROR(VLOOKUP($A91, '利用者情報'!$A$12:$L$113, 2, FALSE), "")</f>
        <v/>
      </c>
      <c r="C91" s="153" t="str">
        <f>IFERROR(VLOOKUP($A91, '利用者情報'!$A$12:$L$113, 3, FALSE), "")</f>
        <v/>
      </c>
      <c r="D91" s="153" t="str">
        <f>IFERROR(VLOOKUP($A91, '利用者情報'!$A$12:$L$113, 6, FALSE), "")</f>
        <v/>
      </c>
      <c r="E91" s="153" t="str">
        <f>IFERROR(VLOOKUP($A91, '利用者情報'!$A$12:$L$113, 7, FALSE), "")</f>
        <v/>
      </c>
      <c r="F91" s="156" t="str">
        <f>IFERROR(VLOOKUP($A91, '利用者情報'!$A$12:$L$113, 8, FALSE), "")</f>
        <v/>
      </c>
      <c r="G91" s="153" t="str">
        <f>IFERROR(VLOOKUP($A91, '利用者情報'!$A$12:$L$113, 9, FALSE), "")</f>
        <v/>
      </c>
      <c r="H91" s="153" t="str">
        <f>IFERROR(VLOOKUP($A91, '利用者情報'!$A$12:$L$113, 10, FALSE), "")</f>
        <v/>
      </c>
      <c r="I91" s="153" t="str">
        <f>IFERROR(VLOOKUP($A91, '利用者情報'!$A$12:$L$113, 11, FALSE), "")</f>
        <v/>
      </c>
      <c r="J91" s="153" t="str">
        <f>IFERROR(VLOOKUP($A91, '利用者情報'!$A$12:$L$113, 12, FALSE), "")</f>
        <v/>
      </c>
      <c r="K91" s="160"/>
      <c r="L91" s="160"/>
      <c r="M91" s="157">
        <f t="shared" si="1"/>
        <v>0</v>
      </c>
      <c r="N91" s="158">
        <f t="shared" si="2"/>
        <v>0</v>
      </c>
      <c r="O91" s="160"/>
      <c r="P91" s="160"/>
      <c r="Q91" s="160"/>
      <c r="R91" s="158">
        <f t="shared" si="3"/>
        <v>0</v>
      </c>
      <c r="S91" s="157">
        <f t="shared" si="4"/>
        <v>0</v>
      </c>
      <c r="T91" s="157">
        <f t="shared" si="5"/>
        <v>0</v>
      </c>
      <c r="U91" s="158">
        <f t="shared" si="6"/>
        <v>0</v>
      </c>
      <c r="V91" s="158">
        <f t="shared" si="7"/>
        <v>0</v>
      </c>
      <c r="W91" s="159"/>
      <c r="X91" s="1"/>
      <c r="Y91" s="1"/>
      <c r="Z91" s="1"/>
      <c r="AA91" s="1"/>
      <c r="AB91" s="1"/>
      <c r="AC91" s="1"/>
    </row>
    <row r="92" ht="18.0" customHeight="1">
      <c r="A92" s="160"/>
      <c r="B92" s="153" t="str">
        <f>IFERROR(VLOOKUP($A92, '利用者情報'!$A$12:$L$113, 2, FALSE), "")</f>
        <v/>
      </c>
      <c r="C92" s="153" t="str">
        <f>IFERROR(VLOOKUP($A92, '利用者情報'!$A$12:$L$113, 3, FALSE), "")</f>
        <v/>
      </c>
      <c r="D92" s="153" t="str">
        <f>IFERROR(VLOOKUP($A92, '利用者情報'!$A$12:$L$113, 6, FALSE), "")</f>
        <v/>
      </c>
      <c r="E92" s="153" t="str">
        <f>IFERROR(VLOOKUP($A92, '利用者情報'!$A$12:$L$113, 7, FALSE), "")</f>
        <v/>
      </c>
      <c r="F92" s="156" t="str">
        <f>IFERROR(VLOOKUP($A92, '利用者情報'!$A$12:$L$113, 8, FALSE), "")</f>
        <v/>
      </c>
      <c r="G92" s="153" t="str">
        <f>IFERROR(VLOOKUP($A92, '利用者情報'!$A$12:$L$113, 9, FALSE), "")</f>
        <v/>
      </c>
      <c r="H92" s="153" t="str">
        <f>IFERROR(VLOOKUP($A92, '利用者情報'!$A$12:$L$113, 10, FALSE), "")</f>
        <v/>
      </c>
      <c r="I92" s="153" t="str">
        <f>IFERROR(VLOOKUP($A92, '利用者情報'!$A$12:$L$113, 11, FALSE), "")</f>
        <v/>
      </c>
      <c r="J92" s="153" t="str">
        <f>IFERROR(VLOOKUP($A92, '利用者情報'!$A$12:$L$113, 12, FALSE), "")</f>
        <v/>
      </c>
      <c r="K92" s="160"/>
      <c r="L92" s="160"/>
      <c r="M92" s="157">
        <f t="shared" si="1"/>
        <v>0</v>
      </c>
      <c r="N92" s="158">
        <f t="shared" si="2"/>
        <v>0</v>
      </c>
      <c r="O92" s="160"/>
      <c r="P92" s="160"/>
      <c r="Q92" s="160"/>
      <c r="R92" s="158">
        <f t="shared" si="3"/>
        <v>0</v>
      </c>
      <c r="S92" s="157">
        <f t="shared" si="4"/>
        <v>0</v>
      </c>
      <c r="T92" s="157">
        <f t="shared" si="5"/>
        <v>0</v>
      </c>
      <c r="U92" s="158">
        <f t="shared" si="6"/>
        <v>0</v>
      </c>
      <c r="V92" s="158">
        <f t="shared" si="7"/>
        <v>0</v>
      </c>
      <c r="W92" s="159"/>
      <c r="X92" s="1"/>
      <c r="Y92" s="1"/>
      <c r="Z92" s="1"/>
      <c r="AA92" s="1"/>
      <c r="AB92" s="1"/>
      <c r="AC92" s="1"/>
    </row>
    <row r="93" ht="18.0" customHeight="1">
      <c r="A93" s="160"/>
      <c r="B93" s="153" t="str">
        <f>IFERROR(VLOOKUP($A93, '利用者情報'!$A$12:$L$113, 2, FALSE), "")</f>
        <v/>
      </c>
      <c r="C93" s="153" t="str">
        <f>IFERROR(VLOOKUP($A93, '利用者情報'!$A$12:$L$113, 3, FALSE), "")</f>
        <v/>
      </c>
      <c r="D93" s="153" t="str">
        <f>IFERROR(VLOOKUP($A93, '利用者情報'!$A$12:$L$113, 6, FALSE), "")</f>
        <v/>
      </c>
      <c r="E93" s="153" t="str">
        <f>IFERROR(VLOOKUP($A93, '利用者情報'!$A$12:$L$113, 7, FALSE), "")</f>
        <v/>
      </c>
      <c r="F93" s="156" t="str">
        <f>IFERROR(VLOOKUP($A93, '利用者情報'!$A$12:$L$113, 8, FALSE), "")</f>
        <v/>
      </c>
      <c r="G93" s="153" t="str">
        <f>IFERROR(VLOOKUP($A93, '利用者情報'!$A$12:$L$113, 9, FALSE), "")</f>
        <v/>
      </c>
      <c r="H93" s="153" t="str">
        <f>IFERROR(VLOOKUP($A93, '利用者情報'!$A$12:$L$113, 10, FALSE), "")</f>
        <v/>
      </c>
      <c r="I93" s="153" t="str">
        <f>IFERROR(VLOOKUP($A93, '利用者情報'!$A$12:$L$113, 11, FALSE), "")</f>
        <v/>
      </c>
      <c r="J93" s="153" t="str">
        <f>IFERROR(VLOOKUP($A93, '利用者情報'!$A$12:$L$113, 12, FALSE), "")</f>
        <v/>
      </c>
      <c r="K93" s="160"/>
      <c r="L93" s="160"/>
      <c r="M93" s="157">
        <f t="shared" si="1"/>
        <v>0</v>
      </c>
      <c r="N93" s="158">
        <f t="shared" si="2"/>
        <v>0</v>
      </c>
      <c r="O93" s="160"/>
      <c r="P93" s="160"/>
      <c r="Q93" s="160"/>
      <c r="R93" s="158">
        <f t="shared" si="3"/>
        <v>0</v>
      </c>
      <c r="S93" s="157">
        <f t="shared" si="4"/>
        <v>0</v>
      </c>
      <c r="T93" s="157">
        <f t="shared" si="5"/>
        <v>0</v>
      </c>
      <c r="U93" s="158">
        <f t="shared" si="6"/>
        <v>0</v>
      </c>
      <c r="V93" s="158">
        <f t="shared" si="7"/>
        <v>0</v>
      </c>
      <c r="W93" s="159"/>
      <c r="X93" s="1"/>
      <c r="Y93" s="1"/>
      <c r="Z93" s="1"/>
      <c r="AA93" s="1"/>
      <c r="AB93" s="1"/>
      <c r="AC93" s="1"/>
    </row>
    <row r="94" ht="18.0" customHeight="1">
      <c r="A94" s="160"/>
      <c r="B94" s="153" t="str">
        <f>IFERROR(VLOOKUP($A94, '利用者情報'!$A$12:$L$113, 2, FALSE), "")</f>
        <v/>
      </c>
      <c r="C94" s="153" t="str">
        <f>IFERROR(VLOOKUP($A94, '利用者情報'!$A$12:$L$113, 3, FALSE), "")</f>
        <v/>
      </c>
      <c r="D94" s="153" t="str">
        <f>IFERROR(VLOOKUP($A94, '利用者情報'!$A$12:$L$113, 6, FALSE), "")</f>
        <v/>
      </c>
      <c r="E94" s="153" t="str">
        <f>IFERROR(VLOOKUP($A94, '利用者情報'!$A$12:$L$113, 7, FALSE), "")</f>
        <v/>
      </c>
      <c r="F94" s="156" t="str">
        <f>IFERROR(VLOOKUP($A94, '利用者情報'!$A$12:$L$113, 8, FALSE), "")</f>
        <v/>
      </c>
      <c r="G94" s="153" t="str">
        <f>IFERROR(VLOOKUP($A94, '利用者情報'!$A$12:$L$113, 9, FALSE), "")</f>
        <v/>
      </c>
      <c r="H94" s="153" t="str">
        <f>IFERROR(VLOOKUP($A94, '利用者情報'!$A$12:$L$113, 10, FALSE), "")</f>
        <v/>
      </c>
      <c r="I94" s="153" t="str">
        <f>IFERROR(VLOOKUP($A94, '利用者情報'!$A$12:$L$113, 11, FALSE), "")</f>
        <v/>
      </c>
      <c r="J94" s="153" t="str">
        <f>IFERROR(VLOOKUP($A94, '利用者情報'!$A$12:$L$113, 12, FALSE), "")</f>
        <v/>
      </c>
      <c r="K94" s="160"/>
      <c r="L94" s="160"/>
      <c r="M94" s="157">
        <f t="shared" si="1"/>
        <v>0</v>
      </c>
      <c r="N94" s="158">
        <f t="shared" si="2"/>
        <v>0</v>
      </c>
      <c r="O94" s="160"/>
      <c r="P94" s="160"/>
      <c r="Q94" s="160"/>
      <c r="R94" s="158">
        <f t="shared" si="3"/>
        <v>0</v>
      </c>
      <c r="S94" s="157">
        <f t="shared" si="4"/>
        <v>0</v>
      </c>
      <c r="T94" s="157">
        <f t="shared" si="5"/>
        <v>0</v>
      </c>
      <c r="U94" s="158">
        <f t="shared" si="6"/>
        <v>0</v>
      </c>
      <c r="V94" s="158">
        <f t="shared" si="7"/>
        <v>0</v>
      </c>
      <c r="W94" s="159"/>
      <c r="X94" s="1"/>
      <c r="Y94" s="1"/>
      <c r="Z94" s="1"/>
      <c r="AA94" s="1"/>
      <c r="AB94" s="1"/>
      <c r="AC94" s="1"/>
    </row>
    <row r="95" ht="18.0" customHeight="1">
      <c r="A95" s="160"/>
      <c r="B95" s="153" t="str">
        <f>IFERROR(VLOOKUP($A95, '利用者情報'!$A$12:$L$113, 2, FALSE), "")</f>
        <v/>
      </c>
      <c r="C95" s="153" t="str">
        <f>IFERROR(VLOOKUP($A95, '利用者情報'!$A$12:$L$113, 3, FALSE), "")</f>
        <v/>
      </c>
      <c r="D95" s="153" t="str">
        <f>IFERROR(VLOOKUP($A95, '利用者情報'!$A$12:$L$113, 6, FALSE), "")</f>
        <v/>
      </c>
      <c r="E95" s="153" t="str">
        <f>IFERROR(VLOOKUP($A95, '利用者情報'!$A$12:$L$113, 7, FALSE), "")</f>
        <v/>
      </c>
      <c r="F95" s="156" t="str">
        <f>IFERROR(VLOOKUP($A95, '利用者情報'!$A$12:$L$113, 8, FALSE), "")</f>
        <v/>
      </c>
      <c r="G95" s="153" t="str">
        <f>IFERROR(VLOOKUP($A95, '利用者情報'!$A$12:$L$113, 9, FALSE), "")</f>
        <v/>
      </c>
      <c r="H95" s="153" t="str">
        <f>IFERROR(VLOOKUP($A95, '利用者情報'!$A$12:$L$113, 10, FALSE), "")</f>
        <v/>
      </c>
      <c r="I95" s="153" t="str">
        <f>IFERROR(VLOOKUP($A95, '利用者情報'!$A$12:$L$113, 11, FALSE), "")</f>
        <v/>
      </c>
      <c r="J95" s="153" t="str">
        <f>IFERROR(VLOOKUP($A95, '利用者情報'!$A$12:$L$113, 12, FALSE), "")</f>
        <v/>
      </c>
      <c r="K95" s="160"/>
      <c r="L95" s="160"/>
      <c r="M95" s="157">
        <f t="shared" si="1"/>
        <v>0</v>
      </c>
      <c r="N95" s="158">
        <f t="shared" si="2"/>
        <v>0</v>
      </c>
      <c r="O95" s="160"/>
      <c r="P95" s="160"/>
      <c r="Q95" s="160"/>
      <c r="R95" s="158">
        <f t="shared" si="3"/>
        <v>0</v>
      </c>
      <c r="S95" s="157">
        <f t="shared" si="4"/>
        <v>0</v>
      </c>
      <c r="T95" s="157">
        <f t="shared" si="5"/>
        <v>0</v>
      </c>
      <c r="U95" s="158">
        <f t="shared" si="6"/>
        <v>0</v>
      </c>
      <c r="V95" s="158">
        <f t="shared" si="7"/>
        <v>0</v>
      </c>
      <c r="W95" s="159"/>
      <c r="X95" s="1"/>
      <c r="Y95" s="1"/>
      <c r="Z95" s="1"/>
      <c r="AA95" s="1"/>
      <c r="AB95" s="1"/>
      <c r="AC95" s="1"/>
    </row>
    <row r="96" ht="18.0" customHeight="1">
      <c r="A96" s="160"/>
      <c r="B96" s="153" t="str">
        <f>IFERROR(VLOOKUP($A96, '利用者情報'!$A$12:$L$113, 2, FALSE), "")</f>
        <v/>
      </c>
      <c r="C96" s="153" t="str">
        <f>IFERROR(VLOOKUP($A96, '利用者情報'!$A$12:$L$113, 3, FALSE), "")</f>
        <v/>
      </c>
      <c r="D96" s="153" t="str">
        <f>IFERROR(VLOOKUP($A96, '利用者情報'!$A$12:$L$113, 6, FALSE), "")</f>
        <v/>
      </c>
      <c r="E96" s="153" t="str">
        <f>IFERROR(VLOOKUP($A96, '利用者情報'!$A$12:$L$113, 7, FALSE), "")</f>
        <v/>
      </c>
      <c r="F96" s="156" t="str">
        <f>IFERROR(VLOOKUP($A96, '利用者情報'!$A$12:$L$113, 8, FALSE), "")</f>
        <v/>
      </c>
      <c r="G96" s="153" t="str">
        <f>IFERROR(VLOOKUP($A96, '利用者情報'!$A$12:$L$113, 9, FALSE), "")</f>
        <v/>
      </c>
      <c r="H96" s="153" t="str">
        <f>IFERROR(VLOOKUP($A96, '利用者情報'!$A$12:$L$113, 10, FALSE), "")</f>
        <v/>
      </c>
      <c r="I96" s="153" t="str">
        <f>IFERROR(VLOOKUP($A96, '利用者情報'!$A$12:$L$113, 11, FALSE), "")</f>
        <v/>
      </c>
      <c r="J96" s="153" t="str">
        <f>IFERROR(VLOOKUP($A96, '利用者情報'!$A$12:$L$113, 12, FALSE), "")</f>
        <v/>
      </c>
      <c r="K96" s="160"/>
      <c r="L96" s="160"/>
      <c r="M96" s="157">
        <f t="shared" si="1"/>
        <v>0</v>
      </c>
      <c r="N96" s="158">
        <f t="shared" si="2"/>
        <v>0</v>
      </c>
      <c r="O96" s="160"/>
      <c r="P96" s="160"/>
      <c r="Q96" s="160"/>
      <c r="R96" s="158">
        <f t="shared" si="3"/>
        <v>0</v>
      </c>
      <c r="S96" s="157">
        <f t="shared" si="4"/>
        <v>0</v>
      </c>
      <c r="T96" s="157">
        <f t="shared" si="5"/>
        <v>0</v>
      </c>
      <c r="U96" s="158">
        <f t="shared" si="6"/>
        <v>0</v>
      </c>
      <c r="V96" s="158">
        <f t="shared" si="7"/>
        <v>0</v>
      </c>
      <c r="W96" s="159"/>
      <c r="X96" s="1"/>
      <c r="Y96" s="1"/>
      <c r="Z96" s="1"/>
      <c r="AA96" s="1"/>
      <c r="AB96" s="1"/>
      <c r="AC96" s="1"/>
    </row>
    <row r="97" ht="18.0" customHeight="1">
      <c r="A97" s="164"/>
      <c r="B97" s="165" t="s">
        <v>73</v>
      </c>
      <c r="C97" s="166"/>
      <c r="D97" s="167"/>
      <c r="E97" s="167"/>
      <c r="F97" s="167">
        <f t="shared" ref="F97:J97" si="9">COUNTIF(F27:F96,"○")</f>
        <v>0</v>
      </c>
      <c r="G97" s="167">
        <f t="shared" si="9"/>
        <v>0</v>
      </c>
      <c r="H97" s="167">
        <f t="shared" si="9"/>
        <v>0</v>
      </c>
      <c r="I97" s="168">
        <f t="shared" si="9"/>
        <v>0</v>
      </c>
      <c r="J97" s="168">
        <f t="shared" si="9"/>
        <v>0</v>
      </c>
      <c r="K97" s="169"/>
      <c r="L97" s="170">
        <f>SUM(L27:L96)</f>
        <v>0</v>
      </c>
      <c r="M97" s="171"/>
      <c r="N97" s="172">
        <f t="shared" ref="N97:R97" si="10">SUM(N27:N96)</f>
        <v>0</v>
      </c>
      <c r="O97" s="173">
        <f t="shared" si="10"/>
        <v>0</v>
      </c>
      <c r="P97" s="174">
        <f t="shared" si="10"/>
        <v>0</v>
      </c>
      <c r="Q97" s="175">
        <f t="shared" si="10"/>
        <v>0</v>
      </c>
      <c r="R97" s="172">
        <f t="shared" si="10"/>
        <v>0</v>
      </c>
      <c r="S97" s="176"/>
      <c r="T97" s="177"/>
      <c r="U97" s="178">
        <f t="shared" ref="U97:V97" si="11">SUM(U27:U96)</f>
        <v>0</v>
      </c>
      <c r="V97" s="179">
        <f t="shared" si="11"/>
        <v>0</v>
      </c>
      <c r="W97" s="180"/>
      <c r="X97" s="183"/>
      <c r="Y97" s="1"/>
      <c r="Z97" s="1"/>
      <c r="AA97" s="1"/>
      <c r="AB97" s="1"/>
      <c r="AC97" s="1"/>
    </row>
    <row r="98" ht="18.0" customHeight="1">
      <c r="A98" s="184"/>
      <c r="B98" s="184"/>
      <c r="C98" s="184"/>
      <c r="D98" s="184"/>
      <c r="E98" s="184"/>
      <c r="F98" s="184"/>
      <c r="G98" s="184"/>
      <c r="H98" s="184"/>
      <c r="I98" s="184"/>
      <c r="J98" s="184"/>
      <c r="K98" s="184"/>
      <c r="L98" s="184"/>
      <c r="M98" s="184"/>
      <c r="N98" s="184"/>
      <c r="O98" s="184"/>
      <c r="P98" s="184"/>
      <c r="Q98" s="184"/>
      <c r="R98" s="184"/>
      <c r="S98" s="184"/>
      <c r="T98" s="184"/>
      <c r="U98" s="184"/>
      <c r="V98" s="184"/>
      <c r="W98" s="184"/>
      <c r="X98" s="1"/>
      <c r="Y98" s="1"/>
      <c r="Z98" s="1"/>
      <c r="AA98" s="1"/>
      <c r="AB98" s="1"/>
      <c r="AC98" s="1"/>
    </row>
    <row r="99" ht="18.0"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ht="18.0"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ht="18.0"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ht="18.0"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ht="18.0"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row>
    <row r="219"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row>
    <row r="220"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row>
    <row r="221"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row>
    <row r="222"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row>
    <row r="223"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row>
    <row r="224"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row>
    <row r="225"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row>
    <row r="2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row>
    <row r="227"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row>
    <row r="228"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row>
    <row r="229"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row>
    <row r="230"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row>
    <row r="231"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row>
    <row r="232"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row>
    <row r="233"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row>
    <row r="234"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row>
    <row r="235"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row>
    <row r="23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row>
    <row r="237"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row>
    <row r="238"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row>
    <row r="239"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row>
    <row r="240"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row>
    <row r="241"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row>
    <row r="242"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row>
    <row r="243"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row>
    <row r="244"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row>
    <row r="245"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row>
    <row r="24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row>
    <row r="247"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row>
    <row r="248"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row>
    <row r="249"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row>
    <row r="250"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row>
    <row r="251"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row>
    <row r="252"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row>
    <row r="253"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row>
    <row r="254"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row>
    <row r="255"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row>
    <row r="25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row>
    <row r="257"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row>
    <row r="258"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row>
    <row r="259"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row>
    <row r="260"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row>
    <row r="261"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row>
    <row r="262"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row>
    <row r="263"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row>
    <row r="264"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row>
    <row r="265"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row>
    <row r="26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row>
    <row r="267"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row>
    <row r="268"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row>
    <row r="269"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row>
    <row r="270"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row>
    <row r="271"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row>
    <row r="272"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row>
    <row r="273"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row>
    <row r="274"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row>
    <row r="275"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row>
    <row r="27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row>
    <row r="277"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row>
    <row r="278"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row>
    <row r="1001"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row>
    <row r="1002"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row>
    <row r="1003" ht="15.7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row>
    <row r="1004" ht="15.7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row>
    <row r="1005" ht="15.75"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row>
    <row r="1006" ht="15.75" customHeight="1">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row>
    <row r="1007" ht="15.75" customHeight="1">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row>
    <row r="1008" ht="15.75" customHeight="1">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row>
    <row r="1009" ht="15.75" customHeight="1">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row>
    <row r="1010" ht="15.75" customHeight="1">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row>
    <row r="1011" ht="15.75" customHeight="1">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row>
    <row r="1012" ht="15.75" customHeight="1">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row>
  </sheetData>
  <mergeCells count="39">
    <mergeCell ref="A2:V2"/>
    <mergeCell ref="D4:G4"/>
    <mergeCell ref="D5:G5"/>
    <mergeCell ref="D6:G6"/>
    <mergeCell ref="D7:G7"/>
    <mergeCell ref="D8:G8"/>
    <mergeCell ref="D9:G9"/>
    <mergeCell ref="A13:T13"/>
    <mergeCell ref="A14:U14"/>
    <mergeCell ref="A15:T15"/>
    <mergeCell ref="A16:T16"/>
    <mergeCell ref="A17:U17"/>
    <mergeCell ref="A18:U18"/>
    <mergeCell ref="A19:U19"/>
    <mergeCell ref="A22:A26"/>
    <mergeCell ref="B22:B26"/>
    <mergeCell ref="C22:C26"/>
    <mergeCell ref="D22:D26"/>
    <mergeCell ref="E22:E26"/>
    <mergeCell ref="F22:F26"/>
    <mergeCell ref="G22:G26"/>
    <mergeCell ref="K22:K23"/>
    <mergeCell ref="L23:L25"/>
    <mergeCell ref="K24:K25"/>
    <mergeCell ref="M23:M25"/>
    <mergeCell ref="N23:N25"/>
    <mergeCell ref="V22:V25"/>
    <mergeCell ref="S23:T25"/>
    <mergeCell ref="U23:U25"/>
    <mergeCell ref="O24:O25"/>
    <mergeCell ref="P24:Q24"/>
    <mergeCell ref="H22:H26"/>
    <mergeCell ref="I22:I26"/>
    <mergeCell ref="J22:J26"/>
    <mergeCell ref="L22:N22"/>
    <mergeCell ref="O22:U22"/>
    <mergeCell ref="W22:W26"/>
    <mergeCell ref="O23:R23"/>
    <mergeCell ref="R24:R25"/>
  </mergeCells>
  <conditionalFormatting sqref="R61:W96 X61:X78 M78:N78 Y78">
    <cfRule type="cellIs" dxfId="0" priority="1" operator="equal">
      <formula>0</formula>
    </cfRule>
  </conditionalFormatting>
  <conditionalFormatting sqref="M27:N96">
    <cfRule type="cellIs" dxfId="0" priority="2" operator="equal">
      <formula>0</formula>
    </cfRule>
  </conditionalFormatting>
  <conditionalFormatting sqref="R27:W96 X27:X77">
    <cfRule type="cellIs" dxfId="0" priority="3" operator="equal">
      <formula>0</formula>
    </cfRule>
  </conditionalFormatting>
  <conditionalFormatting sqref="M61:N96">
    <cfRule type="cellIs" dxfId="0" priority="4" operator="equal">
      <formula>0</formula>
    </cfRule>
  </conditionalFormatting>
  <conditionalFormatting sqref="R61:W96 X61:X77">
    <cfRule type="cellIs" dxfId="0" priority="5" operator="equal">
      <formula>0</formula>
    </cfRule>
  </conditionalFormatting>
  <printOptions/>
  <pageMargins bottom="0.7480314960629921" footer="0.0" header="0.0" left="0.7086614173228347" right="0.7086614173228347" top="0.7480314960629921"/>
  <pageSetup fitToHeight="0" paperSize="9"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0.38"/>
    <col customWidth="1" min="2" max="2" width="15.75"/>
    <col customWidth="1" min="3" max="3" width="14.63"/>
    <col customWidth="1" min="4" max="4" width="16.88"/>
    <col customWidth="1" min="5" max="5" width="14.5"/>
    <col customWidth="1" min="6" max="6" width="13.13"/>
    <col customWidth="1" min="7" max="7" width="8.0"/>
    <col customWidth="1" min="8" max="8" width="13.5"/>
    <col customWidth="1" min="9" max="9" width="9.88"/>
    <col customWidth="1" min="10" max="10" width="7.63"/>
    <col customWidth="1" min="11" max="11" width="10.5"/>
    <col customWidth="1" min="12" max="23" width="12.63"/>
    <col customWidth="1" min="24" max="29" width="6.88"/>
  </cols>
  <sheetData>
    <row r="1">
      <c r="A1" s="84" t="s">
        <v>168</v>
      </c>
      <c r="B1" s="85"/>
      <c r="C1" s="85"/>
      <c r="D1" s="85"/>
      <c r="E1" s="86"/>
      <c r="F1" s="86"/>
      <c r="G1" s="86"/>
      <c r="H1" s="87"/>
      <c r="I1" s="86"/>
      <c r="J1" s="86"/>
      <c r="K1" s="86"/>
      <c r="L1" s="86"/>
      <c r="M1" s="86"/>
      <c r="N1" s="86"/>
      <c r="O1" s="86"/>
      <c r="P1" s="86"/>
      <c r="Q1" s="86"/>
      <c r="R1" s="86"/>
      <c r="S1" s="86"/>
      <c r="T1" s="86"/>
      <c r="U1" s="86"/>
      <c r="V1" s="1"/>
      <c r="W1" s="1"/>
      <c r="X1" s="1"/>
      <c r="Y1" s="1"/>
      <c r="Z1" s="1"/>
      <c r="AA1" s="1"/>
      <c r="AB1" s="1"/>
      <c r="AC1" s="1"/>
    </row>
    <row r="2" ht="22.5" customHeight="1">
      <c r="A2" s="88" t="s">
        <v>47</v>
      </c>
      <c r="W2" s="1"/>
      <c r="X2" s="1"/>
      <c r="Y2" s="1"/>
      <c r="Z2" s="1"/>
      <c r="AA2" s="1"/>
      <c r="AB2" s="1"/>
      <c r="AC2" s="1"/>
    </row>
    <row r="3" ht="9.0" customHeight="1">
      <c r="A3" s="89"/>
      <c r="B3" s="89"/>
      <c r="C3" s="89"/>
      <c r="D3" s="89"/>
      <c r="E3" s="89"/>
      <c r="F3" s="89"/>
      <c r="G3" s="89"/>
      <c r="H3" s="89"/>
      <c r="I3" s="89"/>
      <c r="J3" s="89"/>
      <c r="K3" s="89"/>
      <c r="L3" s="89"/>
      <c r="M3" s="89"/>
      <c r="N3" s="89"/>
      <c r="O3" s="89"/>
      <c r="P3" s="89"/>
      <c r="Q3" s="89"/>
      <c r="R3" s="89"/>
      <c r="S3" s="89"/>
      <c r="T3" s="89"/>
      <c r="U3" s="89"/>
      <c r="V3" s="89"/>
      <c r="W3" s="89"/>
      <c r="X3" s="89"/>
      <c r="Y3" s="89"/>
      <c r="Z3" s="1"/>
      <c r="AA3" s="1"/>
      <c r="AB3" s="1"/>
      <c r="AC3" s="1"/>
    </row>
    <row r="4" ht="13.5" customHeight="1">
      <c r="A4" s="90"/>
      <c r="B4" s="91"/>
      <c r="C4" s="92" t="s">
        <v>1</v>
      </c>
      <c r="D4" s="28" t="str">
        <f>IF('初めに'!C4="","",'初めに'!C4)</f>
        <v/>
      </c>
      <c r="E4" s="8"/>
      <c r="F4" s="8"/>
      <c r="G4" s="6"/>
      <c r="H4" s="93"/>
      <c r="I4" s="93"/>
      <c r="J4" s="93"/>
      <c r="K4" s="93"/>
      <c r="L4" s="93"/>
      <c r="M4" s="93"/>
      <c r="N4" s="93"/>
      <c r="O4" s="87"/>
      <c r="P4" s="87"/>
      <c r="Q4" s="87"/>
      <c r="R4" s="87"/>
      <c r="S4" s="87"/>
      <c r="T4" s="89"/>
      <c r="U4" s="89"/>
      <c r="V4" s="89"/>
      <c r="W4" s="89"/>
      <c r="X4" s="1"/>
      <c r="Y4" s="1"/>
      <c r="Z4" s="1"/>
      <c r="AA4" s="1"/>
      <c r="AB4" s="1"/>
      <c r="AC4" s="1"/>
    </row>
    <row r="5" ht="13.5" customHeight="1">
      <c r="A5" s="90"/>
      <c r="B5" s="91"/>
      <c r="C5" s="92" t="s">
        <v>5</v>
      </c>
      <c r="D5" s="28" t="str">
        <f>IF('初めに'!B10="","",'初めに'!B10)</f>
        <v>#N/A</v>
      </c>
      <c r="E5" s="8"/>
      <c r="F5" s="8"/>
      <c r="G5" s="6"/>
      <c r="H5" s="93"/>
      <c r="I5" s="93"/>
      <c r="J5" s="93"/>
      <c r="K5" s="93"/>
      <c r="L5" s="93"/>
      <c r="M5" s="93"/>
      <c r="N5" s="93"/>
      <c r="O5" s="87"/>
      <c r="P5" s="87"/>
      <c r="Q5" s="87"/>
      <c r="R5" s="87"/>
      <c r="S5" s="87"/>
      <c r="T5" s="87"/>
      <c r="U5" s="94"/>
      <c r="V5" s="1"/>
      <c r="W5" s="1"/>
      <c r="X5" s="1"/>
      <c r="Y5" s="1"/>
      <c r="Z5" s="1"/>
      <c r="AA5" s="1"/>
      <c r="AB5" s="1"/>
      <c r="AC5" s="1"/>
    </row>
    <row r="6" ht="15.0" customHeight="1">
      <c r="A6" s="90"/>
      <c r="B6" s="91"/>
      <c r="C6" s="92" t="s">
        <v>2</v>
      </c>
      <c r="D6" s="28" t="str">
        <f>IF('初めに'!C5="","",'初めに'!C5)</f>
        <v/>
      </c>
      <c r="E6" s="8"/>
      <c r="F6" s="8"/>
      <c r="G6" s="6"/>
      <c r="H6" s="93"/>
      <c r="I6" s="93"/>
      <c r="J6" s="93"/>
      <c r="K6" s="93"/>
      <c r="L6" s="93"/>
      <c r="M6" s="93"/>
      <c r="N6" s="93"/>
      <c r="O6" s="93"/>
      <c r="P6" s="87"/>
      <c r="Q6" s="87"/>
      <c r="R6" s="87"/>
      <c r="S6" s="87"/>
      <c r="T6" s="87"/>
      <c r="U6" s="87"/>
      <c r="V6" s="94"/>
      <c r="W6" s="1"/>
      <c r="X6" s="1"/>
      <c r="Y6" s="1"/>
      <c r="Z6" s="1"/>
      <c r="AA6" s="1"/>
      <c r="AB6" s="1"/>
      <c r="AC6" s="1"/>
    </row>
    <row r="7" ht="15.0" customHeight="1">
      <c r="A7" s="90"/>
      <c r="B7" s="91"/>
      <c r="C7" s="92" t="s">
        <v>3</v>
      </c>
      <c r="D7" s="32" t="str">
        <f>IF('初めに'!C6="","",'初めに'!C6)</f>
        <v/>
      </c>
      <c r="E7" s="8"/>
      <c r="F7" s="8"/>
      <c r="G7" s="6"/>
      <c r="H7" s="93"/>
      <c r="I7" s="93"/>
      <c r="J7" s="93"/>
      <c r="K7" s="93"/>
      <c r="L7" s="93"/>
      <c r="M7" s="93"/>
      <c r="N7" s="93"/>
      <c r="O7" s="93"/>
      <c r="P7" s="87"/>
      <c r="Q7" s="87"/>
      <c r="R7" s="87"/>
      <c r="S7" s="87"/>
      <c r="T7" s="87"/>
      <c r="U7" s="87"/>
      <c r="V7" s="94"/>
      <c r="W7" s="1"/>
      <c r="X7" s="1"/>
      <c r="Y7" s="1"/>
      <c r="Z7" s="1"/>
      <c r="AA7" s="1"/>
      <c r="AB7" s="1"/>
      <c r="AC7" s="1"/>
    </row>
    <row r="8" ht="13.5" customHeight="1">
      <c r="A8" s="90"/>
      <c r="B8" s="95"/>
      <c r="C8" s="96" t="s">
        <v>4</v>
      </c>
      <c r="D8" s="28" t="str">
        <f>IF('初めに'!C7="","",'初めに'!C7)</f>
        <v/>
      </c>
      <c r="E8" s="8"/>
      <c r="F8" s="8"/>
      <c r="G8" s="6"/>
      <c r="H8" s="93"/>
      <c r="I8" s="93"/>
      <c r="J8" s="93"/>
      <c r="K8" s="97"/>
      <c r="L8" s="97"/>
      <c r="M8" s="97"/>
      <c r="N8" s="93"/>
      <c r="O8" s="87"/>
      <c r="P8" s="87"/>
      <c r="Q8" s="87"/>
      <c r="R8" s="87"/>
      <c r="S8" s="87"/>
      <c r="T8" s="87"/>
      <c r="U8" s="87"/>
      <c r="V8" s="1"/>
      <c r="W8" s="1"/>
      <c r="X8" s="1"/>
      <c r="Y8" s="1"/>
      <c r="Z8" s="1"/>
      <c r="AA8" s="1"/>
      <c r="AB8" s="1"/>
      <c r="AC8" s="1"/>
    </row>
    <row r="9">
      <c r="A9" s="90"/>
      <c r="B9" s="95"/>
      <c r="C9" s="96" t="s">
        <v>29</v>
      </c>
      <c r="D9" s="98" t="s">
        <v>30</v>
      </c>
      <c r="E9" s="8"/>
      <c r="F9" s="8"/>
      <c r="G9" s="6"/>
      <c r="H9" s="93"/>
      <c r="I9" s="93"/>
      <c r="J9" s="93"/>
      <c r="K9" s="93"/>
      <c r="L9" s="93"/>
      <c r="M9" s="93"/>
      <c r="N9" s="93"/>
      <c r="O9" s="87"/>
      <c r="P9" s="99"/>
      <c r="Q9" s="99"/>
      <c r="R9" s="99"/>
      <c r="S9" s="99"/>
      <c r="T9" s="87"/>
      <c r="U9" s="87"/>
      <c r="V9" s="1"/>
      <c r="W9" s="1"/>
      <c r="X9" s="1"/>
      <c r="Y9" s="1"/>
      <c r="Z9" s="1"/>
      <c r="AA9" s="1"/>
      <c r="AB9" s="1"/>
      <c r="AC9" s="1"/>
    </row>
    <row r="10" ht="13.5" customHeight="1">
      <c r="A10" s="90"/>
      <c r="B10" s="100"/>
      <c r="C10" s="100"/>
      <c r="D10" s="93"/>
      <c r="E10" s="93"/>
      <c r="F10" s="101"/>
      <c r="G10" s="91"/>
      <c r="H10" s="91"/>
      <c r="I10" s="91"/>
      <c r="J10" s="91"/>
      <c r="K10" s="91"/>
      <c r="L10" s="87"/>
      <c r="M10" s="87"/>
      <c r="N10" s="1"/>
      <c r="O10" s="1"/>
      <c r="P10" s="1"/>
      <c r="Q10" s="1"/>
      <c r="R10" s="1"/>
      <c r="S10" s="1"/>
      <c r="T10" s="1"/>
      <c r="U10" s="1"/>
      <c r="V10" s="1"/>
      <c r="W10" s="1"/>
      <c r="X10" s="1"/>
      <c r="Y10" s="1"/>
      <c r="Z10" s="1"/>
      <c r="AA10" s="1"/>
      <c r="AB10" s="1"/>
      <c r="AC10" s="1"/>
    </row>
    <row r="11" ht="9.75" customHeight="1">
      <c r="A11" s="90"/>
      <c r="B11" s="100"/>
      <c r="C11" s="100"/>
      <c r="D11" s="91"/>
      <c r="E11" s="87"/>
      <c r="F11" s="87"/>
      <c r="G11" s="87"/>
      <c r="H11" s="87"/>
      <c r="I11" s="87"/>
      <c r="J11" s="87"/>
      <c r="K11" s="87"/>
      <c r="L11" s="87"/>
      <c r="M11" s="87"/>
      <c r="N11" s="87"/>
      <c r="O11" s="87"/>
      <c r="P11" s="87"/>
      <c r="Q11" s="87"/>
      <c r="R11" s="87"/>
      <c r="S11" s="87"/>
      <c r="T11" s="87"/>
      <c r="U11" s="87"/>
      <c r="V11" s="1"/>
      <c r="W11" s="1"/>
      <c r="X11" s="1"/>
      <c r="Y11" s="1"/>
      <c r="Z11" s="1"/>
      <c r="AA11" s="1"/>
      <c r="AB11" s="1"/>
      <c r="AC11" s="1"/>
    </row>
    <row r="12">
      <c r="A12" s="102" t="s">
        <v>48</v>
      </c>
      <c r="B12" s="103"/>
      <c r="C12" s="103"/>
      <c r="D12" s="103"/>
      <c r="E12" s="103"/>
      <c r="F12" s="103"/>
      <c r="G12" s="103"/>
      <c r="H12" s="103"/>
      <c r="I12" s="103"/>
      <c r="J12" s="103"/>
      <c r="K12" s="103"/>
      <c r="L12" s="103"/>
      <c r="M12" s="103"/>
      <c r="N12" s="103"/>
      <c r="O12" s="103"/>
      <c r="P12" s="103"/>
      <c r="Q12" s="103"/>
      <c r="R12" s="103"/>
      <c r="S12" s="103"/>
      <c r="T12" s="103"/>
      <c r="U12" s="104"/>
      <c r="V12" s="1"/>
      <c r="W12" s="1"/>
      <c r="X12" s="1"/>
      <c r="Y12" s="1"/>
      <c r="Z12" s="1"/>
      <c r="AA12" s="1"/>
      <c r="AB12" s="1"/>
      <c r="AC12" s="1"/>
    </row>
    <row r="13" ht="15.75" customHeight="1">
      <c r="A13" s="105" t="s">
        <v>49</v>
      </c>
      <c r="B13" s="106"/>
      <c r="C13" s="106"/>
      <c r="D13" s="106"/>
      <c r="E13" s="106"/>
      <c r="F13" s="106"/>
      <c r="G13" s="106"/>
      <c r="H13" s="106"/>
      <c r="I13" s="106"/>
      <c r="J13" s="106"/>
      <c r="K13" s="106"/>
      <c r="L13" s="106"/>
      <c r="M13" s="106"/>
      <c r="N13" s="106"/>
      <c r="O13" s="106"/>
      <c r="P13" s="106"/>
      <c r="Q13" s="106"/>
      <c r="R13" s="106"/>
      <c r="S13" s="106"/>
      <c r="T13" s="106"/>
      <c r="U13" s="107"/>
      <c r="V13" s="1"/>
      <c r="W13" s="1"/>
      <c r="X13" s="1"/>
      <c r="Y13" s="1"/>
      <c r="Z13" s="1"/>
      <c r="AA13" s="1"/>
      <c r="AB13" s="1"/>
      <c r="AC13" s="1"/>
    </row>
    <row r="14">
      <c r="A14" s="105" t="s">
        <v>50</v>
      </c>
      <c r="B14" s="106"/>
      <c r="C14" s="106"/>
      <c r="D14" s="106"/>
      <c r="E14" s="106"/>
      <c r="F14" s="106"/>
      <c r="G14" s="106"/>
      <c r="H14" s="106"/>
      <c r="I14" s="106"/>
      <c r="J14" s="106"/>
      <c r="K14" s="106"/>
      <c r="L14" s="106"/>
      <c r="M14" s="106"/>
      <c r="N14" s="106"/>
      <c r="O14" s="106"/>
      <c r="P14" s="106"/>
      <c r="Q14" s="106"/>
      <c r="R14" s="106"/>
      <c r="S14" s="106"/>
      <c r="T14" s="106"/>
      <c r="U14" s="108"/>
      <c r="V14" s="1"/>
      <c r="W14" s="1"/>
      <c r="X14" s="1"/>
      <c r="Y14" s="1"/>
      <c r="Z14" s="1"/>
      <c r="AA14" s="1"/>
      <c r="AB14" s="1"/>
      <c r="AC14" s="1"/>
    </row>
    <row r="15" ht="15.75" customHeight="1">
      <c r="A15" s="105" t="s">
        <v>51</v>
      </c>
      <c r="B15" s="106"/>
      <c r="C15" s="106"/>
      <c r="D15" s="106"/>
      <c r="E15" s="106"/>
      <c r="F15" s="106"/>
      <c r="G15" s="106"/>
      <c r="H15" s="106"/>
      <c r="I15" s="106"/>
      <c r="J15" s="106"/>
      <c r="K15" s="106"/>
      <c r="L15" s="106"/>
      <c r="M15" s="106"/>
      <c r="N15" s="106"/>
      <c r="O15" s="106"/>
      <c r="P15" s="106"/>
      <c r="Q15" s="106"/>
      <c r="R15" s="106"/>
      <c r="S15" s="106"/>
      <c r="T15" s="106"/>
      <c r="U15" s="107"/>
      <c r="V15" s="1"/>
      <c r="W15" s="1"/>
      <c r="X15" s="1"/>
      <c r="Y15" s="1"/>
      <c r="Z15" s="1"/>
      <c r="AA15" s="1"/>
      <c r="AB15" s="1"/>
      <c r="AC15" s="1"/>
    </row>
    <row r="16" ht="15.75" customHeight="1">
      <c r="A16" s="105" t="s">
        <v>52</v>
      </c>
      <c r="B16" s="106"/>
      <c r="C16" s="106"/>
      <c r="D16" s="106"/>
      <c r="E16" s="106"/>
      <c r="F16" s="106"/>
      <c r="G16" s="106"/>
      <c r="H16" s="106"/>
      <c r="I16" s="106"/>
      <c r="J16" s="106"/>
      <c r="K16" s="106"/>
      <c r="L16" s="106"/>
      <c r="M16" s="106"/>
      <c r="N16" s="106"/>
      <c r="O16" s="106"/>
      <c r="P16" s="106"/>
      <c r="Q16" s="106"/>
      <c r="R16" s="106"/>
      <c r="S16" s="106"/>
      <c r="T16" s="106"/>
      <c r="U16" s="107"/>
      <c r="V16" s="1"/>
      <c r="W16" s="10"/>
      <c r="X16" s="1"/>
      <c r="Y16" s="1"/>
      <c r="Z16" s="1"/>
      <c r="AA16" s="1"/>
      <c r="AB16" s="1"/>
      <c r="AC16" s="1"/>
    </row>
    <row r="17">
      <c r="A17" s="105" t="s">
        <v>53</v>
      </c>
      <c r="B17" s="106"/>
      <c r="C17" s="106"/>
      <c r="D17" s="106"/>
      <c r="E17" s="106"/>
      <c r="F17" s="106"/>
      <c r="G17" s="106"/>
      <c r="H17" s="106"/>
      <c r="I17" s="106"/>
      <c r="J17" s="106"/>
      <c r="K17" s="106"/>
      <c r="L17" s="106"/>
      <c r="M17" s="106"/>
      <c r="N17" s="106"/>
      <c r="O17" s="106"/>
      <c r="P17" s="106"/>
      <c r="Q17" s="106"/>
      <c r="R17" s="106"/>
      <c r="S17" s="106"/>
      <c r="T17" s="106"/>
      <c r="U17" s="108"/>
      <c r="V17" s="1"/>
      <c r="W17" s="10"/>
      <c r="X17" s="1"/>
      <c r="Y17" s="1"/>
      <c r="Z17" s="1"/>
      <c r="AA17" s="1"/>
      <c r="AB17" s="1"/>
      <c r="AC17" s="1"/>
    </row>
    <row r="18">
      <c r="A18" s="105" t="s">
        <v>54</v>
      </c>
      <c r="B18" s="106"/>
      <c r="C18" s="106"/>
      <c r="D18" s="106"/>
      <c r="E18" s="106"/>
      <c r="F18" s="106"/>
      <c r="G18" s="106"/>
      <c r="H18" s="106"/>
      <c r="I18" s="106"/>
      <c r="J18" s="106"/>
      <c r="K18" s="106"/>
      <c r="L18" s="106"/>
      <c r="M18" s="106"/>
      <c r="N18" s="106"/>
      <c r="O18" s="106"/>
      <c r="P18" s="106"/>
      <c r="Q18" s="106"/>
      <c r="R18" s="106"/>
      <c r="S18" s="106"/>
      <c r="T18" s="106"/>
      <c r="U18" s="108"/>
      <c r="V18" s="1"/>
      <c r="W18" s="10"/>
      <c r="X18" s="1"/>
      <c r="Y18" s="1"/>
      <c r="Z18" s="1"/>
      <c r="AA18" s="1"/>
      <c r="AB18" s="1"/>
      <c r="AC18" s="1"/>
    </row>
    <row r="19" ht="15.75" customHeight="1">
      <c r="A19" s="109" t="s">
        <v>55</v>
      </c>
      <c r="B19" s="110"/>
      <c r="C19" s="110"/>
      <c r="D19" s="110"/>
      <c r="E19" s="110"/>
      <c r="F19" s="110"/>
      <c r="G19" s="110"/>
      <c r="H19" s="110"/>
      <c r="I19" s="110"/>
      <c r="J19" s="110"/>
      <c r="K19" s="110"/>
      <c r="L19" s="110"/>
      <c r="M19" s="110"/>
      <c r="N19" s="110"/>
      <c r="O19" s="110"/>
      <c r="P19" s="110"/>
      <c r="Q19" s="110"/>
      <c r="R19" s="110"/>
      <c r="S19" s="110"/>
      <c r="T19" s="110"/>
      <c r="U19" s="111"/>
      <c r="V19" s="1"/>
      <c r="W19" s="1"/>
      <c r="X19" s="10"/>
      <c r="Y19" s="1"/>
      <c r="Z19" s="1"/>
      <c r="AA19" s="1"/>
      <c r="AB19" s="1"/>
      <c r="AC19" s="1"/>
    </row>
    <row r="20" ht="21.0" customHeight="1">
      <c r="A20" s="90"/>
      <c r="B20" s="112"/>
      <c r="C20" s="112"/>
      <c r="D20" s="91"/>
      <c r="E20" s="87"/>
      <c r="F20" s="87"/>
      <c r="G20" s="87"/>
      <c r="H20" s="87"/>
      <c r="I20" s="87"/>
      <c r="J20" s="87"/>
      <c r="K20" s="87"/>
      <c r="L20" s="87"/>
      <c r="M20" s="87"/>
      <c r="N20" s="87"/>
      <c r="O20" s="87"/>
      <c r="P20" s="87"/>
      <c r="Q20" s="87"/>
      <c r="R20" s="87"/>
      <c r="S20" s="87"/>
      <c r="T20" s="87"/>
      <c r="U20" s="113"/>
      <c r="V20" s="1"/>
      <c r="W20" s="1"/>
      <c r="X20" s="10"/>
      <c r="Y20" s="1"/>
      <c r="Z20" s="1"/>
      <c r="AA20" s="1"/>
      <c r="AB20" s="1"/>
      <c r="AC20" s="1"/>
    </row>
    <row r="21" ht="21.0" customHeight="1">
      <c r="A21" s="41" t="s">
        <v>31</v>
      </c>
      <c r="B21" s="114"/>
      <c r="C21" s="114"/>
      <c r="D21" s="115"/>
      <c r="E21" s="87"/>
      <c r="F21" s="87"/>
      <c r="G21" s="87"/>
      <c r="H21" s="87"/>
      <c r="I21" s="87"/>
      <c r="J21" s="87"/>
      <c r="K21" s="87"/>
      <c r="L21" s="87"/>
      <c r="M21" s="87"/>
      <c r="N21" s="87"/>
      <c r="O21" s="87"/>
      <c r="P21" s="87"/>
      <c r="Q21" s="87"/>
      <c r="R21" s="87"/>
      <c r="S21" s="87"/>
      <c r="T21" s="87"/>
      <c r="U21" s="113" t="s">
        <v>56</v>
      </c>
      <c r="V21" s="1"/>
      <c r="W21" s="1"/>
      <c r="X21" s="10"/>
      <c r="Y21" s="1"/>
      <c r="Z21" s="1"/>
      <c r="AA21" s="1"/>
      <c r="AB21" s="1"/>
      <c r="AC21" s="1"/>
    </row>
    <row r="22" ht="26.25" customHeight="1">
      <c r="A22" s="116" t="s">
        <v>57</v>
      </c>
      <c r="B22" s="117" t="s">
        <v>35</v>
      </c>
      <c r="C22" s="117" t="s">
        <v>36</v>
      </c>
      <c r="D22" s="118" t="s">
        <v>58</v>
      </c>
      <c r="E22" s="118" t="s">
        <v>59</v>
      </c>
      <c r="F22" s="118" t="s">
        <v>41</v>
      </c>
      <c r="G22" s="118" t="s">
        <v>42</v>
      </c>
      <c r="H22" s="118" t="s">
        <v>43</v>
      </c>
      <c r="I22" s="118" t="s">
        <v>44</v>
      </c>
      <c r="J22" s="118" t="s">
        <v>45</v>
      </c>
      <c r="K22" s="117" t="s">
        <v>60</v>
      </c>
      <c r="L22" s="119" t="s">
        <v>169</v>
      </c>
      <c r="M22" s="21"/>
      <c r="N22" s="120"/>
      <c r="O22" s="121" t="s">
        <v>62</v>
      </c>
      <c r="P22" s="21"/>
      <c r="Q22" s="21"/>
      <c r="R22" s="21"/>
      <c r="S22" s="21"/>
      <c r="T22" s="21"/>
      <c r="U22" s="120"/>
      <c r="V22" s="122" t="s">
        <v>170</v>
      </c>
      <c r="W22" s="123" t="s">
        <v>64</v>
      </c>
      <c r="X22" s="1"/>
      <c r="Y22" s="1"/>
      <c r="Z22" s="1"/>
      <c r="AA22" s="1"/>
      <c r="AB22" s="1"/>
      <c r="AC22" s="1"/>
    </row>
    <row r="23" ht="19.5" customHeight="1">
      <c r="A23" s="124"/>
      <c r="B23" s="125"/>
      <c r="C23" s="125"/>
      <c r="D23" s="125"/>
      <c r="E23" s="125"/>
      <c r="F23" s="125"/>
      <c r="G23" s="125"/>
      <c r="H23" s="125"/>
      <c r="I23" s="125"/>
      <c r="J23" s="125"/>
      <c r="K23" s="125"/>
      <c r="L23" s="126" t="s">
        <v>65</v>
      </c>
      <c r="M23" s="127" t="s">
        <v>66</v>
      </c>
      <c r="N23" s="128" t="s">
        <v>171</v>
      </c>
      <c r="O23" s="129" t="s">
        <v>65</v>
      </c>
      <c r="P23" s="130"/>
      <c r="Q23" s="130"/>
      <c r="R23" s="131"/>
      <c r="S23" s="132" t="s">
        <v>172</v>
      </c>
      <c r="T23" s="131"/>
      <c r="U23" s="128" t="s">
        <v>173</v>
      </c>
      <c r="V23" s="125"/>
      <c r="W23" s="133"/>
      <c r="X23" s="1"/>
      <c r="Y23" s="1"/>
      <c r="Z23" s="1"/>
      <c r="AA23" s="1"/>
      <c r="AB23" s="1"/>
      <c r="AC23" s="1"/>
    </row>
    <row r="24" ht="19.5" customHeight="1">
      <c r="A24" s="124"/>
      <c r="B24" s="125"/>
      <c r="C24" s="125"/>
      <c r="D24" s="125"/>
      <c r="E24" s="125"/>
      <c r="F24" s="125"/>
      <c r="G24" s="125"/>
      <c r="H24" s="125"/>
      <c r="I24" s="125"/>
      <c r="J24" s="125"/>
      <c r="K24" s="134" t="s">
        <v>70</v>
      </c>
      <c r="L24" s="125"/>
      <c r="M24" s="125"/>
      <c r="N24" s="125"/>
      <c r="O24" s="135" t="s">
        <v>71</v>
      </c>
      <c r="P24" s="136" t="s">
        <v>72</v>
      </c>
      <c r="Q24" s="137"/>
      <c r="R24" s="138" t="s">
        <v>73</v>
      </c>
      <c r="S24" s="139"/>
      <c r="T24" s="124"/>
      <c r="U24" s="125"/>
      <c r="V24" s="125"/>
      <c r="W24" s="133"/>
      <c r="X24" s="1"/>
      <c r="Y24" s="1"/>
      <c r="Z24" s="1"/>
      <c r="AA24" s="1"/>
      <c r="AB24" s="1"/>
      <c r="AC24" s="1"/>
    </row>
    <row r="25" ht="19.5" customHeight="1">
      <c r="A25" s="124"/>
      <c r="B25" s="125"/>
      <c r="C25" s="125"/>
      <c r="D25" s="125"/>
      <c r="E25" s="125"/>
      <c r="F25" s="125"/>
      <c r="G25" s="125"/>
      <c r="H25" s="125"/>
      <c r="I25" s="125"/>
      <c r="J25" s="125"/>
      <c r="K25" s="125"/>
      <c r="L25" s="125"/>
      <c r="M25" s="125"/>
      <c r="N25" s="125"/>
      <c r="O25" s="125"/>
      <c r="P25" s="140" t="s">
        <v>74</v>
      </c>
      <c r="Q25" s="141" t="s">
        <v>75</v>
      </c>
      <c r="R25" s="125"/>
      <c r="S25" s="139"/>
      <c r="T25" s="124"/>
      <c r="U25" s="125"/>
      <c r="V25" s="125"/>
      <c r="W25" s="133"/>
      <c r="X25" s="1"/>
      <c r="Y25" s="1"/>
      <c r="Z25" s="1"/>
      <c r="AA25" s="1"/>
      <c r="AB25" s="1"/>
      <c r="AC25" s="1"/>
    </row>
    <row r="26" ht="19.5" customHeight="1">
      <c r="A26" s="124"/>
      <c r="B26" s="125"/>
      <c r="C26" s="125"/>
      <c r="D26" s="125"/>
      <c r="E26" s="125"/>
      <c r="F26" s="125"/>
      <c r="G26" s="125"/>
      <c r="H26" s="125"/>
      <c r="I26" s="125"/>
      <c r="J26" s="125"/>
      <c r="K26" s="142" t="s">
        <v>76</v>
      </c>
      <c r="L26" s="143" t="s">
        <v>77</v>
      </c>
      <c r="M26" s="144" t="s">
        <v>78</v>
      </c>
      <c r="N26" s="144" t="s">
        <v>174</v>
      </c>
      <c r="O26" s="145" t="s">
        <v>80</v>
      </c>
      <c r="P26" s="146" t="s">
        <v>81</v>
      </c>
      <c r="Q26" s="147" t="s">
        <v>82</v>
      </c>
      <c r="R26" s="144" t="s">
        <v>175</v>
      </c>
      <c r="S26" s="148" t="s">
        <v>71</v>
      </c>
      <c r="T26" s="149" t="s">
        <v>84</v>
      </c>
      <c r="U26" s="150" t="s">
        <v>85</v>
      </c>
      <c r="V26" s="151" t="s">
        <v>176</v>
      </c>
      <c r="W26" s="133"/>
      <c r="X26" s="1"/>
      <c r="Y26" s="1"/>
      <c r="Z26" s="1"/>
      <c r="AA26" s="1"/>
      <c r="AB26" s="1"/>
      <c r="AC26" s="1"/>
    </row>
    <row r="27" ht="18.0" customHeight="1">
      <c r="A27" s="160"/>
      <c r="B27" s="153" t="str">
        <f>IFERROR(VLOOKUP($A27, '利用者情報'!$A$12:$L$113, 2, FALSE), "")</f>
        <v/>
      </c>
      <c r="C27" s="153" t="str">
        <f>IFERROR(VLOOKUP($A27, '利用者情報'!$A$12:$L$113, 3, FALSE), "")</f>
        <v/>
      </c>
      <c r="D27" s="153" t="str">
        <f>IFERROR(VLOOKUP($A27, '利用者情報'!$A$12:$L$113, 6, FALSE), "")</f>
        <v/>
      </c>
      <c r="E27" s="153" t="str">
        <f>IFERROR(VLOOKUP($A27, '利用者情報'!$A$12:$L$113, 7, FALSE), "")</f>
        <v/>
      </c>
      <c r="F27" s="156" t="str">
        <f>IFERROR(VLOOKUP($A27, '利用者情報'!$A$12:$L$113, 8, FALSE), "")</f>
        <v/>
      </c>
      <c r="G27" s="153" t="str">
        <f>IFERROR(VLOOKUP($A27, '利用者情報'!$A$12:$L$113, 9, FALSE), "")</f>
        <v/>
      </c>
      <c r="H27" s="153" t="str">
        <f>IFERROR(VLOOKUP($A27, '利用者情報'!$A$12:$L$113, 10, FALSE), "")</f>
        <v/>
      </c>
      <c r="I27" s="153" t="str">
        <f>IFERROR(VLOOKUP($A27, '利用者情報'!$A$12:$L$113, 11, FALSE), "")</f>
        <v/>
      </c>
      <c r="J27" s="153" t="str">
        <f>IFERROR(VLOOKUP($A27, '利用者情報'!$A$12:$L$113, 12, FALSE), "")</f>
        <v/>
      </c>
      <c r="K27" s="152"/>
      <c r="L27" s="152"/>
      <c r="M27" s="157">
        <f t="shared" ref="M27:M96" si="1">IF(L27=0,0,IF(B27="",0,IF(AND(F27="○",OR($D$5="小規模多機能型居宅介護",$D$5="複合型サービス(看護小規模多機能型居宅介護）",$D$5="定期巡回・随時対応型訪問介護看護",$D$5="地域密着型老人福祉施設入所者生活介護",$D$5="介護福祉施設サービス")),0,IF(G27="○",0,IF(J27="○",0,IF(H27="○",0.5,0.25))))))</f>
        <v>0</v>
      </c>
      <c r="N27" s="158">
        <f t="shared" ref="N27:N96" si="2">ROUNDDOWN(L27*M27,0)</f>
        <v>0</v>
      </c>
      <c r="O27" s="152"/>
      <c r="P27" s="152"/>
      <c r="Q27" s="152"/>
      <c r="R27" s="158">
        <f t="shared" ref="R27:R96" si="3">Q27+O27+P27</f>
        <v>0</v>
      </c>
      <c r="S27" s="157">
        <f t="shared" ref="S27:S96" si="4">IF(R27=0,0,IF(B27="",0,IF(J27="○",0,IF(H27="○",0.5,0.25))))</f>
        <v>0</v>
      </c>
      <c r="T27" s="157">
        <f t="shared" ref="T27:T96" si="5">IF(R27=0,0,IF(B27="",0,IF(J27="○",1,IF(I27="○",1,IF(H27="○",0.5,0.25)))))</f>
        <v>0</v>
      </c>
      <c r="U27" s="158">
        <f t="shared" ref="U27:U96" si="6">IF(G27="○",ROUNDDOWN(P27*T27,0),ROUNDDOWN(O27*S27,0)+ROUNDDOWN(SUM(P27:Q27)*T27,0))</f>
        <v>0</v>
      </c>
      <c r="V27" s="158">
        <f t="shared" ref="V27:V96" si="7">N27+U27</f>
        <v>0</v>
      </c>
      <c r="W27" s="159"/>
      <c r="X27" s="10" t="str">
        <f t="shared" ref="X27:X77" si="8">IF(J27="○",ROW(),"")</f>
        <v/>
      </c>
      <c r="Y27" s="1"/>
      <c r="Z27" s="1"/>
      <c r="AA27" s="1"/>
      <c r="AB27" s="1"/>
      <c r="AC27" s="1"/>
    </row>
    <row r="28" ht="18.0" customHeight="1">
      <c r="A28" s="160"/>
      <c r="B28" s="153" t="str">
        <f>IFERROR(VLOOKUP($A28, '利用者情報'!$A$12:$L$113, 2, FALSE), "")</f>
        <v/>
      </c>
      <c r="C28" s="153" t="str">
        <f>IFERROR(VLOOKUP($A28, '利用者情報'!$A$12:$L$113, 3, FALSE), "")</f>
        <v/>
      </c>
      <c r="D28" s="153" t="str">
        <f>IFERROR(VLOOKUP($A28, '利用者情報'!$A$12:$L$113, 6, FALSE), "")</f>
        <v/>
      </c>
      <c r="E28" s="153" t="str">
        <f>IFERROR(VLOOKUP($A28, '利用者情報'!$A$12:$L$113, 7, FALSE), "")</f>
        <v/>
      </c>
      <c r="F28" s="156" t="str">
        <f>IFERROR(VLOOKUP($A28, '利用者情報'!$A$12:$L$113, 8, FALSE), "")</f>
        <v/>
      </c>
      <c r="G28" s="153" t="str">
        <f>IFERROR(VLOOKUP($A28, '利用者情報'!$A$12:$L$113, 9, FALSE), "")</f>
        <v/>
      </c>
      <c r="H28" s="153" t="str">
        <f>IFERROR(VLOOKUP($A28, '利用者情報'!$A$12:$L$113, 10, FALSE), "")</f>
        <v/>
      </c>
      <c r="I28" s="153" t="str">
        <f>IFERROR(VLOOKUP($A28, '利用者情報'!$A$12:$L$113, 11, FALSE), "")</f>
        <v/>
      </c>
      <c r="J28" s="153" t="str">
        <f>IFERROR(VLOOKUP($A28, '利用者情報'!$A$12:$L$113, 12, FALSE), "")</f>
        <v/>
      </c>
      <c r="K28" s="160"/>
      <c r="L28" s="160"/>
      <c r="M28" s="157">
        <f t="shared" si="1"/>
        <v>0</v>
      </c>
      <c r="N28" s="158">
        <f t="shared" si="2"/>
        <v>0</v>
      </c>
      <c r="O28" s="160"/>
      <c r="P28" s="160"/>
      <c r="Q28" s="160"/>
      <c r="R28" s="158">
        <f t="shared" si="3"/>
        <v>0</v>
      </c>
      <c r="S28" s="157">
        <f t="shared" si="4"/>
        <v>0</v>
      </c>
      <c r="T28" s="157">
        <f t="shared" si="5"/>
        <v>0</v>
      </c>
      <c r="U28" s="158">
        <f t="shared" si="6"/>
        <v>0</v>
      </c>
      <c r="V28" s="158">
        <f t="shared" si="7"/>
        <v>0</v>
      </c>
      <c r="W28" s="159"/>
      <c r="X28" s="10" t="str">
        <f t="shared" si="8"/>
        <v/>
      </c>
      <c r="Y28" s="1"/>
      <c r="Z28" s="1"/>
      <c r="AA28" s="1"/>
      <c r="AB28" s="1"/>
      <c r="AC28" s="1"/>
    </row>
    <row r="29" ht="18.0" customHeight="1">
      <c r="A29" s="160"/>
      <c r="B29" s="153" t="str">
        <f>IFERROR(VLOOKUP($A29, '利用者情報'!$A$12:$L$113, 2, FALSE), "")</f>
        <v/>
      </c>
      <c r="C29" s="153" t="str">
        <f>IFERROR(VLOOKUP($A29, '利用者情報'!$A$12:$L$113, 3, FALSE), "")</f>
        <v/>
      </c>
      <c r="D29" s="153" t="str">
        <f>IFERROR(VLOOKUP($A29, '利用者情報'!$A$12:$L$113, 6, FALSE), "")</f>
        <v/>
      </c>
      <c r="E29" s="153" t="str">
        <f>IFERROR(VLOOKUP($A29, '利用者情報'!$A$12:$L$113, 7, FALSE), "")</f>
        <v/>
      </c>
      <c r="F29" s="156" t="str">
        <f>IFERROR(VLOOKUP($A29, '利用者情報'!$A$12:$L$113, 8, FALSE), "")</f>
        <v/>
      </c>
      <c r="G29" s="153" t="str">
        <f>IFERROR(VLOOKUP($A29, '利用者情報'!$A$12:$L$113, 9, FALSE), "")</f>
        <v/>
      </c>
      <c r="H29" s="153" t="str">
        <f>IFERROR(VLOOKUP($A29, '利用者情報'!$A$12:$L$113, 10, FALSE), "")</f>
        <v/>
      </c>
      <c r="I29" s="153" t="str">
        <f>IFERROR(VLOOKUP($A29, '利用者情報'!$A$12:$L$113, 11, FALSE), "")</f>
        <v/>
      </c>
      <c r="J29" s="153" t="str">
        <f>IFERROR(VLOOKUP($A29, '利用者情報'!$A$12:$L$113, 12, FALSE), "")</f>
        <v/>
      </c>
      <c r="K29" s="160"/>
      <c r="L29" s="160"/>
      <c r="M29" s="157">
        <f t="shared" si="1"/>
        <v>0</v>
      </c>
      <c r="N29" s="158">
        <f t="shared" si="2"/>
        <v>0</v>
      </c>
      <c r="O29" s="160"/>
      <c r="P29" s="160"/>
      <c r="Q29" s="160"/>
      <c r="R29" s="158">
        <f t="shared" si="3"/>
        <v>0</v>
      </c>
      <c r="S29" s="157">
        <f t="shared" si="4"/>
        <v>0</v>
      </c>
      <c r="T29" s="157">
        <f t="shared" si="5"/>
        <v>0</v>
      </c>
      <c r="U29" s="158">
        <f t="shared" si="6"/>
        <v>0</v>
      </c>
      <c r="V29" s="158">
        <f t="shared" si="7"/>
        <v>0</v>
      </c>
      <c r="W29" s="159"/>
      <c r="X29" s="10" t="str">
        <f t="shared" si="8"/>
        <v/>
      </c>
      <c r="Y29" s="1"/>
      <c r="Z29" s="1"/>
      <c r="AA29" s="1"/>
      <c r="AB29" s="1"/>
      <c r="AC29" s="1"/>
    </row>
    <row r="30" ht="18.0" customHeight="1">
      <c r="A30" s="160"/>
      <c r="B30" s="153" t="str">
        <f>IFERROR(VLOOKUP($A30, '利用者情報'!$A$12:$L$113, 2, FALSE), "")</f>
        <v/>
      </c>
      <c r="C30" s="153" t="str">
        <f>IFERROR(VLOOKUP($A30, '利用者情報'!$A$12:$L$113, 3, FALSE), "")</f>
        <v/>
      </c>
      <c r="D30" s="153" t="str">
        <f>IFERROR(VLOOKUP($A30, '利用者情報'!$A$12:$L$113, 6, FALSE), "")</f>
        <v/>
      </c>
      <c r="E30" s="153" t="str">
        <f>IFERROR(VLOOKUP($A30, '利用者情報'!$A$12:$L$113, 7, FALSE), "")</f>
        <v/>
      </c>
      <c r="F30" s="156" t="str">
        <f>IFERROR(VLOOKUP($A30, '利用者情報'!$A$12:$L$113, 8, FALSE), "")</f>
        <v/>
      </c>
      <c r="G30" s="153" t="str">
        <f>IFERROR(VLOOKUP($A30, '利用者情報'!$A$12:$L$113, 9, FALSE), "")</f>
        <v/>
      </c>
      <c r="H30" s="153" t="str">
        <f>IFERROR(VLOOKUP($A30, '利用者情報'!$A$12:$L$113, 10, FALSE), "")</f>
        <v/>
      </c>
      <c r="I30" s="153" t="str">
        <f>IFERROR(VLOOKUP($A30, '利用者情報'!$A$12:$L$113, 11, FALSE), "")</f>
        <v/>
      </c>
      <c r="J30" s="153" t="str">
        <f>IFERROR(VLOOKUP($A30, '利用者情報'!$A$12:$L$113, 12, FALSE), "")</f>
        <v/>
      </c>
      <c r="K30" s="160"/>
      <c r="L30" s="160"/>
      <c r="M30" s="157">
        <f t="shared" si="1"/>
        <v>0</v>
      </c>
      <c r="N30" s="158">
        <f t="shared" si="2"/>
        <v>0</v>
      </c>
      <c r="O30" s="160"/>
      <c r="P30" s="160"/>
      <c r="Q30" s="160"/>
      <c r="R30" s="158">
        <f t="shared" si="3"/>
        <v>0</v>
      </c>
      <c r="S30" s="157">
        <f t="shared" si="4"/>
        <v>0</v>
      </c>
      <c r="T30" s="157">
        <f t="shared" si="5"/>
        <v>0</v>
      </c>
      <c r="U30" s="158">
        <f t="shared" si="6"/>
        <v>0</v>
      </c>
      <c r="V30" s="158">
        <f t="shared" si="7"/>
        <v>0</v>
      </c>
      <c r="W30" s="159"/>
      <c r="X30" s="10" t="str">
        <f t="shared" si="8"/>
        <v/>
      </c>
      <c r="Y30" s="1"/>
      <c r="Z30" s="1"/>
      <c r="AA30" s="1"/>
      <c r="AB30" s="1"/>
      <c r="AC30" s="1"/>
    </row>
    <row r="31" ht="18.0" customHeight="1">
      <c r="A31" s="160"/>
      <c r="B31" s="153" t="str">
        <f>IFERROR(VLOOKUP($A31, '利用者情報'!$A$12:$L$113, 2, FALSE), "")</f>
        <v/>
      </c>
      <c r="C31" s="153" t="str">
        <f>IFERROR(VLOOKUP($A31, '利用者情報'!$A$12:$L$113, 3, FALSE), "")</f>
        <v/>
      </c>
      <c r="D31" s="153" t="str">
        <f>IFERROR(VLOOKUP($A31, '利用者情報'!$A$12:$L$113, 6, FALSE), "")</f>
        <v/>
      </c>
      <c r="E31" s="153" t="str">
        <f>IFERROR(VLOOKUP($A31, '利用者情報'!$A$12:$L$113, 7, FALSE), "")</f>
        <v/>
      </c>
      <c r="F31" s="156" t="str">
        <f>IFERROR(VLOOKUP($A31, '利用者情報'!$A$12:$L$113, 8, FALSE), "")</f>
        <v/>
      </c>
      <c r="G31" s="153" t="str">
        <f>IFERROR(VLOOKUP($A31, '利用者情報'!$A$12:$L$113, 9, FALSE), "")</f>
        <v/>
      </c>
      <c r="H31" s="153" t="str">
        <f>IFERROR(VLOOKUP($A31, '利用者情報'!$A$12:$L$113, 10, FALSE), "")</f>
        <v/>
      </c>
      <c r="I31" s="153" t="str">
        <f>IFERROR(VLOOKUP($A31, '利用者情報'!$A$12:$L$113, 11, FALSE), "")</f>
        <v/>
      </c>
      <c r="J31" s="153" t="str">
        <f>IFERROR(VLOOKUP($A31, '利用者情報'!$A$12:$L$113, 12, FALSE), "")</f>
        <v/>
      </c>
      <c r="K31" s="160"/>
      <c r="L31" s="160"/>
      <c r="M31" s="157">
        <f t="shared" si="1"/>
        <v>0</v>
      </c>
      <c r="N31" s="158">
        <f t="shared" si="2"/>
        <v>0</v>
      </c>
      <c r="O31" s="160"/>
      <c r="P31" s="160"/>
      <c r="Q31" s="160"/>
      <c r="R31" s="158">
        <f t="shared" si="3"/>
        <v>0</v>
      </c>
      <c r="S31" s="157">
        <f t="shared" si="4"/>
        <v>0</v>
      </c>
      <c r="T31" s="157">
        <f t="shared" si="5"/>
        <v>0</v>
      </c>
      <c r="U31" s="158">
        <f t="shared" si="6"/>
        <v>0</v>
      </c>
      <c r="V31" s="158">
        <f t="shared" si="7"/>
        <v>0</v>
      </c>
      <c r="W31" s="159"/>
      <c r="X31" s="10" t="str">
        <f t="shared" si="8"/>
        <v/>
      </c>
      <c r="Y31" s="1"/>
      <c r="Z31" s="1"/>
      <c r="AA31" s="1"/>
      <c r="AB31" s="1"/>
      <c r="AC31" s="1"/>
    </row>
    <row r="32" ht="18.0" customHeight="1">
      <c r="A32" s="160"/>
      <c r="B32" s="153" t="str">
        <f>IFERROR(VLOOKUP($A32, '利用者情報'!$A$12:$L$113, 2, FALSE), "")</f>
        <v/>
      </c>
      <c r="C32" s="153" t="str">
        <f>IFERROR(VLOOKUP($A32, '利用者情報'!$A$12:$L$113, 3, FALSE), "")</f>
        <v/>
      </c>
      <c r="D32" s="153" t="str">
        <f>IFERROR(VLOOKUP($A32, '利用者情報'!$A$12:$L$113, 6, FALSE), "")</f>
        <v/>
      </c>
      <c r="E32" s="153" t="str">
        <f>IFERROR(VLOOKUP($A32, '利用者情報'!$A$12:$L$113, 7, FALSE), "")</f>
        <v/>
      </c>
      <c r="F32" s="156" t="str">
        <f>IFERROR(VLOOKUP($A32, '利用者情報'!$A$12:$L$113, 8, FALSE), "")</f>
        <v/>
      </c>
      <c r="G32" s="153" t="str">
        <f>IFERROR(VLOOKUP($A32, '利用者情報'!$A$12:$L$113, 9, FALSE), "")</f>
        <v/>
      </c>
      <c r="H32" s="153" t="str">
        <f>IFERROR(VLOOKUP($A32, '利用者情報'!$A$12:$L$113, 10, FALSE), "")</f>
        <v/>
      </c>
      <c r="I32" s="153" t="str">
        <f>IFERROR(VLOOKUP($A32, '利用者情報'!$A$12:$L$113, 11, FALSE), "")</f>
        <v/>
      </c>
      <c r="J32" s="153" t="str">
        <f>IFERROR(VLOOKUP($A32, '利用者情報'!$A$12:$L$113, 12, FALSE), "")</f>
        <v/>
      </c>
      <c r="K32" s="160"/>
      <c r="L32" s="160"/>
      <c r="M32" s="157">
        <f t="shared" si="1"/>
        <v>0</v>
      </c>
      <c r="N32" s="158">
        <f t="shared" si="2"/>
        <v>0</v>
      </c>
      <c r="O32" s="160"/>
      <c r="P32" s="160"/>
      <c r="Q32" s="160"/>
      <c r="R32" s="158">
        <f t="shared" si="3"/>
        <v>0</v>
      </c>
      <c r="S32" s="157">
        <f t="shared" si="4"/>
        <v>0</v>
      </c>
      <c r="T32" s="157">
        <f t="shared" si="5"/>
        <v>0</v>
      </c>
      <c r="U32" s="158">
        <f t="shared" si="6"/>
        <v>0</v>
      </c>
      <c r="V32" s="158">
        <f t="shared" si="7"/>
        <v>0</v>
      </c>
      <c r="W32" s="159"/>
      <c r="X32" s="10" t="str">
        <f t="shared" si="8"/>
        <v/>
      </c>
      <c r="Y32" s="1"/>
      <c r="Z32" s="1"/>
      <c r="AA32" s="1"/>
      <c r="AB32" s="1"/>
      <c r="AC32" s="1"/>
    </row>
    <row r="33" ht="18.0" customHeight="1">
      <c r="A33" s="160"/>
      <c r="B33" s="153" t="str">
        <f>IFERROR(VLOOKUP($A33, '利用者情報'!$A$12:$L$113, 2, FALSE), "")</f>
        <v/>
      </c>
      <c r="C33" s="153" t="str">
        <f>IFERROR(VLOOKUP($A33, '利用者情報'!$A$12:$L$113, 3, FALSE), "")</f>
        <v/>
      </c>
      <c r="D33" s="153" t="str">
        <f>IFERROR(VLOOKUP($A33, '利用者情報'!$A$12:$L$113, 6, FALSE), "")</f>
        <v/>
      </c>
      <c r="E33" s="153" t="str">
        <f>IFERROR(VLOOKUP($A33, '利用者情報'!$A$12:$L$113, 7, FALSE), "")</f>
        <v/>
      </c>
      <c r="F33" s="156" t="str">
        <f>IFERROR(VLOOKUP($A33, '利用者情報'!$A$12:$L$113, 8, FALSE), "")</f>
        <v/>
      </c>
      <c r="G33" s="153" t="str">
        <f>IFERROR(VLOOKUP($A33, '利用者情報'!$A$12:$L$113, 9, FALSE), "")</f>
        <v/>
      </c>
      <c r="H33" s="153" t="str">
        <f>IFERROR(VLOOKUP($A33, '利用者情報'!$A$12:$L$113, 10, FALSE), "")</f>
        <v/>
      </c>
      <c r="I33" s="153" t="str">
        <f>IFERROR(VLOOKUP($A33, '利用者情報'!$A$12:$L$113, 11, FALSE), "")</f>
        <v/>
      </c>
      <c r="J33" s="153" t="str">
        <f>IFERROR(VLOOKUP($A33, '利用者情報'!$A$12:$L$113, 12, FALSE), "")</f>
        <v/>
      </c>
      <c r="K33" s="160"/>
      <c r="L33" s="160"/>
      <c r="M33" s="157">
        <f t="shared" si="1"/>
        <v>0</v>
      </c>
      <c r="N33" s="158">
        <f t="shared" si="2"/>
        <v>0</v>
      </c>
      <c r="O33" s="160"/>
      <c r="P33" s="160"/>
      <c r="Q33" s="160"/>
      <c r="R33" s="158">
        <f t="shared" si="3"/>
        <v>0</v>
      </c>
      <c r="S33" s="157">
        <f t="shared" si="4"/>
        <v>0</v>
      </c>
      <c r="T33" s="157">
        <f t="shared" si="5"/>
        <v>0</v>
      </c>
      <c r="U33" s="158">
        <f t="shared" si="6"/>
        <v>0</v>
      </c>
      <c r="V33" s="158">
        <f t="shared" si="7"/>
        <v>0</v>
      </c>
      <c r="W33" s="159"/>
      <c r="X33" s="10" t="str">
        <f t="shared" si="8"/>
        <v/>
      </c>
      <c r="Y33" s="1"/>
      <c r="Z33" s="1"/>
      <c r="AA33" s="1"/>
      <c r="AB33" s="1"/>
      <c r="AC33" s="1"/>
    </row>
    <row r="34" ht="18.0" customHeight="1">
      <c r="A34" s="160"/>
      <c r="B34" s="153" t="str">
        <f>IFERROR(VLOOKUP($A34, '利用者情報'!$A$12:$L$113, 2, FALSE), "")</f>
        <v/>
      </c>
      <c r="C34" s="153" t="str">
        <f>IFERROR(VLOOKUP($A34, '利用者情報'!$A$12:$L$113, 3, FALSE), "")</f>
        <v/>
      </c>
      <c r="D34" s="153" t="str">
        <f>IFERROR(VLOOKUP($A34, '利用者情報'!$A$12:$L$113, 6, FALSE), "")</f>
        <v/>
      </c>
      <c r="E34" s="153" t="str">
        <f>IFERROR(VLOOKUP($A34, '利用者情報'!$A$12:$L$113, 7, FALSE), "")</f>
        <v/>
      </c>
      <c r="F34" s="156" t="str">
        <f>IFERROR(VLOOKUP($A34, '利用者情報'!$A$12:$L$113, 8, FALSE), "")</f>
        <v/>
      </c>
      <c r="G34" s="153" t="str">
        <f>IFERROR(VLOOKUP($A34, '利用者情報'!$A$12:$L$113, 9, FALSE), "")</f>
        <v/>
      </c>
      <c r="H34" s="153" t="str">
        <f>IFERROR(VLOOKUP($A34, '利用者情報'!$A$12:$L$113, 10, FALSE), "")</f>
        <v/>
      </c>
      <c r="I34" s="153" t="str">
        <f>IFERROR(VLOOKUP($A34, '利用者情報'!$A$12:$L$113, 11, FALSE), "")</f>
        <v/>
      </c>
      <c r="J34" s="153" t="str">
        <f>IFERROR(VLOOKUP($A34, '利用者情報'!$A$12:$L$113, 12, FALSE), "")</f>
        <v/>
      </c>
      <c r="K34" s="160"/>
      <c r="L34" s="160"/>
      <c r="M34" s="157">
        <f t="shared" si="1"/>
        <v>0</v>
      </c>
      <c r="N34" s="158">
        <f t="shared" si="2"/>
        <v>0</v>
      </c>
      <c r="O34" s="160"/>
      <c r="P34" s="160"/>
      <c r="Q34" s="160"/>
      <c r="R34" s="158">
        <f t="shared" si="3"/>
        <v>0</v>
      </c>
      <c r="S34" s="157">
        <f t="shared" si="4"/>
        <v>0</v>
      </c>
      <c r="T34" s="157">
        <f t="shared" si="5"/>
        <v>0</v>
      </c>
      <c r="U34" s="158">
        <f t="shared" si="6"/>
        <v>0</v>
      </c>
      <c r="V34" s="158">
        <f t="shared" si="7"/>
        <v>0</v>
      </c>
      <c r="W34" s="159"/>
      <c r="X34" s="10" t="str">
        <f t="shared" si="8"/>
        <v/>
      </c>
      <c r="Y34" s="1"/>
      <c r="Z34" s="1"/>
      <c r="AA34" s="1"/>
      <c r="AB34" s="1"/>
      <c r="AC34" s="1"/>
    </row>
    <row r="35" ht="18.0" customHeight="1">
      <c r="A35" s="160"/>
      <c r="B35" s="153" t="str">
        <f>IFERROR(VLOOKUP($A35, '利用者情報'!$A$12:$L$113, 2, FALSE), "")</f>
        <v/>
      </c>
      <c r="C35" s="153" t="str">
        <f>IFERROR(VLOOKUP($A35, '利用者情報'!$A$12:$L$113, 3, FALSE), "")</f>
        <v/>
      </c>
      <c r="D35" s="153" t="str">
        <f>IFERROR(VLOOKUP($A35, '利用者情報'!$A$12:$L$113, 6, FALSE), "")</f>
        <v/>
      </c>
      <c r="E35" s="153" t="str">
        <f>IFERROR(VLOOKUP($A35, '利用者情報'!$A$12:$L$113, 7, FALSE), "")</f>
        <v/>
      </c>
      <c r="F35" s="156" t="str">
        <f>IFERROR(VLOOKUP($A35, '利用者情報'!$A$12:$L$113, 8, FALSE), "")</f>
        <v/>
      </c>
      <c r="G35" s="153" t="str">
        <f>IFERROR(VLOOKUP($A35, '利用者情報'!$A$12:$L$113, 9, FALSE), "")</f>
        <v/>
      </c>
      <c r="H35" s="153" t="str">
        <f>IFERROR(VLOOKUP($A35, '利用者情報'!$A$12:$L$113, 10, FALSE), "")</f>
        <v/>
      </c>
      <c r="I35" s="153" t="str">
        <f>IFERROR(VLOOKUP($A35, '利用者情報'!$A$12:$L$113, 11, FALSE), "")</f>
        <v/>
      </c>
      <c r="J35" s="153" t="str">
        <f>IFERROR(VLOOKUP($A35, '利用者情報'!$A$12:$L$113, 12, FALSE), "")</f>
        <v/>
      </c>
      <c r="K35" s="160"/>
      <c r="L35" s="160"/>
      <c r="M35" s="157">
        <f t="shared" si="1"/>
        <v>0</v>
      </c>
      <c r="N35" s="158">
        <f t="shared" si="2"/>
        <v>0</v>
      </c>
      <c r="O35" s="160"/>
      <c r="P35" s="160"/>
      <c r="Q35" s="160"/>
      <c r="R35" s="158">
        <f t="shared" si="3"/>
        <v>0</v>
      </c>
      <c r="S35" s="157">
        <f t="shared" si="4"/>
        <v>0</v>
      </c>
      <c r="T35" s="157">
        <f t="shared" si="5"/>
        <v>0</v>
      </c>
      <c r="U35" s="158">
        <f t="shared" si="6"/>
        <v>0</v>
      </c>
      <c r="V35" s="158">
        <f t="shared" si="7"/>
        <v>0</v>
      </c>
      <c r="W35" s="159"/>
      <c r="X35" s="10" t="str">
        <f t="shared" si="8"/>
        <v/>
      </c>
      <c r="Y35" s="1"/>
      <c r="Z35" s="1"/>
      <c r="AA35" s="1"/>
      <c r="AB35" s="1"/>
      <c r="AC35" s="1"/>
    </row>
    <row r="36" ht="18.0" customHeight="1">
      <c r="A36" s="160"/>
      <c r="B36" s="153" t="str">
        <f>IFERROR(VLOOKUP($A36, '利用者情報'!$A$12:$L$113, 2, FALSE), "")</f>
        <v/>
      </c>
      <c r="C36" s="153" t="str">
        <f>IFERROR(VLOOKUP($A36, '利用者情報'!$A$12:$L$113, 3, FALSE), "")</f>
        <v/>
      </c>
      <c r="D36" s="153" t="str">
        <f>IFERROR(VLOOKUP($A36, '利用者情報'!$A$12:$L$113, 6, FALSE), "")</f>
        <v/>
      </c>
      <c r="E36" s="153" t="str">
        <f>IFERROR(VLOOKUP($A36, '利用者情報'!$A$12:$L$113, 7, FALSE), "")</f>
        <v/>
      </c>
      <c r="F36" s="156" t="str">
        <f>IFERROR(VLOOKUP($A36, '利用者情報'!$A$12:$L$113, 8, FALSE), "")</f>
        <v/>
      </c>
      <c r="G36" s="153" t="str">
        <f>IFERROR(VLOOKUP($A36, '利用者情報'!$A$12:$L$113, 9, FALSE), "")</f>
        <v/>
      </c>
      <c r="H36" s="153" t="str">
        <f>IFERROR(VLOOKUP($A36, '利用者情報'!$A$12:$L$113, 10, FALSE), "")</f>
        <v/>
      </c>
      <c r="I36" s="153" t="str">
        <f>IFERROR(VLOOKUP($A36, '利用者情報'!$A$12:$L$113, 11, FALSE), "")</f>
        <v/>
      </c>
      <c r="J36" s="153" t="str">
        <f>IFERROR(VLOOKUP($A36, '利用者情報'!$A$12:$L$113, 12, FALSE), "")</f>
        <v/>
      </c>
      <c r="K36" s="160"/>
      <c r="L36" s="160"/>
      <c r="M36" s="157">
        <f t="shared" si="1"/>
        <v>0</v>
      </c>
      <c r="N36" s="158">
        <f t="shared" si="2"/>
        <v>0</v>
      </c>
      <c r="O36" s="160"/>
      <c r="P36" s="160"/>
      <c r="Q36" s="160"/>
      <c r="R36" s="158">
        <f t="shared" si="3"/>
        <v>0</v>
      </c>
      <c r="S36" s="157">
        <f t="shared" si="4"/>
        <v>0</v>
      </c>
      <c r="T36" s="157">
        <f t="shared" si="5"/>
        <v>0</v>
      </c>
      <c r="U36" s="158">
        <f t="shared" si="6"/>
        <v>0</v>
      </c>
      <c r="V36" s="158">
        <f t="shared" si="7"/>
        <v>0</v>
      </c>
      <c r="W36" s="159"/>
      <c r="X36" s="10" t="str">
        <f t="shared" si="8"/>
        <v/>
      </c>
      <c r="Y36" s="1"/>
      <c r="Z36" s="1"/>
      <c r="AA36" s="1"/>
      <c r="AB36" s="1"/>
      <c r="AC36" s="1"/>
    </row>
    <row r="37" ht="18.0" customHeight="1">
      <c r="A37" s="160"/>
      <c r="B37" s="153" t="str">
        <f>IFERROR(VLOOKUP($A37, '利用者情報'!$A$12:$L$113, 2, FALSE), "")</f>
        <v/>
      </c>
      <c r="C37" s="153" t="str">
        <f>IFERROR(VLOOKUP($A37, '利用者情報'!$A$12:$L$113, 3, FALSE), "")</f>
        <v/>
      </c>
      <c r="D37" s="153" t="str">
        <f>IFERROR(VLOOKUP($A37, '利用者情報'!$A$12:$L$113, 6, FALSE), "")</f>
        <v/>
      </c>
      <c r="E37" s="153" t="str">
        <f>IFERROR(VLOOKUP($A37, '利用者情報'!$A$12:$L$113, 7, FALSE), "")</f>
        <v/>
      </c>
      <c r="F37" s="156" t="str">
        <f>IFERROR(VLOOKUP($A37, '利用者情報'!$A$12:$L$113, 8, FALSE), "")</f>
        <v/>
      </c>
      <c r="G37" s="153" t="str">
        <f>IFERROR(VLOOKUP($A37, '利用者情報'!$A$12:$L$113, 9, FALSE), "")</f>
        <v/>
      </c>
      <c r="H37" s="153" t="str">
        <f>IFERROR(VLOOKUP($A37, '利用者情報'!$A$12:$L$113, 10, FALSE), "")</f>
        <v/>
      </c>
      <c r="I37" s="153" t="str">
        <f>IFERROR(VLOOKUP($A37, '利用者情報'!$A$12:$L$113, 11, FALSE), "")</f>
        <v/>
      </c>
      <c r="J37" s="153" t="str">
        <f>IFERROR(VLOOKUP($A37, '利用者情報'!$A$12:$L$113, 12, FALSE), "")</f>
        <v/>
      </c>
      <c r="K37" s="160"/>
      <c r="L37" s="160"/>
      <c r="M37" s="157">
        <f t="shared" si="1"/>
        <v>0</v>
      </c>
      <c r="N37" s="158">
        <f t="shared" si="2"/>
        <v>0</v>
      </c>
      <c r="O37" s="160"/>
      <c r="P37" s="160"/>
      <c r="Q37" s="160"/>
      <c r="R37" s="158">
        <f t="shared" si="3"/>
        <v>0</v>
      </c>
      <c r="S37" s="157">
        <f t="shared" si="4"/>
        <v>0</v>
      </c>
      <c r="T37" s="157">
        <f t="shared" si="5"/>
        <v>0</v>
      </c>
      <c r="U37" s="158">
        <f t="shared" si="6"/>
        <v>0</v>
      </c>
      <c r="V37" s="158">
        <f t="shared" si="7"/>
        <v>0</v>
      </c>
      <c r="W37" s="159"/>
      <c r="X37" s="10" t="str">
        <f t="shared" si="8"/>
        <v/>
      </c>
      <c r="Y37" s="1"/>
      <c r="Z37" s="1"/>
      <c r="AA37" s="1"/>
      <c r="AB37" s="1"/>
      <c r="AC37" s="1"/>
    </row>
    <row r="38" ht="18.0" customHeight="1">
      <c r="A38" s="160"/>
      <c r="B38" s="153" t="str">
        <f>IFERROR(VLOOKUP($A38, '利用者情報'!$A$12:$L$113, 2, FALSE), "")</f>
        <v/>
      </c>
      <c r="C38" s="153" t="str">
        <f>IFERROR(VLOOKUP($A38, '利用者情報'!$A$12:$L$113, 3, FALSE), "")</f>
        <v/>
      </c>
      <c r="D38" s="153" t="str">
        <f>IFERROR(VLOOKUP($A38, '利用者情報'!$A$12:$L$113, 6, FALSE), "")</f>
        <v/>
      </c>
      <c r="E38" s="153" t="str">
        <f>IFERROR(VLOOKUP($A38, '利用者情報'!$A$12:$L$113, 7, FALSE), "")</f>
        <v/>
      </c>
      <c r="F38" s="156" t="str">
        <f>IFERROR(VLOOKUP($A38, '利用者情報'!$A$12:$L$113, 8, FALSE), "")</f>
        <v/>
      </c>
      <c r="G38" s="153" t="str">
        <f>IFERROR(VLOOKUP($A38, '利用者情報'!$A$12:$L$113, 9, FALSE), "")</f>
        <v/>
      </c>
      <c r="H38" s="153" t="str">
        <f>IFERROR(VLOOKUP($A38, '利用者情報'!$A$12:$L$113, 10, FALSE), "")</f>
        <v/>
      </c>
      <c r="I38" s="153" t="str">
        <f>IFERROR(VLOOKUP($A38, '利用者情報'!$A$12:$L$113, 11, FALSE), "")</f>
        <v/>
      </c>
      <c r="J38" s="153" t="str">
        <f>IFERROR(VLOOKUP($A38, '利用者情報'!$A$12:$L$113, 12, FALSE), "")</f>
        <v/>
      </c>
      <c r="K38" s="160"/>
      <c r="L38" s="160"/>
      <c r="M38" s="157">
        <f t="shared" si="1"/>
        <v>0</v>
      </c>
      <c r="N38" s="158">
        <f t="shared" si="2"/>
        <v>0</v>
      </c>
      <c r="O38" s="160"/>
      <c r="P38" s="160"/>
      <c r="Q38" s="160"/>
      <c r="R38" s="158">
        <f t="shared" si="3"/>
        <v>0</v>
      </c>
      <c r="S38" s="157">
        <f t="shared" si="4"/>
        <v>0</v>
      </c>
      <c r="T38" s="157">
        <f t="shared" si="5"/>
        <v>0</v>
      </c>
      <c r="U38" s="158">
        <f t="shared" si="6"/>
        <v>0</v>
      </c>
      <c r="V38" s="158">
        <f t="shared" si="7"/>
        <v>0</v>
      </c>
      <c r="W38" s="159"/>
      <c r="X38" s="10" t="str">
        <f t="shared" si="8"/>
        <v/>
      </c>
      <c r="Y38" s="1"/>
      <c r="Z38" s="1"/>
      <c r="AA38" s="1"/>
      <c r="AB38" s="1"/>
      <c r="AC38" s="1"/>
    </row>
    <row r="39" ht="18.0" customHeight="1">
      <c r="A39" s="160"/>
      <c r="B39" s="153" t="str">
        <f>IFERROR(VLOOKUP($A39, '利用者情報'!$A$12:$L$113, 2, FALSE), "")</f>
        <v/>
      </c>
      <c r="C39" s="153" t="str">
        <f>IFERROR(VLOOKUP($A39, '利用者情報'!$A$12:$L$113, 3, FALSE), "")</f>
        <v/>
      </c>
      <c r="D39" s="153" t="str">
        <f>IFERROR(VLOOKUP($A39, '利用者情報'!$A$12:$L$113, 6, FALSE), "")</f>
        <v/>
      </c>
      <c r="E39" s="153" t="str">
        <f>IFERROR(VLOOKUP($A39, '利用者情報'!$A$12:$L$113, 7, FALSE), "")</f>
        <v/>
      </c>
      <c r="F39" s="156" t="str">
        <f>IFERROR(VLOOKUP($A39, '利用者情報'!$A$12:$L$113, 8, FALSE), "")</f>
        <v/>
      </c>
      <c r="G39" s="153" t="str">
        <f>IFERROR(VLOOKUP($A39, '利用者情報'!$A$12:$L$113, 9, FALSE), "")</f>
        <v/>
      </c>
      <c r="H39" s="153" t="str">
        <f>IFERROR(VLOOKUP($A39, '利用者情報'!$A$12:$L$113, 10, FALSE), "")</f>
        <v/>
      </c>
      <c r="I39" s="153" t="str">
        <f>IFERROR(VLOOKUP($A39, '利用者情報'!$A$12:$L$113, 11, FALSE), "")</f>
        <v/>
      </c>
      <c r="J39" s="153" t="str">
        <f>IFERROR(VLOOKUP($A39, '利用者情報'!$A$12:$L$113, 12, FALSE), "")</f>
        <v/>
      </c>
      <c r="K39" s="160"/>
      <c r="L39" s="160"/>
      <c r="M39" s="157">
        <f t="shared" si="1"/>
        <v>0</v>
      </c>
      <c r="N39" s="158">
        <f t="shared" si="2"/>
        <v>0</v>
      </c>
      <c r="O39" s="160"/>
      <c r="P39" s="160"/>
      <c r="Q39" s="160"/>
      <c r="R39" s="158">
        <f t="shared" si="3"/>
        <v>0</v>
      </c>
      <c r="S39" s="157">
        <f t="shared" si="4"/>
        <v>0</v>
      </c>
      <c r="T39" s="157">
        <f t="shared" si="5"/>
        <v>0</v>
      </c>
      <c r="U39" s="158">
        <f t="shared" si="6"/>
        <v>0</v>
      </c>
      <c r="V39" s="158">
        <f t="shared" si="7"/>
        <v>0</v>
      </c>
      <c r="W39" s="159"/>
      <c r="X39" s="10" t="str">
        <f t="shared" si="8"/>
        <v/>
      </c>
      <c r="Y39" s="1"/>
      <c r="Z39" s="1"/>
      <c r="AA39" s="1"/>
      <c r="AB39" s="1"/>
      <c r="AC39" s="1"/>
    </row>
    <row r="40" ht="18.0" customHeight="1">
      <c r="A40" s="160"/>
      <c r="B40" s="153" t="str">
        <f>IFERROR(VLOOKUP($A40, '利用者情報'!$A$12:$L$113, 2, FALSE), "")</f>
        <v/>
      </c>
      <c r="C40" s="153" t="str">
        <f>IFERROR(VLOOKUP($A40, '利用者情報'!$A$12:$L$113, 3, FALSE), "")</f>
        <v/>
      </c>
      <c r="D40" s="153" t="str">
        <f>IFERROR(VLOOKUP($A40, '利用者情報'!$A$12:$L$113, 6, FALSE), "")</f>
        <v/>
      </c>
      <c r="E40" s="153" t="str">
        <f>IFERROR(VLOOKUP($A40, '利用者情報'!$A$12:$L$113, 7, FALSE), "")</f>
        <v/>
      </c>
      <c r="F40" s="156" t="str">
        <f>IFERROR(VLOOKUP($A40, '利用者情報'!$A$12:$L$113, 8, FALSE), "")</f>
        <v/>
      </c>
      <c r="G40" s="153" t="str">
        <f>IFERROR(VLOOKUP($A40, '利用者情報'!$A$12:$L$113, 9, FALSE), "")</f>
        <v/>
      </c>
      <c r="H40" s="153" t="str">
        <f>IFERROR(VLOOKUP($A40, '利用者情報'!$A$12:$L$113, 10, FALSE), "")</f>
        <v/>
      </c>
      <c r="I40" s="153" t="str">
        <f>IFERROR(VLOOKUP($A40, '利用者情報'!$A$12:$L$113, 11, FALSE), "")</f>
        <v/>
      </c>
      <c r="J40" s="153" t="str">
        <f>IFERROR(VLOOKUP($A40, '利用者情報'!$A$12:$L$113, 12, FALSE), "")</f>
        <v/>
      </c>
      <c r="K40" s="160"/>
      <c r="L40" s="160"/>
      <c r="M40" s="157">
        <f t="shared" si="1"/>
        <v>0</v>
      </c>
      <c r="N40" s="158">
        <f t="shared" si="2"/>
        <v>0</v>
      </c>
      <c r="O40" s="160"/>
      <c r="P40" s="160"/>
      <c r="Q40" s="160"/>
      <c r="R40" s="158">
        <f t="shared" si="3"/>
        <v>0</v>
      </c>
      <c r="S40" s="157">
        <f t="shared" si="4"/>
        <v>0</v>
      </c>
      <c r="T40" s="157">
        <f t="shared" si="5"/>
        <v>0</v>
      </c>
      <c r="U40" s="158">
        <f t="shared" si="6"/>
        <v>0</v>
      </c>
      <c r="V40" s="158">
        <f t="shared" si="7"/>
        <v>0</v>
      </c>
      <c r="W40" s="159"/>
      <c r="X40" s="10" t="str">
        <f t="shared" si="8"/>
        <v/>
      </c>
      <c r="Y40" s="1"/>
      <c r="Z40" s="1"/>
      <c r="AA40" s="1"/>
      <c r="AB40" s="1"/>
      <c r="AC40" s="1"/>
    </row>
    <row r="41" ht="18.0" customHeight="1">
      <c r="A41" s="160"/>
      <c r="B41" s="153" t="str">
        <f>IFERROR(VLOOKUP($A41, '利用者情報'!$A$12:$L$113, 2, FALSE), "")</f>
        <v/>
      </c>
      <c r="C41" s="153" t="str">
        <f>IFERROR(VLOOKUP($A41, '利用者情報'!$A$12:$L$113, 3, FALSE), "")</f>
        <v/>
      </c>
      <c r="D41" s="153" t="str">
        <f>IFERROR(VLOOKUP($A41, '利用者情報'!$A$12:$L$113, 6, FALSE), "")</f>
        <v/>
      </c>
      <c r="E41" s="153" t="str">
        <f>IFERROR(VLOOKUP($A41, '利用者情報'!$A$12:$L$113, 7, FALSE), "")</f>
        <v/>
      </c>
      <c r="F41" s="156" t="str">
        <f>IFERROR(VLOOKUP($A41, '利用者情報'!$A$12:$L$113, 8, FALSE), "")</f>
        <v/>
      </c>
      <c r="G41" s="153" t="str">
        <f>IFERROR(VLOOKUP($A41, '利用者情報'!$A$12:$L$113, 9, FALSE), "")</f>
        <v/>
      </c>
      <c r="H41" s="153" t="str">
        <f>IFERROR(VLOOKUP($A41, '利用者情報'!$A$12:$L$113, 10, FALSE), "")</f>
        <v/>
      </c>
      <c r="I41" s="153" t="str">
        <f>IFERROR(VLOOKUP($A41, '利用者情報'!$A$12:$L$113, 11, FALSE), "")</f>
        <v/>
      </c>
      <c r="J41" s="153" t="str">
        <f>IFERROR(VLOOKUP($A41, '利用者情報'!$A$12:$L$113, 12, FALSE), "")</f>
        <v/>
      </c>
      <c r="K41" s="160"/>
      <c r="L41" s="160"/>
      <c r="M41" s="157">
        <f t="shared" si="1"/>
        <v>0</v>
      </c>
      <c r="N41" s="158">
        <f t="shared" si="2"/>
        <v>0</v>
      </c>
      <c r="O41" s="160"/>
      <c r="P41" s="160"/>
      <c r="Q41" s="160"/>
      <c r="R41" s="158">
        <f t="shared" si="3"/>
        <v>0</v>
      </c>
      <c r="S41" s="157">
        <f t="shared" si="4"/>
        <v>0</v>
      </c>
      <c r="T41" s="157">
        <f t="shared" si="5"/>
        <v>0</v>
      </c>
      <c r="U41" s="158">
        <f t="shared" si="6"/>
        <v>0</v>
      </c>
      <c r="V41" s="158">
        <f t="shared" si="7"/>
        <v>0</v>
      </c>
      <c r="W41" s="159"/>
      <c r="X41" s="10" t="str">
        <f t="shared" si="8"/>
        <v/>
      </c>
      <c r="Y41" s="1"/>
      <c r="Z41" s="1"/>
      <c r="AA41" s="1"/>
      <c r="AB41" s="1"/>
      <c r="AC41" s="1"/>
    </row>
    <row r="42" ht="18.0" customHeight="1">
      <c r="A42" s="160"/>
      <c r="B42" s="153" t="str">
        <f>IFERROR(VLOOKUP($A42, '利用者情報'!$A$12:$L$113, 2, FALSE), "")</f>
        <v/>
      </c>
      <c r="C42" s="153" t="str">
        <f>IFERROR(VLOOKUP($A42, '利用者情報'!$A$12:$L$113, 3, FALSE), "")</f>
        <v/>
      </c>
      <c r="D42" s="153" t="str">
        <f>IFERROR(VLOOKUP($A42, '利用者情報'!$A$12:$L$113, 6, FALSE), "")</f>
        <v/>
      </c>
      <c r="E42" s="153" t="str">
        <f>IFERROR(VLOOKUP($A42, '利用者情報'!$A$12:$L$113, 7, FALSE), "")</f>
        <v/>
      </c>
      <c r="F42" s="156" t="str">
        <f>IFERROR(VLOOKUP($A42, '利用者情報'!$A$12:$L$113, 8, FALSE), "")</f>
        <v/>
      </c>
      <c r="G42" s="153" t="str">
        <f>IFERROR(VLOOKUP($A42, '利用者情報'!$A$12:$L$113, 9, FALSE), "")</f>
        <v/>
      </c>
      <c r="H42" s="153" t="str">
        <f>IFERROR(VLOOKUP($A42, '利用者情報'!$A$12:$L$113, 10, FALSE), "")</f>
        <v/>
      </c>
      <c r="I42" s="153" t="str">
        <f>IFERROR(VLOOKUP($A42, '利用者情報'!$A$12:$L$113, 11, FALSE), "")</f>
        <v/>
      </c>
      <c r="J42" s="153" t="str">
        <f>IFERROR(VLOOKUP($A42, '利用者情報'!$A$12:$L$113, 12, FALSE), "")</f>
        <v/>
      </c>
      <c r="K42" s="160"/>
      <c r="L42" s="160"/>
      <c r="M42" s="157">
        <f t="shared" si="1"/>
        <v>0</v>
      </c>
      <c r="N42" s="158">
        <f t="shared" si="2"/>
        <v>0</v>
      </c>
      <c r="O42" s="160"/>
      <c r="P42" s="160"/>
      <c r="Q42" s="160"/>
      <c r="R42" s="158">
        <f t="shared" si="3"/>
        <v>0</v>
      </c>
      <c r="S42" s="157">
        <f t="shared" si="4"/>
        <v>0</v>
      </c>
      <c r="T42" s="157">
        <f t="shared" si="5"/>
        <v>0</v>
      </c>
      <c r="U42" s="158">
        <f t="shared" si="6"/>
        <v>0</v>
      </c>
      <c r="V42" s="158">
        <f t="shared" si="7"/>
        <v>0</v>
      </c>
      <c r="W42" s="159"/>
      <c r="X42" s="10" t="str">
        <f t="shared" si="8"/>
        <v/>
      </c>
      <c r="Y42" s="1"/>
      <c r="Z42" s="1"/>
      <c r="AA42" s="1"/>
      <c r="AB42" s="1"/>
      <c r="AC42" s="1"/>
    </row>
    <row r="43" ht="18.0" customHeight="1">
      <c r="A43" s="160"/>
      <c r="B43" s="153" t="str">
        <f>IFERROR(VLOOKUP($A43, '利用者情報'!$A$12:$L$113, 2, FALSE), "")</f>
        <v/>
      </c>
      <c r="C43" s="153" t="str">
        <f>IFERROR(VLOOKUP($A43, '利用者情報'!$A$12:$L$113, 3, FALSE), "")</f>
        <v/>
      </c>
      <c r="D43" s="153" t="str">
        <f>IFERROR(VLOOKUP($A43, '利用者情報'!$A$12:$L$113, 6, FALSE), "")</f>
        <v/>
      </c>
      <c r="E43" s="153" t="str">
        <f>IFERROR(VLOOKUP($A43, '利用者情報'!$A$12:$L$113, 7, FALSE), "")</f>
        <v/>
      </c>
      <c r="F43" s="156" t="str">
        <f>IFERROR(VLOOKUP($A43, '利用者情報'!$A$12:$L$113, 8, FALSE), "")</f>
        <v/>
      </c>
      <c r="G43" s="153" t="str">
        <f>IFERROR(VLOOKUP($A43, '利用者情報'!$A$12:$L$113, 9, FALSE), "")</f>
        <v/>
      </c>
      <c r="H43" s="153" t="str">
        <f>IFERROR(VLOOKUP($A43, '利用者情報'!$A$12:$L$113, 10, FALSE), "")</f>
        <v/>
      </c>
      <c r="I43" s="153" t="str">
        <f>IFERROR(VLOOKUP($A43, '利用者情報'!$A$12:$L$113, 11, FALSE), "")</f>
        <v/>
      </c>
      <c r="J43" s="153" t="str">
        <f>IFERROR(VLOOKUP($A43, '利用者情報'!$A$12:$L$113, 12, FALSE), "")</f>
        <v/>
      </c>
      <c r="K43" s="160"/>
      <c r="L43" s="160"/>
      <c r="M43" s="157">
        <f t="shared" si="1"/>
        <v>0</v>
      </c>
      <c r="N43" s="158">
        <f t="shared" si="2"/>
        <v>0</v>
      </c>
      <c r="O43" s="160"/>
      <c r="P43" s="160"/>
      <c r="Q43" s="160"/>
      <c r="R43" s="158">
        <f t="shared" si="3"/>
        <v>0</v>
      </c>
      <c r="S43" s="157">
        <f t="shared" si="4"/>
        <v>0</v>
      </c>
      <c r="T43" s="157">
        <f t="shared" si="5"/>
        <v>0</v>
      </c>
      <c r="U43" s="158">
        <f t="shared" si="6"/>
        <v>0</v>
      </c>
      <c r="V43" s="158">
        <f t="shared" si="7"/>
        <v>0</v>
      </c>
      <c r="W43" s="159"/>
      <c r="X43" s="10" t="str">
        <f t="shared" si="8"/>
        <v/>
      </c>
      <c r="Y43" s="1"/>
      <c r="Z43" s="1"/>
      <c r="AA43" s="1"/>
      <c r="AB43" s="1"/>
      <c r="AC43" s="1"/>
    </row>
    <row r="44" ht="18.0" customHeight="1">
      <c r="A44" s="160"/>
      <c r="B44" s="153" t="str">
        <f>IFERROR(VLOOKUP($A44, '利用者情報'!$A$12:$L$113, 2, FALSE), "")</f>
        <v/>
      </c>
      <c r="C44" s="153" t="str">
        <f>IFERROR(VLOOKUP($A44, '利用者情報'!$A$12:$L$113, 3, FALSE), "")</f>
        <v/>
      </c>
      <c r="D44" s="153" t="str">
        <f>IFERROR(VLOOKUP($A44, '利用者情報'!$A$12:$L$113, 6, FALSE), "")</f>
        <v/>
      </c>
      <c r="E44" s="153" t="str">
        <f>IFERROR(VLOOKUP($A44, '利用者情報'!$A$12:$L$113, 7, FALSE), "")</f>
        <v/>
      </c>
      <c r="F44" s="156" t="str">
        <f>IFERROR(VLOOKUP($A44, '利用者情報'!$A$12:$L$113, 8, FALSE), "")</f>
        <v/>
      </c>
      <c r="G44" s="153" t="str">
        <f>IFERROR(VLOOKUP($A44, '利用者情報'!$A$12:$L$113, 9, FALSE), "")</f>
        <v/>
      </c>
      <c r="H44" s="153" t="str">
        <f>IFERROR(VLOOKUP($A44, '利用者情報'!$A$12:$L$113, 10, FALSE), "")</f>
        <v/>
      </c>
      <c r="I44" s="153" t="str">
        <f>IFERROR(VLOOKUP($A44, '利用者情報'!$A$12:$L$113, 11, FALSE), "")</f>
        <v/>
      </c>
      <c r="J44" s="153" t="str">
        <f>IFERROR(VLOOKUP($A44, '利用者情報'!$A$12:$L$113, 12, FALSE), "")</f>
        <v/>
      </c>
      <c r="K44" s="160"/>
      <c r="L44" s="160"/>
      <c r="M44" s="157">
        <f t="shared" si="1"/>
        <v>0</v>
      </c>
      <c r="N44" s="158">
        <f t="shared" si="2"/>
        <v>0</v>
      </c>
      <c r="O44" s="160"/>
      <c r="P44" s="160"/>
      <c r="Q44" s="160"/>
      <c r="R44" s="158">
        <f t="shared" si="3"/>
        <v>0</v>
      </c>
      <c r="S44" s="157">
        <f t="shared" si="4"/>
        <v>0</v>
      </c>
      <c r="T44" s="157">
        <f t="shared" si="5"/>
        <v>0</v>
      </c>
      <c r="U44" s="158">
        <f t="shared" si="6"/>
        <v>0</v>
      </c>
      <c r="V44" s="158">
        <f t="shared" si="7"/>
        <v>0</v>
      </c>
      <c r="W44" s="159"/>
      <c r="X44" s="10" t="str">
        <f t="shared" si="8"/>
        <v/>
      </c>
      <c r="Y44" s="1"/>
      <c r="Z44" s="1"/>
      <c r="AA44" s="1"/>
      <c r="AB44" s="1"/>
      <c r="AC44" s="1"/>
    </row>
    <row r="45" ht="18.0" customHeight="1">
      <c r="A45" s="160"/>
      <c r="B45" s="153" t="str">
        <f>IFERROR(VLOOKUP($A45, '利用者情報'!$A$12:$L$113, 2, FALSE), "")</f>
        <v/>
      </c>
      <c r="C45" s="153" t="str">
        <f>IFERROR(VLOOKUP($A45, '利用者情報'!$A$12:$L$113, 3, FALSE), "")</f>
        <v/>
      </c>
      <c r="D45" s="153" t="str">
        <f>IFERROR(VLOOKUP($A45, '利用者情報'!$A$12:$L$113, 6, FALSE), "")</f>
        <v/>
      </c>
      <c r="E45" s="153" t="str">
        <f>IFERROR(VLOOKUP($A45, '利用者情報'!$A$12:$L$113, 7, FALSE), "")</f>
        <v/>
      </c>
      <c r="F45" s="156" t="str">
        <f>IFERROR(VLOOKUP($A45, '利用者情報'!$A$12:$L$113, 8, FALSE), "")</f>
        <v/>
      </c>
      <c r="G45" s="153" t="str">
        <f>IFERROR(VLOOKUP($A45, '利用者情報'!$A$12:$L$113, 9, FALSE), "")</f>
        <v/>
      </c>
      <c r="H45" s="153" t="str">
        <f>IFERROR(VLOOKUP($A45, '利用者情報'!$A$12:$L$113, 10, FALSE), "")</f>
        <v/>
      </c>
      <c r="I45" s="153" t="str">
        <f>IFERROR(VLOOKUP($A45, '利用者情報'!$A$12:$L$113, 11, FALSE), "")</f>
        <v/>
      </c>
      <c r="J45" s="153" t="str">
        <f>IFERROR(VLOOKUP($A45, '利用者情報'!$A$12:$L$113, 12, FALSE), "")</f>
        <v/>
      </c>
      <c r="K45" s="160"/>
      <c r="L45" s="160"/>
      <c r="M45" s="157">
        <f t="shared" si="1"/>
        <v>0</v>
      </c>
      <c r="N45" s="158">
        <f t="shared" si="2"/>
        <v>0</v>
      </c>
      <c r="O45" s="160"/>
      <c r="P45" s="160"/>
      <c r="Q45" s="160"/>
      <c r="R45" s="158">
        <f t="shared" si="3"/>
        <v>0</v>
      </c>
      <c r="S45" s="157">
        <f t="shared" si="4"/>
        <v>0</v>
      </c>
      <c r="T45" s="157">
        <f t="shared" si="5"/>
        <v>0</v>
      </c>
      <c r="U45" s="158">
        <f t="shared" si="6"/>
        <v>0</v>
      </c>
      <c r="V45" s="158">
        <f t="shared" si="7"/>
        <v>0</v>
      </c>
      <c r="W45" s="159"/>
      <c r="X45" s="10" t="str">
        <f t="shared" si="8"/>
        <v/>
      </c>
      <c r="Y45" s="1"/>
      <c r="Z45" s="1"/>
      <c r="AA45" s="1"/>
      <c r="AB45" s="1"/>
      <c r="AC45" s="1"/>
    </row>
    <row r="46" ht="18.0" customHeight="1">
      <c r="A46" s="160"/>
      <c r="B46" s="153" t="str">
        <f>IFERROR(VLOOKUP($A46, '利用者情報'!$A$12:$L$113, 2, FALSE), "")</f>
        <v/>
      </c>
      <c r="C46" s="153" t="str">
        <f>IFERROR(VLOOKUP($A46, '利用者情報'!$A$12:$L$113, 3, FALSE), "")</f>
        <v/>
      </c>
      <c r="D46" s="153" t="str">
        <f>IFERROR(VLOOKUP($A46, '利用者情報'!$A$12:$L$113, 6, FALSE), "")</f>
        <v/>
      </c>
      <c r="E46" s="153" t="str">
        <f>IFERROR(VLOOKUP($A46, '利用者情報'!$A$12:$L$113, 7, FALSE), "")</f>
        <v/>
      </c>
      <c r="F46" s="156" t="str">
        <f>IFERROR(VLOOKUP($A46, '利用者情報'!$A$12:$L$113, 8, FALSE), "")</f>
        <v/>
      </c>
      <c r="G46" s="153" t="str">
        <f>IFERROR(VLOOKUP($A46, '利用者情報'!$A$12:$L$113, 9, FALSE), "")</f>
        <v/>
      </c>
      <c r="H46" s="153" t="str">
        <f>IFERROR(VLOOKUP($A46, '利用者情報'!$A$12:$L$113, 10, FALSE), "")</f>
        <v/>
      </c>
      <c r="I46" s="153" t="str">
        <f>IFERROR(VLOOKUP($A46, '利用者情報'!$A$12:$L$113, 11, FALSE), "")</f>
        <v/>
      </c>
      <c r="J46" s="153" t="str">
        <f>IFERROR(VLOOKUP($A46, '利用者情報'!$A$12:$L$113, 12, FALSE), "")</f>
        <v/>
      </c>
      <c r="K46" s="160"/>
      <c r="L46" s="160"/>
      <c r="M46" s="157">
        <f t="shared" si="1"/>
        <v>0</v>
      </c>
      <c r="N46" s="158">
        <f t="shared" si="2"/>
        <v>0</v>
      </c>
      <c r="O46" s="160"/>
      <c r="P46" s="160"/>
      <c r="Q46" s="160"/>
      <c r="R46" s="158">
        <f t="shared" si="3"/>
        <v>0</v>
      </c>
      <c r="S46" s="157">
        <f t="shared" si="4"/>
        <v>0</v>
      </c>
      <c r="T46" s="157">
        <f t="shared" si="5"/>
        <v>0</v>
      </c>
      <c r="U46" s="158">
        <f t="shared" si="6"/>
        <v>0</v>
      </c>
      <c r="V46" s="158">
        <f t="shared" si="7"/>
        <v>0</v>
      </c>
      <c r="W46" s="159"/>
      <c r="X46" s="10" t="str">
        <f t="shared" si="8"/>
        <v/>
      </c>
      <c r="Y46" s="1"/>
      <c r="Z46" s="1"/>
      <c r="AA46" s="1"/>
      <c r="AB46" s="1"/>
      <c r="AC46" s="1"/>
    </row>
    <row r="47" ht="18.0" customHeight="1">
      <c r="A47" s="160"/>
      <c r="B47" s="153" t="str">
        <f>IFERROR(VLOOKUP($A47, '利用者情報'!$A$12:$L$113, 2, FALSE), "")</f>
        <v/>
      </c>
      <c r="C47" s="153" t="str">
        <f>IFERROR(VLOOKUP($A47, '利用者情報'!$A$12:$L$113, 3, FALSE), "")</f>
        <v/>
      </c>
      <c r="D47" s="153" t="str">
        <f>IFERROR(VLOOKUP($A47, '利用者情報'!$A$12:$L$113, 6, FALSE), "")</f>
        <v/>
      </c>
      <c r="E47" s="153" t="str">
        <f>IFERROR(VLOOKUP($A47, '利用者情報'!$A$12:$L$113, 7, FALSE), "")</f>
        <v/>
      </c>
      <c r="F47" s="156" t="str">
        <f>IFERROR(VLOOKUP($A47, '利用者情報'!$A$12:$L$113, 8, FALSE), "")</f>
        <v/>
      </c>
      <c r="G47" s="153" t="str">
        <f>IFERROR(VLOOKUP($A47, '利用者情報'!$A$12:$L$113, 9, FALSE), "")</f>
        <v/>
      </c>
      <c r="H47" s="153" t="str">
        <f>IFERROR(VLOOKUP($A47, '利用者情報'!$A$12:$L$113, 10, FALSE), "")</f>
        <v/>
      </c>
      <c r="I47" s="153" t="str">
        <f>IFERROR(VLOOKUP($A47, '利用者情報'!$A$12:$L$113, 11, FALSE), "")</f>
        <v/>
      </c>
      <c r="J47" s="153" t="str">
        <f>IFERROR(VLOOKUP($A47, '利用者情報'!$A$12:$L$113, 12, FALSE), "")</f>
        <v/>
      </c>
      <c r="K47" s="160"/>
      <c r="L47" s="160"/>
      <c r="M47" s="157">
        <f t="shared" si="1"/>
        <v>0</v>
      </c>
      <c r="N47" s="158">
        <f t="shared" si="2"/>
        <v>0</v>
      </c>
      <c r="O47" s="160"/>
      <c r="P47" s="160"/>
      <c r="Q47" s="160"/>
      <c r="R47" s="158">
        <f t="shared" si="3"/>
        <v>0</v>
      </c>
      <c r="S47" s="157">
        <f t="shared" si="4"/>
        <v>0</v>
      </c>
      <c r="T47" s="157">
        <f t="shared" si="5"/>
        <v>0</v>
      </c>
      <c r="U47" s="158">
        <f t="shared" si="6"/>
        <v>0</v>
      </c>
      <c r="V47" s="158">
        <f t="shared" si="7"/>
        <v>0</v>
      </c>
      <c r="W47" s="159"/>
      <c r="X47" s="10" t="str">
        <f t="shared" si="8"/>
        <v/>
      </c>
      <c r="Y47" s="1"/>
      <c r="Z47" s="1"/>
      <c r="AA47" s="1"/>
      <c r="AB47" s="1"/>
      <c r="AC47" s="1"/>
    </row>
    <row r="48" ht="18.0" customHeight="1">
      <c r="A48" s="160"/>
      <c r="B48" s="153" t="str">
        <f>IFERROR(VLOOKUP($A48, '利用者情報'!$A$12:$L$113, 2, FALSE), "")</f>
        <v/>
      </c>
      <c r="C48" s="153" t="str">
        <f>IFERROR(VLOOKUP($A48, '利用者情報'!$A$12:$L$113, 3, FALSE), "")</f>
        <v/>
      </c>
      <c r="D48" s="153" t="str">
        <f>IFERROR(VLOOKUP($A48, '利用者情報'!$A$12:$L$113, 6, FALSE), "")</f>
        <v/>
      </c>
      <c r="E48" s="153" t="str">
        <f>IFERROR(VLOOKUP($A48, '利用者情報'!$A$12:$L$113, 7, FALSE), "")</f>
        <v/>
      </c>
      <c r="F48" s="156" t="str">
        <f>IFERROR(VLOOKUP($A48, '利用者情報'!$A$12:$L$113, 8, FALSE), "")</f>
        <v/>
      </c>
      <c r="G48" s="153" t="str">
        <f>IFERROR(VLOOKUP($A48, '利用者情報'!$A$12:$L$113, 9, FALSE), "")</f>
        <v/>
      </c>
      <c r="H48" s="153" t="str">
        <f>IFERROR(VLOOKUP($A48, '利用者情報'!$A$12:$L$113, 10, FALSE), "")</f>
        <v/>
      </c>
      <c r="I48" s="153" t="str">
        <f>IFERROR(VLOOKUP($A48, '利用者情報'!$A$12:$L$113, 11, FALSE), "")</f>
        <v/>
      </c>
      <c r="J48" s="153" t="str">
        <f>IFERROR(VLOOKUP($A48, '利用者情報'!$A$12:$L$113, 12, FALSE), "")</f>
        <v/>
      </c>
      <c r="K48" s="160"/>
      <c r="L48" s="160"/>
      <c r="M48" s="157">
        <f t="shared" si="1"/>
        <v>0</v>
      </c>
      <c r="N48" s="158">
        <f t="shared" si="2"/>
        <v>0</v>
      </c>
      <c r="O48" s="160"/>
      <c r="P48" s="160"/>
      <c r="Q48" s="160"/>
      <c r="R48" s="158">
        <f t="shared" si="3"/>
        <v>0</v>
      </c>
      <c r="S48" s="157">
        <f t="shared" si="4"/>
        <v>0</v>
      </c>
      <c r="T48" s="157">
        <f t="shared" si="5"/>
        <v>0</v>
      </c>
      <c r="U48" s="158">
        <f t="shared" si="6"/>
        <v>0</v>
      </c>
      <c r="V48" s="158">
        <f t="shared" si="7"/>
        <v>0</v>
      </c>
      <c r="W48" s="159"/>
      <c r="X48" s="10" t="str">
        <f t="shared" si="8"/>
        <v/>
      </c>
      <c r="Y48" s="1"/>
      <c r="Z48" s="1"/>
      <c r="AA48" s="1"/>
      <c r="AB48" s="1"/>
      <c r="AC48" s="1"/>
    </row>
    <row r="49" ht="18.0" customHeight="1">
      <c r="A49" s="160"/>
      <c r="B49" s="153" t="str">
        <f>IFERROR(VLOOKUP($A49, '利用者情報'!$A$12:$L$113, 2, FALSE), "")</f>
        <v/>
      </c>
      <c r="C49" s="153" t="str">
        <f>IFERROR(VLOOKUP($A49, '利用者情報'!$A$12:$L$113, 3, FALSE), "")</f>
        <v/>
      </c>
      <c r="D49" s="153" t="str">
        <f>IFERROR(VLOOKUP($A49, '利用者情報'!$A$12:$L$113, 6, FALSE), "")</f>
        <v/>
      </c>
      <c r="E49" s="153" t="str">
        <f>IFERROR(VLOOKUP($A49, '利用者情報'!$A$12:$L$113, 7, FALSE), "")</f>
        <v/>
      </c>
      <c r="F49" s="156" t="str">
        <f>IFERROR(VLOOKUP($A49, '利用者情報'!$A$12:$L$113, 8, FALSE), "")</f>
        <v/>
      </c>
      <c r="G49" s="153" t="str">
        <f>IFERROR(VLOOKUP($A49, '利用者情報'!$A$12:$L$113, 9, FALSE), "")</f>
        <v/>
      </c>
      <c r="H49" s="153" t="str">
        <f>IFERROR(VLOOKUP($A49, '利用者情報'!$A$12:$L$113, 10, FALSE), "")</f>
        <v/>
      </c>
      <c r="I49" s="153" t="str">
        <f>IFERROR(VLOOKUP($A49, '利用者情報'!$A$12:$L$113, 11, FALSE), "")</f>
        <v/>
      </c>
      <c r="J49" s="153" t="str">
        <f>IFERROR(VLOOKUP($A49, '利用者情報'!$A$12:$L$113, 12, FALSE), "")</f>
        <v/>
      </c>
      <c r="K49" s="160"/>
      <c r="L49" s="160"/>
      <c r="M49" s="157">
        <f t="shared" si="1"/>
        <v>0</v>
      </c>
      <c r="N49" s="158">
        <f t="shared" si="2"/>
        <v>0</v>
      </c>
      <c r="O49" s="160"/>
      <c r="P49" s="160"/>
      <c r="Q49" s="160"/>
      <c r="R49" s="158">
        <f t="shared" si="3"/>
        <v>0</v>
      </c>
      <c r="S49" s="157">
        <f t="shared" si="4"/>
        <v>0</v>
      </c>
      <c r="T49" s="157">
        <f t="shared" si="5"/>
        <v>0</v>
      </c>
      <c r="U49" s="158">
        <f t="shared" si="6"/>
        <v>0</v>
      </c>
      <c r="V49" s="158">
        <f t="shared" si="7"/>
        <v>0</v>
      </c>
      <c r="W49" s="159"/>
      <c r="X49" s="10" t="str">
        <f t="shared" si="8"/>
        <v/>
      </c>
      <c r="Y49" s="1"/>
      <c r="Z49" s="1"/>
      <c r="AA49" s="1"/>
      <c r="AB49" s="1"/>
      <c r="AC49" s="1"/>
    </row>
    <row r="50" ht="18.0" customHeight="1">
      <c r="A50" s="160"/>
      <c r="B50" s="153" t="str">
        <f>IFERROR(VLOOKUP($A50, '利用者情報'!$A$12:$L$113, 2, FALSE), "")</f>
        <v/>
      </c>
      <c r="C50" s="153" t="str">
        <f>IFERROR(VLOOKUP($A50, '利用者情報'!$A$12:$L$113, 3, FALSE), "")</f>
        <v/>
      </c>
      <c r="D50" s="153" t="str">
        <f>IFERROR(VLOOKUP($A50, '利用者情報'!$A$12:$L$113, 6, FALSE), "")</f>
        <v/>
      </c>
      <c r="E50" s="153" t="str">
        <f>IFERROR(VLOOKUP($A50, '利用者情報'!$A$12:$L$113, 7, FALSE), "")</f>
        <v/>
      </c>
      <c r="F50" s="156" t="str">
        <f>IFERROR(VLOOKUP($A50, '利用者情報'!$A$12:$L$113, 8, FALSE), "")</f>
        <v/>
      </c>
      <c r="G50" s="153" t="str">
        <f>IFERROR(VLOOKUP($A50, '利用者情報'!$A$12:$L$113, 9, FALSE), "")</f>
        <v/>
      </c>
      <c r="H50" s="153" t="str">
        <f>IFERROR(VLOOKUP($A50, '利用者情報'!$A$12:$L$113, 10, FALSE), "")</f>
        <v/>
      </c>
      <c r="I50" s="153" t="str">
        <f>IFERROR(VLOOKUP($A50, '利用者情報'!$A$12:$L$113, 11, FALSE), "")</f>
        <v/>
      </c>
      <c r="J50" s="153" t="str">
        <f>IFERROR(VLOOKUP($A50, '利用者情報'!$A$12:$L$113, 12, FALSE), "")</f>
        <v/>
      </c>
      <c r="K50" s="160"/>
      <c r="L50" s="160"/>
      <c r="M50" s="157">
        <f t="shared" si="1"/>
        <v>0</v>
      </c>
      <c r="N50" s="158">
        <f t="shared" si="2"/>
        <v>0</v>
      </c>
      <c r="O50" s="160"/>
      <c r="P50" s="160"/>
      <c r="Q50" s="160"/>
      <c r="R50" s="158">
        <f t="shared" si="3"/>
        <v>0</v>
      </c>
      <c r="S50" s="157">
        <f t="shared" si="4"/>
        <v>0</v>
      </c>
      <c r="T50" s="157">
        <f t="shared" si="5"/>
        <v>0</v>
      </c>
      <c r="U50" s="158">
        <f t="shared" si="6"/>
        <v>0</v>
      </c>
      <c r="V50" s="158">
        <f t="shared" si="7"/>
        <v>0</v>
      </c>
      <c r="W50" s="159"/>
      <c r="X50" s="10" t="str">
        <f t="shared" si="8"/>
        <v/>
      </c>
      <c r="Y50" s="1"/>
      <c r="Z50" s="1"/>
      <c r="AA50" s="1"/>
      <c r="AB50" s="1"/>
      <c r="AC50" s="1"/>
    </row>
    <row r="51" ht="18.0" customHeight="1">
      <c r="A51" s="160"/>
      <c r="B51" s="153" t="str">
        <f>IFERROR(VLOOKUP($A51, '利用者情報'!$A$12:$L$113, 2, FALSE), "")</f>
        <v/>
      </c>
      <c r="C51" s="153" t="str">
        <f>IFERROR(VLOOKUP($A51, '利用者情報'!$A$12:$L$113, 3, FALSE), "")</f>
        <v/>
      </c>
      <c r="D51" s="153" t="str">
        <f>IFERROR(VLOOKUP($A51, '利用者情報'!$A$12:$L$113, 6, FALSE), "")</f>
        <v/>
      </c>
      <c r="E51" s="153" t="str">
        <f>IFERROR(VLOOKUP($A51, '利用者情報'!$A$12:$L$113, 7, FALSE), "")</f>
        <v/>
      </c>
      <c r="F51" s="156" t="str">
        <f>IFERROR(VLOOKUP($A51, '利用者情報'!$A$12:$L$113, 8, FALSE), "")</f>
        <v/>
      </c>
      <c r="G51" s="153" t="str">
        <f>IFERROR(VLOOKUP($A51, '利用者情報'!$A$12:$L$113, 9, FALSE), "")</f>
        <v/>
      </c>
      <c r="H51" s="153" t="str">
        <f>IFERROR(VLOOKUP($A51, '利用者情報'!$A$12:$L$113, 10, FALSE), "")</f>
        <v/>
      </c>
      <c r="I51" s="153" t="str">
        <f>IFERROR(VLOOKUP($A51, '利用者情報'!$A$12:$L$113, 11, FALSE), "")</f>
        <v/>
      </c>
      <c r="J51" s="153" t="str">
        <f>IFERROR(VLOOKUP($A51, '利用者情報'!$A$12:$L$113, 12, FALSE), "")</f>
        <v/>
      </c>
      <c r="K51" s="160"/>
      <c r="L51" s="160"/>
      <c r="M51" s="157">
        <f t="shared" si="1"/>
        <v>0</v>
      </c>
      <c r="N51" s="158">
        <f t="shared" si="2"/>
        <v>0</v>
      </c>
      <c r="O51" s="160"/>
      <c r="P51" s="160"/>
      <c r="Q51" s="160"/>
      <c r="R51" s="158">
        <f t="shared" si="3"/>
        <v>0</v>
      </c>
      <c r="S51" s="157">
        <f t="shared" si="4"/>
        <v>0</v>
      </c>
      <c r="T51" s="157">
        <f t="shared" si="5"/>
        <v>0</v>
      </c>
      <c r="U51" s="158">
        <f t="shared" si="6"/>
        <v>0</v>
      </c>
      <c r="V51" s="158">
        <f t="shared" si="7"/>
        <v>0</v>
      </c>
      <c r="W51" s="159"/>
      <c r="X51" s="10" t="str">
        <f t="shared" si="8"/>
        <v/>
      </c>
      <c r="Y51" s="1"/>
      <c r="Z51" s="1"/>
      <c r="AA51" s="1"/>
      <c r="AB51" s="1"/>
      <c r="AC51" s="1"/>
    </row>
    <row r="52" ht="18.0" customHeight="1">
      <c r="A52" s="160"/>
      <c r="B52" s="153" t="str">
        <f>IFERROR(VLOOKUP($A52, '利用者情報'!$A$12:$L$113, 2, FALSE), "")</f>
        <v/>
      </c>
      <c r="C52" s="153" t="str">
        <f>IFERROR(VLOOKUP($A52, '利用者情報'!$A$12:$L$113, 3, FALSE), "")</f>
        <v/>
      </c>
      <c r="D52" s="153" t="str">
        <f>IFERROR(VLOOKUP($A52, '利用者情報'!$A$12:$L$113, 6, FALSE), "")</f>
        <v/>
      </c>
      <c r="E52" s="153" t="str">
        <f>IFERROR(VLOOKUP($A52, '利用者情報'!$A$12:$L$113, 7, FALSE), "")</f>
        <v/>
      </c>
      <c r="F52" s="156" t="str">
        <f>IFERROR(VLOOKUP($A52, '利用者情報'!$A$12:$L$113, 8, FALSE), "")</f>
        <v/>
      </c>
      <c r="G52" s="153" t="str">
        <f>IFERROR(VLOOKUP($A52, '利用者情報'!$A$12:$L$113, 9, FALSE), "")</f>
        <v/>
      </c>
      <c r="H52" s="153" t="str">
        <f>IFERROR(VLOOKUP($A52, '利用者情報'!$A$12:$L$113, 10, FALSE), "")</f>
        <v/>
      </c>
      <c r="I52" s="153" t="str">
        <f>IFERROR(VLOOKUP($A52, '利用者情報'!$A$12:$L$113, 11, FALSE), "")</f>
        <v/>
      </c>
      <c r="J52" s="153" t="str">
        <f>IFERROR(VLOOKUP($A52, '利用者情報'!$A$12:$L$113, 12, FALSE), "")</f>
        <v/>
      </c>
      <c r="K52" s="160"/>
      <c r="L52" s="160"/>
      <c r="M52" s="157">
        <f t="shared" si="1"/>
        <v>0</v>
      </c>
      <c r="N52" s="158">
        <f t="shared" si="2"/>
        <v>0</v>
      </c>
      <c r="O52" s="160"/>
      <c r="P52" s="160"/>
      <c r="Q52" s="160"/>
      <c r="R52" s="158">
        <f t="shared" si="3"/>
        <v>0</v>
      </c>
      <c r="S52" s="157">
        <f t="shared" si="4"/>
        <v>0</v>
      </c>
      <c r="T52" s="157">
        <f t="shared" si="5"/>
        <v>0</v>
      </c>
      <c r="U52" s="158">
        <f t="shared" si="6"/>
        <v>0</v>
      </c>
      <c r="V52" s="158">
        <f t="shared" si="7"/>
        <v>0</v>
      </c>
      <c r="W52" s="159"/>
      <c r="X52" s="10" t="str">
        <f t="shared" si="8"/>
        <v/>
      </c>
      <c r="Y52" s="1"/>
      <c r="Z52" s="1"/>
      <c r="AA52" s="1"/>
      <c r="AB52" s="1"/>
      <c r="AC52" s="1"/>
    </row>
    <row r="53" ht="18.0" customHeight="1">
      <c r="A53" s="160"/>
      <c r="B53" s="153" t="str">
        <f>IFERROR(VLOOKUP($A53, '利用者情報'!$A$12:$L$113, 2, FALSE), "")</f>
        <v/>
      </c>
      <c r="C53" s="153" t="str">
        <f>IFERROR(VLOOKUP($A53, '利用者情報'!$A$12:$L$113, 3, FALSE), "")</f>
        <v/>
      </c>
      <c r="D53" s="153" t="str">
        <f>IFERROR(VLOOKUP($A53, '利用者情報'!$A$12:$L$113, 6, FALSE), "")</f>
        <v/>
      </c>
      <c r="E53" s="153" t="str">
        <f>IFERROR(VLOOKUP($A53, '利用者情報'!$A$12:$L$113, 7, FALSE), "")</f>
        <v/>
      </c>
      <c r="F53" s="156" t="str">
        <f>IFERROR(VLOOKUP($A53, '利用者情報'!$A$12:$L$113, 8, FALSE), "")</f>
        <v/>
      </c>
      <c r="G53" s="153" t="str">
        <f>IFERROR(VLOOKUP($A53, '利用者情報'!$A$12:$L$113, 9, FALSE), "")</f>
        <v/>
      </c>
      <c r="H53" s="153" t="str">
        <f>IFERROR(VLOOKUP($A53, '利用者情報'!$A$12:$L$113, 10, FALSE), "")</f>
        <v/>
      </c>
      <c r="I53" s="153" t="str">
        <f>IFERROR(VLOOKUP($A53, '利用者情報'!$A$12:$L$113, 11, FALSE), "")</f>
        <v/>
      </c>
      <c r="J53" s="153" t="str">
        <f>IFERROR(VLOOKUP($A53, '利用者情報'!$A$12:$L$113, 12, FALSE), "")</f>
        <v/>
      </c>
      <c r="K53" s="160"/>
      <c r="L53" s="160"/>
      <c r="M53" s="157">
        <f t="shared" si="1"/>
        <v>0</v>
      </c>
      <c r="N53" s="158">
        <f t="shared" si="2"/>
        <v>0</v>
      </c>
      <c r="O53" s="160"/>
      <c r="P53" s="160"/>
      <c r="Q53" s="160"/>
      <c r="R53" s="158">
        <f t="shared" si="3"/>
        <v>0</v>
      </c>
      <c r="S53" s="157">
        <f t="shared" si="4"/>
        <v>0</v>
      </c>
      <c r="T53" s="157">
        <f t="shared" si="5"/>
        <v>0</v>
      </c>
      <c r="U53" s="158">
        <f t="shared" si="6"/>
        <v>0</v>
      </c>
      <c r="V53" s="158">
        <f t="shared" si="7"/>
        <v>0</v>
      </c>
      <c r="W53" s="159"/>
      <c r="X53" s="10" t="str">
        <f t="shared" si="8"/>
        <v/>
      </c>
      <c r="Y53" s="1"/>
      <c r="Z53" s="1"/>
      <c r="AA53" s="1"/>
      <c r="AB53" s="1"/>
      <c r="AC53" s="1"/>
    </row>
    <row r="54" ht="18.0" customHeight="1">
      <c r="A54" s="160"/>
      <c r="B54" s="153" t="str">
        <f>IFERROR(VLOOKUP($A54, '利用者情報'!$A$12:$L$113, 2, FALSE), "")</f>
        <v/>
      </c>
      <c r="C54" s="153" t="str">
        <f>IFERROR(VLOOKUP($A54, '利用者情報'!$A$12:$L$113, 3, FALSE), "")</f>
        <v/>
      </c>
      <c r="D54" s="153" t="str">
        <f>IFERROR(VLOOKUP($A54, '利用者情報'!$A$12:$L$113, 6, FALSE), "")</f>
        <v/>
      </c>
      <c r="E54" s="153" t="str">
        <f>IFERROR(VLOOKUP($A54, '利用者情報'!$A$12:$L$113, 7, FALSE), "")</f>
        <v/>
      </c>
      <c r="F54" s="156" t="str">
        <f>IFERROR(VLOOKUP($A54, '利用者情報'!$A$12:$L$113, 8, FALSE), "")</f>
        <v/>
      </c>
      <c r="G54" s="153" t="str">
        <f>IFERROR(VLOOKUP($A54, '利用者情報'!$A$12:$L$113, 9, FALSE), "")</f>
        <v/>
      </c>
      <c r="H54" s="153" t="str">
        <f>IFERROR(VLOOKUP($A54, '利用者情報'!$A$12:$L$113, 10, FALSE), "")</f>
        <v/>
      </c>
      <c r="I54" s="153" t="str">
        <f>IFERROR(VLOOKUP($A54, '利用者情報'!$A$12:$L$113, 11, FALSE), "")</f>
        <v/>
      </c>
      <c r="J54" s="153" t="str">
        <f>IFERROR(VLOOKUP($A54, '利用者情報'!$A$12:$L$113, 12, FALSE), "")</f>
        <v/>
      </c>
      <c r="K54" s="160"/>
      <c r="L54" s="160"/>
      <c r="M54" s="157">
        <f t="shared" si="1"/>
        <v>0</v>
      </c>
      <c r="N54" s="158">
        <f t="shared" si="2"/>
        <v>0</v>
      </c>
      <c r="O54" s="160"/>
      <c r="P54" s="160"/>
      <c r="Q54" s="160"/>
      <c r="R54" s="158">
        <f t="shared" si="3"/>
        <v>0</v>
      </c>
      <c r="S54" s="157">
        <f t="shared" si="4"/>
        <v>0</v>
      </c>
      <c r="T54" s="157">
        <f t="shared" si="5"/>
        <v>0</v>
      </c>
      <c r="U54" s="158">
        <f t="shared" si="6"/>
        <v>0</v>
      </c>
      <c r="V54" s="158">
        <f t="shared" si="7"/>
        <v>0</v>
      </c>
      <c r="W54" s="159"/>
      <c r="X54" s="10" t="str">
        <f t="shared" si="8"/>
        <v/>
      </c>
      <c r="Y54" s="1"/>
      <c r="Z54" s="1"/>
      <c r="AA54" s="1"/>
      <c r="AB54" s="1"/>
      <c r="AC54" s="1"/>
    </row>
    <row r="55" ht="18.0" customHeight="1">
      <c r="A55" s="160"/>
      <c r="B55" s="153" t="str">
        <f>IFERROR(VLOOKUP($A55, '利用者情報'!$A$12:$L$113, 2, FALSE), "")</f>
        <v/>
      </c>
      <c r="C55" s="153" t="str">
        <f>IFERROR(VLOOKUP($A55, '利用者情報'!$A$12:$L$113, 3, FALSE), "")</f>
        <v/>
      </c>
      <c r="D55" s="153" t="str">
        <f>IFERROR(VLOOKUP($A55, '利用者情報'!$A$12:$L$113, 6, FALSE), "")</f>
        <v/>
      </c>
      <c r="E55" s="153" t="str">
        <f>IFERROR(VLOOKUP($A55, '利用者情報'!$A$12:$L$113, 7, FALSE), "")</f>
        <v/>
      </c>
      <c r="F55" s="156" t="str">
        <f>IFERROR(VLOOKUP($A55, '利用者情報'!$A$12:$L$113, 8, FALSE), "")</f>
        <v/>
      </c>
      <c r="G55" s="153" t="str">
        <f>IFERROR(VLOOKUP($A55, '利用者情報'!$A$12:$L$113, 9, FALSE), "")</f>
        <v/>
      </c>
      <c r="H55" s="153" t="str">
        <f>IFERROR(VLOOKUP($A55, '利用者情報'!$A$12:$L$113, 10, FALSE), "")</f>
        <v/>
      </c>
      <c r="I55" s="153" t="str">
        <f>IFERROR(VLOOKUP($A55, '利用者情報'!$A$12:$L$113, 11, FALSE), "")</f>
        <v/>
      </c>
      <c r="J55" s="153" t="str">
        <f>IFERROR(VLOOKUP($A55, '利用者情報'!$A$12:$L$113, 12, FALSE), "")</f>
        <v/>
      </c>
      <c r="K55" s="160"/>
      <c r="L55" s="160"/>
      <c r="M55" s="157">
        <f t="shared" si="1"/>
        <v>0</v>
      </c>
      <c r="N55" s="158">
        <f t="shared" si="2"/>
        <v>0</v>
      </c>
      <c r="O55" s="160"/>
      <c r="P55" s="160"/>
      <c r="Q55" s="160"/>
      <c r="R55" s="158">
        <f t="shared" si="3"/>
        <v>0</v>
      </c>
      <c r="S55" s="157">
        <f t="shared" si="4"/>
        <v>0</v>
      </c>
      <c r="T55" s="157">
        <f t="shared" si="5"/>
        <v>0</v>
      </c>
      <c r="U55" s="158">
        <f t="shared" si="6"/>
        <v>0</v>
      </c>
      <c r="V55" s="158">
        <f t="shared" si="7"/>
        <v>0</v>
      </c>
      <c r="W55" s="159"/>
      <c r="X55" s="10" t="str">
        <f t="shared" si="8"/>
        <v/>
      </c>
      <c r="Y55" s="1"/>
      <c r="Z55" s="1"/>
      <c r="AA55" s="1"/>
      <c r="AB55" s="1"/>
      <c r="AC55" s="1"/>
    </row>
    <row r="56" ht="18.0" customHeight="1">
      <c r="A56" s="160"/>
      <c r="B56" s="153" t="str">
        <f>IFERROR(VLOOKUP($A56, '利用者情報'!$A$12:$L$113, 2, FALSE), "")</f>
        <v/>
      </c>
      <c r="C56" s="153" t="str">
        <f>IFERROR(VLOOKUP($A56, '利用者情報'!$A$12:$L$113, 3, FALSE), "")</f>
        <v/>
      </c>
      <c r="D56" s="153" t="str">
        <f>IFERROR(VLOOKUP($A56, '利用者情報'!$A$12:$L$113, 6, FALSE), "")</f>
        <v/>
      </c>
      <c r="E56" s="153" t="str">
        <f>IFERROR(VLOOKUP($A56, '利用者情報'!$A$12:$L$113, 7, FALSE), "")</f>
        <v/>
      </c>
      <c r="F56" s="156" t="str">
        <f>IFERROR(VLOOKUP($A56, '利用者情報'!$A$12:$L$113, 8, FALSE), "")</f>
        <v/>
      </c>
      <c r="G56" s="153" t="str">
        <f>IFERROR(VLOOKUP($A56, '利用者情報'!$A$12:$L$113, 9, FALSE), "")</f>
        <v/>
      </c>
      <c r="H56" s="153" t="str">
        <f>IFERROR(VLOOKUP($A56, '利用者情報'!$A$12:$L$113, 10, FALSE), "")</f>
        <v/>
      </c>
      <c r="I56" s="153" t="str">
        <f>IFERROR(VLOOKUP($A56, '利用者情報'!$A$12:$L$113, 11, FALSE), "")</f>
        <v/>
      </c>
      <c r="J56" s="153" t="str">
        <f>IFERROR(VLOOKUP($A56, '利用者情報'!$A$12:$L$113, 12, FALSE), "")</f>
        <v/>
      </c>
      <c r="K56" s="160"/>
      <c r="L56" s="160"/>
      <c r="M56" s="157">
        <f t="shared" si="1"/>
        <v>0</v>
      </c>
      <c r="N56" s="158">
        <f t="shared" si="2"/>
        <v>0</v>
      </c>
      <c r="O56" s="160"/>
      <c r="P56" s="160"/>
      <c r="Q56" s="160"/>
      <c r="R56" s="158">
        <f t="shared" si="3"/>
        <v>0</v>
      </c>
      <c r="S56" s="157">
        <f t="shared" si="4"/>
        <v>0</v>
      </c>
      <c r="T56" s="157">
        <f t="shared" si="5"/>
        <v>0</v>
      </c>
      <c r="U56" s="158">
        <f t="shared" si="6"/>
        <v>0</v>
      </c>
      <c r="V56" s="158">
        <f t="shared" si="7"/>
        <v>0</v>
      </c>
      <c r="W56" s="159"/>
      <c r="X56" s="10" t="str">
        <f t="shared" si="8"/>
        <v/>
      </c>
      <c r="Y56" s="1"/>
      <c r="Z56" s="1"/>
      <c r="AA56" s="1"/>
      <c r="AB56" s="1"/>
      <c r="AC56" s="1"/>
    </row>
    <row r="57" ht="18.0" customHeight="1">
      <c r="A57" s="160"/>
      <c r="B57" s="153" t="str">
        <f>IFERROR(VLOOKUP($A57, '利用者情報'!$A$12:$L$113, 2, FALSE), "")</f>
        <v/>
      </c>
      <c r="C57" s="153" t="str">
        <f>IFERROR(VLOOKUP($A57, '利用者情報'!$A$12:$L$113, 3, FALSE), "")</f>
        <v/>
      </c>
      <c r="D57" s="153" t="str">
        <f>IFERROR(VLOOKUP($A57, '利用者情報'!$A$12:$L$113, 6, FALSE), "")</f>
        <v/>
      </c>
      <c r="E57" s="153" t="str">
        <f>IFERROR(VLOOKUP($A57, '利用者情報'!$A$12:$L$113, 7, FALSE), "")</f>
        <v/>
      </c>
      <c r="F57" s="156" t="str">
        <f>IFERROR(VLOOKUP($A57, '利用者情報'!$A$12:$L$113, 8, FALSE), "")</f>
        <v/>
      </c>
      <c r="G57" s="153" t="str">
        <f>IFERROR(VLOOKUP($A57, '利用者情報'!$A$12:$L$113, 9, FALSE), "")</f>
        <v/>
      </c>
      <c r="H57" s="153" t="str">
        <f>IFERROR(VLOOKUP($A57, '利用者情報'!$A$12:$L$113, 10, FALSE), "")</f>
        <v/>
      </c>
      <c r="I57" s="153" t="str">
        <f>IFERROR(VLOOKUP($A57, '利用者情報'!$A$12:$L$113, 11, FALSE), "")</f>
        <v/>
      </c>
      <c r="J57" s="153" t="str">
        <f>IFERROR(VLOOKUP($A57, '利用者情報'!$A$12:$L$113, 12, FALSE), "")</f>
        <v/>
      </c>
      <c r="K57" s="160"/>
      <c r="L57" s="160"/>
      <c r="M57" s="157">
        <f t="shared" si="1"/>
        <v>0</v>
      </c>
      <c r="N57" s="158">
        <f t="shared" si="2"/>
        <v>0</v>
      </c>
      <c r="O57" s="160"/>
      <c r="P57" s="160"/>
      <c r="Q57" s="160"/>
      <c r="R57" s="158">
        <f t="shared" si="3"/>
        <v>0</v>
      </c>
      <c r="S57" s="157">
        <f t="shared" si="4"/>
        <v>0</v>
      </c>
      <c r="T57" s="157">
        <f t="shared" si="5"/>
        <v>0</v>
      </c>
      <c r="U57" s="158">
        <f t="shared" si="6"/>
        <v>0</v>
      </c>
      <c r="V57" s="158">
        <f t="shared" si="7"/>
        <v>0</v>
      </c>
      <c r="W57" s="159"/>
      <c r="X57" s="10" t="str">
        <f t="shared" si="8"/>
        <v/>
      </c>
      <c r="Y57" s="1"/>
      <c r="Z57" s="1"/>
      <c r="AA57" s="1"/>
      <c r="AB57" s="1"/>
      <c r="AC57" s="1"/>
    </row>
    <row r="58" ht="18.0" customHeight="1">
      <c r="A58" s="160"/>
      <c r="B58" s="153" t="str">
        <f>IFERROR(VLOOKUP($A58, '利用者情報'!$A$12:$L$113, 2, FALSE), "")</f>
        <v/>
      </c>
      <c r="C58" s="153" t="str">
        <f>IFERROR(VLOOKUP($A58, '利用者情報'!$A$12:$L$113, 3, FALSE), "")</f>
        <v/>
      </c>
      <c r="D58" s="153" t="str">
        <f>IFERROR(VLOOKUP($A58, '利用者情報'!$A$12:$L$113, 6, FALSE), "")</f>
        <v/>
      </c>
      <c r="E58" s="153" t="str">
        <f>IFERROR(VLOOKUP($A58, '利用者情報'!$A$12:$L$113, 7, FALSE), "")</f>
        <v/>
      </c>
      <c r="F58" s="156" t="str">
        <f>IFERROR(VLOOKUP($A58, '利用者情報'!$A$12:$L$113, 8, FALSE), "")</f>
        <v/>
      </c>
      <c r="G58" s="153" t="str">
        <f>IFERROR(VLOOKUP($A58, '利用者情報'!$A$12:$L$113, 9, FALSE), "")</f>
        <v/>
      </c>
      <c r="H58" s="153" t="str">
        <f>IFERROR(VLOOKUP($A58, '利用者情報'!$A$12:$L$113, 10, FALSE), "")</f>
        <v/>
      </c>
      <c r="I58" s="153" t="str">
        <f>IFERROR(VLOOKUP($A58, '利用者情報'!$A$12:$L$113, 11, FALSE), "")</f>
        <v/>
      </c>
      <c r="J58" s="153" t="str">
        <f>IFERROR(VLOOKUP($A58, '利用者情報'!$A$12:$L$113, 12, FALSE), "")</f>
        <v/>
      </c>
      <c r="K58" s="160"/>
      <c r="L58" s="160"/>
      <c r="M58" s="157">
        <f t="shared" si="1"/>
        <v>0</v>
      </c>
      <c r="N58" s="158">
        <f t="shared" si="2"/>
        <v>0</v>
      </c>
      <c r="O58" s="160"/>
      <c r="P58" s="160"/>
      <c r="Q58" s="160"/>
      <c r="R58" s="158">
        <f t="shared" si="3"/>
        <v>0</v>
      </c>
      <c r="S58" s="157">
        <f t="shared" si="4"/>
        <v>0</v>
      </c>
      <c r="T58" s="157">
        <f t="shared" si="5"/>
        <v>0</v>
      </c>
      <c r="U58" s="158">
        <f t="shared" si="6"/>
        <v>0</v>
      </c>
      <c r="V58" s="158">
        <f t="shared" si="7"/>
        <v>0</v>
      </c>
      <c r="W58" s="159"/>
      <c r="X58" s="10" t="str">
        <f t="shared" si="8"/>
        <v/>
      </c>
      <c r="Y58" s="1"/>
      <c r="Z58" s="1"/>
      <c r="AA58" s="1"/>
      <c r="AB58" s="1"/>
      <c r="AC58" s="1"/>
    </row>
    <row r="59" ht="18.0" customHeight="1">
      <c r="A59" s="160"/>
      <c r="B59" s="153" t="str">
        <f>IFERROR(VLOOKUP($A59, '利用者情報'!$A$12:$L$113, 2, FALSE), "")</f>
        <v/>
      </c>
      <c r="C59" s="153" t="str">
        <f>IFERROR(VLOOKUP($A59, '利用者情報'!$A$12:$L$113, 3, FALSE), "")</f>
        <v/>
      </c>
      <c r="D59" s="153" t="str">
        <f>IFERROR(VLOOKUP($A59, '利用者情報'!$A$12:$L$113, 6, FALSE), "")</f>
        <v/>
      </c>
      <c r="E59" s="153" t="str">
        <f>IFERROR(VLOOKUP($A59, '利用者情報'!$A$12:$L$113, 7, FALSE), "")</f>
        <v/>
      </c>
      <c r="F59" s="156" t="str">
        <f>IFERROR(VLOOKUP($A59, '利用者情報'!$A$12:$L$113, 8, FALSE), "")</f>
        <v/>
      </c>
      <c r="G59" s="153" t="str">
        <f>IFERROR(VLOOKUP($A59, '利用者情報'!$A$12:$L$113, 9, FALSE), "")</f>
        <v/>
      </c>
      <c r="H59" s="153" t="str">
        <f>IFERROR(VLOOKUP($A59, '利用者情報'!$A$12:$L$113, 10, FALSE), "")</f>
        <v/>
      </c>
      <c r="I59" s="153" t="str">
        <f>IFERROR(VLOOKUP($A59, '利用者情報'!$A$12:$L$113, 11, FALSE), "")</f>
        <v/>
      </c>
      <c r="J59" s="153" t="str">
        <f>IFERROR(VLOOKUP($A59, '利用者情報'!$A$12:$L$113, 12, FALSE), "")</f>
        <v/>
      </c>
      <c r="K59" s="160"/>
      <c r="L59" s="160"/>
      <c r="M59" s="157">
        <f t="shared" si="1"/>
        <v>0</v>
      </c>
      <c r="N59" s="158">
        <f t="shared" si="2"/>
        <v>0</v>
      </c>
      <c r="O59" s="160"/>
      <c r="P59" s="160"/>
      <c r="Q59" s="160"/>
      <c r="R59" s="158">
        <f t="shared" si="3"/>
        <v>0</v>
      </c>
      <c r="S59" s="157">
        <f t="shared" si="4"/>
        <v>0</v>
      </c>
      <c r="T59" s="157">
        <f t="shared" si="5"/>
        <v>0</v>
      </c>
      <c r="U59" s="158">
        <f t="shared" si="6"/>
        <v>0</v>
      </c>
      <c r="V59" s="158">
        <f t="shared" si="7"/>
        <v>0</v>
      </c>
      <c r="W59" s="159"/>
      <c r="X59" s="10" t="str">
        <f t="shared" si="8"/>
        <v/>
      </c>
      <c r="Y59" s="1"/>
      <c r="Z59" s="1"/>
      <c r="AA59" s="1"/>
      <c r="AB59" s="1"/>
      <c r="AC59" s="1"/>
    </row>
    <row r="60" ht="18.0" customHeight="1">
      <c r="A60" s="160"/>
      <c r="B60" s="153" t="str">
        <f>IFERROR(VLOOKUP($A60, '利用者情報'!$A$12:$L$113, 2, FALSE), "")</f>
        <v/>
      </c>
      <c r="C60" s="153" t="str">
        <f>IFERROR(VLOOKUP($A60, '利用者情報'!$A$12:$L$113, 3, FALSE), "")</f>
        <v/>
      </c>
      <c r="D60" s="153" t="str">
        <f>IFERROR(VLOOKUP($A60, '利用者情報'!$A$12:$L$113, 6, FALSE), "")</f>
        <v/>
      </c>
      <c r="E60" s="153" t="str">
        <f>IFERROR(VLOOKUP($A60, '利用者情報'!$A$12:$L$113, 7, FALSE), "")</f>
        <v/>
      </c>
      <c r="F60" s="156" t="str">
        <f>IFERROR(VLOOKUP($A60, '利用者情報'!$A$12:$L$113, 8, FALSE), "")</f>
        <v/>
      </c>
      <c r="G60" s="153" t="str">
        <f>IFERROR(VLOOKUP($A60, '利用者情報'!$A$12:$L$113, 9, FALSE), "")</f>
        <v/>
      </c>
      <c r="H60" s="153" t="str">
        <f>IFERROR(VLOOKUP($A60, '利用者情報'!$A$12:$L$113, 10, FALSE), "")</f>
        <v/>
      </c>
      <c r="I60" s="153" t="str">
        <f>IFERROR(VLOOKUP($A60, '利用者情報'!$A$12:$L$113, 11, FALSE), "")</f>
        <v/>
      </c>
      <c r="J60" s="153" t="str">
        <f>IFERROR(VLOOKUP($A60, '利用者情報'!$A$12:$L$113, 12, FALSE), "")</f>
        <v/>
      </c>
      <c r="K60" s="160"/>
      <c r="L60" s="160"/>
      <c r="M60" s="157">
        <f t="shared" si="1"/>
        <v>0</v>
      </c>
      <c r="N60" s="158">
        <f t="shared" si="2"/>
        <v>0</v>
      </c>
      <c r="O60" s="160"/>
      <c r="P60" s="160"/>
      <c r="Q60" s="160"/>
      <c r="R60" s="158">
        <f t="shared" si="3"/>
        <v>0</v>
      </c>
      <c r="S60" s="157">
        <f t="shared" si="4"/>
        <v>0</v>
      </c>
      <c r="T60" s="157">
        <f t="shared" si="5"/>
        <v>0</v>
      </c>
      <c r="U60" s="158">
        <f t="shared" si="6"/>
        <v>0</v>
      </c>
      <c r="V60" s="158">
        <f t="shared" si="7"/>
        <v>0</v>
      </c>
      <c r="W60" s="159"/>
      <c r="X60" s="10" t="str">
        <f t="shared" si="8"/>
        <v/>
      </c>
      <c r="Y60" s="1"/>
      <c r="Z60" s="1"/>
      <c r="AA60" s="1"/>
      <c r="AB60" s="1"/>
      <c r="AC60" s="1"/>
    </row>
    <row r="61" ht="18.0" customHeight="1">
      <c r="A61" s="160"/>
      <c r="B61" s="153" t="str">
        <f>IFERROR(VLOOKUP($A61, '利用者情報'!$A$12:$L$113, 2, FALSE), "")</f>
        <v/>
      </c>
      <c r="C61" s="153" t="str">
        <f>IFERROR(VLOOKUP($A61, '利用者情報'!$A$12:$L$113, 3, FALSE), "")</f>
        <v/>
      </c>
      <c r="D61" s="153" t="str">
        <f>IFERROR(VLOOKUP($A61, '利用者情報'!$A$12:$L$113, 6, FALSE), "")</f>
        <v/>
      </c>
      <c r="E61" s="153" t="str">
        <f>IFERROR(VLOOKUP($A61, '利用者情報'!$A$12:$L$113, 7, FALSE), "")</f>
        <v/>
      </c>
      <c r="F61" s="156" t="str">
        <f>IFERROR(VLOOKUP($A61, '利用者情報'!$A$12:$L$113, 8, FALSE), "")</f>
        <v/>
      </c>
      <c r="G61" s="153" t="str">
        <f>IFERROR(VLOOKUP($A61, '利用者情報'!$A$12:$L$113, 9, FALSE), "")</f>
        <v/>
      </c>
      <c r="H61" s="153" t="str">
        <f>IFERROR(VLOOKUP($A61, '利用者情報'!$A$12:$L$113, 10, FALSE), "")</f>
        <v/>
      </c>
      <c r="I61" s="153" t="str">
        <f>IFERROR(VLOOKUP($A61, '利用者情報'!$A$12:$L$113, 11, FALSE), "")</f>
        <v/>
      </c>
      <c r="J61" s="153" t="str">
        <f>IFERROR(VLOOKUP($A61, '利用者情報'!$A$12:$L$113, 12, FALSE), "")</f>
        <v/>
      </c>
      <c r="K61" s="160"/>
      <c r="L61" s="160"/>
      <c r="M61" s="157">
        <f t="shared" si="1"/>
        <v>0</v>
      </c>
      <c r="N61" s="158">
        <f t="shared" si="2"/>
        <v>0</v>
      </c>
      <c r="O61" s="160"/>
      <c r="P61" s="160"/>
      <c r="Q61" s="160"/>
      <c r="R61" s="158">
        <f t="shared" si="3"/>
        <v>0</v>
      </c>
      <c r="S61" s="157">
        <f t="shared" si="4"/>
        <v>0</v>
      </c>
      <c r="T61" s="157">
        <f t="shared" si="5"/>
        <v>0</v>
      </c>
      <c r="U61" s="158">
        <f t="shared" si="6"/>
        <v>0</v>
      </c>
      <c r="V61" s="158">
        <f t="shared" si="7"/>
        <v>0</v>
      </c>
      <c r="W61" s="159"/>
      <c r="X61" s="10" t="str">
        <f t="shared" si="8"/>
        <v/>
      </c>
      <c r="Y61" s="1"/>
      <c r="Z61" s="1"/>
      <c r="AA61" s="1"/>
      <c r="AB61" s="1"/>
      <c r="AC61" s="1"/>
    </row>
    <row r="62" ht="18.0" customHeight="1">
      <c r="A62" s="160"/>
      <c r="B62" s="153" t="str">
        <f>IFERROR(VLOOKUP($A62, '利用者情報'!$A$12:$L$113, 2, FALSE), "")</f>
        <v/>
      </c>
      <c r="C62" s="153" t="str">
        <f>IFERROR(VLOOKUP($A62, '利用者情報'!$A$12:$L$113, 3, FALSE), "")</f>
        <v/>
      </c>
      <c r="D62" s="153" t="str">
        <f>IFERROR(VLOOKUP($A62, '利用者情報'!$A$12:$L$113, 6, FALSE), "")</f>
        <v/>
      </c>
      <c r="E62" s="153" t="str">
        <f>IFERROR(VLOOKUP($A62, '利用者情報'!$A$12:$L$113, 7, FALSE), "")</f>
        <v/>
      </c>
      <c r="F62" s="156" t="str">
        <f>IFERROR(VLOOKUP($A62, '利用者情報'!$A$12:$L$113, 8, FALSE), "")</f>
        <v/>
      </c>
      <c r="G62" s="153" t="str">
        <f>IFERROR(VLOOKUP($A62, '利用者情報'!$A$12:$L$113, 9, FALSE), "")</f>
        <v/>
      </c>
      <c r="H62" s="153" t="str">
        <f>IFERROR(VLOOKUP($A62, '利用者情報'!$A$12:$L$113, 10, FALSE), "")</f>
        <v/>
      </c>
      <c r="I62" s="153" t="str">
        <f>IFERROR(VLOOKUP($A62, '利用者情報'!$A$12:$L$113, 11, FALSE), "")</f>
        <v/>
      </c>
      <c r="J62" s="153" t="str">
        <f>IFERROR(VLOOKUP($A62, '利用者情報'!$A$12:$L$113, 12, FALSE), "")</f>
        <v/>
      </c>
      <c r="K62" s="160"/>
      <c r="L62" s="160"/>
      <c r="M62" s="157">
        <f t="shared" si="1"/>
        <v>0</v>
      </c>
      <c r="N62" s="158">
        <f t="shared" si="2"/>
        <v>0</v>
      </c>
      <c r="O62" s="160"/>
      <c r="P62" s="160"/>
      <c r="Q62" s="160"/>
      <c r="R62" s="158">
        <f t="shared" si="3"/>
        <v>0</v>
      </c>
      <c r="S62" s="157">
        <f t="shared" si="4"/>
        <v>0</v>
      </c>
      <c r="T62" s="157">
        <f t="shared" si="5"/>
        <v>0</v>
      </c>
      <c r="U62" s="158">
        <f t="shared" si="6"/>
        <v>0</v>
      </c>
      <c r="V62" s="158">
        <f t="shared" si="7"/>
        <v>0</v>
      </c>
      <c r="W62" s="159"/>
      <c r="X62" s="10" t="str">
        <f t="shared" si="8"/>
        <v/>
      </c>
      <c r="Y62" s="1"/>
      <c r="Z62" s="1"/>
      <c r="AA62" s="1"/>
      <c r="AB62" s="1"/>
      <c r="AC62" s="1"/>
    </row>
    <row r="63" ht="18.0" customHeight="1">
      <c r="A63" s="160"/>
      <c r="B63" s="153" t="str">
        <f>IFERROR(VLOOKUP($A63, '利用者情報'!$A$12:$L$113, 2, FALSE), "")</f>
        <v/>
      </c>
      <c r="C63" s="153" t="str">
        <f>IFERROR(VLOOKUP($A63, '利用者情報'!$A$12:$L$113, 3, FALSE), "")</f>
        <v/>
      </c>
      <c r="D63" s="153" t="str">
        <f>IFERROR(VLOOKUP($A63, '利用者情報'!$A$12:$L$113, 6, FALSE), "")</f>
        <v/>
      </c>
      <c r="E63" s="153" t="str">
        <f>IFERROR(VLOOKUP($A63, '利用者情報'!$A$12:$L$113, 7, FALSE), "")</f>
        <v/>
      </c>
      <c r="F63" s="156" t="str">
        <f>IFERROR(VLOOKUP($A63, '利用者情報'!$A$12:$L$113, 8, FALSE), "")</f>
        <v/>
      </c>
      <c r="G63" s="153" t="str">
        <f>IFERROR(VLOOKUP($A63, '利用者情報'!$A$12:$L$113, 9, FALSE), "")</f>
        <v/>
      </c>
      <c r="H63" s="153" t="str">
        <f>IFERROR(VLOOKUP($A63, '利用者情報'!$A$12:$L$113, 10, FALSE), "")</f>
        <v/>
      </c>
      <c r="I63" s="153" t="str">
        <f>IFERROR(VLOOKUP($A63, '利用者情報'!$A$12:$L$113, 11, FALSE), "")</f>
        <v/>
      </c>
      <c r="J63" s="153" t="str">
        <f>IFERROR(VLOOKUP($A63, '利用者情報'!$A$12:$L$113, 12, FALSE), "")</f>
        <v/>
      </c>
      <c r="K63" s="160"/>
      <c r="L63" s="160"/>
      <c r="M63" s="157">
        <f t="shared" si="1"/>
        <v>0</v>
      </c>
      <c r="N63" s="158">
        <f t="shared" si="2"/>
        <v>0</v>
      </c>
      <c r="O63" s="160"/>
      <c r="P63" s="160"/>
      <c r="Q63" s="160"/>
      <c r="R63" s="158">
        <f t="shared" si="3"/>
        <v>0</v>
      </c>
      <c r="S63" s="157">
        <f t="shared" si="4"/>
        <v>0</v>
      </c>
      <c r="T63" s="157">
        <f t="shared" si="5"/>
        <v>0</v>
      </c>
      <c r="U63" s="158">
        <f t="shared" si="6"/>
        <v>0</v>
      </c>
      <c r="V63" s="158">
        <f t="shared" si="7"/>
        <v>0</v>
      </c>
      <c r="W63" s="159"/>
      <c r="X63" s="10" t="str">
        <f t="shared" si="8"/>
        <v/>
      </c>
      <c r="Y63" s="1"/>
      <c r="Z63" s="1"/>
      <c r="AA63" s="1"/>
      <c r="AB63" s="1"/>
      <c r="AC63" s="1"/>
    </row>
    <row r="64" ht="18.0" customHeight="1">
      <c r="A64" s="160"/>
      <c r="B64" s="153" t="str">
        <f>IFERROR(VLOOKUP($A64, '利用者情報'!$A$12:$L$113, 2, FALSE), "")</f>
        <v/>
      </c>
      <c r="C64" s="153" t="str">
        <f>IFERROR(VLOOKUP($A64, '利用者情報'!$A$12:$L$113, 3, FALSE), "")</f>
        <v/>
      </c>
      <c r="D64" s="153" t="str">
        <f>IFERROR(VLOOKUP($A64, '利用者情報'!$A$12:$L$113, 6, FALSE), "")</f>
        <v/>
      </c>
      <c r="E64" s="153" t="str">
        <f>IFERROR(VLOOKUP($A64, '利用者情報'!$A$12:$L$113, 7, FALSE), "")</f>
        <v/>
      </c>
      <c r="F64" s="156" t="str">
        <f>IFERROR(VLOOKUP($A64, '利用者情報'!$A$12:$L$113, 8, FALSE), "")</f>
        <v/>
      </c>
      <c r="G64" s="153" t="str">
        <f>IFERROR(VLOOKUP($A64, '利用者情報'!$A$12:$L$113, 9, FALSE), "")</f>
        <v/>
      </c>
      <c r="H64" s="153" t="str">
        <f>IFERROR(VLOOKUP($A64, '利用者情報'!$A$12:$L$113, 10, FALSE), "")</f>
        <v/>
      </c>
      <c r="I64" s="153" t="str">
        <f>IFERROR(VLOOKUP($A64, '利用者情報'!$A$12:$L$113, 11, FALSE), "")</f>
        <v/>
      </c>
      <c r="J64" s="153" t="str">
        <f>IFERROR(VLOOKUP($A64, '利用者情報'!$A$12:$L$113, 12, FALSE), "")</f>
        <v/>
      </c>
      <c r="K64" s="160"/>
      <c r="L64" s="160"/>
      <c r="M64" s="157">
        <f t="shared" si="1"/>
        <v>0</v>
      </c>
      <c r="N64" s="158">
        <f t="shared" si="2"/>
        <v>0</v>
      </c>
      <c r="O64" s="160"/>
      <c r="P64" s="160"/>
      <c r="Q64" s="160"/>
      <c r="R64" s="158">
        <f t="shared" si="3"/>
        <v>0</v>
      </c>
      <c r="S64" s="157">
        <f t="shared" si="4"/>
        <v>0</v>
      </c>
      <c r="T64" s="157">
        <f t="shared" si="5"/>
        <v>0</v>
      </c>
      <c r="U64" s="158">
        <f t="shared" si="6"/>
        <v>0</v>
      </c>
      <c r="V64" s="158">
        <f t="shared" si="7"/>
        <v>0</v>
      </c>
      <c r="W64" s="159"/>
      <c r="X64" s="10" t="str">
        <f t="shared" si="8"/>
        <v/>
      </c>
      <c r="Y64" s="1"/>
      <c r="Z64" s="1"/>
      <c r="AA64" s="1"/>
      <c r="AB64" s="1"/>
      <c r="AC64" s="1"/>
    </row>
    <row r="65" ht="18.0" customHeight="1">
      <c r="A65" s="160"/>
      <c r="B65" s="153" t="str">
        <f>IFERROR(VLOOKUP($A65, '利用者情報'!$A$12:$L$113, 2, FALSE), "")</f>
        <v/>
      </c>
      <c r="C65" s="153" t="str">
        <f>IFERROR(VLOOKUP($A65, '利用者情報'!$A$12:$L$113, 3, FALSE), "")</f>
        <v/>
      </c>
      <c r="D65" s="153" t="str">
        <f>IFERROR(VLOOKUP($A65, '利用者情報'!$A$12:$L$113, 6, FALSE), "")</f>
        <v/>
      </c>
      <c r="E65" s="153" t="str">
        <f>IFERROR(VLOOKUP($A65, '利用者情報'!$A$12:$L$113, 7, FALSE), "")</f>
        <v/>
      </c>
      <c r="F65" s="156" t="str">
        <f>IFERROR(VLOOKUP($A65, '利用者情報'!$A$12:$L$113, 8, FALSE), "")</f>
        <v/>
      </c>
      <c r="G65" s="153" t="str">
        <f>IFERROR(VLOOKUP($A65, '利用者情報'!$A$12:$L$113, 9, FALSE), "")</f>
        <v/>
      </c>
      <c r="H65" s="153" t="str">
        <f>IFERROR(VLOOKUP($A65, '利用者情報'!$A$12:$L$113, 10, FALSE), "")</f>
        <v/>
      </c>
      <c r="I65" s="153" t="str">
        <f>IFERROR(VLOOKUP($A65, '利用者情報'!$A$12:$L$113, 11, FALSE), "")</f>
        <v/>
      </c>
      <c r="J65" s="153" t="str">
        <f>IFERROR(VLOOKUP($A65, '利用者情報'!$A$12:$L$113, 12, FALSE), "")</f>
        <v/>
      </c>
      <c r="K65" s="160"/>
      <c r="L65" s="160"/>
      <c r="M65" s="157">
        <f t="shared" si="1"/>
        <v>0</v>
      </c>
      <c r="N65" s="158">
        <f t="shared" si="2"/>
        <v>0</v>
      </c>
      <c r="O65" s="160"/>
      <c r="P65" s="160"/>
      <c r="Q65" s="160"/>
      <c r="R65" s="158">
        <f t="shared" si="3"/>
        <v>0</v>
      </c>
      <c r="S65" s="157">
        <f t="shared" si="4"/>
        <v>0</v>
      </c>
      <c r="T65" s="157">
        <f t="shared" si="5"/>
        <v>0</v>
      </c>
      <c r="U65" s="158">
        <f t="shared" si="6"/>
        <v>0</v>
      </c>
      <c r="V65" s="158">
        <f t="shared" si="7"/>
        <v>0</v>
      </c>
      <c r="W65" s="159"/>
      <c r="X65" s="10" t="str">
        <f t="shared" si="8"/>
        <v/>
      </c>
      <c r="Y65" s="1"/>
      <c r="Z65" s="1"/>
      <c r="AA65" s="1"/>
      <c r="AB65" s="1"/>
      <c r="AC65" s="1"/>
    </row>
    <row r="66" ht="18.0" customHeight="1">
      <c r="A66" s="160"/>
      <c r="B66" s="153" t="str">
        <f>IFERROR(VLOOKUP($A66, '利用者情報'!$A$12:$L$113, 2, FALSE), "")</f>
        <v/>
      </c>
      <c r="C66" s="153" t="str">
        <f>IFERROR(VLOOKUP($A66, '利用者情報'!$A$12:$L$113, 3, FALSE), "")</f>
        <v/>
      </c>
      <c r="D66" s="153" t="str">
        <f>IFERROR(VLOOKUP($A66, '利用者情報'!$A$12:$L$113, 6, FALSE), "")</f>
        <v/>
      </c>
      <c r="E66" s="153" t="str">
        <f>IFERROR(VLOOKUP($A66, '利用者情報'!$A$12:$L$113, 7, FALSE), "")</f>
        <v/>
      </c>
      <c r="F66" s="156" t="str">
        <f>IFERROR(VLOOKUP($A66, '利用者情報'!$A$12:$L$113, 8, FALSE), "")</f>
        <v/>
      </c>
      <c r="G66" s="153" t="str">
        <f>IFERROR(VLOOKUP($A66, '利用者情報'!$A$12:$L$113, 9, FALSE), "")</f>
        <v/>
      </c>
      <c r="H66" s="153" t="str">
        <f>IFERROR(VLOOKUP($A66, '利用者情報'!$A$12:$L$113, 10, FALSE), "")</f>
        <v/>
      </c>
      <c r="I66" s="153" t="str">
        <f>IFERROR(VLOOKUP($A66, '利用者情報'!$A$12:$L$113, 11, FALSE), "")</f>
        <v/>
      </c>
      <c r="J66" s="153" t="str">
        <f>IFERROR(VLOOKUP($A66, '利用者情報'!$A$12:$L$113, 12, FALSE), "")</f>
        <v/>
      </c>
      <c r="K66" s="160"/>
      <c r="L66" s="160"/>
      <c r="M66" s="157">
        <f t="shared" si="1"/>
        <v>0</v>
      </c>
      <c r="N66" s="158">
        <f t="shared" si="2"/>
        <v>0</v>
      </c>
      <c r="O66" s="160"/>
      <c r="P66" s="160"/>
      <c r="Q66" s="160"/>
      <c r="R66" s="158">
        <f t="shared" si="3"/>
        <v>0</v>
      </c>
      <c r="S66" s="157">
        <f t="shared" si="4"/>
        <v>0</v>
      </c>
      <c r="T66" s="157">
        <f t="shared" si="5"/>
        <v>0</v>
      </c>
      <c r="U66" s="158">
        <f t="shared" si="6"/>
        <v>0</v>
      </c>
      <c r="V66" s="158">
        <f t="shared" si="7"/>
        <v>0</v>
      </c>
      <c r="W66" s="159"/>
      <c r="X66" s="10" t="str">
        <f t="shared" si="8"/>
        <v/>
      </c>
      <c r="Y66" s="1"/>
      <c r="Z66" s="1"/>
      <c r="AA66" s="1"/>
      <c r="AB66" s="1"/>
      <c r="AC66" s="1"/>
    </row>
    <row r="67" ht="18.0" customHeight="1">
      <c r="A67" s="160"/>
      <c r="B67" s="153" t="str">
        <f>IFERROR(VLOOKUP($A67, '利用者情報'!$A$12:$L$113, 2, FALSE), "")</f>
        <v/>
      </c>
      <c r="C67" s="153" t="str">
        <f>IFERROR(VLOOKUP($A67, '利用者情報'!$A$12:$L$113, 3, FALSE), "")</f>
        <v/>
      </c>
      <c r="D67" s="153" t="str">
        <f>IFERROR(VLOOKUP($A67, '利用者情報'!$A$12:$L$113, 6, FALSE), "")</f>
        <v/>
      </c>
      <c r="E67" s="153" t="str">
        <f>IFERROR(VLOOKUP($A67, '利用者情報'!$A$12:$L$113, 7, FALSE), "")</f>
        <v/>
      </c>
      <c r="F67" s="156" t="str">
        <f>IFERROR(VLOOKUP($A67, '利用者情報'!$A$12:$L$113, 8, FALSE), "")</f>
        <v/>
      </c>
      <c r="G67" s="153" t="str">
        <f>IFERROR(VLOOKUP($A67, '利用者情報'!$A$12:$L$113, 9, FALSE), "")</f>
        <v/>
      </c>
      <c r="H67" s="153" t="str">
        <f>IFERROR(VLOOKUP($A67, '利用者情報'!$A$12:$L$113, 10, FALSE), "")</f>
        <v/>
      </c>
      <c r="I67" s="153" t="str">
        <f>IFERROR(VLOOKUP($A67, '利用者情報'!$A$12:$L$113, 11, FALSE), "")</f>
        <v/>
      </c>
      <c r="J67" s="153" t="str">
        <f>IFERROR(VLOOKUP($A67, '利用者情報'!$A$12:$L$113, 12, FALSE), "")</f>
        <v/>
      </c>
      <c r="K67" s="160"/>
      <c r="L67" s="160"/>
      <c r="M67" s="157">
        <f t="shared" si="1"/>
        <v>0</v>
      </c>
      <c r="N67" s="158">
        <f t="shared" si="2"/>
        <v>0</v>
      </c>
      <c r="O67" s="160"/>
      <c r="P67" s="160"/>
      <c r="Q67" s="160"/>
      <c r="R67" s="158">
        <f t="shared" si="3"/>
        <v>0</v>
      </c>
      <c r="S67" s="157">
        <f t="shared" si="4"/>
        <v>0</v>
      </c>
      <c r="T67" s="157">
        <f t="shared" si="5"/>
        <v>0</v>
      </c>
      <c r="U67" s="158">
        <f t="shared" si="6"/>
        <v>0</v>
      </c>
      <c r="V67" s="158">
        <f t="shared" si="7"/>
        <v>0</v>
      </c>
      <c r="W67" s="159"/>
      <c r="X67" s="10" t="str">
        <f t="shared" si="8"/>
        <v/>
      </c>
      <c r="Y67" s="1"/>
      <c r="Z67" s="1"/>
      <c r="AA67" s="1"/>
      <c r="AB67" s="1"/>
      <c r="AC67" s="1"/>
    </row>
    <row r="68" ht="18.0" customHeight="1">
      <c r="A68" s="160"/>
      <c r="B68" s="153" t="str">
        <f>IFERROR(VLOOKUP($A68, '利用者情報'!$A$12:$L$113, 2, FALSE), "")</f>
        <v/>
      </c>
      <c r="C68" s="153" t="str">
        <f>IFERROR(VLOOKUP($A68, '利用者情報'!$A$12:$L$113, 3, FALSE), "")</f>
        <v/>
      </c>
      <c r="D68" s="153" t="str">
        <f>IFERROR(VLOOKUP($A68, '利用者情報'!$A$12:$L$113, 6, FALSE), "")</f>
        <v/>
      </c>
      <c r="E68" s="153" t="str">
        <f>IFERROR(VLOOKUP($A68, '利用者情報'!$A$12:$L$113, 7, FALSE), "")</f>
        <v/>
      </c>
      <c r="F68" s="156" t="str">
        <f>IFERROR(VLOOKUP($A68, '利用者情報'!$A$12:$L$113, 8, FALSE), "")</f>
        <v/>
      </c>
      <c r="G68" s="153" t="str">
        <f>IFERROR(VLOOKUP($A68, '利用者情報'!$A$12:$L$113, 9, FALSE), "")</f>
        <v/>
      </c>
      <c r="H68" s="153" t="str">
        <f>IFERROR(VLOOKUP($A68, '利用者情報'!$A$12:$L$113, 10, FALSE), "")</f>
        <v/>
      </c>
      <c r="I68" s="153" t="str">
        <f>IFERROR(VLOOKUP($A68, '利用者情報'!$A$12:$L$113, 11, FALSE), "")</f>
        <v/>
      </c>
      <c r="J68" s="153" t="str">
        <f>IFERROR(VLOOKUP($A68, '利用者情報'!$A$12:$L$113, 12, FALSE), "")</f>
        <v/>
      </c>
      <c r="K68" s="160"/>
      <c r="L68" s="160"/>
      <c r="M68" s="157">
        <f t="shared" si="1"/>
        <v>0</v>
      </c>
      <c r="N68" s="158">
        <f t="shared" si="2"/>
        <v>0</v>
      </c>
      <c r="O68" s="160"/>
      <c r="P68" s="160"/>
      <c r="Q68" s="160"/>
      <c r="R68" s="158">
        <f t="shared" si="3"/>
        <v>0</v>
      </c>
      <c r="S68" s="157">
        <f t="shared" si="4"/>
        <v>0</v>
      </c>
      <c r="T68" s="157">
        <f t="shared" si="5"/>
        <v>0</v>
      </c>
      <c r="U68" s="158">
        <f t="shared" si="6"/>
        <v>0</v>
      </c>
      <c r="V68" s="158">
        <f t="shared" si="7"/>
        <v>0</v>
      </c>
      <c r="W68" s="159"/>
      <c r="X68" s="10" t="str">
        <f t="shared" si="8"/>
        <v/>
      </c>
      <c r="Y68" s="1"/>
      <c r="Z68" s="1"/>
      <c r="AA68" s="1"/>
      <c r="AB68" s="1"/>
      <c r="AC68" s="1"/>
    </row>
    <row r="69" ht="18.0" customHeight="1">
      <c r="A69" s="160"/>
      <c r="B69" s="153" t="str">
        <f>IFERROR(VLOOKUP($A69, '利用者情報'!$A$12:$L$113, 2, FALSE), "")</f>
        <v/>
      </c>
      <c r="C69" s="153" t="str">
        <f>IFERROR(VLOOKUP($A69, '利用者情報'!$A$12:$L$113, 3, FALSE), "")</f>
        <v/>
      </c>
      <c r="D69" s="153" t="str">
        <f>IFERROR(VLOOKUP($A69, '利用者情報'!$A$12:$L$113, 6, FALSE), "")</f>
        <v/>
      </c>
      <c r="E69" s="153" t="str">
        <f>IFERROR(VLOOKUP($A69, '利用者情報'!$A$12:$L$113, 7, FALSE), "")</f>
        <v/>
      </c>
      <c r="F69" s="156" t="str">
        <f>IFERROR(VLOOKUP($A69, '利用者情報'!$A$12:$L$113, 8, FALSE), "")</f>
        <v/>
      </c>
      <c r="G69" s="153" t="str">
        <f>IFERROR(VLOOKUP($A69, '利用者情報'!$A$12:$L$113, 9, FALSE), "")</f>
        <v/>
      </c>
      <c r="H69" s="153" t="str">
        <f>IFERROR(VLOOKUP($A69, '利用者情報'!$A$12:$L$113, 10, FALSE), "")</f>
        <v/>
      </c>
      <c r="I69" s="153" t="str">
        <f>IFERROR(VLOOKUP($A69, '利用者情報'!$A$12:$L$113, 11, FALSE), "")</f>
        <v/>
      </c>
      <c r="J69" s="153" t="str">
        <f>IFERROR(VLOOKUP($A69, '利用者情報'!$A$12:$L$113, 12, FALSE), "")</f>
        <v/>
      </c>
      <c r="K69" s="160"/>
      <c r="L69" s="160"/>
      <c r="M69" s="157">
        <f t="shared" si="1"/>
        <v>0</v>
      </c>
      <c r="N69" s="158">
        <f t="shared" si="2"/>
        <v>0</v>
      </c>
      <c r="O69" s="160"/>
      <c r="P69" s="160"/>
      <c r="Q69" s="160"/>
      <c r="R69" s="158">
        <f t="shared" si="3"/>
        <v>0</v>
      </c>
      <c r="S69" s="157">
        <f t="shared" si="4"/>
        <v>0</v>
      </c>
      <c r="T69" s="157">
        <f t="shared" si="5"/>
        <v>0</v>
      </c>
      <c r="U69" s="158">
        <f t="shared" si="6"/>
        <v>0</v>
      </c>
      <c r="V69" s="158">
        <f t="shared" si="7"/>
        <v>0</v>
      </c>
      <c r="W69" s="159"/>
      <c r="X69" s="10" t="str">
        <f t="shared" si="8"/>
        <v/>
      </c>
      <c r="Y69" s="1"/>
      <c r="Z69" s="1"/>
      <c r="AA69" s="1"/>
      <c r="AB69" s="1"/>
      <c r="AC69" s="1"/>
    </row>
    <row r="70" ht="18.0" customHeight="1">
      <c r="A70" s="160"/>
      <c r="B70" s="153" t="str">
        <f>IFERROR(VLOOKUP($A70, '利用者情報'!$A$12:$L$113, 2, FALSE), "")</f>
        <v/>
      </c>
      <c r="C70" s="153" t="str">
        <f>IFERROR(VLOOKUP($A70, '利用者情報'!$A$12:$L$113, 3, FALSE), "")</f>
        <v/>
      </c>
      <c r="D70" s="153" t="str">
        <f>IFERROR(VLOOKUP($A70, '利用者情報'!$A$12:$L$113, 6, FALSE), "")</f>
        <v/>
      </c>
      <c r="E70" s="153" t="str">
        <f>IFERROR(VLOOKUP($A70, '利用者情報'!$A$12:$L$113, 7, FALSE), "")</f>
        <v/>
      </c>
      <c r="F70" s="156" t="str">
        <f>IFERROR(VLOOKUP($A70, '利用者情報'!$A$12:$L$113, 8, FALSE), "")</f>
        <v/>
      </c>
      <c r="G70" s="153" t="str">
        <f>IFERROR(VLOOKUP($A70, '利用者情報'!$A$12:$L$113, 9, FALSE), "")</f>
        <v/>
      </c>
      <c r="H70" s="153" t="str">
        <f>IFERROR(VLOOKUP($A70, '利用者情報'!$A$12:$L$113, 10, FALSE), "")</f>
        <v/>
      </c>
      <c r="I70" s="153" t="str">
        <f>IFERROR(VLOOKUP($A70, '利用者情報'!$A$12:$L$113, 11, FALSE), "")</f>
        <v/>
      </c>
      <c r="J70" s="153" t="str">
        <f>IFERROR(VLOOKUP($A70, '利用者情報'!$A$12:$L$113, 12, FALSE), "")</f>
        <v/>
      </c>
      <c r="K70" s="160"/>
      <c r="L70" s="160"/>
      <c r="M70" s="157">
        <f t="shared" si="1"/>
        <v>0</v>
      </c>
      <c r="N70" s="158">
        <f t="shared" si="2"/>
        <v>0</v>
      </c>
      <c r="O70" s="160"/>
      <c r="P70" s="160"/>
      <c r="Q70" s="160"/>
      <c r="R70" s="158">
        <f t="shared" si="3"/>
        <v>0</v>
      </c>
      <c r="S70" s="157">
        <f t="shared" si="4"/>
        <v>0</v>
      </c>
      <c r="T70" s="157">
        <f t="shared" si="5"/>
        <v>0</v>
      </c>
      <c r="U70" s="158">
        <f t="shared" si="6"/>
        <v>0</v>
      </c>
      <c r="V70" s="158">
        <f t="shared" si="7"/>
        <v>0</v>
      </c>
      <c r="W70" s="159"/>
      <c r="X70" s="10" t="str">
        <f t="shared" si="8"/>
        <v/>
      </c>
      <c r="Y70" s="1"/>
      <c r="Z70" s="1"/>
      <c r="AA70" s="1"/>
      <c r="AB70" s="1"/>
      <c r="AC70" s="1"/>
    </row>
    <row r="71" ht="18.0" customHeight="1">
      <c r="A71" s="160"/>
      <c r="B71" s="153" t="str">
        <f>IFERROR(VLOOKUP($A71, '利用者情報'!$A$12:$L$113, 2, FALSE), "")</f>
        <v/>
      </c>
      <c r="C71" s="153" t="str">
        <f>IFERROR(VLOOKUP($A71, '利用者情報'!$A$12:$L$113, 3, FALSE), "")</f>
        <v/>
      </c>
      <c r="D71" s="153" t="str">
        <f>IFERROR(VLOOKUP($A71, '利用者情報'!$A$12:$L$113, 6, FALSE), "")</f>
        <v/>
      </c>
      <c r="E71" s="153" t="str">
        <f>IFERROR(VLOOKUP($A71, '利用者情報'!$A$12:$L$113, 7, FALSE), "")</f>
        <v/>
      </c>
      <c r="F71" s="156" t="str">
        <f>IFERROR(VLOOKUP($A71, '利用者情報'!$A$12:$L$113, 8, FALSE), "")</f>
        <v/>
      </c>
      <c r="G71" s="153" t="str">
        <f>IFERROR(VLOOKUP($A71, '利用者情報'!$A$12:$L$113, 9, FALSE), "")</f>
        <v/>
      </c>
      <c r="H71" s="153" t="str">
        <f>IFERROR(VLOOKUP($A71, '利用者情報'!$A$12:$L$113, 10, FALSE), "")</f>
        <v/>
      </c>
      <c r="I71" s="153" t="str">
        <f>IFERROR(VLOOKUP($A71, '利用者情報'!$A$12:$L$113, 11, FALSE), "")</f>
        <v/>
      </c>
      <c r="J71" s="153" t="str">
        <f>IFERROR(VLOOKUP($A71, '利用者情報'!$A$12:$L$113, 12, FALSE), "")</f>
        <v/>
      </c>
      <c r="K71" s="160"/>
      <c r="L71" s="160"/>
      <c r="M71" s="157">
        <f t="shared" si="1"/>
        <v>0</v>
      </c>
      <c r="N71" s="158">
        <f t="shared" si="2"/>
        <v>0</v>
      </c>
      <c r="O71" s="160"/>
      <c r="P71" s="160"/>
      <c r="Q71" s="160"/>
      <c r="R71" s="158">
        <f t="shared" si="3"/>
        <v>0</v>
      </c>
      <c r="S71" s="157">
        <f t="shared" si="4"/>
        <v>0</v>
      </c>
      <c r="T71" s="157">
        <f t="shared" si="5"/>
        <v>0</v>
      </c>
      <c r="U71" s="158">
        <f t="shared" si="6"/>
        <v>0</v>
      </c>
      <c r="V71" s="158">
        <f t="shared" si="7"/>
        <v>0</v>
      </c>
      <c r="W71" s="159"/>
      <c r="X71" s="10" t="str">
        <f t="shared" si="8"/>
        <v/>
      </c>
      <c r="Y71" s="1"/>
      <c r="Z71" s="1"/>
      <c r="AA71" s="1"/>
      <c r="AB71" s="1"/>
      <c r="AC71" s="1"/>
    </row>
    <row r="72" ht="18.0" customHeight="1">
      <c r="A72" s="160"/>
      <c r="B72" s="153" t="str">
        <f>IFERROR(VLOOKUP($A72, '利用者情報'!$A$12:$L$113, 2, FALSE), "")</f>
        <v/>
      </c>
      <c r="C72" s="153" t="str">
        <f>IFERROR(VLOOKUP($A72, '利用者情報'!$A$12:$L$113, 3, FALSE), "")</f>
        <v/>
      </c>
      <c r="D72" s="153" t="str">
        <f>IFERROR(VLOOKUP($A72, '利用者情報'!$A$12:$L$113, 6, FALSE), "")</f>
        <v/>
      </c>
      <c r="E72" s="153" t="str">
        <f>IFERROR(VLOOKUP($A72, '利用者情報'!$A$12:$L$113, 7, FALSE), "")</f>
        <v/>
      </c>
      <c r="F72" s="156" t="str">
        <f>IFERROR(VLOOKUP($A72, '利用者情報'!$A$12:$L$113, 8, FALSE), "")</f>
        <v/>
      </c>
      <c r="G72" s="153" t="str">
        <f>IFERROR(VLOOKUP($A72, '利用者情報'!$A$12:$L$113, 9, FALSE), "")</f>
        <v/>
      </c>
      <c r="H72" s="153" t="str">
        <f>IFERROR(VLOOKUP($A72, '利用者情報'!$A$12:$L$113, 10, FALSE), "")</f>
        <v/>
      </c>
      <c r="I72" s="153" t="str">
        <f>IFERROR(VLOOKUP($A72, '利用者情報'!$A$12:$L$113, 11, FALSE), "")</f>
        <v/>
      </c>
      <c r="J72" s="153" t="str">
        <f>IFERROR(VLOOKUP($A72, '利用者情報'!$A$12:$L$113, 12, FALSE), "")</f>
        <v/>
      </c>
      <c r="K72" s="160"/>
      <c r="L72" s="160"/>
      <c r="M72" s="157">
        <f t="shared" si="1"/>
        <v>0</v>
      </c>
      <c r="N72" s="158">
        <f t="shared" si="2"/>
        <v>0</v>
      </c>
      <c r="O72" s="160"/>
      <c r="P72" s="160"/>
      <c r="Q72" s="160"/>
      <c r="R72" s="158">
        <f t="shared" si="3"/>
        <v>0</v>
      </c>
      <c r="S72" s="157">
        <f t="shared" si="4"/>
        <v>0</v>
      </c>
      <c r="T72" s="157">
        <f t="shared" si="5"/>
        <v>0</v>
      </c>
      <c r="U72" s="158">
        <f t="shared" si="6"/>
        <v>0</v>
      </c>
      <c r="V72" s="158">
        <f t="shared" si="7"/>
        <v>0</v>
      </c>
      <c r="W72" s="159"/>
      <c r="X72" s="10" t="str">
        <f t="shared" si="8"/>
        <v/>
      </c>
      <c r="Y72" s="1"/>
      <c r="Z72" s="1"/>
      <c r="AA72" s="1"/>
      <c r="AB72" s="1"/>
      <c r="AC72" s="1"/>
    </row>
    <row r="73" ht="18.0" customHeight="1">
      <c r="A73" s="160"/>
      <c r="B73" s="153" t="str">
        <f>IFERROR(VLOOKUP($A73, '利用者情報'!$A$12:$L$113, 2, FALSE), "")</f>
        <v/>
      </c>
      <c r="C73" s="153" t="str">
        <f>IFERROR(VLOOKUP($A73, '利用者情報'!$A$12:$L$113, 3, FALSE), "")</f>
        <v/>
      </c>
      <c r="D73" s="153" t="str">
        <f>IFERROR(VLOOKUP($A73, '利用者情報'!$A$12:$L$113, 6, FALSE), "")</f>
        <v/>
      </c>
      <c r="E73" s="153" t="str">
        <f>IFERROR(VLOOKUP($A73, '利用者情報'!$A$12:$L$113, 7, FALSE), "")</f>
        <v/>
      </c>
      <c r="F73" s="156" t="str">
        <f>IFERROR(VLOOKUP($A73, '利用者情報'!$A$12:$L$113, 8, FALSE), "")</f>
        <v/>
      </c>
      <c r="G73" s="153" t="str">
        <f>IFERROR(VLOOKUP($A73, '利用者情報'!$A$12:$L$113, 9, FALSE), "")</f>
        <v/>
      </c>
      <c r="H73" s="153" t="str">
        <f>IFERROR(VLOOKUP($A73, '利用者情報'!$A$12:$L$113, 10, FALSE), "")</f>
        <v/>
      </c>
      <c r="I73" s="153" t="str">
        <f>IFERROR(VLOOKUP($A73, '利用者情報'!$A$12:$L$113, 11, FALSE), "")</f>
        <v/>
      </c>
      <c r="J73" s="153" t="str">
        <f>IFERROR(VLOOKUP($A73, '利用者情報'!$A$12:$L$113, 12, FALSE), "")</f>
        <v/>
      </c>
      <c r="K73" s="160"/>
      <c r="L73" s="160"/>
      <c r="M73" s="157">
        <f t="shared" si="1"/>
        <v>0</v>
      </c>
      <c r="N73" s="158">
        <f t="shared" si="2"/>
        <v>0</v>
      </c>
      <c r="O73" s="160"/>
      <c r="P73" s="160"/>
      <c r="Q73" s="160"/>
      <c r="R73" s="158">
        <f t="shared" si="3"/>
        <v>0</v>
      </c>
      <c r="S73" s="157">
        <f t="shared" si="4"/>
        <v>0</v>
      </c>
      <c r="T73" s="157">
        <f t="shared" si="5"/>
        <v>0</v>
      </c>
      <c r="U73" s="158">
        <f t="shared" si="6"/>
        <v>0</v>
      </c>
      <c r="V73" s="158">
        <f t="shared" si="7"/>
        <v>0</v>
      </c>
      <c r="W73" s="159"/>
      <c r="X73" s="10" t="str">
        <f t="shared" si="8"/>
        <v/>
      </c>
      <c r="Y73" s="1"/>
      <c r="Z73" s="1"/>
      <c r="AA73" s="1"/>
      <c r="AB73" s="1"/>
      <c r="AC73" s="1"/>
    </row>
    <row r="74" ht="18.0" customHeight="1">
      <c r="A74" s="160"/>
      <c r="B74" s="153" t="str">
        <f>IFERROR(VLOOKUP($A74, '利用者情報'!$A$12:$L$113, 2, FALSE), "")</f>
        <v/>
      </c>
      <c r="C74" s="153" t="str">
        <f>IFERROR(VLOOKUP($A74, '利用者情報'!$A$12:$L$113, 3, FALSE), "")</f>
        <v/>
      </c>
      <c r="D74" s="153" t="str">
        <f>IFERROR(VLOOKUP($A74, '利用者情報'!$A$12:$L$113, 6, FALSE), "")</f>
        <v/>
      </c>
      <c r="E74" s="153" t="str">
        <f>IFERROR(VLOOKUP($A74, '利用者情報'!$A$12:$L$113, 7, FALSE), "")</f>
        <v/>
      </c>
      <c r="F74" s="156" t="str">
        <f>IFERROR(VLOOKUP($A74, '利用者情報'!$A$12:$L$113, 8, FALSE), "")</f>
        <v/>
      </c>
      <c r="G74" s="153" t="str">
        <f>IFERROR(VLOOKUP($A74, '利用者情報'!$A$12:$L$113, 9, FALSE), "")</f>
        <v/>
      </c>
      <c r="H74" s="153" t="str">
        <f>IFERROR(VLOOKUP($A74, '利用者情報'!$A$12:$L$113, 10, FALSE), "")</f>
        <v/>
      </c>
      <c r="I74" s="153" t="str">
        <f>IFERROR(VLOOKUP($A74, '利用者情報'!$A$12:$L$113, 11, FALSE), "")</f>
        <v/>
      </c>
      <c r="J74" s="153" t="str">
        <f>IFERROR(VLOOKUP($A74, '利用者情報'!$A$12:$L$113, 12, FALSE), "")</f>
        <v/>
      </c>
      <c r="K74" s="160"/>
      <c r="L74" s="160"/>
      <c r="M74" s="157">
        <f t="shared" si="1"/>
        <v>0</v>
      </c>
      <c r="N74" s="158">
        <f t="shared" si="2"/>
        <v>0</v>
      </c>
      <c r="O74" s="160"/>
      <c r="P74" s="160"/>
      <c r="Q74" s="160"/>
      <c r="R74" s="158">
        <f t="shared" si="3"/>
        <v>0</v>
      </c>
      <c r="S74" s="157">
        <f t="shared" si="4"/>
        <v>0</v>
      </c>
      <c r="T74" s="157">
        <f t="shared" si="5"/>
        <v>0</v>
      </c>
      <c r="U74" s="158">
        <f t="shared" si="6"/>
        <v>0</v>
      </c>
      <c r="V74" s="158">
        <f t="shared" si="7"/>
        <v>0</v>
      </c>
      <c r="W74" s="159"/>
      <c r="X74" s="10" t="str">
        <f t="shared" si="8"/>
        <v/>
      </c>
      <c r="Y74" s="1"/>
      <c r="Z74" s="1"/>
      <c r="AA74" s="1"/>
      <c r="AB74" s="1"/>
      <c r="AC74" s="1"/>
    </row>
    <row r="75" ht="18.0" customHeight="1">
      <c r="A75" s="160"/>
      <c r="B75" s="153" t="str">
        <f>IFERROR(VLOOKUP($A75, '利用者情報'!$A$12:$L$113, 2, FALSE), "")</f>
        <v/>
      </c>
      <c r="C75" s="153" t="str">
        <f>IFERROR(VLOOKUP($A75, '利用者情報'!$A$12:$L$113, 3, FALSE), "")</f>
        <v/>
      </c>
      <c r="D75" s="153" t="str">
        <f>IFERROR(VLOOKUP($A75, '利用者情報'!$A$12:$L$113, 6, FALSE), "")</f>
        <v/>
      </c>
      <c r="E75" s="153" t="str">
        <f>IFERROR(VLOOKUP($A75, '利用者情報'!$A$12:$L$113, 7, FALSE), "")</f>
        <v/>
      </c>
      <c r="F75" s="156" t="str">
        <f>IFERROR(VLOOKUP($A75, '利用者情報'!$A$12:$L$113, 8, FALSE), "")</f>
        <v/>
      </c>
      <c r="G75" s="153" t="str">
        <f>IFERROR(VLOOKUP($A75, '利用者情報'!$A$12:$L$113, 9, FALSE), "")</f>
        <v/>
      </c>
      <c r="H75" s="153" t="str">
        <f>IFERROR(VLOOKUP($A75, '利用者情報'!$A$12:$L$113, 10, FALSE), "")</f>
        <v/>
      </c>
      <c r="I75" s="153" t="str">
        <f>IFERROR(VLOOKUP($A75, '利用者情報'!$A$12:$L$113, 11, FALSE), "")</f>
        <v/>
      </c>
      <c r="J75" s="153" t="str">
        <f>IFERROR(VLOOKUP($A75, '利用者情報'!$A$12:$L$113, 12, FALSE), "")</f>
        <v/>
      </c>
      <c r="K75" s="160"/>
      <c r="L75" s="160"/>
      <c r="M75" s="157">
        <f t="shared" si="1"/>
        <v>0</v>
      </c>
      <c r="N75" s="158">
        <f t="shared" si="2"/>
        <v>0</v>
      </c>
      <c r="O75" s="160"/>
      <c r="P75" s="160"/>
      <c r="Q75" s="160"/>
      <c r="R75" s="158">
        <f t="shared" si="3"/>
        <v>0</v>
      </c>
      <c r="S75" s="157">
        <f t="shared" si="4"/>
        <v>0</v>
      </c>
      <c r="T75" s="157">
        <f t="shared" si="5"/>
        <v>0</v>
      </c>
      <c r="U75" s="158">
        <f t="shared" si="6"/>
        <v>0</v>
      </c>
      <c r="V75" s="158">
        <f t="shared" si="7"/>
        <v>0</v>
      </c>
      <c r="W75" s="159"/>
      <c r="X75" s="10" t="str">
        <f t="shared" si="8"/>
        <v/>
      </c>
      <c r="Y75" s="1"/>
      <c r="Z75" s="1"/>
      <c r="AA75" s="1"/>
      <c r="AB75" s="1"/>
      <c r="AC75" s="1"/>
    </row>
    <row r="76" ht="18.0" customHeight="1">
      <c r="A76" s="160"/>
      <c r="B76" s="153" t="str">
        <f>IFERROR(VLOOKUP($A76, '利用者情報'!$A$12:$L$113, 2, FALSE), "")</f>
        <v/>
      </c>
      <c r="C76" s="153" t="str">
        <f>IFERROR(VLOOKUP($A76, '利用者情報'!$A$12:$L$113, 3, FALSE), "")</f>
        <v/>
      </c>
      <c r="D76" s="153" t="str">
        <f>IFERROR(VLOOKUP($A76, '利用者情報'!$A$12:$L$113, 6, FALSE), "")</f>
        <v/>
      </c>
      <c r="E76" s="153" t="str">
        <f>IFERROR(VLOOKUP($A76, '利用者情報'!$A$12:$L$113, 7, FALSE), "")</f>
        <v/>
      </c>
      <c r="F76" s="156" t="str">
        <f>IFERROR(VLOOKUP($A76, '利用者情報'!$A$12:$L$113, 8, FALSE), "")</f>
        <v/>
      </c>
      <c r="G76" s="153" t="str">
        <f>IFERROR(VLOOKUP($A76, '利用者情報'!$A$12:$L$113, 9, FALSE), "")</f>
        <v/>
      </c>
      <c r="H76" s="153" t="str">
        <f>IFERROR(VLOOKUP($A76, '利用者情報'!$A$12:$L$113, 10, FALSE), "")</f>
        <v/>
      </c>
      <c r="I76" s="153" t="str">
        <f>IFERROR(VLOOKUP($A76, '利用者情報'!$A$12:$L$113, 11, FALSE), "")</f>
        <v/>
      </c>
      <c r="J76" s="153" t="str">
        <f>IFERROR(VLOOKUP($A76, '利用者情報'!$A$12:$L$113, 12, FALSE), "")</f>
        <v/>
      </c>
      <c r="K76" s="160"/>
      <c r="L76" s="160"/>
      <c r="M76" s="157">
        <f t="shared" si="1"/>
        <v>0</v>
      </c>
      <c r="N76" s="158">
        <f t="shared" si="2"/>
        <v>0</v>
      </c>
      <c r="O76" s="160"/>
      <c r="P76" s="160"/>
      <c r="Q76" s="160"/>
      <c r="R76" s="158">
        <f t="shared" si="3"/>
        <v>0</v>
      </c>
      <c r="S76" s="157">
        <f t="shared" si="4"/>
        <v>0</v>
      </c>
      <c r="T76" s="157">
        <f t="shared" si="5"/>
        <v>0</v>
      </c>
      <c r="U76" s="158">
        <f t="shared" si="6"/>
        <v>0</v>
      </c>
      <c r="V76" s="158">
        <f t="shared" si="7"/>
        <v>0</v>
      </c>
      <c r="W76" s="159"/>
      <c r="X76" s="163" t="str">
        <f t="shared" si="8"/>
        <v/>
      </c>
      <c r="Y76" s="1"/>
      <c r="Z76" s="1"/>
      <c r="AA76" s="1"/>
      <c r="AB76" s="1"/>
      <c r="AC76" s="1"/>
    </row>
    <row r="77" ht="18.0" customHeight="1">
      <c r="A77" s="160"/>
      <c r="B77" s="153" t="str">
        <f>IFERROR(VLOOKUP($A77, '利用者情報'!$A$12:$L$113, 2, FALSE), "")</f>
        <v/>
      </c>
      <c r="C77" s="153" t="str">
        <f>IFERROR(VLOOKUP($A77, '利用者情報'!$A$12:$L$113, 3, FALSE), "")</f>
        <v/>
      </c>
      <c r="D77" s="153" t="str">
        <f>IFERROR(VLOOKUP($A77, '利用者情報'!$A$12:$L$113, 6, FALSE), "")</f>
        <v/>
      </c>
      <c r="E77" s="153" t="str">
        <f>IFERROR(VLOOKUP($A77, '利用者情報'!$A$12:$L$113, 7, FALSE), "")</f>
        <v/>
      </c>
      <c r="F77" s="156" t="str">
        <f>IFERROR(VLOOKUP($A77, '利用者情報'!$A$12:$L$113, 8, FALSE), "")</f>
        <v/>
      </c>
      <c r="G77" s="153" t="str">
        <f>IFERROR(VLOOKUP($A77, '利用者情報'!$A$12:$L$113, 9, FALSE), "")</f>
        <v/>
      </c>
      <c r="H77" s="153" t="str">
        <f>IFERROR(VLOOKUP($A77, '利用者情報'!$A$12:$L$113, 10, FALSE), "")</f>
        <v/>
      </c>
      <c r="I77" s="153" t="str">
        <f>IFERROR(VLOOKUP($A77, '利用者情報'!$A$12:$L$113, 11, FALSE), "")</f>
        <v/>
      </c>
      <c r="J77" s="153" t="str">
        <f>IFERROR(VLOOKUP($A77, '利用者情報'!$A$12:$L$113, 12, FALSE), "")</f>
        <v/>
      </c>
      <c r="K77" s="160"/>
      <c r="L77" s="160"/>
      <c r="M77" s="157">
        <f t="shared" si="1"/>
        <v>0</v>
      </c>
      <c r="N77" s="158">
        <f t="shared" si="2"/>
        <v>0</v>
      </c>
      <c r="O77" s="160"/>
      <c r="P77" s="160"/>
      <c r="Q77" s="160"/>
      <c r="R77" s="158">
        <f t="shared" si="3"/>
        <v>0</v>
      </c>
      <c r="S77" s="157">
        <f t="shared" si="4"/>
        <v>0</v>
      </c>
      <c r="T77" s="157">
        <f t="shared" si="5"/>
        <v>0</v>
      </c>
      <c r="U77" s="158">
        <f t="shared" si="6"/>
        <v>0</v>
      </c>
      <c r="V77" s="158">
        <f t="shared" si="7"/>
        <v>0</v>
      </c>
      <c r="W77" s="159"/>
      <c r="X77" s="163" t="str">
        <f t="shared" si="8"/>
        <v/>
      </c>
      <c r="Y77" s="1"/>
      <c r="Z77" s="1"/>
      <c r="AA77" s="1"/>
      <c r="AB77" s="1"/>
      <c r="AC77" s="1"/>
    </row>
    <row r="78" ht="18.0" customHeight="1">
      <c r="A78" s="160"/>
      <c r="B78" s="153" t="str">
        <f>IFERROR(VLOOKUP($A78, '利用者情報'!$A$12:$L$113, 2, FALSE), "")</f>
        <v/>
      </c>
      <c r="C78" s="153" t="str">
        <f>IFERROR(VLOOKUP($A78, '利用者情報'!$A$12:$L$113, 3, FALSE), "")</f>
        <v/>
      </c>
      <c r="D78" s="153" t="str">
        <f>IFERROR(VLOOKUP($A78, '利用者情報'!$A$12:$L$113, 6, FALSE), "")</f>
        <v/>
      </c>
      <c r="E78" s="153" t="str">
        <f>IFERROR(VLOOKUP($A78, '利用者情報'!$A$12:$L$113, 7, FALSE), "")</f>
        <v/>
      </c>
      <c r="F78" s="156" t="str">
        <f>IFERROR(VLOOKUP($A78, '利用者情報'!$A$12:$L$113, 8, FALSE), "")</f>
        <v/>
      </c>
      <c r="G78" s="153" t="str">
        <f>IFERROR(VLOOKUP($A78, '利用者情報'!$A$12:$L$113, 9, FALSE), "")</f>
        <v/>
      </c>
      <c r="H78" s="153" t="str">
        <f>IFERROR(VLOOKUP($A78, '利用者情報'!$A$12:$L$113, 10, FALSE), "")</f>
        <v/>
      </c>
      <c r="I78" s="153" t="str">
        <f>IFERROR(VLOOKUP($A78, '利用者情報'!$A$12:$L$113, 11, FALSE), "")</f>
        <v/>
      </c>
      <c r="J78" s="153" t="str">
        <f>IFERROR(VLOOKUP($A78, '利用者情報'!$A$12:$L$113, 12, FALSE), "")</f>
        <v/>
      </c>
      <c r="K78" s="160"/>
      <c r="L78" s="160"/>
      <c r="M78" s="157">
        <f t="shared" si="1"/>
        <v>0</v>
      </c>
      <c r="N78" s="158">
        <f t="shared" si="2"/>
        <v>0</v>
      </c>
      <c r="O78" s="160"/>
      <c r="P78" s="160"/>
      <c r="Q78" s="160"/>
      <c r="R78" s="158">
        <f t="shared" si="3"/>
        <v>0</v>
      </c>
      <c r="S78" s="157">
        <f t="shared" si="4"/>
        <v>0</v>
      </c>
      <c r="T78" s="157">
        <f t="shared" si="5"/>
        <v>0</v>
      </c>
      <c r="U78" s="158">
        <f t="shared" si="6"/>
        <v>0</v>
      </c>
      <c r="V78" s="158">
        <f t="shared" si="7"/>
        <v>0</v>
      </c>
      <c r="W78" s="159"/>
      <c r="X78" s="163"/>
      <c r="Y78" s="10"/>
      <c r="Z78" s="10"/>
      <c r="AA78" s="10"/>
      <c r="AB78" s="10"/>
      <c r="AC78" s="1"/>
    </row>
    <row r="79" ht="18.0" customHeight="1">
      <c r="A79" s="160"/>
      <c r="B79" s="153" t="str">
        <f>IFERROR(VLOOKUP($A79, '利用者情報'!$A$12:$L$113, 2, FALSE), "")</f>
        <v/>
      </c>
      <c r="C79" s="153" t="str">
        <f>IFERROR(VLOOKUP($A79, '利用者情報'!$A$12:$L$113, 3, FALSE), "")</f>
        <v/>
      </c>
      <c r="D79" s="153" t="str">
        <f>IFERROR(VLOOKUP($A79, '利用者情報'!$A$12:$L$113, 6, FALSE), "")</f>
        <v/>
      </c>
      <c r="E79" s="153" t="str">
        <f>IFERROR(VLOOKUP($A79, '利用者情報'!$A$12:$L$113, 7, FALSE), "")</f>
        <v/>
      </c>
      <c r="F79" s="156" t="str">
        <f>IFERROR(VLOOKUP($A79, '利用者情報'!$A$12:$L$113, 8, FALSE), "")</f>
        <v/>
      </c>
      <c r="G79" s="153" t="str">
        <f>IFERROR(VLOOKUP($A79, '利用者情報'!$A$12:$L$113, 9, FALSE), "")</f>
        <v/>
      </c>
      <c r="H79" s="153" t="str">
        <f>IFERROR(VLOOKUP($A79, '利用者情報'!$A$12:$L$113, 10, FALSE), "")</f>
        <v/>
      </c>
      <c r="I79" s="153" t="str">
        <f>IFERROR(VLOOKUP($A79, '利用者情報'!$A$12:$L$113, 11, FALSE), "")</f>
        <v/>
      </c>
      <c r="J79" s="153" t="str">
        <f>IFERROR(VLOOKUP($A79, '利用者情報'!$A$12:$L$113, 12, FALSE), "")</f>
        <v/>
      </c>
      <c r="K79" s="160"/>
      <c r="L79" s="160"/>
      <c r="M79" s="157">
        <f t="shared" si="1"/>
        <v>0</v>
      </c>
      <c r="N79" s="158">
        <f t="shared" si="2"/>
        <v>0</v>
      </c>
      <c r="O79" s="160"/>
      <c r="P79" s="160"/>
      <c r="Q79" s="160"/>
      <c r="R79" s="158">
        <f t="shared" si="3"/>
        <v>0</v>
      </c>
      <c r="S79" s="157">
        <f t="shared" si="4"/>
        <v>0</v>
      </c>
      <c r="T79" s="157">
        <f t="shared" si="5"/>
        <v>0</v>
      </c>
      <c r="U79" s="158">
        <f t="shared" si="6"/>
        <v>0</v>
      </c>
      <c r="V79" s="158">
        <f t="shared" si="7"/>
        <v>0</v>
      </c>
      <c r="W79" s="159"/>
      <c r="X79" s="1"/>
      <c r="Y79" s="1"/>
      <c r="Z79" s="1"/>
      <c r="AA79" s="1"/>
      <c r="AB79" s="1"/>
      <c r="AC79" s="1"/>
    </row>
    <row r="80" ht="18.0" customHeight="1">
      <c r="A80" s="160"/>
      <c r="B80" s="153" t="str">
        <f>IFERROR(VLOOKUP($A80, '利用者情報'!$A$12:$L$113, 2, FALSE), "")</f>
        <v/>
      </c>
      <c r="C80" s="153" t="str">
        <f>IFERROR(VLOOKUP($A80, '利用者情報'!$A$12:$L$113, 3, FALSE), "")</f>
        <v/>
      </c>
      <c r="D80" s="153" t="str">
        <f>IFERROR(VLOOKUP($A80, '利用者情報'!$A$12:$L$113, 6, FALSE), "")</f>
        <v/>
      </c>
      <c r="E80" s="153" t="str">
        <f>IFERROR(VLOOKUP($A80, '利用者情報'!$A$12:$L$113, 7, FALSE), "")</f>
        <v/>
      </c>
      <c r="F80" s="156" t="str">
        <f>IFERROR(VLOOKUP($A80, '利用者情報'!$A$12:$L$113, 8, FALSE), "")</f>
        <v/>
      </c>
      <c r="G80" s="153" t="str">
        <f>IFERROR(VLOOKUP($A80, '利用者情報'!$A$12:$L$113, 9, FALSE), "")</f>
        <v/>
      </c>
      <c r="H80" s="153" t="str">
        <f>IFERROR(VLOOKUP($A80, '利用者情報'!$A$12:$L$113, 10, FALSE), "")</f>
        <v/>
      </c>
      <c r="I80" s="153" t="str">
        <f>IFERROR(VLOOKUP($A80, '利用者情報'!$A$12:$L$113, 11, FALSE), "")</f>
        <v/>
      </c>
      <c r="J80" s="153" t="str">
        <f>IFERROR(VLOOKUP($A80, '利用者情報'!$A$12:$L$113, 12, FALSE), "")</f>
        <v/>
      </c>
      <c r="K80" s="160"/>
      <c r="L80" s="160"/>
      <c r="M80" s="157">
        <f t="shared" si="1"/>
        <v>0</v>
      </c>
      <c r="N80" s="158">
        <f t="shared" si="2"/>
        <v>0</v>
      </c>
      <c r="O80" s="160"/>
      <c r="P80" s="160"/>
      <c r="Q80" s="160"/>
      <c r="R80" s="158">
        <f t="shared" si="3"/>
        <v>0</v>
      </c>
      <c r="S80" s="157">
        <f t="shared" si="4"/>
        <v>0</v>
      </c>
      <c r="T80" s="157">
        <f t="shared" si="5"/>
        <v>0</v>
      </c>
      <c r="U80" s="158">
        <f t="shared" si="6"/>
        <v>0</v>
      </c>
      <c r="V80" s="158">
        <f t="shared" si="7"/>
        <v>0</v>
      </c>
      <c r="W80" s="159"/>
      <c r="X80" s="1"/>
      <c r="Y80" s="1"/>
      <c r="Z80" s="1"/>
      <c r="AA80" s="1"/>
      <c r="AB80" s="1"/>
      <c r="AC80" s="1"/>
    </row>
    <row r="81" ht="18.0" customHeight="1">
      <c r="A81" s="160"/>
      <c r="B81" s="153" t="str">
        <f>IFERROR(VLOOKUP($A81, '利用者情報'!$A$12:$L$113, 2, FALSE), "")</f>
        <v/>
      </c>
      <c r="C81" s="153" t="str">
        <f>IFERROR(VLOOKUP($A81, '利用者情報'!$A$12:$L$113, 3, FALSE), "")</f>
        <v/>
      </c>
      <c r="D81" s="153" t="str">
        <f>IFERROR(VLOOKUP($A81, '利用者情報'!$A$12:$L$113, 6, FALSE), "")</f>
        <v/>
      </c>
      <c r="E81" s="153" t="str">
        <f>IFERROR(VLOOKUP($A81, '利用者情報'!$A$12:$L$113, 7, FALSE), "")</f>
        <v/>
      </c>
      <c r="F81" s="156" t="str">
        <f>IFERROR(VLOOKUP($A81, '利用者情報'!$A$12:$L$113, 8, FALSE), "")</f>
        <v/>
      </c>
      <c r="G81" s="153" t="str">
        <f>IFERROR(VLOOKUP($A81, '利用者情報'!$A$12:$L$113, 9, FALSE), "")</f>
        <v/>
      </c>
      <c r="H81" s="153" t="str">
        <f>IFERROR(VLOOKUP($A81, '利用者情報'!$A$12:$L$113, 10, FALSE), "")</f>
        <v/>
      </c>
      <c r="I81" s="153" t="str">
        <f>IFERROR(VLOOKUP($A81, '利用者情報'!$A$12:$L$113, 11, FALSE), "")</f>
        <v/>
      </c>
      <c r="J81" s="153" t="str">
        <f>IFERROR(VLOOKUP($A81, '利用者情報'!$A$12:$L$113, 12, FALSE), "")</f>
        <v/>
      </c>
      <c r="K81" s="160"/>
      <c r="L81" s="160"/>
      <c r="M81" s="157">
        <f t="shared" si="1"/>
        <v>0</v>
      </c>
      <c r="N81" s="158">
        <f t="shared" si="2"/>
        <v>0</v>
      </c>
      <c r="O81" s="160"/>
      <c r="P81" s="160"/>
      <c r="Q81" s="160"/>
      <c r="R81" s="158">
        <f t="shared" si="3"/>
        <v>0</v>
      </c>
      <c r="S81" s="157">
        <f t="shared" si="4"/>
        <v>0</v>
      </c>
      <c r="T81" s="157">
        <f t="shared" si="5"/>
        <v>0</v>
      </c>
      <c r="U81" s="158">
        <f t="shared" si="6"/>
        <v>0</v>
      </c>
      <c r="V81" s="158">
        <f t="shared" si="7"/>
        <v>0</v>
      </c>
      <c r="W81" s="159"/>
      <c r="X81" s="1"/>
      <c r="Y81" s="1"/>
      <c r="Z81" s="1"/>
      <c r="AA81" s="1"/>
      <c r="AB81" s="1"/>
      <c r="AC81" s="1"/>
    </row>
    <row r="82" ht="18.0" customHeight="1">
      <c r="A82" s="160"/>
      <c r="B82" s="153" t="str">
        <f>IFERROR(VLOOKUP($A82, '利用者情報'!$A$12:$L$113, 2, FALSE), "")</f>
        <v/>
      </c>
      <c r="C82" s="153" t="str">
        <f>IFERROR(VLOOKUP($A82, '利用者情報'!$A$12:$L$113, 3, FALSE), "")</f>
        <v/>
      </c>
      <c r="D82" s="153" t="str">
        <f>IFERROR(VLOOKUP($A82, '利用者情報'!$A$12:$L$113, 6, FALSE), "")</f>
        <v/>
      </c>
      <c r="E82" s="153" t="str">
        <f>IFERROR(VLOOKUP($A82, '利用者情報'!$A$12:$L$113, 7, FALSE), "")</f>
        <v/>
      </c>
      <c r="F82" s="156" t="str">
        <f>IFERROR(VLOOKUP($A82, '利用者情報'!$A$12:$L$113, 8, FALSE), "")</f>
        <v/>
      </c>
      <c r="G82" s="153" t="str">
        <f>IFERROR(VLOOKUP($A82, '利用者情報'!$A$12:$L$113, 9, FALSE), "")</f>
        <v/>
      </c>
      <c r="H82" s="153" t="str">
        <f>IFERROR(VLOOKUP($A82, '利用者情報'!$A$12:$L$113, 10, FALSE), "")</f>
        <v/>
      </c>
      <c r="I82" s="153" t="str">
        <f>IFERROR(VLOOKUP($A82, '利用者情報'!$A$12:$L$113, 11, FALSE), "")</f>
        <v/>
      </c>
      <c r="J82" s="153" t="str">
        <f>IFERROR(VLOOKUP($A82, '利用者情報'!$A$12:$L$113, 12, FALSE), "")</f>
        <v/>
      </c>
      <c r="K82" s="160"/>
      <c r="L82" s="160"/>
      <c r="M82" s="157">
        <f t="shared" si="1"/>
        <v>0</v>
      </c>
      <c r="N82" s="158">
        <f t="shared" si="2"/>
        <v>0</v>
      </c>
      <c r="O82" s="160"/>
      <c r="P82" s="160"/>
      <c r="Q82" s="160"/>
      <c r="R82" s="158">
        <f t="shared" si="3"/>
        <v>0</v>
      </c>
      <c r="S82" s="157">
        <f t="shared" si="4"/>
        <v>0</v>
      </c>
      <c r="T82" s="157">
        <f t="shared" si="5"/>
        <v>0</v>
      </c>
      <c r="U82" s="158">
        <f t="shared" si="6"/>
        <v>0</v>
      </c>
      <c r="V82" s="158">
        <f t="shared" si="7"/>
        <v>0</v>
      </c>
      <c r="W82" s="159"/>
      <c r="X82" s="1"/>
      <c r="Y82" s="1"/>
      <c r="Z82" s="1"/>
      <c r="AA82" s="1"/>
      <c r="AB82" s="1"/>
      <c r="AC82" s="1"/>
    </row>
    <row r="83" ht="18.0" customHeight="1">
      <c r="A83" s="160"/>
      <c r="B83" s="153" t="str">
        <f>IFERROR(VLOOKUP($A83, '利用者情報'!$A$12:$L$113, 2, FALSE), "")</f>
        <v/>
      </c>
      <c r="C83" s="153" t="str">
        <f>IFERROR(VLOOKUP($A83, '利用者情報'!$A$12:$L$113, 3, FALSE), "")</f>
        <v/>
      </c>
      <c r="D83" s="153" t="str">
        <f>IFERROR(VLOOKUP($A83, '利用者情報'!$A$12:$L$113, 6, FALSE), "")</f>
        <v/>
      </c>
      <c r="E83" s="153" t="str">
        <f>IFERROR(VLOOKUP($A83, '利用者情報'!$A$12:$L$113, 7, FALSE), "")</f>
        <v/>
      </c>
      <c r="F83" s="156" t="str">
        <f>IFERROR(VLOOKUP($A83, '利用者情報'!$A$12:$L$113, 8, FALSE), "")</f>
        <v/>
      </c>
      <c r="G83" s="153" t="str">
        <f>IFERROR(VLOOKUP($A83, '利用者情報'!$A$12:$L$113, 9, FALSE), "")</f>
        <v/>
      </c>
      <c r="H83" s="153" t="str">
        <f>IFERROR(VLOOKUP($A83, '利用者情報'!$A$12:$L$113, 10, FALSE), "")</f>
        <v/>
      </c>
      <c r="I83" s="153" t="str">
        <f>IFERROR(VLOOKUP($A83, '利用者情報'!$A$12:$L$113, 11, FALSE), "")</f>
        <v/>
      </c>
      <c r="J83" s="153" t="str">
        <f>IFERROR(VLOOKUP($A83, '利用者情報'!$A$12:$L$113, 12, FALSE), "")</f>
        <v/>
      </c>
      <c r="K83" s="160"/>
      <c r="L83" s="160"/>
      <c r="M83" s="157">
        <f t="shared" si="1"/>
        <v>0</v>
      </c>
      <c r="N83" s="158">
        <f t="shared" si="2"/>
        <v>0</v>
      </c>
      <c r="O83" s="160"/>
      <c r="P83" s="160"/>
      <c r="Q83" s="160"/>
      <c r="R83" s="158">
        <f t="shared" si="3"/>
        <v>0</v>
      </c>
      <c r="S83" s="157">
        <f t="shared" si="4"/>
        <v>0</v>
      </c>
      <c r="T83" s="157">
        <f t="shared" si="5"/>
        <v>0</v>
      </c>
      <c r="U83" s="158">
        <f t="shared" si="6"/>
        <v>0</v>
      </c>
      <c r="V83" s="158">
        <f t="shared" si="7"/>
        <v>0</v>
      </c>
      <c r="W83" s="159"/>
      <c r="X83" s="1"/>
      <c r="Y83" s="1"/>
      <c r="Z83" s="1"/>
      <c r="AA83" s="1"/>
      <c r="AB83" s="1"/>
      <c r="AC83" s="1"/>
    </row>
    <row r="84" ht="18.0" customHeight="1">
      <c r="A84" s="160"/>
      <c r="B84" s="153" t="str">
        <f>IFERROR(VLOOKUP($A84, '利用者情報'!$A$12:$L$113, 2, FALSE), "")</f>
        <v/>
      </c>
      <c r="C84" s="153" t="str">
        <f>IFERROR(VLOOKUP($A84, '利用者情報'!$A$12:$L$113, 3, FALSE), "")</f>
        <v/>
      </c>
      <c r="D84" s="153" t="str">
        <f>IFERROR(VLOOKUP($A84, '利用者情報'!$A$12:$L$113, 6, FALSE), "")</f>
        <v/>
      </c>
      <c r="E84" s="153" t="str">
        <f>IFERROR(VLOOKUP($A84, '利用者情報'!$A$12:$L$113, 7, FALSE), "")</f>
        <v/>
      </c>
      <c r="F84" s="156" t="str">
        <f>IFERROR(VLOOKUP($A84, '利用者情報'!$A$12:$L$113, 8, FALSE), "")</f>
        <v/>
      </c>
      <c r="G84" s="153" t="str">
        <f>IFERROR(VLOOKUP($A84, '利用者情報'!$A$12:$L$113, 9, FALSE), "")</f>
        <v/>
      </c>
      <c r="H84" s="153" t="str">
        <f>IFERROR(VLOOKUP($A84, '利用者情報'!$A$12:$L$113, 10, FALSE), "")</f>
        <v/>
      </c>
      <c r="I84" s="153" t="str">
        <f>IFERROR(VLOOKUP($A84, '利用者情報'!$A$12:$L$113, 11, FALSE), "")</f>
        <v/>
      </c>
      <c r="J84" s="153" t="str">
        <f>IFERROR(VLOOKUP($A84, '利用者情報'!$A$12:$L$113, 12, FALSE), "")</f>
        <v/>
      </c>
      <c r="K84" s="160"/>
      <c r="L84" s="160"/>
      <c r="M84" s="157">
        <f t="shared" si="1"/>
        <v>0</v>
      </c>
      <c r="N84" s="158">
        <f t="shared" si="2"/>
        <v>0</v>
      </c>
      <c r="O84" s="160"/>
      <c r="P84" s="160"/>
      <c r="Q84" s="160"/>
      <c r="R84" s="158">
        <f t="shared" si="3"/>
        <v>0</v>
      </c>
      <c r="S84" s="157">
        <f t="shared" si="4"/>
        <v>0</v>
      </c>
      <c r="T84" s="157">
        <f t="shared" si="5"/>
        <v>0</v>
      </c>
      <c r="U84" s="158">
        <f t="shared" si="6"/>
        <v>0</v>
      </c>
      <c r="V84" s="158">
        <f t="shared" si="7"/>
        <v>0</v>
      </c>
      <c r="W84" s="159"/>
      <c r="X84" s="1"/>
      <c r="Y84" s="1"/>
      <c r="Z84" s="1"/>
      <c r="AA84" s="1"/>
      <c r="AB84" s="1"/>
      <c r="AC84" s="1"/>
    </row>
    <row r="85" ht="18.0" customHeight="1">
      <c r="A85" s="160"/>
      <c r="B85" s="153" t="str">
        <f>IFERROR(VLOOKUP($A85, '利用者情報'!$A$12:$L$113, 2, FALSE), "")</f>
        <v/>
      </c>
      <c r="C85" s="153" t="str">
        <f>IFERROR(VLOOKUP($A85, '利用者情報'!$A$12:$L$113, 3, FALSE), "")</f>
        <v/>
      </c>
      <c r="D85" s="153" t="str">
        <f>IFERROR(VLOOKUP($A85, '利用者情報'!$A$12:$L$113, 6, FALSE), "")</f>
        <v/>
      </c>
      <c r="E85" s="153" t="str">
        <f>IFERROR(VLOOKUP($A85, '利用者情報'!$A$12:$L$113, 7, FALSE), "")</f>
        <v/>
      </c>
      <c r="F85" s="156" t="str">
        <f>IFERROR(VLOOKUP($A85, '利用者情報'!$A$12:$L$113, 8, FALSE), "")</f>
        <v/>
      </c>
      <c r="G85" s="153" t="str">
        <f>IFERROR(VLOOKUP($A85, '利用者情報'!$A$12:$L$113, 9, FALSE), "")</f>
        <v/>
      </c>
      <c r="H85" s="153" t="str">
        <f>IFERROR(VLOOKUP($A85, '利用者情報'!$A$12:$L$113, 10, FALSE), "")</f>
        <v/>
      </c>
      <c r="I85" s="153" t="str">
        <f>IFERROR(VLOOKUP($A85, '利用者情報'!$A$12:$L$113, 11, FALSE), "")</f>
        <v/>
      </c>
      <c r="J85" s="153" t="str">
        <f>IFERROR(VLOOKUP($A85, '利用者情報'!$A$12:$L$113, 12, FALSE), "")</f>
        <v/>
      </c>
      <c r="K85" s="160"/>
      <c r="L85" s="160"/>
      <c r="M85" s="157">
        <f t="shared" si="1"/>
        <v>0</v>
      </c>
      <c r="N85" s="158">
        <f t="shared" si="2"/>
        <v>0</v>
      </c>
      <c r="O85" s="160"/>
      <c r="P85" s="160"/>
      <c r="Q85" s="160"/>
      <c r="R85" s="158">
        <f t="shared" si="3"/>
        <v>0</v>
      </c>
      <c r="S85" s="157">
        <f t="shared" si="4"/>
        <v>0</v>
      </c>
      <c r="T85" s="157">
        <f t="shared" si="5"/>
        <v>0</v>
      </c>
      <c r="U85" s="158">
        <f t="shared" si="6"/>
        <v>0</v>
      </c>
      <c r="V85" s="158">
        <f t="shared" si="7"/>
        <v>0</v>
      </c>
      <c r="W85" s="159"/>
      <c r="X85" s="1"/>
      <c r="Y85" s="1"/>
      <c r="Z85" s="1"/>
      <c r="AA85" s="1"/>
      <c r="AB85" s="1"/>
      <c r="AC85" s="1"/>
    </row>
    <row r="86" ht="18.0" customHeight="1">
      <c r="A86" s="160"/>
      <c r="B86" s="153" t="str">
        <f>IFERROR(VLOOKUP($A86, '利用者情報'!$A$12:$L$113, 2, FALSE), "")</f>
        <v/>
      </c>
      <c r="C86" s="153" t="str">
        <f>IFERROR(VLOOKUP($A86, '利用者情報'!$A$12:$L$113, 3, FALSE), "")</f>
        <v/>
      </c>
      <c r="D86" s="153" t="str">
        <f>IFERROR(VLOOKUP($A86, '利用者情報'!$A$12:$L$113, 6, FALSE), "")</f>
        <v/>
      </c>
      <c r="E86" s="153" t="str">
        <f>IFERROR(VLOOKUP($A86, '利用者情報'!$A$12:$L$113, 7, FALSE), "")</f>
        <v/>
      </c>
      <c r="F86" s="156" t="str">
        <f>IFERROR(VLOOKUP($A86, '利用者情報'!$A$12:$L$113, 8, FALSE), "")</f>
        <v/>
      </c>
      <c r="G86" s="153" t="str">
        <f>IFERROR(VLOOKUP($A86, '利用者情報'!$A$12:$L$113, 9, FALSE), "")</f>
        <v/>
      </c>
      <c r="H86" s="153" t="str">
        <f>IFERROR(VLOOKUP($A86, '利用者情報'!$A$12:$L$113, 10, FALSE), "")</f>
        <v/>
      </c>
      <c r="I86" s="153" t="str">
        <f>IFERROR(VLOOKUP($A86, '利用者情報'!$A$12:$L$113, 11, FALSE), "")</f>
        <v/>
      </c>
      <c r="J86" s="153" t="str">
        <f>IFERROR(VLOOKUP($A86, '利用者情報'!$A$12:$L$113, 12, FALSE), "")</f>
        <v/>
      </c>
      <c r="K86" s="160"/>
      <c r="L86" s="160"/>
      <c r="M86" s="157">
        <f t="shared" si="1"/>
        <v>0</v>
      </c>
      <c r="N86" s="158">
        <f t="shared" si="2"/>
        <v>0</v>
      </c>
      <c r="O86" s="160"/>
      <c r="P86" s="160"/>
      <c r="Q86" s="160"/>
      <c r="R86" s="158">
        <f t="shared" si="3"/>
        <v>0</v>
      </c>
      <c r="S86" s="157">
        <f t="shared" si="4"/>
        <v>0</v>
      </c>
      <c r="T86" s="157">
        <f t="shared" si="5"/>
        <v>0</v>
      </c>
      <c r="U86" s="158">
        <f t="shared" si="6"/>
        <v>0</v>
      </c>
      <c r="V86" s="158">
        <f t="shared" si="7"/>
        <v>0</v>
      </c>
      <c r="W86" s="159"/>
      <c r="X86" s="1"/>
      <c r="Y86" s="1"/>
      <c r="Z86" s="1"/>
      <c r="AA86" s="1"/>
      <c r="AB86" s="1"/>
      <c r="AC86" s="1"/>
    </row>
    <row r="87" ht="18.0" customHeight="1">
      <c r="A87" s="160"/>
      <c r="B87" s="153" t="str">
        <f>IFERROR(VLOOKUP($A87, '利用者情報'!$A$12:$L$113, 2, FALSE), "")</f>
        <v/>
      </c>
      <c r="C87" s="153" t="str">
        <f>IFERROR(VLOOKUP($A87, '利用者情報'!$A$12:$L$113, 3, FALSE), "")</f>
        <v/>
      </c>
      <c r="D87" s="153" t="str">
        <f>IFERROR(VLOOKUP($A87, '利用者情報'!$A$12:$L$113, 6, FALSE), "")</f>
        <v/>
      </c>
      <c r="E87" s="153" t="str">
        <f>IFERROR(VLOOKUP($A87, '利用者情報'!$A$12:$L$113, 7, FALSE), "")</f>
        <v/>
      </c>
      <c r="F87" s="156" t="str">
        <f>IFERROR(VLOOKUP($A87, '利用者情報'!$A$12:$L$113, 8, FALSE), "")</f>
        <v/>
      </c>
      <c r="G87" s="153" t="str">
        <f>IFERROR(VLOOKUP($A87, '利用者情報'!$A$12:$L$113, 9, FALSE), "")</f>
        <v/>
      </c>
      <c r="H87" s="153" t="str">
        <f>IFERROR(VLOOKUP($A87, '利用者情報'!$A$12:$L$113, 10, FALSE), "")</f>
        <v/>
      </c>
      <c r="I87" s="153" t="str">
        <f>IFERROR(VLOOKUP($A87, '利用者情報'!$A$12:$L$113, 11, FALSE), "")</f>
        <v/>
      </c>
      <c r="J87" s="153" t="str">
        <f>IFERROR(VLOOKUP($A87, '利用者情報'!$A$12:$L$113, 12, FALSE), "")</f>
        <v/>
      </c>
      <c r="K87" s="160"/>
      <c r="L87" s="160"/>
      <c r="M87" s="157">
        <f t="shared" si="1"/>
        <v>0</v>
      </c>
      <c r="N87" s="158">
        <f t="shared" si="2"/>
        <v>0</v>
      </c>
      <c r="O87" s="160"/>
      <c r="P87" s="160"/>
      <c r="Q87" s="160"/>
      <c r="R87" s="158">
        <f t="shared" si="3"/>
        <v>0</v>
      </c>
      <c r="S87" s="157">
        <f t="shared" si="4"/>
        <v>0</v>
      </c>
      <c r="T87" s="157">
        <f t="shared" si="5"/>
        <v>0</v>
      </c>
      <c r="U87" s="158">
        <f t="shared" si="6"/>
        <v>0</v>
      </c>
      <c r="V87" s="158">
        <f t="shared" si="7"/>
        <v>0</v>
      </c>
      <c r="W87" s="159"/>
      <c r="X87" s="1"/>
      <c r="Y87" s="1"/>
      <c r="Z87" s="1"/>
      <c r="AA87" s="1"/>
      <c r="AB87" s="1"/>
      <c r="AC87" s="1"/>
    </row>
    <row r="88" ht="18.0" customHeight="1">
      <c r="A88" s="160"/>
      <c r="B88" s="153" t="str">
        <f>IFERROR(VLOOKUP($A88, '利用者情報'!$A$12:$L$113, 2, FALSE), "")</f>
        <v/>
      </c>
      <c r="C88" s="153" t="str">
        <f>IFERROR(VLOOKUP($A88, '利用者情報'!$A$12:$L$113, 3, FALSE), "")</f>
        <v/>
      </c>
      <c r="D88" s="153" t="str">
        <f>IFERROR(VLOOKUP($A88, '利用者情報'!$A$12:$L$113, 6, FALSE), "")</f>
        <v/>
      </c>
      <c r="E88" s="153" t="str">
        <f>IFERROR(VLOOKUP($A88, '利用者情報'!$A$12:$L$113, 7, FALSE), "")</f>
        <v/>
      </c>
      <c r="F88" s="156" t="str">
        <f>IFERROR(VLOOKUP($A88, '利用者情報'!$A$12:$L$113, 8, FALSE), "")</f>
        <v/>
      </c>
      <c r="G88" s="153" t="str">
        <f>IFERROR(VLOOKUP($A88, '利用者情報'!$A$12:$L$113, 9, FALSE), "")</f>
        <v/>
      </c>
      <c r="H88" s="153" t="str">
        <f>IFERROR(VLOOKUP($A88, '利用者情報'!$A$12:$L$113, 10, FALSE), "")</f>
        <v/>
      </c>
      <c r="I88" s="153" t="str">
        <f>IFERROR(VLOOKUP($A88, '利用者情報'!$A$12:$L$113, 11, FALSE), "")</f>
        <v/>
      </c>
      <c r="J88" s="153" t="str">
        <f>IFERROR(VLOOKUP($A88, '利用者情報'!$A$12:$L$113, 12, FALSE), "")</f>
        <v/>
      </c>
      <c r="K88" s="160"/>
      <c r="L88" s="160"/>
      <c r="M88" s="157">
        <f t="shared" si="1"/>
        <v>0</v>
      </c>
      <c r="N88" s="158">
        <f t="shared" si="2"/>
        <v>0</v>
      </c>
      <c r="O88" s="160"/>
      <c r="P88" s="160"/>
      <c r="Q88" s="160"/>
      <c r="R88" s="158">
        <f t="shared" si="3"/>
        <v>0</v>
      </c>
      <c r="S88" s="157">
        <f t="shared" si="4"/>
        <v>0</v>
      </c>
      <c r="T88" s="157">
        <f t="shared" si="5"/>
        <v>0</v>
      </c>
      <c r="U88" s="158">
        <f t="shared" si="6"/>
        <v>0</v>
      </c>
      <c r="V88" s="158">
        <f t="shared" si="7"/>
        <v>0</v>
      </c>
      <c r="W88" s="159"/>
      <c r="X88" s="1"/>
      <c r="Y88" s="1"/>
      <c r="Z88" s="1"/>
      <c r="AA88" s="1"/>
      <c r="AB88" s="1"/>
      <c r="AC88" s="1"/>
    </row>
    <row r="89" ht="18.0" customHeight="1">
      <c r="A89" s="160"/>
      <c r="B89" s="153" t="str">
        <f>IFERROR(VLOOKUP($A89, '利用者情報'!$A$12:$L$113, 2, FALSE), "")</f>
        <v/>
      </c>
      <c r="C89" s="153" t="str">
        <f>IFERROR(VLOOKUP($A89, '利用者情報'!$A$12:$L$113, 3, FALSE), "")</f>
        <v/>
      </c>
      <c r="D89" s="153" t="str">
        <f>IFERROR(VLOOKUP($A89, '利用者情報'!$A$12:$L$113, 6, FALSE), "")</f>
        <v/>
      </c>
      <c r="E89" s="153" t="str">
        <f>IFERROR(VLOOKUP($A89, '利用者情報'!$A$12:$L$113, 7, FALSE), "")</f>
        <v/>
      </c>
      <c r="F89" s="156" t="str">
        <f>IFERROR(VLOOKUP($A89, '利用者情報'!$A$12:$L$113, 8, FALSE), "")</f>
        <v/>
      </c>
      <c r="G89" s="153" t="str">
        <f>IFERROR(VLOOKUP($A89, '利用者情報'!$A$12:$L$113, 9, FALSE), "")</f>
        <v/>
      </c>
      <c r="H89" s="153" t="str">
        <f>IFERROR(VLOOKUP($A89, '利用者情報'!$A$12:$L$113, 10, FALSE), "")</f>
        <v/>
      </c>
      <c r="I89" s="153" t="str">
        <f>IFERROR(VLOOKUP($A89, '利用者情報'!$A$12:$L$113, 11, FALSE), "")</f>
        <v/>
      </c>
      <c r="J89" s="153" t="str">
        <f>IFERROR(VLOOKUP($A89, '利用者情報'!$A$12:$L$113, 12, FALSE), "")</f>
        <v/>
      </c>
      <c r="K89" s="160"/>
      <c r="L89" s="160"/>
      <c r="M89" s="157">
        <f t="shared" si="1"/>
        <v>0</v>
      </c>
      <c r="N89" s="158">
        <f t="shared" si="2"/>
        <v>0</v>
      </c>
      <c r="O89" s="160"/>
      <c r="P89" s="160"/>
      <c r="Q89" s="160"/>
      <c r="R89" s="158">
        <f t="shared" si="3"/>
        <v>0</v>
      </c>
      <c r="S89" s="157">
        <f t="shared" si="4"/>
        <v>0</v>
      </c>
      <c r="T89" s="157">
        <f t="shared" si="5"/>
        <v>0</v>
      </c>
      <c r="U89" s="158">
        <f t="shared" si="6"/>
        <v>0</v>
      </c>
      <c r="V89" s="158">
        <f t="shared" si="7"/>
        <v>0</v>
      </c>
      <c r="W89" s="159"/>
      <c r="X89" s="1"/>
      <c r="Y89" s="1"/>
      <c r="Z89" s="1"/>
      <c r="AA89" s="1"/>
      <c r="AB89" s="1"/>
      <c r="AC89" s="1"/>
    </row>
    <row r="90" ht="18.0" customHeight="1">
      <c r="A90" s="160"/>
      <c r="B90" s="153" t="str">
        <f>IFERROR(VLOOKUP($A90, '利用者情報'!$A$12:$L$113, 2, FALSE), "")</f>
        <v/>
      </c>
      <c r="C90" s="153" t="str">
        <f>IFERROR(VLOOKUP($A90, '利用者情報'!$A$12:$L$113, 3, FALSE), "")</f>
        <v/>
      </c>
      <c r="D90" s="153" t="str">
        <f>IFERROR(VLOOKUP($A90, '利用者情報'!$A$12:$L$113, 6, FALSE), "")</f>
        <v/>
      </c>
      <c r="E90" s="153" t="str">
        <f>IFERROR(VLOOKUP($A90, '利用者情報'!$A$12:$L$113, 7, FALSE), "")</f>
        <v/>
      </c>
      <c r="F90" s="156" t="str">
        <f>IFERROR(VLOOKUP($A90, '利用者情報'!$A$12:$L$113, 8, FALSE), "")</f>
        <v/>
      </c>
      <c r="G90" s="153" t="str">
        <f>IFERROR(VLOOKUP($A90, '利用者情報'!$A$12:$L$113, 9, FALSE), "")</f>
        <v/>
      </c>
      <c r="H90" s="153" t="str">
        <f>IFERROR(VLOOKUP($A90, '利用者情報'!$A$12:$L$113, 10, FALSE), "")</f>
        <v/>
      </c>
      <c r="I90" s="153" t="str">
        <f>IFERROR(VLOOKUP($A90, '利用者情報'!$A$12:$L$113, 11, FALSE), "")</f>
        <v/>
      </c>
      <c r="J90" s="153" t="str">
        <f>IFERROR(VLOOKUP($A90, '利用者情報'!$A$12:$L$113, 12, FALSE), "")</f>
        <v/>
      </c>
      <c r="K90" s="160"/>
      <c r="L90" s="160"/>
      <c r="M90" s="157">
        <f t="shared" si="1"/>
        <v>0</v>
      </c>
      <c r="N90" s="158">
        <f t="shared" si="2"/>
        <v>0</v>
      </c>
      <c r="O90" s="160"/>
      <c r="P90" s="160"/>
      <c r="Q90" s="160"/>
      <c r="R90" s="158">
        <f t="shared" si="3"/>
        <v>0</v>
      </c>
      <c r="S90" s="157">
        <f t="shared" si="4"/>
        <v>0</v>
      </c>
      <c r="T90" s="157">
        <f t="shared" si="5"/>
        <v>0</v>
      </c>
      <c r="U90" s="158">
        <f t="shared" si="6"/>
        <v>0</v>
      </c>
      <c r="V90" s="158">
        <f t="shared" si="7"/>
        <v>0</v>
      </c>
      <c r="W90" s="159"/>
      <c r="X90" s="1"/>
      <c r="Y90" s="1"/>
      <c r="Z90" s="1"/>
      <c r="AA90" s="1"/>
      <c r="AB90" s="1"/>
      <c r="AC90" s="1"/>
    </row>
    <row r="91" ht="18.0" customHeight="1">
      <c r="A91" s="160"/>
      <c r="B91" s="153" t="str">
        <f>IFERROR(VLOOKUP($A91, '利用者情報'!$A$12:$L$113, 2, FALSE), "")</f>
        <v/>
      </c>
      <c r="C91" s="153" t="str">
        <f>IFERROR(VLOOKUP($A91, '利用者情報'!$A$12:$L$113, 3, FALSE), "")</f>
        <v/>
      </c>
      <c r="D91" s="153" t="str">
        <f>IFERROR(VLOOKUP($A91, '利用者情報'!$A$12:$L$113, 6, FALSE), "")</f>
        <v/>
      </c>
      <c r="E91" s="153" t="str">
        <f>IFERROR(VLOOKUP($A91, '利用者情報'!$A$12:$L$113, 7, FALSE), "")</f>
        <v/>
      </c>
      <c r="F91" s="156" t="str">
        <f>IFERROR(VLOOKUP($A91, '利用者情報'!$A$12:$L$113, 8, FALSE), "")</f>
        <v/>
      </c>
      <c r="G91" s="153" t="str">
        <f>IFERROR(VLOOKUP($A91, '利用者情報'!$A$12:$L$113, 9, FALSE), "")</f>
        <v/>
      </c>
      <c r="H91" s="153" t="str">
        <f>IFERROR(VLOOKUP($A91, '利用者情報'!$A$12:$L$113, 10, FALSE), "")</f>
        <v/>
      </c>
      <c r="I91" s="153" t="str">
        <f>IFERROR(VLOOKUP($A91, '利用者情報'!$A$12:$L$113, 11, FALSE), "")</f>
        <v/>
      </c>
      <c r="J91" s="153" t="str">
        <f>IFERROR(VLOOKUP($A91, '利用者情報'!$A$12:$L$113, 12, FALSE), "")</f>
        <v/>
      </c>
      <c r="K91" s="160"/>
      <c r="L91" s="160"/>
      <c r="M91" s="157">
        <f t="shared" si="1"/>
        <v>0</v>
      </c>
      <c r="N91" s="158">
        <f t="shared" si="2"/>
        <v>0</v>
      </c>
      <c r="O91" s="160"/>
      <c r="P91" s="160"/>
      <c r="Q91" s="160"/>
      <c r="R91" s="158">
        <f t="shared" si="3"/>
        <v>0</v>
      </c>
      <c r="S91" s="157">
        <f t="shared" si="4"/>
        <v>0</v>
      </c>
      <c r="T91" s="157">
        <f t="shared" si="5"/>
        <v>0</v>
      </c>
      <c r="U91" s="158">
        <f t="shared" si="6"/>
        <v>0</v>
      </c>
      <c r="V91" s="158">
        <f t="shared" si="7"/>
        <v>0</v>
      </c>
      <c r="W91" s="159"/>
      <c r="X91" s="1"/>
      <c r="Y91" s="1"/>
      <c r="Z91" s="1"/>
      <c r="AA91" s="1"/>
      <c r="AB91" s="1"/>
      <c r="AC91" s="1"/>
    </row>
    <row r="92" ht="18.0" customHeight="1">
      <c r="A92" s="160"/>
      <c r="B92" s="153" t="str">
        <f>IFERROR(VLOOKUP($A92, '利用者情報'!$A$12:$L$113, 2, FALSE), "")</f>
        <v/>
      </c>
      <c r="C92" s="153" t="str">
        <f>IFERROR(VLOOKUP($A92, '利用者情報'!$A$12:$L$113, 3, FALSE), "")</f>
        <v/>
      </c>
      <c r="D92" s="153" t="str">
        <f>IFERROR(VLOOKUP($A92, '利用者情報'!$A$12:$L$113, 6, FALSE), "")</f>
        <v/>
      </c>
      <c r="E92" s="153" t="str">
        <f>IFERROR(VLOOKUP($A92, '利用者情報'!$A$12:$L$113, 7, FALSE), "")</f>
        <v/>
      </c>
      <c r="F92" s="156" t="str">
        <f>IFERROR(VLOOKUP($A92, '利用者情報'!$A$12:$L$113, 8, FALSE), "")</f>
        <v/>
      </c>
      <c r="G92" s="153" t="str">
        <f>IFERROR(VLOOKUP($A92, '利用者情報'!$A$12:$L$113, 9, FALSE), "")</f>
        <v/>
      </c>
      <c r="H92" s="153" t="str">
        <f>IFERROR(VLOOKUP($A92, '利用者情報'!$A$12:$L$113, 10, FALSE), "")</f>
        <v/>
      </c>
      <c r="I92" s="153" t="str">
        <f>IFERROR(VLOOKUP($A92, '利用者情報'!$A$12:$L$113, 11, FALSE), "")</f>
        <v/>
      </c>
      <c r="J92" s="153" t="str">
        <f>IFERROR(VLOOKUP($A92, '利用者情報'!$A$12:$L$113, 12, FALSE), "")</f>
        <v/>
      </c>
      <c r="K92" s="160"/>
      <c r="L92" s="160"/>
      <c r="M92" s="157">
        <f t="shared" si="1"/>
        <v>0</v>
      </c>
      <c r="N92" s="158">
        <f t="shared" si="2"/>
        <v>0</v>
      </c>
      <c r="O92" s="160"/>
      <c r="P92" s="160"/>
      <c r="Q92" s="160"/>
      <c r="R92" s="158">
        <f t="shared" si="3"/>
        <v>0</v>
      </c>
      <c r="S92" s="157">
        <f t="shared" si="4"/>
        <v>0</v>
      </c>
      <c r="T92" s="157">
        <f t="shared" si="5"/>
        <v>0</v>
      </c>
      <c r="U92" s="158">
        <f t="shared" si="6"/>
        <v>0</v>
      </c>
      <c r="V92" s="158">
        <f t="shared" si="7"/>
        <v>0</v>
      </c>
      <c r="W92" s="159"/>
      <c r="X92" s="1"/>
      <c r="Y92" s="1"/>
      <c r="Z92" s="1"/>
      <c r="AA92" s="1"/>
      <c r="AB92" s="1"/>
      <c r="AC92" s="1"/>
    </row>
    <row r="93" ht="18.0" customHeight="1">
      <c r="A93" s="160"/>
      <c r="B93" s="153" t="str">
        <f>IFERROR(VLOOKUP($A93, '利用者情報'!$A$12:$L$113, 2, FALSE), "")</f>
        <v/>
      </c>
      <c r="C93" s="153" t="str">
        <f>IFERROR(VLOOKUP($A93, '利用者情報'!$A$12:$L$113, 3, FALSE), "")</f>
        <v/>
      </c>
      <c r="D93" s="153" t="str">
        <f>IFERROR(VLOOKUP($A93, '利用者情報'!$A$12:$L$113, 6, FALSE), "")</f>
        <v/>
      </c>
      <c r="E93" s="153" t="str">
        <f>IFERROR(VLOOKUP($A93, '利用者情報'!$A$12:$L$113, 7, FALSE), "")</f>
        <v/>
      </c>
      <c r="F93" s="156" t="str">
        <f>IFERROR(VLOOKUP($A93, '利用者情報'!$A$12:$L$113, 8, FALSE), "")</f>
        <v/>
      </c>
      <c r="G93" s="153" t="str">
        <f>IFERROR(VLOOKUP($A93, '利用者情報'!$A$12:$L$113, 9, FALSE), "")</f>
        <v/>
      </c>
      <c r="H93" s="153" t="str">
        <f>IFERROR(VLOOKUP($A93, '利用者情報'!$A$12:$L$113, 10, FALSE), "")</f>
        <v/>
      </c>
      <c r="I93" s="153" t="str">
        <f>IFERROR(VLOOKUP($A93, '利用者情報'!$A$12:$L$113, 11, FALSE), "")</f>
        <v/>
      </c>
      <c r="J93" s="153" t="str">
        <f>IFERROR(VLOOKUP($A93, '利用者情報'!$A$12:$L$113, 12, FALSE), "")</f>
        <v/>
      </c>
      <c r="K93" s="160"/>
      <c r="L93" s="160"/>
      <c r="M93" s="157">
        <f t="shared" si="1"/>
        <v>0</v>
      </c>
      <c r="N93" s="158">
        <f t="shared" si="2"/>
        <v>0</v>
      </c>
      <c r="O93" s="160"/>
      <c r="P93" s="160"/>
      <c r="Q93" s="160"/>
      <c r="R93" s="158">
        <f t="shared" si="3"/>
        <v>0</v>
      </c>
      <c r="S93" s="157">
        <f t="shared" si="4"/>
        <v>0</v>
      </c>
      <c r="T93" s="157">
        <f t="shared" si="5"/>
        <v>0</v>
      </c>
      <c r="U93" s="158">
        <f t="shared" si="6"/>
        <v>0</v>
      </c>
      <c r="V93" s="158">
        <f t="shared" si="7"/>
        <v>0</v>
      </c>
      <c r="W93" s="159"/>
      <c r="X93" s="1"/>
      <c r="Y93" s="1"/>
      <c r="Z93" s="1"/>
      <c r="AA93" s="1"/>
      <c r="AB93" s="1"/>
      <c r="AC93" s="1"/>
    </row>
    <row r="94" ht="18.0" customHeight="1">
      <c r="A94" s="160"/>
      <c r="B94" s="153" t="str">
        <f>IFERROR(VLOOKUP($A94, '利用者情報'!$A$12:$L$113, 2, FALSE), "")</f>
        <v/>
      </c>
      <c r="C94" s="153" t="str">
        <f>IFERROR(VLOOKUP($A94, '利用者情報'!$A$12:$L$113, 3, FALSE), "")</f>
        <v/>
      </c>
      <c r="D94" s="153" t="str">
        <f>IFERROR(VLOOKUP($A94, '利用者情報'!$A$12:$L$113, 6, FALSE), "")</f>
        <v/>
      </c>
      <c r="E94" s="153" t="str">
        <f>IFERROR(VLOOKUP($A94, '利用者情報'!$A$12:$L$113, 7, FALSE), "")</f>
        <v/>
      </c>
      <c r="F94" s="156" t="str">
        <f>IFERROR(VLOOKUP($A94, '利用者情報'!$A$12:$L$113, 8, FALSE), "")</f>
        <v/>
      </c>
      <c r="G94" s="153" t="str">
        <f>IFERROR(VLOOKUP($A94, '利用者情報'!$A$12:$L$113, 9, FALSE), "")</f>
        <v/>
      </c>
      <c r="H94" s="153" t="str">
        <f>IFERROR(VLOOKUP($A94, '利用者情報'!$A$12:$L$113, 10, FALSE), "")</f>
        <v/>
      </c>
      <c r="I94" s="153" t="str">
        <f>IFERROR(VLOOKUP($A94, '利用者情報'!$A$12:$L$113, 11, FALSE), "")</f>
        <v/>
      </c>
      <c r="J94" s="153" t="str">
        <f>IFERROR(VLOOKUP($A94, '利用者情報'!$A$12:$L$113, 12, FALSE), "")</f>
        <v/>
      </c>
      <c r="K94" s="160"/>
      <c r="L94" s="160"/>
      <c r="M94" s="157">
        <f t="shared" si="1"/>
        <v>0</v>
      </c>
      <c r="N94" s="158">
        <f t="shared" si="2"/>
        <v>0</v>
      </c>
      <c r="O94" s="160"/>
      <c r="P94" s="160"/>
      <c r="Q94" s="160"/>
      <c r="R94" s="158">
        <f t="shared" si="3"/>
        <v>0</v>
      </c>
      <c r="S94" s="157">
        <f t="shared" si="4"/>
        <v>0</v>
      </c>
      <c r="T94" s="157">
        <f t="shared" si="5"/>
        <v>0</v>
      </c>
      <c r="U94" s="158">
        <f t="shared" si="6"/>
        <v>0</v>
      </c>
      <c r="V94" s="158">
        <f t="shared" si="7"/>
        <v>0</v>
      </c>
      <c r="W94" s="159"/>
      <c r="X94" s="1"/>
      <c r="Y94" s="1"/>
      <c r="Z94" s="1"/>
      <c r="AA94" s="1"/>
      <c r="AB94" s="1"/>
      <c r="AC94" s="1"/>
    </row>
    <row r="95" ht="18.0" customHeight="1">
      <c r="A95" s="160"/>
      <c r="B95" s="153" t="str">
        <f>IFERROR(VLOOKUP($A95, '利用者情報'!$A$12:$L$113, 2, FALSE), "")</f>
        <v/>
      </c>
      <c r="C95" s="153" t="str">
        <f>IFERROR(VLOOKUP($A95, '利用者情報'!$A$12:$L$113, 3, FALSE), "")</f>
        <v/>
      </c>
      <c r="D95" s="153" t="str">
        <f>IFERROR(VLOOKUP($A95, '利用者情報'!$A$12:$L$113, 6, FALSE), "")</f>
        <v/>
      </c>
      <c r="E95" s="153" t="str">
        <f>IFERROR(VLOOKUP($A95, '利用者情報'!$A$12:$L$113, 7, FALSE), "")</f>
        <v/>
      </c>
      <c r="F95" s="156" t="str">
        <f>IFERROR(VLOOKUP($A95, '利用者情報'!$A$12:$L$113, 8, FALSE), "")</f>
        <v/>
      </c>
      <c r="G95" s="153" t="str">
        <f>IFERROR(VLOOKUP($A95, '利用者情報'!$A$12:$L$113, 9, FALSE), "")</f>
        <v/>
      </c>
      <c r="H95" s="153" t="str">
        <f>IFERROR(VLOOKUP($A95, '利用者情報'!$A$12:$L$113, 10, FALSE), "")</f>
        <v/>
      </c>
      <c r="I95" s="153" t="str">
        <f>IFERROR(VLOOKUP($A95, '利用者情報'!$A$12:$L$113, 11, FALSE), "")</f>
        <v/>
      </c>
      <c r="J95" s="153" t="str">
        <f>IFERROR(VLOOKUP($A95, '利用者情報'!$A$12:$L$113, 12, FALSE), "")</f>
        <v/>
      </c>
      <c r="K95" s="160"/>
      <c r="L95" s="160"/>
      <c r="M95" s="157">
        <f t="shared" si="1"/>
        <v>0</v>
      </c>
      <c r="N95" s="158">
        <f t="shared" si="2"/>
        <v>0</v>
      </c>
      <c r="O95" s="160"/>
      <c r="P95" s="160"/>
      <c r="Q95" s="160"/>
      <c r="R95" s="158">
        <f t="shared" si="3"/>
        <v>0</v>
      </c>
      <c r="S95" s="157">
        <f t="shared" si="4"/>
        <v>0</v>
      </c>
      <c r="T95" s="157">
        <f t="shared" si="5"/>
        <v>0</v>
      </c>
      <c r="U95" s="158">
        <f t="shared" si="6"/>
        <v>0</v>
      </c>
      <c r="V95" s="158">
        <f t="shared" si="7"/>
        <v>0</v>
      </c>
      <c r="W95" s="159"/>
      <c r="X95" s="1"/>
      <c r="Y95" s="1"/>
      <c r="Z95" s="1"/>
      <c r="AA95" s="1"/>
      <c r="AB95" s="1"/>
      <c r="AC95" s="1"/>
    </row>
    <row r="96" ht="18.0" customHeight="1">
      <c r="A96" s="160"/>
      <c r="B96" s="153" t="str">
        <f>IFERROR(VLOOKUP($A96, '利用者情報'!$A$12:$L$113, 2, FALSE), "")</f>
        <v/>
      </c>
      <c r="C96" s="153" t="str">
        <f>IFERROR(VLOOKUP($A96, '利用者情報'!$A$12:$L$113, 3, FALSE), "")</f>
        <v/>
      </c>
      <c r="D96" s="153" t="str">
        <f>IFERROR(VLOOKUP($A96, '利用者情報'!$A$12:$L$113, 6, FALSE), "")</f>
        <v/>
      </c>
      <c r="E96" s="153" t="str">
        <f>IFERROR(VLOOKUP($A96, '利用者情報'!$A$12:$L$113, 7, FALSE), "")</f>
        <v/>
      </c>
      <c r="F96" s="156" t="str">
        <f>IFERROR(VLOOKUP($A96, '利用者情報'!$A$12:$L$113, 8, FALSE), "")</f>
        <v/>
      </c>
      <c r="G96" s="153" t="str">
        <f>IFERROR(VLOOKUP($A96, '利用者情報'!$A$12:$L$113, 9, FALSE), "")</f>
        <v/>
      </c>
      <c r="H96" s="153" t="str">
        <f>IFERROR(VLOOKUP($A96, '利用者情報'!$A$12:$L$113, 10, FALSE), "")</f>
        <v/>
      </c>
      <c r="I96" s="153" t="str">
        <f>IFERROR(VLOOKUP($A96, '利用者情報'!$A$12:$L$113, 11, FALSE), "")</f>
        <v/>
      </c>
      <c r="J96" s="153" t="str">
        <f>IFERROR(VLOOKUP($A96, '利用者情報'!$A$12:$L$113, 12, FALSE), "")</f>
        <v/>
      </c>
      <c r="K96" s="160"/>
      <c r="L96" s="160"/>
      <c r="M96" s="157">
        <f t="shared" si="1"/>
        <v>0</v>
      </c>
      <c r="N96" s="158">
        <f t="shared" si="2"/>
        <v>0</v>
      </c>
      <c r="O96" s="160"/>
      <c r="P96" s="160"/>
      <c r="Q96" s="160"/>
      <c r="R96" s="158">
        <f t="shared" si="3"/>
        <v>0</v>
      </c>
      <c r="S96" s="157">
        <f t="shared" si="4"/>
        <v>0</v>
      </c>
      <c r="T96" s="157">
        <f t="shared" si="5"/>
        <v>0</v>
      </c>
      <c r="U96" s="158">
        <f t="shared" si="6"/>
        <v>0</v>
      </c>
      <c r="V96" s="158">
        <f t="shared" si="7"/>
        <v>0</v>
      </c>
      <c r="W96" s="159"/>
      <c r="X96" s="1"/>
      <c r="Y96" s="1"/>
      <c r="Z96" s="1"/>
      <c r="AA96" s="1"/>
      <c r="AB96" s="1"/>
      <c r="AC96" s="1"/>
    </row>
    <row r="97" ht="18.0" customHeight="1">
      <c r="A97" s="164"/>
      <c r="B97" s="165" t="s">
        <v>73</v>
      </c>
      <c r="C97" s="166"/>
      <c r="D97" s="167"/>
      <c r="E97" s="167"/>
      <c r="F97" s="167">
        <f t="shared" ref="F97:J97" si="9">COUNTIF(F27:F96,"○")</f>
        <v>0</v>
      </c>
      <c r="G97" s="167">
        <f t="shared" si="9"/>
        <v>0</v>
      </c>
      <c r="H97" s="167">
        <f t="shared" si="9"/>
        <v>0</v>
      </c>
      <c r="I97" s="168">
        <f t="shared" si="9"/>
        <v>0</v>
      </c>
      <c r="J97" s="168">
        <f t="shared" si="9"/>
        <v>0</v>
      </c>
      <c r="K97" s="169"/>
      <c r="L97" s="170">
        <f>SUM(L27:L96)</f>
        <v>0</v>
      </c>
      <c r="M97" s="171"/>
      <c r="N97" s="172">
        <f t="shared" ref="N97:R97" si="10">SUM(N27:N96)</f>
        <v>0</v>
      </c>
      <c r="O97" s="173">
        <f t="shared" si="10"/>
        <v>0</v>
      </c>
      <c r="P97" s="174">
        <f t="shared" si="10"/>
        <v>0</v>
      </c>
      <c r="Q97" s="175">
        <f t="shared" si="10"/>
        <v>0</v>
      </c>
      <c r="R97" s="172">
        <f t="shared" si="10"/>
        <v>0</v>
      </c>
      <c r="S97" s="176"/>
      <c r="T97" s="177"/>
      <c r="U97" s="178">
        <f t="shared" ref="U97:V97" si="11">SUM(U27:U96)</f>
        <v>0</v>
      </c>
      <c r="V97" s="179">
        <f t="shared" si="11"/>
        <v>0</v>
      </c>
      <c r="W97" s="180"/>
      <c r="X97" s="183"/>
      <c r="Y97" s="1"/>
      <c r="Z97" s="1"/>
      <c r="AA97" s="1"/>
      <c r="AB97" s="1"/>
      <c r="AC97" s="1"/>
    </row>
    <row r="98" ht="13.5" customHeight="1">
      <c r="A98" s="184"/>
      <c r="B98" s="184"/>
      <c r="C98" s="184"/>
      <c r="D98" s="184"/>
      <c r="E98" s="184"/>
      <c r="F98" s="184"/>
      <c r="G98" s="184"/>
      <c r="H98" s="184"/>
      <c r="I98" s="184"/>
      <c r="J98" s="184"/>
      <c r="K98" s="184"/>
      <c r="L98" s="184"/>
      <c r="M98" s="184"/>
      <c r="N98" s="184"/>
      <c r="O98" s="184"/>
      <c r="P98" s="184"/>
      <c r="Q98" s="184"/>
      <c r="R98" s="184"/>
      <c r="S98" s="184"/>
      <c r="T98" s="184"/>
      <c r="U98" s="184"/>
      <c r="V98" s="184"/>
      <c r="W98" s="184"/>
      <c r="X98" s="1"/>
      <c r="Y98" s="1"/>
      <c r="Z98" s="1"/>
      <c r="AA98" s="1"/>
      <c r="AB98" s="1"/>
      <c r="AC98" s="1"/>
    </row>
    <row r="99" ht="13.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row>
    <row r="219"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row>
    <row r="220"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row>
    <row r="221"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row>
    <row r="222"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row>
    <row r="223"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row>
    <row r="224"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row>
    <row r="225"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row>
    <row r="2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row>
    <row r="227"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row>
    <row r="228"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row>
    <row r="229"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row>
    <row r="230"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row>
    <row r="231"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row>
    <row r="232"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row>
    <row r="233"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row>
    <row r="234"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row>
    <row r="235"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row>
    <row r="23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row>
    <row r="237"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row>
    <row r="238"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row>
    <row r="239"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row>
    <row r="240"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row>
    <row r="241"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row>
    <row r="242"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row>
    <row r="243"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row>
    <row r="244"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row>
    <row r="245"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row>
    <row r="24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row>
    <row r="247"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row>
    <row r="248"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row>
    <row r="249"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row>
    <row r="250"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row>
    <row r="251"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row>
    <row r="252"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row>
    <row r="253"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row>
    <row r="254"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row>
    <row r="255"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row>
    <row r="25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row>
    <row r="257"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row>
    <row r="258"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row>
    <row r="259"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row>
    <row r="260"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row>
    <row r="261"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row>
    <row r="262"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row>
    <row r="263"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row>
    <row r="264"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row>
    <row r="265"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row>
    <row r="26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row>
    <row r="267"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row>
    <row r="268"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row>
    <row r="269"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row>
    <row r="270"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row>
    <row r="271"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row>
    <row r="272"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row>
    <row r="273"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row>
    <row r="274"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row>
    <row r="275"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row>
    <row r="27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row>
    <row r="277"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row>
    <row r="278"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row>
    <row r="1001"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row>
    <row r="1002"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row>
    <row r="1003" ht="15.7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row>
    <row r="1004" ht="15.7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row>
    <row r="1005" ht="15.75"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row>
    <row r="1006" ht="15.75" customHeight="1">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row>
    <row r="1007" ht="15.75" customHeight="1">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row>
    <row r="1008" ht="15.75" customHeight="1">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row>
    <row r="1009" ht="15.75" customHeight="1">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row>
    <row r="1010" ht="15.75" customHeight="1">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row>
    <row r="1011" ht="15.75" customHeight="1">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row>
    <row r="1012" ht="15.75" customHeight="1">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row>
  </sheetData>
  <mergeCells count="39">
    <mergeCell ref="A2:V2"/>
    <mergeCell ref="D4:G4"/>
    <mergeCell ref="D5:G5"/>
    <mergeCell ref="D6:G6"/>
    <mergeCell ref="D7:G7"/>
    <mergeCell ref="D8:G8"/>
    <mergeCell ref="D9:G9"/>
    <mergeCell ref="A13:T13"/>
    <mergeCell ref="A14:U14"/>
    <mergeCell ref="A15:T15"/>
    <mergeCell ref="A16:T16"/>
    <mergeCell ref="A17:U17"/>
    <mergeCell ref="A18:U18"/>
    <mergeCell ref="A19:U19"/>
    <mergeCell ref="A22:A26"/>
    <mergeCell ref="B22:B26"/>
    <mergeCell ref="C22:C26"/>
    <mergeCell ref="D22:D26"/>
    <mergeCell ref="E22:E26"/>
    <mergeCell ref="F22:F26"/>
    <mergeCell ref="G22:G26"/>
    <mergeCell ref="K22:K23"/>
    <mergeCell ref="L23:L25"/>
    <mergeCell ref="K24:K25"/>
    <mergeCell ref="M23:M25"/>
    <mergeCell ref="N23:N25"/>
    <mergeCell ref="V22:V25"/>
    <mergeCell ref="S23:T25"/>
    <mergeCell ref="U23:U25"/>
    <mergeCell ref="O24:O25"/>
    <mergeCell ref="P24:Q24"/>
    <mergeCell ref="H22:H26"/>
    <mergeCell ref="I22:I26"/>
    <mergeCell ref="J22:J26"/>
    <mergeCell ref="L22:N22"/>
    <mergeCell ref="O22:U22"/>
    <mergeCell ref="W22:W26"/>
    <mergeCell ref="O23:R23"/>
    <mergeCell ref="R24:R25"/>
  </mergeCells>
  <conditionalFormatting sqref="R61:W96 X61:X78 M78:N78 Y78">
    <cfRule type="cellIs" dxfId="0" priority="1" operator="equal">
      <formula>0</formula>
    </cfRule>
  </conditionalFormatting>
  <conditionalFormatting sqref="M27:N96">
    <cfRule type="cellIs" dxfId="0" priority="2" operator="equal">
      <formula>0</formula>
    </cfRule>
  </conditionalFormatting>
  <conditionalFormatting sqref="R27:W96 X27:X77">
    <cfRule type="cellIs" dxfId="0" priority="3" operator="equal">
      <formula>0</formula>
    </cfRule>
  </conditionalFormatting>
  <conditionalFormatting sqref="M61:N96">
    <cfRule type="cellIs" dxfId="0" priority="4" operator="equal">
      <formula>0</formula>
    </cfRule>
  </conditionalFormatting>
  <conditionalFormatting sqref="R61:W96 X61:X77">
    <cfRule type="cellIs" dxfId="0" priority="5" operator="equal">
      <formula>0</formula>
    </cfRule>
  </conditionalFormatting>
  <printOptions/>
  <pageMargins bottom="0.7480314960629921" footer="0.0" header="0.0" left="0.7086614173228347" right="0.7086614173228347" top="0.7480314960629921"/>
  <pageSetup fitToHeight="0" paperSize="9"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0.38"/>
    <col customWidth="1" min="2" max="2" width="15.75"/>
    <col customWidth="1" min="3" max="3" width="14.63"/>
    <col customWidth="1" min="4" max="4" width="16.88"/>
    <col customWidth="1" min="5" max="5" width="14.5"/>
    <col customWidth="1" min="6" max="6" width="13.13"/>
    <col customWidth="1" min="7" max="7" width="8.0"/>
    <col customWidth="1" min="8" max="8" width="13.5"/>
    <col customWidth="1" min="9" max="9" width="9.88"/>
    <col customWidth="1" min="10" max="10" width="7.63"/>
    <col customWidth="1" min="11" max="11" width="10.5"/>
    <col customWidth="1" min="12" max="23" width="12.63"/>
    <col customWidth="1" min="24" max="29" width="6.88"/>
  </cols>
  <sheetData>
    <row r="1">
      <c r="A1" s="84" t="s">
        <v>177</v>
      </c>
      <c r="B1" s="85"/>
      <c r="C1" s="85"/>
      <c r="D1" s="85"/>
      <c r="E1" s="86"/>
      <c r="F1" s="86"/>
      <c r="G1" s="86"/>
      <c r="H1" s="87"/>
      <c r="I1" s="86"/>
      <c r="J1" s="86"/>
      <c r="K1" s="86"/>
      <c r="L1" s="86"/>
      <c r="M1" s="86"/>
      <c r="N1" s="86"/>
      <c r="O1" s="86"/>
      <c r="P1" s="86"/>
      <c r="Q1" s="86"/>
      <c r="R1" s="86"/>
      <c r="S1" s="86"/>
      <c r="T1" s="86"/>
      <c r="U1" s="86"/>
      <c r="V1" s="1"/>
      <c r="W1" s="1"/>
      <c r="X1" s="1"/>
      <c r="Y1" s="1"/>
      <c r="Z1" s="1"/>
      <c r="AA1" s="1"/>
      <c r="AB1" s="1"/>
      <c r="AC1" s="1"/>
    </row>
    <row r="2" ht="22.5" customHeight="1">
      <c r="A2" s="88" t="s">
        <v>47</v>
      </c>
      <c r="W2" s="1"/>
      <c r="X2" s="1"/>
      <c r="Y2" s="1"/>
      <c r="Z2" s="1"/>
      <c r="AA2" s="1"/>
      <c r="AB2" s="1"/>
      <c r="AC2" s="1"/>
    </row>
    <row r="3" ht="9.0" customHeight="1">
      <c r="A3" s="89"/>
      <c r="B3" s="89"/>
      <c r="C3" s="89"/>
      <c r="D3" s="89"/>
      <c r="E3" s="89"/>
      <c r="F3" s="89"/>
      <c r="G3" s="89"/>
      <c r="H3" s="89"/>
      <c r="I3" s="89"/>
      <c r="J3" s="89"/>
      <c r="K3" s="89"/>
      <c r="L3" s="89"/>
      <c r="M3" s="89"/>
      <c r="N3" s="89"/>
      <c r="O3" s="89"/>
      <c r="P3" s="89"/>
      <c r="Q3" s="89"/>
      <c r="R3" s="89"/>
      <c r="S3" s="89"/>
      <c r="T3" s="89"/>
      <c r="U3" s="89"/>
      <c r="V3" s="89"/>
      <c r="W3" s="89"/>
      <c r="X3" s="89"/>
      <c r="Y3" s="89"/>
      <c r="Z3" s="1"/>
      <c r="AA3" s="1"/>
      <c r="AB3" s="1"/>
      <c r="AC3" s="1"/>
    </row>
    <row r="4" ht="13.5" customHeight="1">
      <c r="A4" s="90"/>
      <c r="B4" s="91"/>
      <c r="C4" s="92" t="s">
        <v>1</v>
      </c>
      <c r="D4" s="28" t="str">
        <f>IF('初めに'!C4="","",'初めに'!C4)</f>
        <v/>
      </c>
      <c r="E4" s="8"/>
      <c r="F4" s="8"/>
      <c r="G4" s="6"/>
      <c r="H4" s="93"/>
      <c r="I4" s="93"/>
      <c r="J4" s="93"/>
      <c r="K4" s="93"/>
      <c r="L4" s="93"/>
      <c r="M4" s="93"/>
      <c r="N4" s="93"/>
      <c r="O4" s="87"/>
      <c r="P4" s="87"/>
      <c r="Q4" s="87"/>
      <c r="R4" s="87"/>
      <c r="S4" s="87"/>
      <c r="T4" s="89"/>
      <c r="U4" s="89"/>
      <c r="V4" s="89"/>
      <c r="W4" s="89"/>
      <c r="X4" s="1"/>
      <c r="Y4" s="1"/>
      <c r="Z4" s="1"/>
      <c r="AA4" s="1"/>
      <c r="AB4" s="1"/>
      <c r="AC4" s="1"/>
    </row>
    <row r="5" ht="13.5" customHeight="1">
      <c r="A5" s="90"/>
      <c r="B5" s="91"/>
      <c r="C5" s="92" t="s">
        <v>5</v>
      </c>
      <c r="D5" s="28" t="str">
        <f>IF('初めに'!B10="","",'初めに'!B10)</f>
        <v>#N/A</v>
      </c>
      <c r="E5" s="8"/>
      <c r="F5" s="8"/>
      <c r="G5" s="6"/>
      <c r="H5" s="93"/>
      <c r="I5" s="93"/>
      <c r="J5" s="93"/>
      <c r="K5" s="93"/>
      <c r="L5" s="93"/>
      <c r="M5" s="93"/>
      <c r="N5" s="93"/>
      <c r="O5" s="87"/>
      <c r="P5" s="87"/>
      <c r="Q5" s="87"/>
      <c r="R5" s="87"/>
      <c r="S5" s="87"/>
      <c r="T5" s="87"/>
      <c r="U5" s="94"/>
      <c r="V5" s="1"/>
      <c r="W5" s="1"/>
      <c r="X5" s="1"/>
      <c r="Y5" s="1"/>
      <c r="Z5" s="1"/>
      <c r="AA5" s="1"/>
      <c r="AB5" s="1"/>
      <c r="AC5" s="1"/>
    </row>
    <row r="6" ht="15.0" customHeight="1">
      <c r="A6" s="90"/>
      <c r="B6" s="91"/>
      <c r="C6" s="92" t="s">
        <v>2</v>
      </c>
      <c r="D6" s="28" t="str">
        <f>IF('初めに'!C5="","",'初めに'!C5)</f>
        <v/>
      </c>
      <c r="E6" s="8"/>
      <c r="F6" s="8"/>
      <c r="G6" s="6"/>
      <c r="H6" s="93"/>
      <c r="I6" s="93"/>
      <c r="J6" s="93"/>
      <c r="K6" s="93"/>
      <c r="L6" s="93"/>
      <c r="M6" s="93"/>
      <c r="N6" s="93"/>
      <c r="O6" s="93"/>
      <c r="P6" s="87"/>
      <c r="Q6" s="87"/>
      <c r="R6" s="87"/>
      <c r="S6" s="87"/>
      <c r="T6" s="87"/>
      <c r="U6" s="87"/>
      <c r="V6" s="94"/>
      <c r="W6" s="1"/>
      <c r="X6" s="1"/>
      <c r="Y6" s="1"/>
      <c r="Z6" s="1"/>
      <c r="AA6" s="1"/>
      <c r="AB6" s="1"/>
      <c r="AC6" s="1"/>
    </row>
    <row r="7" ht="15.0" customHeight="1">
      <c r="A7" s="90"/>
      <c r="B7" s="91"/>
      <c r="C7" s="92" t="s">
        <v>3</v>
      </c>
      <c r="D7" s="32" t="str">
        <f>IF('初めに'!C6="","",'初めに'!C6)</f>
        <v/>
      </c>
      <c r="E7" s="8"/>
      <c r="F7" s="8"/>
      <c r="G7" s="6"/>
      <c r="H7" s="93"/>
      <c r="I7" s="93"/>
      <c r="J7" s="93"/>
      <c r="K7" s="93"/>
      <c r="L7" s="93"/>
      <c r="M7" s="93"/>
      <c r="N7" s="93"/>
      <c r="O7" s="93"/>
      <c r="P7" s="87"/>
      <c r="Q7" s="87"/>
      <c r="R7" s="87"/>
      <c r="S7" s="87"/>
      <c r="T7" s="87"/>
      <c r="U7" s="87"/>
      <c r="V7" s="94"/>
      <c r="W7" s="1"/>
      <c r="X7" s="1"/>
      <c r="Y7" s="1"/>
      <c r="Z7" s="1"/>
      <c r="AA7" s="1"/>
      <c r="AB7" s="1"/>
      <c r="AC7" s="1"/>
    </row>
    <row r="8" ht="13.5" customHeight="1">
      <c r="A8" s="90"/>
      <c r="B8" s="95"/>
      <c r="C8" s="96" t="s">
        <v>4</v>
      </c>
      <c r="D8" s="28" t="str">
        <f>IF('初めに'!C7="","",'初めに'!C7)</f>
        <v/>
      </c>
      <c r="E8" s="8"/>
      <c r="F8" s="8"/>
      <c r="G8" s="6"/>
      <c r="H8" s="93"/>
      <c r="I8" s="93"/>
      <c r="J8" s="93"/>
      <c r="K8" s="97"/>
      <c r="L8" s="97"/>
      <c r="M8" s="97"/>
      <c r="N8" s="93"/>
      <c r="O8" s="87"/>
      <c r="P8" s="87"/>
      <c r="Q8" s="87"/>
      <c r="R8" s="87"/>
      <c r="S8" s="87"/>
      <c r="T8" s="87"/>
      <c r="U8" s="87"/>
      <c r="V8" s="1"/>
      <c r="W8" s="1"/>
      <c r="X8" s="1"/>
      <c r="Y8" s="1"/>
      <c r="Z8" s="1"/>
      <c r="AA8" s="1"/>
      <c r="AB8" s="1"/>
      <c r="AC8" s="1"/>
    </row>
    <row r="9">
      <c r="A9" s="90"/>
      <c r="B9" s="95"/>
      <c r="C9" s="96" t="s">
        <v>29</v>
      </c>
      <c r="D9" s="98" t="s">
        <v>30</v>
      </c>
      <c r="E9" s="8"/>
      <c r="F9" s="8"/>
      <c r="G9" s="6"/>
      <c r="H9" s="93"/>
      <c r="I9" s="93"/>
      <c r="J9" s="93"/>
      <c r="K9" s="93"/>
      <c r="L9" s="93"/>
      <c r="M9" s="93"/>
      <c r="N9" s="93"/>
      <c r="O9" s="87"/>
      <c r="P9" s="99"/>
      <c r="Q9" s="99"/>
      <c r="R9" s="99"/>
      <c r="S9" s="99"/>
      <c r="T9" s="87"/>
      <c r="U9" s="87"/>
      <c r="V9" s="1"/>
      <c r="W9" s="1"/>
      <c r="X9" s="1"/>
      <c r="Y9" s="1"/>
      <c r="Z9" s="1"/>
      <c r="AA9" s="1"/>
      <c r="AB9" s="1"/>
      <c r="AC9" s="1"/>
    </row>
    <row r="10" ht="13.5" customHeight="1">
      <c r="A10" s="90"/>
      <c r="B10" s="100"/>
      <c r="C10" s="100"/>
      <c r="D10" s="93"/>
      <c r="E10" s="93"/>
      <c r="F10" s="101"/>
      <c r="G10" s="91"/>
      <c r="H10" s="91"/>
      <c r="I10" s="91"/>
      <c r="J10" s="91"/>
      <c r="K10" s="91"/>
      <c r="L10" s="87"/>
      <c r="M10" s="87"/>
      <c r="N10" s="1"/>
      <c r="O10" s="1"/>
      <c r="P10" s="1"/>
      <c r="Q10" s="1"/>
      <c r="R10" s="1"/>
      <c r="S10" s="1"/>
      <c r="T10" s="1"/>
      <c r="U10" s="1"/>
      <c r="V10" s="1"/>
      <c r="W10" s="1"/>
      <c r="X10" s="1"/>
      <c r="Y10" s="1"/>
      <c r="Z10" s="1"/>
      <c r="AA10" s="1"/>
      <c r="AB10" s="1"/>
      <c r="AC10" s="1"/>
    </row>
    <row r="11" ht="9.75" customHeight="1">
      <c r="A11" s="90"/>
      <c r="B11" s="100"/>
      <c r="C11" s="100"/>
      <c r="D11" s="91"/>
      <c r="E11" s="87"/>
      <c r="F11" s="87"/>
      <c r="G11" s="87"/>
      <c r="H11" s="87"/>
      <c r="I11" s="87"/>
      <c r="J11" s="87"/>
      <c r="K11" s="87"/>
      <c r="L11" s="87"/>
      <c r="M11" s="87"/>
      <c r="N11" s="87"/>
      <c r="O11" s="87"/>
      <c r="P11" s="87"/>
      <c r="Q11" s="87"/>
      <c r="R11" s="87"/>
      <c r="S11" s="87"/>
      <c r="T11" s="87"/>
      <c r="U11" s="87"/>
      <c r="V11" s="1"/>
      <c r="W11" s="1"/>
      <c r="X11" s="1"/>
      <c r="Y11" s="1"/>
      <c r="Z11" s="1"/>
      <c r="AA11" s="1"/>
      <c r="AB11" s="1"/>
      <c r="AC11" s="1"/>
    </row>
    <row r="12">
      <c r="A12" s="102" t="s">
        <v>48</v>
      </c>
      <c r="B12" s="103"/>
      <c r="C12" s="103"/>
      <c r="D12" s="103"/>
      <c r="E12" s="103"/>
      <c r="F12" s="103"/>
      <c r="G12" s="103"/>
      <c r="H12" s="103"/>
      <c r="I12" s="103"/>
      <c r="J12" s="103"/>
      <c r="K12" s="103"/>
      <c r="L12" s="103"/>
      <c r="M12" s="103"/>
      <c r="N12" s="103"/>
      <c r="O12" s="103"/>
      <c r="P12" s="103"/>
      <c r="Q12" s="103"/>
      <c r="R12" s="103"/>
      <c r="S12" s="103"/>
      <c r="T12" s="103"/>
      <c r="U12" s="104"/>
      <c r="V12" s="1"/>
      <c r="W12" s="1"/>
      <c r="X12" s="1"/>
      <c r="Y12" s="1"/>
      <c r="Z12" s="1"/>
      <c r="AA12" s="1"/>
      <c r="AB12" s="1"/>
      <c r="AC12" s="1"/>
    </row>
    <row r="13" ht="15.75" customHeight="1">
      <c r="A13" s="105" t="s">
        <v>49</v>
      </c>
      <c r="B13" s="106"/>
      <c r="C13" s="106"/>
      <c r="D13" s="106"/>
      <c r="E13" s="106"/>
      <c r="F13" s="106"/>
      <c r="G13" s="106"/>
      <c r="H13" s="106"/>
      <c r="I13" s="106"/>
      <c r="J13" s="106"/>
      <c r="K13" s="106"/>
      <c r="L13" s="106"/>
      <c r="M13" s="106"/>
      <c r="N13" s="106"/>
      <c r="O13" s="106"/>
      <c r="P13" s="106"/>
      <c r="Q13" s="106"/>
      <c r="R13" s="106"/>
      <c r="S13" s="106"/>
      <c r="T13" s="106"/>
      <c r="U13" s="107"/>
      <c r="V13" s="1"/>
      <c r="W13" s="1"/>
      <c r="X13" s="1"/>
      <c r="Y13" s="1"/>
      <c r="Z13" s="1"/>
      <c r="AA13" s="1"/>
      <c r="AB13" s="1"/>
      <c r="AC13" s="1"/>
    </row>
    <row r="14">
      <c r="A14" s="105" t="s">
        <v>50</v>
      </c>
      <c r="B14" s="106"/>
      <c r="C14" s="106"/>
      <c r="D14" s="106"/>
      <c r="E14" s="106"/>
      <c r="F14" s="106"/>
      <c r="G14" s="106"/>
      <c r="H14" s="106"/>
      <c r="I14" s="106"/>
      <c r="J14" s="106"/>
      <c r="K14" s="106"/>
      <c r="L14" s="106"/>
      <c r="M14" s="106"/>
      <c r="N14" s="106"/>
      <c r="O14" s="106"/>
      <c r="P14" s="106"/>
      <c r="Q14" s="106"/>
      <c r="R14" s="106"/>
      <c r="S14" s="106"/>
      <c r="T14" s="106"/>
      <c r="U14" s="108"/>
      <c r="V14" s="1"/>
      <c r="W14" s="1"/>
      <c r="X14" s="1"/>
      <c r="Y14" s="1"/>
      <c r="Z14" s="1"/>
      <c r="AA14" s="1"/>
      <c r="AB14" s="1"/>
      <c r="AC14" s="1"/>
    </row>
    <row r="15" ht="15.75" customHeight="1">
      <c r="A15" s="105" t="s">
        <v>51</v>
      </c>
      <c r="B15" s="106"/>
      <c r="C15" s="106"/>
      <c r="D15" s="106"/>
      <c r="E15" s="106"/>
      <c r="F15" s="106"/>
      <c r="G15" s="106"/>
      <c r="H15" s="106"/>
      <c r="I15" s="106"/>
      <c r="J15" s="106"/>
      <c r="K15" s="106"/>
      <c r="L15" s="106"/>
      <c r="M15" s="106"/>
      <c r="N15" s="106"/>
      <c r="O15" s="106"/>
      <c r="P15" s="106"/>
      <c r="Q15" s="106"/>
      <c r="R15" s="106"/>
      <c r="S15" s="106"/>
      <c r="T15" s="106"/>
      <c r="U15" s="107"/>
      <c r="V15" s="1"/>
      <c r="W15" s="1"/>
      <c r="X15" s="1"/>
      <c r="Y15" s="1"/>
      <c r="Z15" s="1"/>
      <c r="AA15" s="1"/>
      <c r="AB15" s="1"/>
      <c r="AC15" s="1"/>
    </row>
    <row r="16" ht="15.75" customHeight="1">
      <c r="A16" s="105" t="s">
        <v>52</v>
      </c>
      <c r="B16" s="106"/>
      <c r="C16" s="106"/>
      <c r="D16" s="106"/>
      <c r="E16" s="106"/>
      <c r="F16" s="106"/>
      <c r="G16" s="106"/>
      <c r="H16" s="106"/>
      <c r="I16" s="106"/>
      <c r="J16" s="106"/>
      <c r="K16" s="106"/>
      <c r="L16" s="106"/>
      <c r="M16" s="106"/>
      <c r="N16" s="106"/>
      <c r="O16" s="106"/>
      <c r="P16" s="106"/>
      <c r="Q16" s="106"/>
      <c r="R16" s="106"/>
      <c r="S16" s="106"/>
      <c r="T16" s="106"/>
      <c r="U16" s="107"/>
      <c r="V16" s="1"/>
      <c r="W16" s="10"/>
      <c r="X16" s="1"/>
      <c r="Y16" s="1"/>
      <c r="Z16" s="1"/>
      <c r="AA16" s="1"/>
      <c r="AB16" s="1"/>
      <c r="AC16" s="1"/>
    </row>
    <row r="17">
      <c r="A17" s="105" t="s">
        <v>53</v>
      </c>
      <c r="B17" s="106"/>
      <c r="C17" s="106"/>
      <c r="D17" s="106"/>
      <c r="E17" s="106"/>
      <c r="F17" s="106"/>
      <c r="G17" s="106"/>
      <c r="H17" s="106"/>
      <c r="I17" s="106"/>
      <c r="J17" s="106"/>
      <c r="K17" s="106"/>
      <c r="L17" s="106"/>
      <c r="M17" s="106"/>
      <c r="N17" s="106"/>
      <c r="O17" s="106"/>
      <c r="P17" s="106"/>
      <c r="Q17" s="106"/>
      <c r="R17" s="106"/>
      <c r="S17" s="106"/>
      <c r="T17" s="106"/>
      <c r="U17" s="108"/>
      <c r="V17" s="1"/>
      <c r="W17" s="10"/>
      <c r="X17" s="1"/>
      <c r="Y17" s="1"/>
      <c r="Z17" s="1"/>
      <c r="AA17" s="1"/>
      <c r="AB17" s="1"/>
      <c r="AC17" s="1"/>
    </row>
    <row r="18">
      <c r="A18" s="105" t="s">
        <v>54</v>
      </c>
      <c r="B18" s="106"/>
      <c r="C18" s="106"/>
      <c r="D18" s="106"/>
      <c r="E18" s="106"/>
      <c r="F18" s="106"/>
      <c r="G18" s="106"/>
      <c r="H18" s="106"/>
      <c r="I18" s="106"/>
      <c r="J18" s="106"/>
      <c r="K18" s="106"/>
      <c r="L18" s="106"/>
      <c r="M18" s="106"/>
      <c r="N18" s="106"/>
      <c r="O18" s="106"/>
      <c r="P18" s="106"/>
      <c r="Q18" s="106"/>
      <c r="R18" s="106"/>
      <c r="S18" s="106"/>
      <c r="T18" s="106"/>
      <c r="U18" s="108"/>
      <c r="V18" s="1"/>
      <c r="W18" s="10"/>
      <c r="X18" s="1"/>
      <c r="Y18" s="1"/>
      <c r="Z18" s="1"/>
      <c r="AA18" s="1"/>
      <c r="AB18" s="1"/>
      <c r="AC18" s="1"/>
    </row>
    <row r="19" ht="15.75" customHeight="1">
      <c r="A19" s="109" t="s">
        <v>55</v>
      </c>
      <c r="B19" s="110"/>
      <c r="C19" s="110"/>
      <c r="D19" s="110"/>
      <c r="E19" s="110"/>
      <c r="F19" s="110"/>
      <c r="G19" s="110"/>
      <c r="H19" s="110"/>
      <c r="I19" s="110"/>
      <c r="J19" s="110"/>
      <c r="K19" s="110"/>
      <c r="L19" s="110"/>
      <c r="M19" s="110"/>
      <c r="N19" s="110"/>
      <c r="O19" s="110"/>
      <c r="P19" s="110"/>
      <c r="Q19" s="110"/>
      <c r="R19" s="110"/>
      <c r="S19" s="110"/>
      <c r="T19" s="110"/>
      <c r="U19" s="111"/>
      <c r="V19" s="1"/>
      <c r="W19" s="1"/>
      <c r="X19" s="10"/>
      <c r="Y19" s="1"/>
      <c r="Z19" s="1"/>
      <c r="AA19" s="1"/>
      <c r="AB19" s="1"/>
      <c r="AC19" s="1"/>
    </row>
    <row r="20" ht="21.0" customHeight="1">
      <c r="A20" s="90"/>
      <c r="B20" s="112"/>
      <c r="C20" s="112"/>
      <c r="D20" s="91"/>
      <c r="E20" s="87"/>
      <c r="F20" s="87"/>
      <c r="G20" s="87"/>
      <c r="H20" s="87"/>
      <c r="I20" s="87"/>
      <c r="J20" s="87"/>
      <c r="K20" s="87"/>
      <c r="L20" s="87"/>
      <c r="M20" s="87"/>
      <c r="N20" s="87"/>
      <c r="O20" s="87"/>
      <c r="P20" s="87"/>
      <c r="Q20" s="87"/>
      <c r="R20" s="87"/>
      <c r="S20" s="87"/>
      <c r="T20" s="87"/>
      <c r="U20" s="113"/>
      <c r="V20" s="1"/>
      <c r="W20" s="1"/>
      <c r="X20" s="10"/>
      <c r="Y20" s="1"/>
      <c r="Z20" s="1"/>
      <c r="AA20" s="1"/>
      <c r="AB20" s="1"/>
      <c r="AC20" s="1"/>
    </row>
    <row r="21" ht="21.0" customHeight="1">
      <c r="A21" s="41" t="s">
        <v>31</v>
      </c>
      <c r="B21" s="114"/>
      <c r="C21" s="114"/>
      <c r="D21" s="115"/>
      <c r="E21" s="87"/>
      <c r="F21" s="87"/>
      <c r="G21" s="87"/>
      <c r="H21" s="87"/>
      <c r="I21" s="87"/>
      <c r="J21" s="87"/>
      <c r="K21" s="87"/>
      <c r="L21" s="87"/>
      <c r="M21" s="87"/>
      <c r="N21" s="87"/>
      <c r="O21" s="87"/>
      <c r="P21" s="87"/>
      <c r="Q21" s="87"/>
      <c r="R21" s="87"/>
      <c r="S21" s="87"/>
      <c r="T21" s="87"/>
      <c r="U21" s="113" t="s">
        <v>56</v>
      </c>
      <c r="V21" s="1"/>
      <c r="W21" s="1"/>
      <c r="X21" s="10"/>
      <c r="Y21" s="1"/>
      <c r="Z21" s="1"/>
      <c r="AA21" s="1"/>
      <c r="AB21" s="1"/>
      <c r="AC21" s="1"/>
    </row>
    <row r="22" ht="26.25" customHeight="1">
      <c r="A22" s="116" t="s">
        <v>57</v>
      </c>
      <c r="B22" s="117" t="s">
        <v>35</v>
      </c>
      <c r="C22" s="117" t="s">
        <v>36</v>
      </c>
      <c r="D22" s="118" t="s">
        <v>58</v>
      </c>
      <c r="E22" s="118" t="s">
        <v>59</v>
      </c>
      <c r="F22" s="118" t="s">
        <v>41</v>
      </c>
      <c r="G22" s="118" t="s">
        <v>42</v>
      </c>
      <c r="H22" s="118" t="s">
        <v>43</v>
      </c>
      <c r="I22" s="118" t="s">
        <v>44</v>
      </c>
      <c r="J22" s="118" t="s">
        <v>45</v>
      </c>
      <c r="K22" s="117" t="s">
        <v>60</v>
      </c>
      <c r="L22" s="119" t="s">
        <v>178</v>
      </c>
      <c r="M22" s="21"/>
      <c r="N22" s="120"/>
      <c r="O22" s="121" t="s">
        <v>62</v>
      </c>
      <c r="P22" s="21"/>
      <c r="Q22" s="21"/>
      <c r="R22" s="21"/>
      <c r="S22" s="21"/>
      <c r="T22" s="21"/>
      <c r="U22" s="120"/>
      <c r="V22" s="122" t="s">
        <v>179</v>
      </c>
      <c r="W22" s="123" t="s">
        <v>64</v>
      </c>
      <c r="X22" s="1"/>
      <c r="Y22" s="1"/>
      <c r="Z22" s="1"/>
      <c r="AA22" s="1"/>
      <c r="AB22" s="1"/>
      <c r="AC22" s="1"/>
    </row>
    <row r="23" ht="19.5" customHeight="1">
      <c r="A23" s="124"/>
      <c r="B23" s="125"/>
      <c r="C23" s="125"/>
      <c r="D23" s="125"/>
      <c r="E23" s="125"/>
      <c r="F23" s="125"/>
      <c r="G23" s="125"/>
      <c r="H23" s="125"/>
      <c r="I23" s="125"/>
      <c r="J23" s="125"/>
      <c r="K23" s="125"/>
      <c r="L23" s="126" t="s">
        <v>65</v>
      </c>
      <c r="M23" s="127" t="s">
        <v>66</v>
      </c>
      <c r="N23" s="128" t="s">
        <v>180</v>
      </c>
      <c r="O23" s="129" t="s">
        <v>65</v>
      </c>
      <c r="P23" s="130"/>
      <c r="Q23" s="130"/>
      <c r="R23" s="131"/>
      <c r="S23" s="132" t="s">
        <v>181</v>
      </c>
      <c r="T23" s="131"/>
      <c r="U23" s="128" t="s">
        <v>182</v>
      </c>
      <c r="V23" s="125"/>
      <c r="W23" s="133"/>
      <c r="X23" s="1"/>
      <c r="Y23" s="1"/>
      <c r="Z23" s="1"/>
      <c r="AA23" s="1"/>
      <c r="AB23" s="1"/>
      <c r="AC23" s="1"/>
    </row>
    <row r="24" ht="19.5" customHeight="1">
      <c r="A24" s="124"/>
      <c r="B24" s="125"/>
      <c r="C24" s="125"/>
      <c r="D24" s="125"/>
      <c r="E24" s="125"/>
      <c r="F24" s="125"/>
      <c r="G24" s="125"/>
      <c r="H24" s="125"/>
      <c r="I24" s="125"/>
      <c r="J24" s="125"/>
      <c r="K24" s="134" t="s">
        <v>70</v>
      </c>
      <c r="L24" s="125"/>
      <c r="M24" s="125"/>
      <c r="N24" s="125"/>
      <c r="O24" s="135" t="s">
        <v>71</v>
      </c>
      <c r="P24" s="136" t="s">
        <v>72</v>
      </c>
      <c r="Q24" s="137"/>
      <c r="R24" s="138" t="s">
        <v>73</v>
      </c>
      <c r="S24" s="139"/>
      <c r="T24" s="124"/>
      <c r="U24" s="125"/>
      <c r="V24" s="125"/>
      <c r="W24" s="133"/>
      <c r="X24" s="1"/>
      <c r="Y24" s="1"/>
      <c r="Z24" s="1"/>
      <c r="AA24" s="1"/>
      <c r="AB24" s="1"/>
      <c r="AC24" s="1"/>
    </row>
    <row r="25" ht="19.5" customHeight="1">
      <c r="A25" s="124"/>
      <c r="B25" s="125"/>
      <c r="C25" s="125"/>
      <c r="D25" s="125"/>
      <c r="E25" s="125"/>
      <c r="F25" s="125"/>
      <c r="G25" s="125"/>
      <c r="H25" s="125"/>
      <c r="I25" s="125"/>
      <c r="J25" s="125"/>
      <c r="K25" s="125"/>
      <c r="L25" s="125"/>
      <c r="M25" s="125"/>
      <c r="N25" s="125"/>
      <c r="O25" s="125"/>
      <c r="P25" s="140" t="s">
        <v>74</v>
      </c>
      <c r="Q25" s="141" t="s">
        <v>75</v>
      </c>
      <c r="R25" s="125"/>
      <c r="S25" s="139"/>
      <c r="T25" s="124"/>
      <c r="U25" s="125"/>
      <c r="V25" s="125"/>
      <c r="W25" s="133"/>
      <c r="X25" s="1"/>
      <c r="Y25" s="1"/>
      <c r="Z25" s="1"/>
      <c r="AA25" s="1"/>
      <c r="AB25" s="1"/>
      <c r="AC25" s="1"/>
    </row>
    <row r="26" ht="19.5" customHeight="1">
      <c r="A26" s="124"/>
      <c r="B26" s="125"/>
      <c r="C26" s="125"/>
      <c r="D26" s="125"/>
      <c r="E26" s="125"/>
      <c r="F26" s="125"/>
      <c r="G26" s="125"/>
      <c r="H26" s="125"/>
      <c r="I26" s="125"/>
      <c r="J26" s="125"/>
      <c r="K26" s="142" t="s">
        <v>76</v>
      </c>
      <c r="L26" s="143" t="s">
        <v>77</v>
      </c>
      <c r="M26" s="144" t="s">
        <v>78</v>
      </c>
      <c r="N26" s="144" t="s">
        <v>183</v>
      </c>
      <c r="O26" s="145" t="s">
        <v>80</v>
      </c>
      <c r="P26" s="146" t="s">
        <v>81</v>
      </c>
      <c r="Q26" s="147" t="s">
        <v>82</v>
      </c>
      <c r="R26" s="144" t="s">
        <v>184</v>
      </c>
      <c r="S26" s="148" t="s">
        <v>71</v>
      </c>
      <c r="T26" s="149" t="s">
        <v>84</v>
      </c>
      <c r="U26" s="150" t="s">
        <v>85</v>
      </c>
      <c r="V26" s="151" t="s">
        <v>185</v>
      </c>
      <c r="W26" s="133"/>
      <c r="X26" s="1"/>
      <c r="Y26" s="1"/>
      <c r="Z26" s="1"/>
      <c r="AA26" s="1"/>
      <c r="AB26" s="1"/>
      <c r="AC26" s="1"/>
    </row>
    <row r="27" ht="18.0" customHeight="1">
      <c r="A27" s="160"/>
      <c r="B27" s="153" t="str">
        <f>IFERROR(VLOOKUP($A27, '利用者情報'!$A$12:$L$113, 2, FALSE), "")</f>
        <v/>
      </c>
      <c r="C27" s="153" t="str">
        <f>IFERROR(VLOOKUP($A27, '利用者情報'!$A$12:$L$113, 3, FALSE), "")</f>
        <v/>
      </c>
      <c r="D27" s="153" t="str">
        <f>IFERROR(VLOOKUP($A27, '利用者情報'!$A$12:$L$113, 6, FALSE), "")</f>
        <v/>
      </c>
      <c r="E27" s="153" t="str">
        <f>IFERROR(VLOOKUP($A27, '利用者情報'!$A$12:$L$113, 7, FALSE), "")</f>
        <v/>
      </c>
      <c r="F27" s="156" t="str">
        <f>IFERROR(VLOOKUP($A27, '利用者情報'!$A$12:$L$113, 8, FALSE), "")</f>
        <v/>
      </c>
      <c r="G27" s="153" t="str">
        <f>IFERROR(VLOOKUP($A27, '利用者情報'!$A$12:$L$113, 9, FALSE), "")</f>
        <v/>
      </c>
      <c r="H27" s="153" t="str">
        <f>IFERROR(VLOOKUP($A27, '利用者情報'!$A$12:$L$113, 10, FALSE), "")</f>
        <v/>
      </c>
      <c r="I27" s="153" t="str">
        <f>IFERROR(VLOOKUP($A27, '利用者情報'!$A$12:$L$113, 11, FALSE), "")</f>
        <v/>
      </c>
      <c r="J27" s="153" t="str">
        <f>IFERROR(VLOOKUP($A27, '利用者情報'!$A$12:$L$113, 12, FALSE), "")</f>
        <v/>
      </c>
      <c r="K27" s="152"/>
      <c r="L27" s="152"/>
      <c r="M27" s="157">
        <f t="shared" ref="M27:M96" si="1">IF(L27=0,0,IF(B27="",0,IF(AND(F27="○",OR($D$5="小規模多機能型居宅介護",$D$5="複合型サービス(看護小規模多機能型居宅介護）",$D$5="定期巡回・随時対応型訪問介護看護",$D$5="地域密着型老人福祉施設入所者生活介護",$D$5="介護福祉施設サービス")),0,IF(G27="○",0,IF(J27="○",0,IF(H27="○",0.5,0.25))))))</f>
        <v>0</v>
      </c>
      <c r="N27" s="158">
        <f t="shared" ref="N27:N96" si="2">ROUNDDOWN(L27*M27,0)</f>
        <v>0</v>
      </c>
      <c r="O27" s="152"/>
      <c r="P27" s="152"/>
      <c r="Q27" s="152"/>
      <c r="R27" s="158">
        <f t="shared" ref="R27:R96" si="3">Q27+O27+P27</f>
        <v>0</v>
      </c>
      <c r="S27" s="157">
        <f t="shared" ref="S27:S96" si="4">IF(R27=0,0,IF(B27="",0,IF(J27="○",0,IF(H27="○",0.5,0.25))))</f>
        <v>0</v>
      </c>
      <c r="T27" s="157">
        <f t="shared" ref="T27:T96" si="5">IF(R27=0,0,IF(B27="",0,IF(J27="○",1,IF(I27="○",1,IF(H27="○",0.5,0.25)))))</f>
        <v>0</v>
      </c>
      <c r="U27" s="158">
        <f t="shared" ref="U27:U96" si="6">IF(G27="○",ROUNDDOWN(P27*T27,0),ROUNDDOWN(O27*S27,0)+ROUNDDOWN(SUM(P27:Q27)*T27,0))</f>
        <v>0</v>
      </c>
      <c r="V27" s="158">
        <f t="shared" ref="V27:V96" si="7">N27+U27</f>
        <v>0</v>
      </c>
      <c r="W27" s="159"/>
      <c r="X27" s="10" t="str">
        <f t="shared" ref="X27:X77" si="8">IF(J27="○",ROW(),"")</f>
        <v/>
      </c>
      <c r="Y27" s="1"/>
      <c r="Z27" s="1"/>
      <c r="AA27" s="1"/>
      <c r="AB27" s="1"/>
      <c r="AC27" s="1"/>
    </row>
    <row r="28" ht="18.0" customHeight="1">
      <c r="A28" s="160"/>
      <c r="B28" s="153" t="str">
        <f>IFERROR(VLOOKUP($A28, '利用者情報'!$A$12:$L$113, 2, FALSE), "")</f>
        <v/>
      </c>
      <c r="C28" s="153" t="str">
        <f>IFERROR(VLOOKUP($A28, '利用者情報'!$A$12:$L$113, 3, FALSE), "")</f>
        <v/>
      </c>
      <c r="D28" s="153" t="str">
        <f>IFERROR(VLOOKUP($A28, '利用者情報'!$A$12:$L$113, 6, FALSE), "")</f>
        <v/>
      </c>
      <c r="E28" s="153" t="str">
        <f>IFERROR(VLOOKUP($A28, '利用者情報'!$A$12:$L$113, 7, FALSE), "")</f>
        <v/>
      </c>
      <c r="F28" s="156" t="str">
        <f>IFERROR(VLOOKUP($A28, '利用者情報'!$A$12:$L$113, 8, FALSE), "")</f>
        <v/>
      </c>
      <c r="G28" s="153" t="str">
        <f>IFERROR(VLOOKUP($A28, '利用者情報'!$A$12:$L$113, 9, FALSE), "")</f>
        <v/>
      </c>
      <c r="H28" s="153" t="str">
        <f>IFERROR(VLOOKUP($A28, '利用者情報'!$A$12:$L$113, 10, FALSE), "")</f>
        <v/>
      </c>
      <c r="I28" s="153" t="str">
        <f>IFERROR(VLOOKUP($A28, '利用者情報'!$A$12:$L$113, 11, FALSE), "")</f>
        <v/>
      </c>
      <c r="J28" s="153" t="str">
        <f>IFERROR(VLOOKUP($A28, '利用者情報'!$A$12:$L$113, 12, FALSE), "")</f>
        <v/>
      </c>
      <c r="K28" s="160"/>
      <c r="L28" s="160"/>
      <c r="M28" s="157">
        <f t="shared" si="1"/>
        <v>0</v>
      </c>
      <c r="N28" s="158">
        <f t="shared" si="2"/>
        <v>0</v>
      </c>
      <c r="O28" s="160"/>
      <c r="P28" s="160"/>
      <c r="Q28" s="160"/>
      <c r="R28" s="158">
        <f t="shared" si="3"/>
        <v>0</v>
      </c>
      <c r="S28" s="157">
        <f t="shared" si="4"/>
        <v>0</v>
      </c>
      <c r="T28" s="157">
        <f t="shared" si="5"/>
        <v>0</v>
      </c>
      <c r="U28" s="158">
        <f t="shared" si="6"/>
        <v>0</v>
      </c>
      <c r="V28" s="158">
        <f t="shared" si="7"/>
        <v>0</v>
      </c>
      <c r="W28" s="159"/>
      <c r="X28" s="10" t="str">
        <f t="shared" si="8"/>
        <v/>
      </c>
      <c r="Y28" s="1"/>
      <c r="Z28" s="1"/>
      <c r="AA28" s="1"/>
      <c r="AB28" s="1"/>
      <c r="AC28" s="1"/>
    </row>
    <row r="29" ht="18.0" customHeight="1">
      <c r="A29" s="160"/>
      <c r="B29" s="153" t="str">
        <f>IFERROR(VLOOKUP($A29, '利用者情報'!$A$12:$L$113, 2, FALSE), "")</f>
        <v/>
      </c>
      <c r="C29" s="153" t="str">
        <f>IFERROR(VLOOKUP($A29, '利用者情報'!$A$12:$L$113, 3, FALSE), "")</f>
        <v/>
      </c>
      <c r="D29" s="153" t="str">
        <f>IFERROR(VLOOKUP($A29, '利用者情報'!$A$12:$L$113, 6, FALSE), "")</f>
        <v/>
      </c>
      <c r="E29" s="153" t="str">
        <f>IFERROR(VLOOKUP($A29, '利用者情報'!$A$12:$L$113, 7, FALSE), "")</f>
        <v/>
      </c>
      <c r="F29" s="156" t="str">
        <f>IFERROR(VLOOKUP($A29, '利用者情報'!$A$12:$L$113, 8, FALSE), "")</f>
        <v/>
      </c>
      <c r="G29" s="153" t="str">
        <f>IFERROR(VLOOKUP($A29, '利用者情報'!$A$12:$L$113, 9, FALSE), "")</f>
        <v/>
      </c>
      <c r="H29" s="153" t="str">
        <f>IFERROR(VLOOKUP($A29, '利用者情報'!$A$12:$L$113, 10, FALSE), "")</f>
        <v/>
      </c>
      <c r="I29" s="153" t="str">
        <f>IFERROR(VLOOKUP($A29, '利用者情報'!$A$12:$L$113, 11, FALSE), "")</f>
        <v/>
      </c>
      <c r="J29" s="153" t="str">
        <f>IFERROR(VLOOKUP($A29, '利用者情報'!$A$12:$L$113, 12, FALSE), "")</f>
        <v/>
      </c>
      <c r="K29" s="160"/>
      <c r="L29" s="160"/>
      <c r="M29" s="157">
        <f t="shared" si="1"/>
        <v>0</v>
      </c>
      <c r="N29" s="158">
        <f t="shared" si="2"/>
        <v>0</v>
      </c>
      <c r="O29" s="160"/>
      <c r="P29" s="160"/>
      <c r="Q29" s="160"/>
      <c r="R29" s="158">
        <f t="shared" si="3"/>
        <v>0</v>
      </c>
      <c r="S29" s="157">
        <f t="shared" si="4"/>
        <v>0</v>
      </c>
      <c r="T29" s="157">
        <f t="shared" si="5"/>
        <v>0</v>
      </c>
      <c r="U29" s="158">
        <f t="shared" si="6"/>
        <v>0</v>
      </c>
      <c r="V29" s="158">
        <f t="shared" si="7"/>
        <v>0</v>
      </c>
      <c r="W29" s="159"/>
      <c r="X29" s="10" t="str">
        <f t="shared" si="8"/>
        <v/>
      </c>
      <c r="Y29" s="1"/>
      <c r="Z29" s="1"/>
      <c r="AA29" s="1"/>
      <c r="AB29" s="1"/>
      <c r="AC29" s="1"/>
    </row>
    <row r="30" ht="18.0" customHeight="1">
      <c r="A30" s="160"/>
      <c r="B30" s="153" t="str">
        <f>IFERROR(VLOOKUP($A30, '利用者情報'!$A$12:$L$113, 2, FALSE), "")</f>
        <v/>
      </c>
      <c r="C30" s="153" t="str">
        <f>IFERROR(VLOOKUP($A30, '利用者情報'!$A$12:$L$113, 3, FALSE), "")</f>
        <v/>
      </c>
      <c r="D30" s="153" t="str">
        <f>IFERROR(VLOOKUP($A30, '利用者情報'!$A$12:$L$113, 6, FALSE), "")</f>
        <v/>
      </c>
      <c r="E30" s="153" t="str">
        <f>IFERROR(VLOOKUP($A30, '利用者情報'!$A$12:$L$113, 7, FALSE), "")</f>
        <v/>
      </c>
      <c r="F30" s="156" t="str">
        <f>IFERROR(VLOOKUP($A30, '利用者情報'!$A$12:$L$113, 8, FALSE), "")</f>
        <v/>
      </c>
      <c r="G30" s="153" t="str">
        <f>IFERROR(VLOOKUP($A30, '利用者情報'!$A$12:$L$113, 9, FALSE), "")</f>
        <v/>
      </c>
      <c r="H30" s="153" t="str">
        <f>IFERROR(VLOOKUP($A30, '利用者情報'!$A$12:$L$113, 10, FALSE), "")</f>
        <v/>
      </c>
      <c r="I30" s="153" t="str">
        <f>IFERROR(VLOOKUP($A30, '利用者情報'!$A$12:$L$113, 11, FALSE), "")</f>
        <v/>
      </c>
      <c r="J30" s="153" t="str">
        <f>IFERROR(VLOOKUP($A30, '利用者情報'!$A$12:$L$113, 12, FALSE), "")</f>
        <v/>
      </c>
      <c r="K30" s="160"/>
      <c r="L30" s="160"/>
      <c r="M30" s="157">
        <f t="shared" si="1"/>
        <v>0</v>
      </c>
      <c r="N30" s="158">
        <f t="shared" si="2"/>
        <v>0</v>
      </c>
      <c r="O30" s="160"/>
      <c r="P30" s="160"/>
      <c r="Q30" s="160"/>
      <c r="R30" s="158">
        <f t="shared" si="3"/>
        <v>0</v>
      </c>
      <c r="S30" s="157">
        <f t="shared" si="4"/>
        <v>0</v>
      </c>
      <c r="T30" s="157">
        <f t="shared" si="5"/>
        <v>0</v>
      </c>
      <c r="U30" s="158">
        <f t="shared" si="6"/>
        <v>0</v>
      </c>
      <c r="V30" s="158">
        <f t="shared" si="7"/>
        <v>0</v>
      </c>
      <c r="W30" s="159"/>
      <c r="X30" s="10" t="str">
        <f t="shared" si="8"/>
        <v/>
      </c>
      <c r="Y30" s="1"/>
      <c r="Z30" s="1"/>
      <c r="AA30" s="1"/>
      <c r="AB30" s="1"/>
      <c r="AC30" s="1"/>
    </row>
    <row r="31" ht="18.0" customHeight="1">
      <c r="A31" s="160"/>
      <c r="B31" s="153" t="str">
        <f>IFERROR(VLOOKUP($A31, '利用者情報'!$A$12:$L$113, 2, FALSE), "")</f>
        <v/>
      </c>
      <c r="C31" s="153" t="str">
        <f>IFERROR(VLOOKUP($A31, '利用者情報'!$A$12:$L$113, 3, FALSE), "")</f>
        <v/>
      </c>
      <c r="D31" s="153" t="str">
        <f>IFERROR(VLOOKUP($A31, '利用者情報'!$A$12:$L$113, 6, FALSE), "")</f>
        <v/>
      </c>
      <c r="E31" s="153" t="str">
        <f>IFERROR(VLOOKUP($A31, '利用者情報'!$A$12:$L$113, 7, FALSE), "")</f>
        <v/>
      </c>
      <c r="F31" s="156" t="str">
        <f>IFERROR(VLOOKUP($A31, '利用者情報'!$A$12:$L$113, 8, FALSE), "")</f>
        <v/>
      </c>
      <c r="G31" s="153" t="str">
        <f>IFERROR(VLOOKUP($A31, '利用者情報'!$A$12:$L$113, 9, FALSE), "")</f>
        <v/>
      </c>
      <c r="H31" s="153" t="str">
        <f>IFERROR(VLOOKUP($A31, '利用者情報'!$A$12:$L$113, 10, FALSE), "")</f>
        <v/>
      </c>
      <c r="I31" s="153" t="str">
        <f>IFERROR(VLOOKUP($A31, '利用者情報'!$A$12:$L$113, 11, FALSE), "")</f>
        <v/>
      </c>
      <c r="J31" s="153" t="str">
        <f>IFERROR(VLOOKUP($A31, '利用者情報'!$A$12:$L$113, 12, FALSE), "")</f>
        <v/>
      </c>
      <c r="K31" s="160"/>
      <c r="L31" s="160"/>
      <c r="M31" s="157">
        <f t="shared" si="1"/>
        <v>0</v>
      </c>
      <c r="N31" s="158">
        <f t="shared" si="2"/>
        <v>0</v>
      </c>
      <c r="O31" s="160"/>
      <c r="P31" s="160"/>
      <c r="Q31" s="160"/>
      <c r="R31" s="158">
        <f t="shared" si="3"/>
        <v>0</v>
      </c>
      <c r="S31" s="157">
        <f t="shared" si="4"/>
        <v>0</v>
      </c>
      <c r="T31" s="157">
        <f t="shared" si="5"/>
        <v>0</v>
      </c>
      <c r="U31" s="158">
        <f t="shared" si="6"/>
        <v>0</v>
      </c>
      <c r="V31" s="158">
        <f t="shared" si="7"/>
        <v>0</v>
      </c>
      <c r="W31" s="159"/>
      <c r="X31" s="10" t="str">
        <f t="shared" si="8"/>
        <v/>
      </c>
      <c r="Y31" s="1"/>
      <c r="Z31" s="1"/>
      <c r="AA31" s="1"/>
      <c r="AB31" s="1"/>
      <c r="AC31" s="1"/>
    </row>
    <row r="32" ht="18.0" customHeight="1">
      <c r="A32" s="160"/>
      <c r="B32" s="153" t="str">
        <f>IFERROR(VLOOKUP($A32, '利用者情報'!$A$12:$L$113, 2, FALSE), "")</f>
        <v/>
      </c>
      <c r="C32" s="153" t="str">
        <f>IFERROR(VLOOKUP($A32, '利用者情報'!$A$12:$L$113, 3, FALSE), "")</f>
        <v/>
      </c>
      <c r="D32" s="153" t="str">
        <f>IFERROR(VLOOKUP($A32, '利用者情報'!$A$12:$L$113, 6, FALSE), "")</f>
        <v/>
      </c>
      <c r="E32" s="153" t="str">
        <f>IFERROR(VLOOKUP($A32, '利用者情報'!$A$12:$L$113, 7, FALSE), "")</f>
        <v/>
      </c>
      <c r="F32" s="156" t="str">
        <f>IFERROR(VLOOKUP($A32, '利用者情報'!$A$12:$L$113, 8, FALSE), "")</f>
        <v/>
      </c>
      <c r="G32" s="153" t="str">
        <f>IFERROR(VLOOKUP($A32, '利用者情報'!$A$12:$L$113, 9, FALSE), "")</f>
        <v/>
      </c>
      <c r="H32" s="153" t="str">
        <f>IFERROR(VLOOKUP($A32, '利用者情報'!$A$12:$L$113, 10, FALSE), "")</f>
        <v/>
      </c>
      <c r="I32" s="153" t="str">
        <f>IFERROR(VLOOKUP($A32, '利用者情報'!$A$12:$L$113, 11, FALSE), "")</f>
        <v/>
      </c>
      <c r="J32" s="153" t="str">
        <f>IFERROR(VLOOKUP($A32, '利用者情報'!$A$12:$L$113, 12, FALSE), "")</f>
        <v/>
      </c>
      <c r="K32" s="160"/>
      <c r="L32" s="160"/>
      <c r="M32" s="157">
        <f t="shared" si="1"/>
        <v>0</v>
      </c>
      <c r="N32" s="158">
        <f t="shared" si="2"/>
        <v>0</v>
      </c>
      <c r="O32" s="160"/>
      <c r="P32" s="160"/>
      <c r="Q32" s="160"/>
      <c r="R32" s="158">
        <f t="shared" si="3"/>
        <v>0</v>
      </c>
      <c r="S32" s="157">
        <f t="shared" si="4"/>
        <v>0</v>
      </c>
      <c r="T32" s="157">
        <f t="shared" si="5"/>
        <v>0</v>
      </c>
      <c r="U32" s="158">
        <f t="shared" si="6"/>
        <v>0</v>
      </c>
      <c r="V32" s="158">
        <f t="shared" si="7"/>
        <v>0</v>
      </c>
      <c r="W32" s="159"/>
      <c r="X32" s="10" t="str">
        <f t="shared" si="8"/>
        <v/>
      </c>
      <c r="Y32" s="1"/>
      <c r="Z32" s="1"/>
      <c r="AA32" s="1"/>
      <c r="AB32" s="1"/>
      <c r="AC32" s="1"/>
    </row>
    <row r="33" ht="18.0" customHeight="1">
      <c r="A33" s="160"/>
      <c r="B33" s="153" t="str">
        <f>IFERROR(VLOOKUP($A33, '利用者情報'!$A$12:$L$113, 2, FALSE), "")</f>
        <v/>
      </c>
      <c r="C33" s="153" t="str">
        <f>IFERROR(VLOOKUP($A33, '利用者情報'!$A$12:$L$113, 3, FALSE), "")</f>
        <v/>
      </c>
      <c r="D33" s="153" t="str">
        <f>IFERROR(VLOOKUP($A33, '利用者情報'!$A$12:$L$113, 6, FALSE), "")</f>
        <v/>
      </c>
      <c r="E33" s="153" t="str">
        <f>IFERROR(VLOOKUP($A33, '利用者情報'!$A$12:$L$113, 7, FALSE), "")</f>
        <v/>
      </c>
      <c r="F33" s="156" t="str">
        <f>IFERROR(VLOOKUP($A33, '利用者情報'!$A$12:$L$113, 8, FALSE), "")</f>
        <v/>
      </c>
      <c r="G33" s="153" t="str">
        <f>IFERROR(VLOOKUP($A33, '利用者情報'!$A$12:$L$113, 9, FALSE), "")</f>
        <v/>
      </c>
      <c r="H33" s="153" t="str">
        <f>IFERROR(VLOOKUP($A33, '利用者情報'!$A$12:$L$113, 10, FALSE), "")</f>
        <v/>
      </c>
      <c r="I33" s="153" t="str">
        <f>IFERROR(VLOOKUP($A33, '利用者情報'!$A$12:$L$113, 11, FALSE), "")</f>
        <v/>
      </c>
      <c r="J33" s="153" t="str">
        <f>IFERROR(VLOOKUP($A33, '利用者情報'!$A$12:$L$113, 12, FALSE), "")</f>
        <v/>
      </c>
      <c r="K33" s="160"/>
      <c r="L33" s="160"/>
      <c r="M33" s="157">
        <f t="shared" si="1"/>
        <v>0</v>
      </c>
      <c r="N33" s="158">
        <f t="shared" si="2"/>
        <v>0</v>
      </c>
      <c r="O33" s="160"/>
      <c r="P33" s="160"/>
      <c r="Q33" s="160"/>
      <c r="R33" s="158">
        <f t="shared" si="3"/>
        <v>0</v>
      </c>
      <c r="S33" s="157">
        <f t="shared" si="4"/>
        <v>0</v>
      </c>
      <c r="T33" s="157">
        <f t="shared" si="5"/>
        <v>0</v>
      </c>
      <c r="U33" s="158">
        <f t="shared" si="6"/>
        <v>0</v>
      </c>
      <c r="V33" s="158">
        <f t="shared" si="7"/>
        <v>0</v>
      </c>
      <c r="W33" s="159"/>
      <c r="X33" s="10" t="str">
        <f t="shared" si="8"/>
        <v/>
      </c>
      <c r="Y33" s="1"/>
      <c r="Z33" s="1"/>
      <c r="AA33" s="1"/>
      <c r="AB33" s="1"/>
      <c r="AC33" s="1"/>
    </row>
    <row r="34" ht="18.0" customHeight="1">
      <c r="A34" s="160"/>
      <c r="B34" s="153" t="str">
        <f>IFERROR(VLOOKUP($A34, '利用者情報'!$A$12:$L$113, 2, FALSE), "")</f>
        <v/>
      </c>
      <c r="C34" s="153" t="str">
        <f>IFERROR(VLOOKUP($A34, '利用者情報'!$A$12:$L$113, 3, FALSE), "")</f>
        <v/>
      </c>
      <c r="D34" s="153" t="str">
        <f>IFERROR(VLOOKUP($A34, '利用者情報'!$A$12:$L$113, 6, FALSE), "")</f>
        <v/>
      </c>
      <c r="E34" s="153" t="str">
        <f>IFERROR(VLOOKUP($A34, '利用者情報'!$A$12:$L$113, 7, FALSE), "")</f>
        <v/>
      </c>
      <c r="F34" s="156" t="str">
        <f>IFERROR(VLOOKUP($A34, '利用者情報'!$A$12:$L$113, 8, FALSE), "")</f>
        <v/>
      </c>
      <c r="G34" s="153" t="str">
        <f>IFERROR(VLOOKUP($A34, '利用者情報'!$A$12:$L$113, 9, FALSE), "")</f>
        <v/>
      </c>
      <c r="H34" s="153" t="str">
        <f>IFERROR(VLOOKUP($A34, '利用者情報'!$A$12:$L$113, 10, FALSE), "")</f>
        <v/>
      </c>
      <c r="I34" s="153" t="str">
        <f>IFERROR(VLOOKUP($A34, '利用者情報'!$A$12:$L$113, 11, FALSE), "")</f>
        <v/>
      </c>
      <c r="J34" s="153" t="str">
        <f>IFERROR(VLOOKUP($A34, '利用者情報'!$A$12:$L$113, 12, FALSE), "")</f>
        <v/>
      </c>
      <c r="K34" s="160"/>
      <c r="L34" s="160"/>
      <c r="M34" s="157">
        <f t="shared" si="1"/>
        <v>0</v>
      </c>
      <c r="N34" s="158">
        <f t="shared" si="2"/>
        <v>0</v>
      </c>
      <c r="O34" s="160"/>
      <c r="P34" s="160"/>
      <c r="Q34" s="160"/>
      <c r="R34" s="158">
        <f t="shared" si="3"/>
        <v>0</v>
      </c>
      <c r="S34" s="157">
        <f t="shared" si="4"/>
        <v>0</v>
      </c>
      <c r="T34" s="157">
        <f t="shared" si="5"/>
        <v>0</v>
      </c>
      <c r="U34" s="158">
        <f t="shared" si="6"/>
        <v>0</v>
      </c>
      <c r="V34" s="158">
        <f t="shared" si="7"/>
        <v>0</v>
      </c>
      <c r="W34" s="159"/>
      <c r="X34" s="10" t="str">
        <f t="shared" si="8"/>
        <v/>
      </c>
      <c r="Y34" s="1"/>
      <c r="Z34" s="1"/>
      <c r="AA34" s="1"/>
      <c r="AB34" s="1"/>
      <c r="AC34" s="1"/>
    </row>
    <row r="35" ht="18.0" customHeight="1">
      <c r="A35" s="160"/>
      <c r="B35" s="153" t="str">
        <f>IFERROR(VLOOKUP($A35, '利用者情報'!$A$12:$L$113, 2, FALSE), "")</f>
        <v/>
      </c>
      <c r="C35" s="153" t="str">
        <f>IFERROR(VLOOKUP($A35, '利用者情報'!$A$12:$L$113, 3, FALSE), "")</f>
        <v/>
      </c>
      <c r="D35" s="153" t="str">
        <f>IFERROR(VLOOKUP($A35, '利用者情報'!$A$12:$L$113, 6, FALSE), "")</f>
        <v/>
      </c>
      <c r="E35" s="153" t="str">
        <f>IFERROR(VLOOKUP($A35, '利用者情報'!$A$12:$L$113, 7, FALSE), "")</f>
        <v/>
      </c>
      <c r="F35" s="156" t="str">
        <f>IFERROR(VLOOKUP($A35, '利用者情報'!$A$12:$L$113, 8, FALSE), "")</f>
        <v/>
      </c>
      <c r="G35" s="153" t="str">
        <f>IFERROR(VLOOKUP($A35, '利用者情報'!$A$12:$L$113, 9, FALSE), "")</f>
        <v/>
      </c>
      <c r="H35" s="153" t="str">
        <f>IFERROR(VLOOKUP($A35, '利用者情報'!$A$12:$L$113, 10, FALSE), "")</f>
        <v/>
      </c>
      <c r="I35" s="153" t="str">
        <f>IFERROR(VLOOKUP($A35, '利用者情報'!$A$12:$L$113, 11, FALSE), "")</f>
        <v/>
      </c>
      <c r="J35" s="153" t="str">
        <f>IFERROR(VLOOKUP($A35, '利用者情報'!$A$12:$L$113, 12, FALSE), "")</f>
        <v/>
      </c>
      <c r="K35" s="160"/>
      <c r="L35" s="160"/>
      <c r="M35" s="157">
        <f t="shared" si="1"/>
        <v>0</v>
      </c>
      <c r="N35" s="158">
        <f t="shared" si="2"/>
        <v>0</v>
      </c>
      <c r="O35" s="160"/>
      <c r="P35" s="160"/>
      <c r="Q35" s="160"/>
      <c r="R35" s="158">
        <f t="shared" si="3"/>
        <v>0</v>
      </c>
      <c r="S35" s="157">
        <f t="shared" si="4"/>
        <v>0</v>
      </c>
      <c r="T35" s="157">
        <f t="shared" si="5"/>
        <v>0</v>
      </c>
      <c r="U35" s="158">
        <f t="shared" si="6"/>
        <v>0</v>
      </c>
      <c r="V35" s="158">
        <f t="shared" si="7"/>
        <v>0</v>
      </c>
      <c r="W35" s="159"/>
      <c r="X35" s="10" t="str">
        <f t="shared" si="8"/>
        <v/>
      </c>
      <c r="Y35" s="1"/>
      <c r="Z35" s="1"/>
      <c r="AA35" s="1"/>
      <c r="AB35" s="1"/>
      <c r="AC35" s="1"/>
    </row>
    <row r="36" ht="18.0" customHeight="1">
      <c r="A36" s="160"/>
      <c r="B36" s="153" t="str">
        <f>IFERROR(VLOOKUP($A36, '利用者情報'!$A$12:$L$113, 2, FALSE), "")</f>
        <v/>
      </c>
      <c r="C36" s="153" t="str">
        <f>IFERROR(VLOOKUP($A36, '利用者情報'!$A$12:$L$113, 3, FALSE), "")</f>
        <v/>
      </c>
      <c r="D36" s="153" t="str">
        <f>IFERROR(VLOOKUP($A36, '利用者情報'!$A$12:$L$113, 6, FALSE), "")</f>
        <v/>
      </c>
      <c r="E36" s="153" t="str">
        <f>IFERROR(VLOOKUP($A36, '利用者情報'!$A$12:$L$113, 7, FALSE), "")</f>
        <v/>
      </c>
      <c r="F36" s="156" t="str">
        <f>IFERROR(VLOOKUP($A36, '利用者情報'!$A$12:$L$113, 8, FALSE), "")</f>
        <v/>
      </c>
      <c r="G36" s="153" t="str">
        <f>IFERROR(VLOOKUP($A36, '利用者情報'!$A$12:$L$113, 9, FALSE), "")</f>
        <v/>
      </c>
      <c r="H36" s="153" t="str">
        <f>IFERROR(VLOOKUP($A36, '利用者情報'!$A$12:$L$113, 10, FALSE), "")</f>
        <v/>
      </c>
      <c r="I36" s="153" t="str">
        <f>IFERROR(VLOOKUP($A36, '利用者情報'!$A$12:$L$113, 11, FALSE), "")</f>
        <v/>
      </c>
      <c r="J36" s="153" t="str">
        <f>IFERROR(VLOOKUP($A36, '利用者情報'!$A$12:$L$113, 12, FALSE), "")</f>
        <v/>
      </c>
      <c r="K36" s="160"/>
      <c r="L36" s="160"/>
      <c r="M36" s="157">
        <f t="shared" si="1"/>
        <v>0</v>
      </c>
      <c r="N36" s="158">
        <f t="shared" si="2"/>
        <v>0</v>
      </c>
      <c r="O36" s="160"/>
      <c r="P36" s="160"/>
      <c r="Q36" s="160"/>
      <c r="R36" s="158">
        <f t="shared" si="3"/>
        <v>0</v>
      </c>
      <c r="S36" s="157">
        <f t="shared" si="4"/>
        <v>0</v>
      </c>
      <c r="T36" s="157">
        <f t="shared" si="5"/>
        <v>0</v>
      </c>
      <c r="U36" s="158">
        <f t="shared" si="6"/>
        <v>0</v>
      </c>
      <c r="V36" s="158">
        <f t="shared" si="7"/>
        <v>0</v>
      </c>
      <c r="W36" s="159"/>
      <c r="X36" s="10" t="str">
        <f t="shared" si="8"/>
        <v/>
      </c>
      <c r="Y36" s="1"/>
      <c r="Z36" s="1"/>
      <c r="AA36" s="1"/>
      <c r="AB36" s="1"/>
      <c r="AC36" s="1"/>
    </row>
    <row r="37" ht="18.0" customHeight="1">
      <c r="A37" s="160"/>
      <c r="B37" s="153" t="str">
        <f>IFERROR(VLOOKUP($A37, '利用者情報'!$A$12:$L$113, 2, FALSE), "")</f>
        <v/>
      </c>
      <c r="C37" s="153" t="str">
        <f>IFERROR(VLOOKUP($A37, '利用者情報'!$A$12:$L$113, 3, FALSE), "")</f>
        <v/>
      </c>
      <c r="D37" s="153" t="str">
        <f>IFERROR(VLOOKUP($A37, '利用者情報'!$A$12:$L$113, 6, FALSE), "")</f>
        <v/>
      </c>
      <c r="E37" s="153" t="str">
        <f>IFERROR(VLOOKUP($A37, '利用者情報'!$A$12:$L$113, 7, FALSE), "")</f>
        <v/>
      </c>
      <c r="F37" s="156" t="str">
        <f>IFERROR(VLOOKUP($A37, '利用者情報'!$A$12:$L$113, 8, FALSE), "")</f>
        <v/>
      </c>
      <c r="G37" s="153" t="str">
        <f>IFERROR(VLOOKUP($A37, '利用者情報'!$A$12:$L$113, 9, FALSE), "")</f>
        <v/>
      </c>
      <c r="H37" s="153" t="str">
        <f>IFERROR(VLOOKUP($A37, '利用者情報'!$A$12:$L$113, 10, FALSE), "")</f>
        <v/>
      </c>
      <c r="I37" s="153" t="str">
        <f>IFERROR(VLOOKUP($A37, '利用者情報'!$A$12:$L$113, 11, FALSE), "")</f>
        <v/>
      </c>
      <c r="J37" s="153" t="str">
        <f>IFERROR(VLOOKUP($A37, '利用者情報'!$A$12:$L$113, 12, FALSE), "")</f>
        <v/>
      </c>
      <c r="K37" s="160"/>
      <c r="L37" s="160"/>
      <c r="M37" s="157">
        <f t="shared" si="1"/>
        <v>0</v>
      </c>
      <c r="N37" s="158">
        <f t="shared" si="2"/>
        <v>0</v>
      </c>
      <c r="O37" s="160"/>
      <c r="P37" s="160"/>
      <c r="Q37" s="160"/>
      <c r="R37" s="158">
        <f t="shared" si="3"/>
        <v>0</v>
      </c>
      <c r="S37" s="157">
        <f t="shared" si="4"/>
        <v>0</v>
      </c>
      <c r="T37" s="157">
        <f t="shared" si="5"/>
        <v>0</v>
      </c>
      <c r="U37" s="158">
        <f t="shared" si="6"/>
        <v>0</v>
      </c>
      <c r="V37" s="158">
        <f t="shared" si="7"/>
        <v>0</v>
      </c>
      <c r="W37" s="159"/>
      <c r="X37" s="10" t="str">
        <f t="shared" si="8"/>
        <v/>
      </c>
      <c r="Y37" s="1"/>
      <c r="Z37" s="1"/>
      <c r="AA37" s="1"/>
      <c r="AB37" s="1"/>
      <c r="AC37" s="1"/>
    </row>
    <row r="38" ht="18.0" customHeight="1">
      <c r="A38" s="160"/>
      <c r="B38" s="153" t="str">
        <f>IFERROR(VLOOKUP($A38, '利用者情報'!$A$12:$L$113, 2, FALSE), "")</f>
        <v/>
      </c>
      <c r="C38" s="153" t="str">
        <f>IFERROR(VLOOKUP($A38, '利用者情報'!$A$12:$L$113, 3, FALSE), "")</f>
        <v/>
      </c>
      <c r="D38" s="153" t="str">
        <f>IFERROR(VLOOKUP($A38, '利用者情報'!$A$12:$L$113, 6, FALSE), "")</f>
        <v/>
      </c>
      <c r="E38" s="153" t="str">
        <f>IFERROR(VLOOKUP($A38, '利用者情報'!$A$12:$L$113, 7, FALSE), "")</f>
        <v/>
      </c>
      <c r="F38" s="156" t="str">
        <f>IFERROR(VLOOKUP($A38, '利用者情報'!$A$12:$L$113, 8, FALSE), "")</f>
        <v/>
      </c>
      <c r="G38" s="153" t="str">
        <f>IFERROR(VLOOKUP($A38, '利用者情報'!$A$12:$L$113, 9, FALSE), "")</f>
        <v/>
      </c>
      <c r="H38" s="153" t="str">
        <f>IFERROR(VLOOKUP($A38, '利用者情報'!$A$12:$L$113, 10, FALSE), "")</f>
        <v/>
      </c>
      <c r="I38" s="153" t="str">
        <f>IFERROR(VLOOKUP($A38, '利用者情報'!$A$12:$L$113, 11, FALSE), "")</f>
        <v/>
      </c>
      <c r="J38" s="153" t="str">
        <f>IFERROR(VLOOKUP($A38, '利用者情報'!$A$12:$L$113, 12, FALSE), "")</f>
        <v/>
      </c>
      <c r="K38" s="160"/>
      <c r="L38" s="160"/>
      <c r="M38" s="157">
        <f t="shared" si="1"/>
        <v>0</v>
      </c>
      <c r="N38" s="158">
        <f t="shared" si="2"/>
        <v>0</v>
      </c>
      <c r="O38" s="160"/>
      <c r="P38" s="160"/>
      <c r="Q38" s="160"/>
      <c r="R38" s="158">
        <f t="shared" si="3"/>
        <v>0</v>
      </c>
      <c r="S38" s="157">
        <f t="shared" si="4"/>
        <v>0</v>
      </c>
      <c r="T38" s="157">
        <f t="shared" si="5"/>
        <v>0</v>
      </c>
      <c r="U38" s="158">
        <f t="shared" si="6"/>
        <v>0</v>
      </c>
      <c r="V38" s="158">
        <f t="shared" si="7"/>
        <v>0</v>
      </c>
      <c r="W38" s="159"/>
      <c r="X38" s="10" t="str">
        <f t="shared" si="8"/>
        <v/>
      </c>
      <c r="Y38" s="1"/>
      <c r="Z38" s="1"/>
      <c r="AA38" s="1"/>
      <c r="AB38" s="1"/>
      <c r="AC38" s="1"/>
    </row>
    <row r="39" ht="18.0" customHeight="1">
      <c r="A39" s="160"/>
      <c r="B39" s="153" t="str">
        <f>IFERROR(VLOOKUP($A39, '利用者情報'!$A$12:$L$113, 2, FALSE), "")</f>
        <v/>
      </c>
      <c r="C39" s="153" t="str">
        <f>IFERROR(VLOOKUP($A39, '利用者情報'!$A$12:$L$113, 3, FALSE), "")</f>
        <v/>
      </c>
      <c r="D39" s="153" t="str">
        <f>IFERROR(VLOOKUP($A39, '利用者情報'!$A$12:$L$113, 6, FALSE), "")</f>
        <v/>
      </c>
      <c r="E39" s="153" t="str">
        <f>IFERROR(VLOOKUP($A39, '利用者情報'!$A$12:$L$113, 7, FALSE), "")</f>
        <v/>
      </c>
      <c r="F39" s="156" t="str">
        <f>IFERROR(VLOOKUP($A39, '利用者情報'!$A$12:$L$113, 8, FALSE), "")</f>
        <v/>
      </c>
      <c r="G39" s="153" t="str">
        <f>IFERROR(VLOOKUP($A39, '利用者情報'!$A$12:$L$113, 9, FALSE), "")</f>
        <v/>
      </c>
      <c r="H39" s="153" t="str">
        <f>IFERROR(VLOOKUP($A39, '利用者情報'!$A$12:$L$113, 10, FALSE), "")</f>
        <v/>
      </c>
      <c r="I39" s="153" t="str">
        <f>IFERROR(VLOOKUP($A39, '利用者情報'!$A$12:$L$113, 11, FALSE), "")</f>
        <v/>
      </c>
      <c r="J39" s="153" t="str">
        <f>IFERROR(VLOOKUP($A39, '利用者情報'!$A$12:$L$113, 12, FALSE), "")</f>
        <v/>
      </c>
      <c r="K39" s="160"/>
      <c r="L39" s="160"/>
      <c r="M39" s="157">
        <f t="shared" si="1"/>
        <v>0</v>
      </c>
      <c r="N39" s="158">
        <f t="shared" si="2"/>
        <v>0</v>
      </c>
      <c r="O39" s="160"/>
      <c r="P39" s="160"/>
      <c r="Q39" s="160"/>
      <c r="R39" s="158">
        <f t="shared" si="3"/>
        <v>0</v>
      </c>
      <c r="S39" s="157">
        <f t="shared" si="4"/>
        <v>0</v>
      </c>
      <c r="T39" s="157">
        <f t="shared" si="5"/>
        <v>0</v>
      </c>
      <c r="U39" s="158">
        <f t="shared" si="6"/>
        <v>0</v>
      </c>
      <c r="V39" s="158">
        <f t="shared" si="7"/>
        <v>0</v>
      </c>
      <c r="W39" s="159"/>
      <c r="X39" s="10" t="str">
        <f t="shared" si="8"/>
        <v/>
      </c>
      <c r="Y39" s="1"/>
      <c r="Z39" s="1"/>
      <c r="AA39" s="1"/>
      <c r="AB39" s="1"/>
      <c r="AC39" s="1"/>
    </row>
    <row r="40" ht="18.0" customHeight="1">
      <c r="A40" s="160"/>
      <c r="B40" s="153" t="str">
        <f>IFERROR(VLOOKUP($A40, '利用者情報'!$A$12:$L$113, 2, FALSE), "")</f>
        <v/>
      </c>
      <c r="C40" s="153" t="str">
        <f>IFERROR(VLOOKUP($A40, '利用者情報'!$A$12:$L$113, 3, FALSE), "")</f>
        <v/>
      </c>
      <c r="D40" s="153" t="str">
        <f>IFERROR(VLOOKUP($A40, '利用者情報'!$A$12:$L$113, 6, FALSE), "")</f>
        <v/>
      </c>
      <c r="E40" s="153" t="str">
        <f>IFERROR(VLOOKUP($A40, '利用者情報'!$A$12:$L$113, 7, FALSE), "")</f>
        <v/>
      </c>
      <c r="F40" s="156" t="str">
        <f>IFERROR(VLOOKUP($A40, '利用者情報'!$A$12:$L$113, 8, FALSE), "")</f>
        <v/>
      </c>
      <c r="G40" s="153" t="str">
        <f>IFERROR(VLOOKUP($A40, '利用者情報'!$A$12:$L$113, 9, FALSE), "")</f>
        <v/>
      </c>
      <c r="H40" s="153" t="str">
        <f>IFERROR(VLOOKUP($A40, '利用者情報'!$A$12:$L$113, 10, FALSE), "")</f>
        <v/>
      </c>
      <c r="I40" s="153" t="str">
        <f>IFERROR(VLOOKUP($A40, '利用者情報'!$A$12:$L$113, 11, FALSE), "")</f>
        <v/>
      </c>
      <c r="J40" s="153" t="str">
        <f>IFERROR(VLOOKUP($A40, '利用者情報'!$A$12:$L$113, 12, FALSE), "")</f>
        <v/>
      </c>
      <c r="K40" s="160"/>
      <c r="L40" s="160"/>
      <c r="M40" s="157">
        <f t="shared" si="1"/>
        <v>0</v>
      </c>
      <c r="N40" s="158">
        <f t="shared" si="2"/>
        <v>0</v>
      </c>
      <c r="O40" s="160"/>
      <c r="P40" s="160"/>
      <c r="Q40" s="160"/>
      <c r="R40" s="158">
        <f t="shared" si="3"/>
        <v>0</v>
      </c>
      <c r="S40" s="157">
        <f t="shared" si="4"/>
        <v>0</v>
      </c>
      <c r="T40" s="157">
        <f t="shared" si="5"/>
        <v>0</v>
      </c>
      <c r="U40" s="158">
        <f t="shared" si="6"/>
        <v>0</v>
      </c>
      <c r="V40" s="158">
        <f t="shared" si="7"/>
        <v>0</v>
      </c>
      <c r="W40" s="159"/>
      <c r="X40" s="10" t="str">
        <f t="shared" si="8"/>
        <v/>
      </c>
      <c r="Y40" s="1"/>
      <c r="Z40" s="1"/>
      <c r="AA40" s="1"/>
      <c r="AB40" s="1"/>
      <c r="AC40" s="1"/>
    </row>
    <row r="41" ht="18.0" customHeight="1">
      <c r="A41" s="160"/>
      <c r="B41" s="153" t="str">
        <f>IFERROR(VLOOKUP($A41, '利用者情報'!$A$12:$L$113, 2, FALSE), "")</f>
        <v/>
      </c>
      <c r="C41" s="153" t="str">
        <f>IFERROR(VLOOKUP($A41, '利用者情報'!$A$12:$L$113, 3, FALSE), "")</f>
        <v/>
      </c>
      <c r="D41" s="153" t="str">
        <f>IFERROR(VLOOKUP($A41, '利用者情報'!$A$12:$L$113, 6, FALSE), "")</f>
        <v/>
      </c>
      <c r="E41" s="153" t="str">
        <f>IFERROR(VLOOKUP($A41, '利用者情報'!$A$12:$L$113, 7, FALSE), "")</f>
        <v/>
      </c>
      <c r="F41" s="156" t="str">
        <f>IFERROR(VLOOKUP($A41, '利用者情報'!$A$12:$L$113, 8, FALSE), "")</f>
        <v/>
      </c>
      <c r="G41" s="153" t="str">
        <f>IFERROR(VLOOKUP($A41, '利用者情報'!$A$12:$L$113, 9, FALSE), "")</f>
        <v/>
      </c>
      <c r="H41" s="153" t="str">
        <f>IFERROR(VLOOKUP($A41, '利用者情報'!$A$12:$L$113, 10, FALSE), "")</f>
        <v/>
      </c>
      <c r="I41" s="153" t="str">
        <f>IFERROR(VLOOKUP($A41, '利用者情報'!$A$12:$L$113, 11, FALSE), "")</f>
        <v/>
      </c>
      <c r="J41" s="153" t="str">
        <f>IFERROR(VLOOKUP($A41, '利用者情報'!$A$12:$L$113, 12, FALSE), "")</f>
        <v/>
      </c>
      <c r="K41" s="160"/>
      <c r="L41" s="160"/>
      <c r="M41" s="157">
        <f t="shared" si="1"/>
        <v>0</v>
      </c>
      <c r="N41" s="158">
        <f t="shared" si="2"/>
        <v>0</v>
      </c>
      <c r="O41" s="160"/>
      <c r="P41" s="160"/>
      <c r="Q41" s="160"/>
      <c r="R41" s="158">
        <f t="shared" si="3"/>
        <v>0</v>
      </c>
      <c r="S41" s="157">
        <f t="shared" si="4"/>
        <v>0</v>
      </c>
      <c r="T41" s="157">
        <f t="shared" si="5"/>
        <v>0</v>
      </c>
      <c r="U41" s="158">
        <f t="shared" si="6"/>
        <v>0</v>
      </c>
      <c r="V41" s="158">
        <f t="shared" si="7"/>
        <v>0</v>
      </c>
      <c r="W41" s="159"/>
      <c r="X41" s="10" t="str">
        <f t="shared" si="8"/>
        <v/>
      </c>
      <c r="Y41" s="1"/>
      <c r="Z41" s="1"/>
      <c r="AA41" s="1"/>
      <c r="AB41" s="1"/>
      <c r="AC41" s="1"/>
    </row>
    <row r="42" ht="18.0" customHeight="1">
      <c r="A42" s="160"/>
      <c r="B42" s="153" t="str">
        <f>IFERROR(VLOOKUP($A42, '利用者情報'!$A$12:$L$113, 2, FALSE), "")</f>
        <v/>
      </c>
      <c r="C42" s="153" t="str">
        <f>IFERROR(VLOOKUP($A42, '利用者情報'!$A$12:$L$113, 3, FALSE), "")</f>
        <v/>
      </c>
      <c r="D42" s="153" t="str">
        <f>IFERROR(VLOOKUP($A42, '利用者情報'!$A$12:$L$113, 6, FALSE), "")</f>
        <v/>
      </c>
      <c r="E42" s="153" t="str">
        <f>IFERROR(VLOOKUP($A42, '利用者情報'!$A$12:$L$113, 7, FALSE), "")</f>
        <v/>
      </c>
      <c r="F42" s="156" t="str">
        <f>IFERROR(VLOOKUP($A42, '利用者情報'!$A$12:$L$113, 8, FALSE), "")</f>
        <v/>
      </c>
      <c r="G42" s="153" t="str">
        <f>IFERROR(VLOOKUP($A42, '利用者情報'!$A$12:$L$113, 9, FALSE), "")</f>
        <v/>
      </c>
      <c r="H42" s="153" t="str">
        <f>IFERROR(VLOOKUP($A42, '利用者情報'!$A$12:$L$113, 10, FALSE), "")</f>
        <v/>
      </c>
      <c r="I42" s="153" t="str">
        <f>IFERROR(VLOOKUP($A42, '利用者情報'!$A$12:$L$113, 11, FALSE), "")</f>
        <v/>
      </c>
      <c r="J42" s="153" t="str">
        <f>IFERROR(VLOOKUP($A42, '利用者情報'!$A$12:$L$113, 12, FALSE), "")</f>
        <v/>
      </c>
      <c r="K42" s="160"/>
      <c r="L42" s="160"/>
      <c r="M42" s="157">
        <f t="shared" si="1"/>
        <v>0</v>
      </c>
      <c r="N42" s="158">
        <f t="shared" si="2"/>
        <v>0</v>
      </c>
      <c r="O42" s="160"/>
      <c r="P42" s="160"/>
      <c r="Q42" s="160"/>
      <c r="R42" s="158">
        <f t="shared" si="3"/>
        <v>0</v>
      </c>
      <c r="S42" s="157">
        <f t="shared" si="4"/>
        <v>0</v>
      </c>
      <c r="T42" s="157">
        <f t="shared" si="5"/>
        <v>0</v>
      </c>
      <c r="U42" s="158">
        <f t="shared" si="6"/>
        <v>0</v>
      </c>
      <c r="V42" s="158">
        <f t="shared" si="7"/>
        <v>0</v>
      </c>
      <c r="W42" s="159"/>
      <c r="X42" s="10" t="str">
        <f t="shared" si="8"/>
        <v/>
      </c>
      <c r="Y42" s="1"/>
      <c r="Z42" s="1"/>
      <c r="AA42" s="1"/>
      <c r="AB42" s="1"/>
      <c r="AC42" s="1"/>
    </row>
    <row r="43" ht="18.0" customHeight="1">
      <c r="A43" s="160"/>
      <c r="B43" s="153" t="str">
        <f>IFERROR(VLOOKUP($A43, '利用者情報'!$A$12:$L$113, 2, FALSE), "")</f>
        <v/>
      </c>
      <c r="C43" s="153" t="str">
        <f>IFERROR(VLOOKUP($A43, '利用者情報'!$A$12:$L$113, 3, FALSE), "")</f>
        <v/>
      </c>
      <c r="D43" s="153" t="str">
        <f>IFERROR(VLOOKUP($A43, '利用者情報'!$A$12:$L$113, 6, FALSE), "")</f>
        <v/>
      </c>
      <c r="E43" s="153" t="str">
        <f>IFERROR(VLOOKUP($A43, '利用者情報'!$A$12:$L$113, 7, FALSE), "")</f>
        <v/>
      </c>
      <c r="F43" s="156" t="str">
        <f>IFERROR(VLOOKUP($A43, '利用者情報'!$A$12:$L$113, 8, FALSE), "")</f>
        <v/>
      </c>
      <c r="G43" s="153" t="str">
        <f>IFERROR(VLOOKUP($A43, '利用者情報'!$A$12:$L$113, 9, FALSE), "")</f>
        <v/>
      </c>
      <c r="H43" s="153" t="str">
        <f>IFERROR(VLOOKUP($A43, '利用者情報'!$A$12:$L$113, 10, FALSE), "")</f>
        <v/>
      </c>
      <c r="I43" s="153" t="str">
        <f>IFERROR(VLOOKUP($A43, '利用者情報'!$A$12:$L$113, 11, FALSE), "")</f>
        <v/>
      </c>
      <c r="J43" s="153" t="str">
        <f>IFERROR(VLOOKUP($A43, '利用者情報'!$A$12:$L$113, 12, FALSE), "")</f>
        <v/>
      </c>
      <c r="K43" s="160"/>
      <c r="L43" s="160"/>
      <c r="M43" s="157">
        <f t="shared" si="1"/>
        <v>0</v>
      </c>
      <c r="N43" s="158">
        <f t="shared" si="2"/>
        <v>0</v>
      </c>
      <c r="O43" s="160"/>
      <c r="P43" s="160"/>
      <c r="Q43" s="160"/>
      <c r="R43" s="158">
        <f t="shared" si="3"/>
        <v>0</v>
      </c>
      <c r="S43" s="157">
        <f t="shared" si="4"/>
        <v>0</v>
      </c>
      <c r="T43" s="157">
        <f t="shared" si="5"/>
        <v>0</v>
      </c>
      <c r="U43" s="158">
        <f t="shared" si="6"/>
        <v>0</v>
      </c>
      <c r="V43" s="158">
        <f t="shared" si="7"/>
        <v>0</v>
      </c>
      <c r="W43" s="159"/>
      <c r="X43" s="10" t="str">
        <f t="shared" si="8"/>
        <v/>
      </c>
      <c r="Y43" s="1"/>
      <c r="Z43" s="1"/>
      <c r="AA43" s="1"/>
      <c r="AB43" s="1"/>
      <c r="AC43" s="1"/>
    </row>
    <row r="44" ht="18.0" customHeight="1">
      <c r="A44" s="160"/>
      <c r="B44" s="153" t="str">
        <f>IFERROR(VLOOKUP($A44, '利用者情報'!$A$12:$L$113, 2, FALSE), "")</f>
        <v/>
      </c>
      <c r="C44" s="153" t="str">
        <f>IFERROR(VLOOKUP($A44, '利用者情報'!$A$12:$L$113, 3, FALSE), "")</f>
        <v/>
      </c>
      <c r="D44" s="153" t="str">
        <f>IFERROR(VLOOKUP($A44, '利用者情報'!$A$12:$L$113, 6, FALSE), "")</f>
        <v/>
      </c>
      <c r="E44" s="153" t="str">
        <f>IFERROR(VLOOKUP($A44, '利用者情報'!$A$12:$L$113, 7, FALSE), "")</f>
        <v/>
      </c>
      <c r="F44" s="156" t="str">
        <f>IFERROR(VLOOKUP($A44, '利用者情報'!$A$12:$L$113, 8, FALSE), "")</f>
        <v/>
      </c>
      <c r="G44" s="153" t="str">
        <f>IFERROR(VLOOKUP($A44, '利用者情報'!$A$12:$L$113, 9, FALSE), "")</f>
        <v/>
      </c>
      <c r="H44" s="153" t="str">
        <f>IFERROR(VLOOKUP($A44, '利用者情報'!$A$12:$L$113, 10, FALSE), "")</f>
        <v/>
      </c>
      <c r="I44" s="153" t="str">
        <f>IFERROR(VLOOKUP($A44, '利用者情報'!$A$12:$L$113, 11, FALSE), "")</f>
        <v/>
      </c>
      <c r="J44" s="153" t="str">
        <f>IFERROR(VLOOKUP($A44, '利用者情報'!$A$12:$L$113, 12, FALSE), "")</f>
        <v/>
      </c>
      <c r="K44" s="160"/>
      <c r="L44" s="160"/>
      <c r="M44" s="157">
        <f t="shared" si="1"/>
        <v>0</v>
      </c>
      <c r="N44" s="158">
        <f t="shared" si="2"/>
        <v>0</v>
      </c>
      <c r="O44" s="160"/>
      <c r="P44" s="160"/>
      <c r="Q44" s="160"/>
      <c r="R44" s="158">
        <f t="shared" si="3"/>
        <v>0</v>
      </c>
      <c r="S44" s="157">
        <f t="shared" si="4"/>
        <v>0</v>
      </c>
      <c r="T44" s="157">
        <f t="shared" si="5"/>
        <v>0</v>
      </c>
      <c r="U44" s="158">
        <f t="shared" si="6"/>
        <v>0</v>
      </c>
      <c r="V44" s="158">
        <f t="shared" si="7"/>
        <v>0</v>
      </c>
      <c r="W44" s="159"/>
      <c r="X44" s="10" t="str">
        <f t="shared" si="8"/>
        <v/>
      </c>
      <c r="Y44" s="1"/>
      <c r="Z44" s="1"/>
      <c r="AA44" s="1"/>
      <c r="AB44" s="1"/>
      <c r="AC44" s="1"/>
    </row>
    <row r="45" ht="18.0" customHeight="1">
      <c r="A45" s="160"/>
      <c r="B45" s="153" t="str">
        <f>IFERROR(VLOOKUP($A45, '利用者情報'!$A$12:$L$113, 2, FALSE), "")</f>
        <v/>
      </c>
      <c r="C45" s="153" t="str">
        <f>IFERROR(VLOOKUP($A45, '利用者情報'!$A$12:$L$113, 3, FALSE), "")</f>
        <v/>
      </c>
      <c r="D45" s="153" t="str">
        <f>IFERROR(VLOOKUP($A45, '利用者情報'!$A$12:$L$113, 6, FALSE), "")</f>
        <v/>
      </c>
      <c r="E45" s="153" t="str">
        <f>IFERROR(VLOOKUP($A45, '利用者情報'!$A$12:$L$113, 7, FALSE), "")</f>
        <v/>
      </c>
      <c r="F45" s="156" t="str">
        <f>IFERROR(VLOOKUP($A45, '利用者情報'!$A$12:$L$113, 8, FALSE), "")</f>
        <v/>
      </c>
      <c r="G45" s="153" t="str">
        <f>IFERROR(VLOOKUP($A45, '利用者情報'!$A$12:$L$113, 9, FALSE), "")</f>
        <v/>
      </c>
      <c r="H45" s="153" t="str">
        <f>IFERROR(VLOOKUP($A45, '利用者情報'!$A$12:$L$113, 10, FALSE), "")</f>
        <v/>
      </c>
      <c r="I45" s="153" t="str">
        <f>IFERROR(VLOOKUP($A45, '利用者情報'!$A$12:$L$113, 11, FALSE), "")</f>
        <v/>
      </c>
      <c r="J45" s="153" t="str">
        <f>IFERROR(VLOOKUP($A45, '利用者情報'!$A$12:$L$113, 12, FALSE), "")</f>
        <v/>
      </c>
      <c r="K45" s="160"/>
      <c r="L45" s="160"/>
      <c r="M45" s="157">
        <f t="shared" si="1"/>
        <v>0</v>
      </c>
      <c r="N45" s="158">
        <f t="shared" si="2"/>
        <v>0</v>
      </c>
      <c r="O45" s="160"/>
      <c r="P45" s="160"/>
      <c r="Q45" s="160"/>
      <c r="R45" s="158">
        <f t="shared" si="3"/>
        <v>0</v>
      </c>
      <c r="S45" s="157">
        <f t="shared" si="4"/>
        <v>0</v>
      </c>
      <c r="T45" s="157">
        <f t="shared" si="5"/>
        <v>0</v>
      </c>
      <c r="U45" s="158">
        <f t="shared" si="6"/>
        <v>0</v>
      </c>
      <c r="V45" s="158">
        <f t="shared" si="7"/>
        <v>0</v>
      </c>
      <c r="W45" s="159"/>
      <c r="X45" s="10" t="str">
        <f t="shared" si="8"/>
        <v/>
      </c>
      <c r="Y45" s="1"/>
      <c r="Z45" s="1"/>
      <c r="AA45" s="1"/>
      <c r="AB45" s="1"/>
      <c r="AC45" s="1"/>
    </row>
    <row r="46" ht="18.0" customHeight="1">
      <c r="A46" s="160"/>
      <c r="B46" s="153" t="str">
        <f>IFERROR(VLOOKUP($A46, '利用者情報'!$A$12:$L$113, 2, FALSE), "")</f>
        <v/>
      </c>
      <c r="C46" s="153" t="str">
        <f>IFERROR(VLOOKUP($A46, '利用者情報'!$A$12:$L$113, 3, FALSE), "")</f>
        <v/>
      </c>
      <c r="D46" s="153" t="str">
        <f>IFERROR(VLOOKUP($A46, '利用者情報'!$A$12:$L$113, 6, FALSE), "")</f>
        <v/>
      </c>
      <c r="E46" s="153" t="str">
        <f>IFERROR(VLOOKUP($A46, '利用者情報'!$A$12:$L$113, 7, FALSE), "")</f>
        <v/>
      </c>
      <c r="F46" s="156" t="str">
        <f>IFERROR(VLOOKUP($A46, '利用者情報'!$A$12:$L$113, 8, FALSE), "")</f>
        <v/>
      </c>
      <c r="G46" s="153" t="str">
        <f>IFERROR(VLOOKUP($A46, '利用者情報'!$A$12:$L$113, 9, FALSE), "")</f>
        <v/>
      </c>
      <c r="H46" s="153" t="str">
        <f>IFERROR(VLOOKUP($A46, '利用者情報'!$A$12:$L$113, 10, FALSE), "")</f>
        <v/>
      </c>
      <c r="I46" s="153" t="str">
        <f>IFERROR(VLOOKUP($A46, '利用者情報'!$A$12:$L$113, 11, FALSE), "")</f>
        <v/>
      </c>
      <c r="J46" s="153" t="str">
        <f>IFERROR(VLOOKUP($A46, '利用者情報'!$A$12:$L$113, 12, FALSE), "")</f>
        <v/>
      </c>
      <c r="K46" s="160"/>
      <c r="L46" s="160"/>
      <c r="M46" s="157">
        <f t="shared" si="1"/>
        <v>0</v>
      </c>
      <c r="N46" s="158">
        <f t="shared" si="2"/>
        <v>0</v>
      </c>
      <c r="O46" s="160"/>
      <c r="P46" s="160"/>
      <c r="Q46" s="160"/>
      <c r="R46" s="158">
        <f t="shared" si="3"/>
        <v>0</v>
      </c>
      <c r="S46" s="157">
        <f t="shared" si="4"/>
        <v>0</v>
      </c>
      <c r="T46" s="157">
        <f t="shared" si="5"/>
        <v>0</v>
      </c>
      <c r="U46" s="158">
        <f t="shared" si="6"/>
        <v>0</v>
      </c>
      <c r="V46" s="158">
        <f t="shared" si="7"/>
        <v>0</v>
      </c>
      <c r="W46" s="159"/>
      <c r="X46" s="10" t="str">
        <f t="shared" si="8"/>
        <v/>
      </c>
      <c r="Y46" s="1"/>
      <c r="Z46" s="1"/>
      <c r="AA46" s="1"/>
      <c r="AB46" s="1"/>
      <c r="AC46" s="1"/>
    </row>
    <row r="47" ht="18.0" customHeight="1">
      <c r="A47" s="160"/>
      <c r="B47" s="153" t="str">
        <f>IFERROR(VLOOKUP($A47, '利用者情報'!$A$12:$L$113, 2, FALSE), "")</f>
        <v/>
      </c>
      <c r="C47" s="153" t="str">
        <f>IFERROR(VLOOKUP($A47, '利用者情報'!$A$12:$L$113, 3, FALSE), "")</f>
        <v/>
      </c>
      <c r="D47" s="153" t="str">
        <f>IFERROR(VLOOKUP($A47, '利用者情報'!$A$12:$L$113, 6, FALSE), "")</f>
        <v/>
      </c>
      <c r="E47" s="153" t="str">
        <f>IFERROR(VLOOKUP($A47, '利用者情報'!$A$12:$L$113, 7, FALSE), "")</f>
        <v/>
      </c>
      <c r="F47" s="156" t="str">
        <f>IFERROR(VLOOKUP($A47, '利用者情報'!$A$12:$L$113, 8, FALSE), "")</f>
        <v/>
      </c>
      <c r="G47" s="153" t="str">
        <f>IFERROR(VLOOKUP($A47, '利用者情報'!$A$12:$L$113, 9, FALSE), "")</f>
        <v/>
      </c>
      <c r="H47" s="153" t="str">
        <f>IFERROR(VLOOKUP($A47, '利用者情報'!$A$12:$L$113, 10, FALSE), "")</f>
        <v/>
      </c>
      <c r="I47" s="153" t="str">
        <f>IFERROR(VLOOKUP($A47, '利用者情報'!$A$12:$L$113, 11, FALSE), "")</f>
        <v/>
      </c>
      <c r="J47" s="153" t="str">
        <f>IFERROR(VLOOKUP($A47, '利用者情報'!$A$12:$L$113, 12, FALSE), "")</f>
        <v/>
      </c>
      <c r="K47" s="160"/>
      <c r="L47" s="160"/>
      <c r="M47" s="157">
        <f t="shared" si="1"/>
        <v>0</v>
      </c>
      <c r="N47" s="158">
        <f t="shared" si="2"/>
        <v>0</v>
      </c>
      <c r="O47" s="160"/>
      <c r="P47" s="160"/>
      <c r="Q47" s="160"/>
      <c r="R47" s="158">
        <f t="shared" si="3"/>
        <v>0</v>
      </c>
      <c r="S47" s="157">
        <f t="shared" si="4"/>
        <v>0</v>
      </c>
      <c r="T47" s="157">
        <f t="shared" si="5"/>
        <v>0</v>
      </c>
      <c r="U47" s="158">
        <f t="shared" si="6"/>
        <v>0</v>
      </c>
      <c r="V47" s="158">
        <f t="shared" si="7"/>
        <v>0</v>
      </c>
      <c r="W47" s="159"/>
      <c r="X47" s="10" t="str">
        <f t="shared" si="8"/>
        <v/>
      </c>
      <c r="Y47" s="1"/>
      <c r="Z47" s="1"/>
      <c r="AA47" s="1"/>
      <c r="AB47" s="1"/>
      <c r="AC47" s="1"/>
    </row>
    <row r="48" ht="18.0" customHeight="1">
      <c r="A48" s="160"/>
      <c r="B48" s="153" t="str">
        <f>IFERROR(VLOOKUP($A48, '利用者情報'!$A$12:$L$113, 2, FALSE), "")</f>
        <v/>
      </c>
      <c r="C48" s="153" t="str">
        <f>IFERROR(VLOOKUP($A48, '利用者情報'!$A$12:$L$113, 3, FALSE), "")</f>
        <v/>
      </c>
      <c r="D48" s="153" t="str">
        <f>IFERROR(VLOOKUP($A48, '利用者情報'!$A$12:$L$113, 6, FALSE), "")</f>
        <v/>
      </c>
      <c r="E48" s="153" t="str">
        <f>IFERROR(VLOOKUP($A48, '利用者情報'!$A$12:$L$113, 7, FALSE), "")</f>
        <v/>
      </c>
      <c r="F48" s="156" t="str">
        <f>IFERROR(VLOOKUP($A48, '利用者情報'!$A$12:$L$113, 8, FALSE), "")</f>
        <v/>
      </c>
      <c r="G48" s="153" t="str">
        <f>IFERROR(VLOOKUP($A48, '利用者情報'!$A$12:$L$113, 9, FALSE), "")</f>
        <v/>
      </c>
      <c r="H48" s="153" t="str">
        <f>IFERROR(VLOOKUP($A48, '利用者情報'!$A$12:$L$113, 10, FALSE), "")</f>
        <v/>
      </c>
      <c r="I48" s="153" t="str">
        <f>IFERROR(VLOOKUP($A48, '利用者情報'!$A$12:$L$113, 11, FALSE), "")</f>
        <v/>
      </c>
      <c r="J48" s="153" t="str">
        <f>IFERROR(VLOOKUP($A48, '利用者情報'!$A$12:$L$113, 12, FALSE), "")</f>
        <v/>
      </c>
      <c r="K48" s="160"/>
      <c r="L48" s="160"/>
      <c r="M48" s="157">
        <f t="shared" si="1"/>
        <v>0</v>
      </c>
      <c r="N48" s="158">
        <f t="shared" si="2"/>
        <v>0</v>
      </c>
      <c r="O48" s="160"/>
      <c r="P48" s="160"/>
      <c r="Q48" s="160"/>
      <c r="R48" s="158">
        <f t="shared" si="3"/>
        <v>0</v>
      </c>
      <c r="S48" s="157">
        <f t="shared" si="4"/>
        <v>0</v>
      </c>
      <c r="T48" s="157">
        <f t="shared" si="5"/>
        <v>0</v>
      </c>
      <c r="U48" s="158">
        <f t="shared" si="6"/>
        <v>0</v>
      </c>
      <c r="V48" s="158">
        <f t="shared" si="7"/>
        <v>0</v>
      </c>
      <c r="W48" s="159"/>
      <c r="X48" s="10" t="str">
        <f t="shared" si="8"/>
        <v/>
      </c>
      <c r="Y48" s="1"/>
      <c r="Z48" s="1"/>
      <c r="AA48" s="1"/>
      <c r="AB48" s="1"/>
      <c r="AC48" s="1"/>
    </row>
    <row r="49" ht="18.0" customHeight="1">
      <c r="A49" s="160"/>
      <c r="B49" s="153" t="str">
        <f>IFERROR(VLOOKUP($A49, '利用者情報'!$A$12:$L$113, 2, FALSE), "")</f>
        <v/>
      </c>
      <c r="C49" s="153" t="str">
        <f>IFERROR(VLOOKUP($A49, '利用者情報'!$A$12:$L$113, 3, FALSE), "")</f>
        <v/>
      </c>
      <c r="D49" s="153" t="str">
        <f>IFERROR(VLOOKUP($A49, '利用者情報'!$A$12:$L$113, 6, FALSE), "")</f>
        <v/>
      </c>
      <c r="E49" s="153" t="str">
        <f>IFERROR(VLOOKUP($A49, '利用者情報'!$A$12:$L$113, 7, FALSE), "")</f>
        <v/>
      </c>
      <c r="F49" s="156" t="str">
        <f>IFERROR(VLOOKUP($A49, '利用者情報'!$A$12:$L$113, 8, FALSE), "")</f>
        <v/>
      </c>
      <c r="G49" s="153" t="str">
        <f>IFERROR(VLOOKUP($A49, '利用者情報'!$A$12:$L$113, 9, FALSE), "")</f>
        <v/>
      </c>
      <c r="H49" s="153" t="str">
        <f>IFERROR(VLOOKUP($A49, '利用者情報'!$A$12:$L$113, 10, FALSE), "")</f>
        <v/>
      </c>
      <c r="I49" s="153" t="str">
        <f>IFERROR(VLOOKUP($A49, '利用者情報'!$A$12:$L$113, 11, FALSE), "")</f>
        <v/>
      </c>
      <c r="J49" s="153" t="str">
        <f>IFERROR(VLOOKUP($A49, '利用者情報'!$A$12:$L$113, 12, FALSE), "")</f>
        <v/>
      </c>
      <c r="K49" s="160"/>
      <c r="L49" s="160"/>
      <c r="M49" s="157">
        <f t="shared" si="1"/>
        <v>0</v>
      </c>
      <c r="N49" s="158">
        <f t="shared" si="2"/>
        <v>0</v>
      </c>
      <c r="O49" s="160"/>
      <c r="P49" s="160"/>
      <c r="Q49" s="160"/>
      <c r="R49" s="158">
        <f t="shared" si="3"/>
        <v>0</v>
      </c>
      <c r="S49" s="157">
        <f t="shared" si="4"/>
        <v>0</v>
      </c>
      <c r="T49" s="157">
        <f t="shared" si="5"/>
        <v>0</v>
      </c>
      <c r="U49" s="158">
        <f t="shared" si="6"/>
        <v>0</v>
      </c>
      <c r="V49" s="158">
        <f t="shared" si="7"/>
        <v>0</v>
      </c>
      <c r="W49" s="159"/>
      <c r="X49" s="10" t="str">
        <f t="shared" si="8"/>
        <v/>
      </c>
      <c r="Y49" s="1"/>
      <c r="Z49" s="1"/>
      <c r="AA49" s="1"/>
      <c r="AB49" s="1"/>
      <c r="AC49" s="1"/>
    </row>
    <row r="50" ht="18.0" customHeight="1">
      <c r="A50" s="160"/>
      <c r="B50" s="153" t="str">
        <f>IFERROR(VLOOKUP($A50, '利用者情報'!$A$12:$L$113, 2, FALSE), "")</f>
        <v/>
      </c>
      <c r="C50" s="153" t="str">
        <f>IFERROR(VLOOKUP($A50, '利用者情報'!$A$12:$L$113, 3, FALSE), "")</f>
        <v/>
      </c>
      <c r="D50" s="153" t="str">
        <f>IFERROR(VLOOKUP($A50, '利用者情報'!$A$12:$L$113, 6, FALSE), "")</f>
        <v/>
      </c>
      <c r="E50" s="153" t="str">
        <f>IFERROR(VLOOKUP($A50, '利用者情報'!$A$12:$L$113, 7, FALSE), "")</f>
        <v/>
      </c>
      <c r="F50" s="156" t="str">
        <f>IFERROR(VLOOKUP($A50, '利用者情報'!$A$12:$L$113, 8, FALSE), "")</f>
        <v/>
      </c>
      <c r="G50" s="153" t="str">
        <f>IFERROR(VLOOKUP($A50, '利用者情報'!$A$12:$L$113, 9, FALSE), "")</f>
        <v/>
      </c>
      <c r="H50" s="153" t="str">
        <f>IFERROR(VLOOKUP($A50, '利用者情報'!$A$12:$L$113, 10, FALSE), "")</f>
        <v/>
      </c>
      <c r="I50" s="153" t="str">
        <f>IFERROR(VLOOKUP($A50, '利用者情報'!$A$12:$L$113, 11, FALSE), "")</f>
        <v/>
      </c>
      <c r="J50" s="153" t="str">
        <f>IFERROR(VLOOKUP($A50, '利用者情報'!$A$12:$L$113, 12, FALSE), "")</f>
        <v/>
      </c>
      <c r="K50" s="160"/>
      <c r="L50" s="160"/>
      <c r="M50" s="157">
        <f t="shared" si="1"/>
        <v>0</v>
      </c>
      <c r="N50" s="158">
        <f t="shared" si="2"/>
        <v>0</v>
      </c>
      <c r="O50" s="160"/>
      <c r="P50" s="160"/>
      <c r="Q50" s="160"/>
      <c r="R50" s="158">
        <f t="shared" si="3"/>
        <v>0</v>
      </c>
      <c r="S50" s="157">
        <f t="shared" si="4"/>
        <v>0</v>
      </c>
      <c r="T50" s="157">
        <f t="shared" si="5"/>
        <v>0</v>
      </c>
      <c r="U50" s="158">
        <f t="shared" si="6"/>
        <v>0</v>
      </c>
      <c r="V50" s="158">
        <f t="shared" si="7"/>
        <v>0</v>
      </c>
      <c r="W50" s="159"/>
      <c r="X50" s="10" t="str">
        <f t="shared" si="8"/>
        <v/>
      </c>
      <c r="Y50" s="1"/>
      <c r="Z50" s="1"/>
      <c r="AA50" s="1"/>
      <c r="AB50" s="1"/>
      <c r="AC50" s="1"/>
    </row>
    <row r="51" ht="18.0" customHeight="1">
      <c r="A51" s="160"/>
      <c r="B51" s="153" t="str">
        <f>IFERROR(VLOOKUP($A51, '利用者情報'!$A$12:$L$113, 2, FALSE), "")</f>
        <v/>
      </c>
      <c r="C51" s="153" t="str">
        <f>IFERROR(VLOOKUP($A51, '利用者情報'!$A$12:$L$113, 3, FALSE), "")</f>
        <v/>
      </c>
      <c r="D51" s="153" t="str">
        <f>IFERROR(VLOOKUP($A51, '利用者情報'!$A$12:$L$113, 6, FALSE), "")</f>
        <v/>
      </c>
      <c r="E51" s="153" t="str">
        <f>IFERROR(VLOOKUP($A51, '利用者情報'!$A$12:$L$113, 7, FALSE), "")</f>
        <v/>
      </c>
      <c r="F51" s="156" t="str">
        <f>IFERROR(VLOOKUP($A51, '利用者情報'!$A$12:$L$113, 8, FALSE), "")</f>
        <v/>
      </c>
      <c r="G51" s="153" t="str">
        <f>IFERROR(VLOOKUP($A51, '利用者情報'!$A$12:$L$113, 9, FALSE), "")</f>
        <v/>
      </c>
      <c r="H51" s="153" t="str">
        <f>IFERROR(VLOOKUP($A51, '利用者情報'!$A$12:$L$113, 10, FALSE), "")</f>
        <v/>
      </c>
      <c r="I51" s="153" t="str">
        <f>IFERROR(VLOOKUP($A51, '利用者情報'!$A$12:$L$113, 11, FALSE), "")</f>
        <v/>
      </c>
      <c r="J51" s="153" t="str">
        <f>IFERROR(VLOOKUP($A51, '利用者情報'!$A$12:$L$113, 12, FALSE), "")</f>
        <v/>
      </c>
      <c r="K51" s="160"/>
      <c r="L51" s="160"/>
      <c r="M51" s="157">
        <f t="shared" si="1"/>
        <v>0</v>
      </c>
      <c r="N51" s="158">
        <f t="shared" si="2"/>
        <v>0</v>
      </c>
      <c r="O51" s="160"/>
      <c r="P51" s="160"/>
      <c r="Q51" s="160"/>
      <c r="R51" s="158">
        <f t="shared" si="3"/>
        <v>0</v>
      </c>
      <c r="S51" s="157">
        <f t="shared" si="4"/>
        <v>0</v>
      </c>
      <c r="T51" s="157">
        <f t="shared" si="5"/>
        <v>0</v>
      </c>
      <c r="U51" s="158">
        <f t="shared" si="6"/>
        <v>0</v>
      </c>
      <c r="V51" s="158">
        <f t="shared" si="7"/>
        <v>0</v>
      </c>
      <c r="W51" s="159"/>
      <c r="X51" s="10" t="str">
        <f t="shared" si="8"/>
        <v/>
      </c>
      <c r="Y51" s="1"/>
      <c r="Z51" s="1"/>
      <c r="AA51" s="1"/>
      <c r="AB51" s="1"/>
      <c r="AC51" s="1"/>
    </row>
    <row r="52" ht="18.0" customHeight="1">
      <c r="A52" s="160"/>
      <c r="B52" s="153" t="str">
        <f>IFERROR(VLOOKUP($A52, '利用者情報'!$A$12:$L$113, 2, FALSE), "")</f>
        <v/>
      </c>
      <c r="C52" s="153" t="str">
        <f>IFERROR(VLOOKUP($A52, '利用者情報'!$A$12:$L$113, 3, FALSE), "")</f>
        <v/>
      </c>
      <c r="D52" s="153" t="str">
        <f>IFERROR(VLOOKUP($A52, '利用者情報'!$A$12:$L$113, 6, FALSE), "")</f>
        <v/>
      </c>
      <c r="E52" s="153" t="str">
        <f>IFERROR(VLOOKUP($A52, '利用者情報'!$A$12:$L$113, 7, FALSE), "")</f>
        <v/>
      </c>
      <c r="F52" s="156" t="str">
        <f>IFERROR(VLOOKUP($A52, '利用者情報'!$A$12:$L$113, 8, FALSE), "")</f>
        <v/>
      </c>
      <c r="G52" s="153" t="str">
        <f>IFERROR(VLOOKUP($A52, '利用者情報'!$A$12:$L$113, 9, FALSE), "")</f>
        <v/>
      </c>
      <c r="H52" s="153" t="str">
        <f>IFERROR(VLOOKUP($A52, '利用者情報'!$A$12:$L$113, 10, FALSE), "")</f>
        <v/>
      </c>
      <c r="I52" s="153" t="str">
        <f>IFERROR(VLOOKUP($A52, '利用者情報'!$A$12:$L$113, 11, FALSE), "")</f>
        <v/>
      </c>
      <c r="J52" s="153" t="str">
        <f>IFERROR(VLOOKUP($A52, '利用者情報'!$A$12:$L$113, 12, FALSE), "")</f>
        <v/>
      </c>
      <c r="K52" s="160"/>
      <c r="L52" s="160"/>
      <c r="M52" s="157">
        <f t="shared" si="1"/>
        <v>0</v>
      </c>
      <c r="N52" s="158">
        <f t="shared" si="2"/>
        <v>0</v>
      </c>
      <c r="O52" s="160"/>
      <c r="P52" s="160"/>
      <c r="Q52" s="160"/>
      <c r="R52" s="158">
        <f t="shared" si="3"/>
        <v>0</v>
      </c>
      <c r="S52" s="157">
        <f t="shared" si="4"/>
        <v>0</v>
      </c>
      <c r="T52" s="157">
        <f t="shared" si="5"/>
        <v>0</v>
      </c>
      <c r="U52" s="158">
        <f t="shared" si="6"/>
        <v>0</v>
      </c>
      <c r="V52" s="158">
        <f t="shared" si="7"/>
        <v>0</v>
      </c>
      <c r="W52" s="159"/>
      <c r="X52" s="10" t="str">
        <f t="shared" si="8"/>
        <v/>
      </c>
      <c r="Y52" s="1"/>
      <c r="Z52" s="1"/>
      <c r="AA52" s="1"/>
      <c r="AB52" s="1"/>
      <c r="AC52" s="1"/>
    </row>
    <row r="53" ht="18.0" customHeight="1">
      <c r="A53" s="160"/>
      <c r="B53" s="153" t="str">
        <f>IFERROR(VLOOKUP($A53, '利用者情報'!$A$12:$L$113, 2, FALSE), "")</f>
        <v/>
      </c>
      <c r="C53" s="153" t="str">
        <f>IFERROR(VLOOKUP($A53, '利用者情報'!$A$12:$L$113, 3, FALSE), "")</f>
        <v/>
      </c>
      <c r="D53" s="153" t="str">
        <f>IFERROR(VLOOKUP($A53, '利用者情報'!$A$12:$L$113, 6, FALSE), "")</f>
        <v/>
      </c>
      <c r="E53" s="153" t="str">
        <f>IFERROR(VLOOKUP($A53, '利用者情報'!$A$12:$L$113, 7, FALSE), "")</f>
        <v/>
      </c>
      <c r="F53" s="156" t="str">
        <f>IFERROR(VLOOKUP($A53, '利用者情報'!$A$12:$L$113, 8, FALSE), "")</f>
        <v/>
      </c>
      <c r="G53" s="153" t="str">
        <f>IFERROR(VLOOKUP($A53, '利用者情報'!$A$12:$L$113, 9, FALSE), "")</f>
        <v/>
      </c>
      <c r="H53" s="153" t="str">
        <f>IFERROR(VLOOKUP($A53, '利用者情報'!$A$12:$L$113, 10, FALSE), "")</f>
        <v/>
      </c>
      <c r="I53" s="153" t="str">
        <f>IFERROR(VLOOKUP($A53, '利用者情報'!$A$12:$L$113, 11, FALSE), "")</f>
        <v/>
      </c>
      <c r="J53" s="153" t="str">
        <f>IFERROR(VLOOKUP($A53, '利用者情報'!$A$12:$L$113, 12, FALSE), "")</f>
        <v/>
      </c>
      <c r="K53" s="160"/>
      <c r="L53" s="160"/>
      <c r="M53" s="157">
        <f t="shared" si="1"/>
        <v>0</v>
      </c>
      <c r="N53" s="158">
        <f t="shared" si="2"/>
        <v>0</v>
      </c>
      <c r="O53" s="160"/>
      <c r="P53" s="160"/>
      <c r="Q53" s="160"/>
      <c r="R53" s="158">
        <f t="shared" si="3"/>
        <v>0</v>
      </c>
      <c r="S53" s="157">
        <f t="shared" si="4"/>
        <v>0</v>
      </c>
      <c r="T53" s="157">
        <f t="shared" si="5"/>
        <v>0</v>
      </c>
      <c r="U53" s="158">
        <f t="shared" si="6"/>
        <v>0</v>
      </c>
      <c r="V53" s="158">
        <f t="shared" si="7"/>
        <v>0</v>
      </c>
      <c r="W53" s="159"/>
      <c r="X53" s="10" t="str">
        <f t="shared" si="8"/>
        <v/>
      </c>
      <c r="Y53" s="1"/>
      <c r="Z53" s="1"/>
      <c r="AA53" s="1"/>
      <c r="AB53" s="1"/>
      <c r="AC53" s="1"/>
    </row>
    <row r="54" ht="18.0" customHeight="1">
      <c r="A54" s="160"/>
      <c r="B54" s="153" t="str">
        <f>IFERROR(VLOOKUP($A54, '利用者情報'!$A$12:$L$113, 2, FALSE), "")</f>
        <v/>
      </c>
      <c r="C54" s="153" t="str">
        <f>IFERROR(VLOOKUP($A54, '利用者情報'!$A$12:$L$113, 3, FALSE), "")</f>
        <v/>
      </c>
      <c r="D54" s="153" t="str">
        <f>IFERROR(VLOOKUP($A54, '利用者情報'!$A$12:$L$113, 6, FALSE), "")</f>
        <v/>
      </c>
      <c r="E54" s="153" t="str">
        <f>IFERROR(VLOOKUP($A54, '利用者情報'!$A$12:$L$113, 7, FALSE), "")</f>
        <v/>
      </c>
      <c r="F54" s="156" t="str">
        <f>IFERROR(VLOOKUP($A54, '利用者情報'!$A$12:$L$113, 8, FALSE), "")</f>
        <v/>
      </c>
      <c r="G54" s="153" t="str">
        <f>IFERROR(VLOOKUP($A54, '利用者情報'!$A$12:$L$113, 9, FALSE), "")</f>
        <v/>
      </c>
      <c r="H54" s="153" t="str">
        <f>IFERROR(VLOOKUP($A54, '利用者情報'!$A$12:$L$113, 10, FALSE), "")</f>
        <v/>
      </c>
      <c r="I54" s="153" t="str">
        <f>IFERROR(VLOOKUP($A54, '利用者情報'!$A$12:$L$113, 11, FALSE), "")</f>
        <v/>
      </c>
      <c r="J54" s="153" t="str">
        <f>IFERROR(VLOOKUP($A54, '利用者情報'!$A$12:$L$113, 12, FALSE), "")</f>
        <v/>
      </c>
      <c r="K54" s="160"/>
      <c r="L54" s="160"/>
      <c r="M54" s="157">
        <f t="shared" si="1"/>
        <v>0</v>
      </c>
      <c r="N54" s="158">
        <f t="shared" si="2"/>
        <v>0</v>
      </c>
      <c r="O54" s="160"/>
      <c r="P54" s="160"/>
      <c r="Q54" s="160"/>
      <c r="R54" s="158">
        <f t="shared" si="3"/>
        <v>0</v>
      </c>
      <c r="S54" s="157">
        <f t="shared" si="4"/>
        <v>0</v>
      </c>
      <c r="T54" s="157">
        <f t="shared" si="5"/>
        <v>0</v>
      </c>
      <c r="U54" s="158">
        <f t="shared" si="6"/>
        <v>0</v>
      </c>
      <c r="V54" s="158">
        <f t="shared" si="7"/>
        <v>0</v>
      </c>
      <c r="W54" s="159"/>
      <c r="X54" s="10" t="str">
        <f t="shared" si="8"/>
        <v/>
      </c>
      <c r="Y54" s="1"/>
      <c r="Z54" s="1"/>
      <c r="AA54" s="1"/>
      <c r="AB54" s="1"/>
      <c r="AC54" s="1"/>
    </row>
    <row r="55" ht="18.0" customHeight="1">
      <c r="A55" s="160"/>
      <c r="B55" s="153" t="str">
        <f>IFERROR(VLOOKUP($A55, '利用者情報'!$A$12:$L$113, 2, FALSE), "")</f>
        <v/>
      </c>
      <c r="C55" s="153" t="str">
        <f>IFERROR(VLOOKUP($A55, '利用者情報'!$A$12:$L$113, 3, FALSE), "")</f>
        <v/>
      </c>
      <c r="D55" s="153" t="str">
        <f>IFERROR(VLOOKUP($A55, '利用者情報'!$A$12:$L$113, 6, FALSE), "")</f>
        <v/>
      </c>
      <c r="E55" s="153" t="str">
        <f>IFERROR(VLOOKUP($A55, '利用者情報'!$A$12:$L$113, 7, FALSE), "")</f>
        <v/>
      </c>
      <c r="F55" s="156" t="str">
        <f>IFERROR(VLOOKUP($A55, '利用者情報'!$A$12:$L$113, 8, FALSE), "")</f>
        <v/>
      </c>
      <c r="G55" s="153" t="str">
        <f>IFERROR(VLOOKUP($A55, '利用者情報'!$A$12:$L$113, 9, FALSE), "")</f>
        <v/>
      </c>
      <c r="H55" s="153" t="str">
        <f>IFERROR(VLOOKUP($A55, '利用者情報'!$A$12:$L$113, 10, FALSE), "")</f>
        <v/>
      </c>
      <c r="I55" s="153" t="str">
        <f>IFERROR(VLOOKUP($A55, '利用者情報'!$A$12:$L$113, 11, FALSE), "")</f>
        <v/>
      </c>
      <c r="J55" s="153" t="str">
        <f>IFERROR(VLOOKUP($A55, '利用者情報'!$A$12:$L$113, 12, FALSE), "")</f>
        <v/>
      </c>
      <c r="K55" s="160"/>
      <c r="L55" s="160"/>
      <c r="M55" s="157">
        <f t="shared" si="1"/>
        <v>0</v>
      </c>
      <c r="N55" s="158">
        <f t="shared" si="2"/>
        <v>0</v>
      </c>
      <c r="O55" s="160"/>
      <c r="P55" s="160"/>
      <c r="Q55" s="160"/>
      <c r="R55" s="158">
        <f t="shared" si="3"/>
        <v>0</v>
      </c>
      <c r="S55" s="157">
        <f t="shared" si="4"/>
        <v>0</v>
      </c>
      <c r="T55" s="157">
        <f t="shared" si="5"/>
        <v>0</v>
      </c>
      <c r="U55" s="158">
        <f t="shared" si="6"/>
        <v>0</v>
      </c>
      <c r="V55" s="158">
        <f t="shared" si="7"/>
        <v>0</v>
      </c>
      <c r="W55" s="159"/>
      <c r="X55" s="10" t="str">
        <f t="shared" si="8"/>
        <v/>
      </c>
      <c r="Y55" s="1"/>
      <c r="Z55" s="1"/>
      <c r="AA55" s="1"/>
      <c r="AB55" s="1"/>
      <c r="AC55" s="1"/>
    </row>
    <row r="56" ht="18.0" customHeight="1">
      <c r="A56" s="160"/>
      <c r="B56" s="153" t="str">
        <f>IFERROR(VLOOKUP($A56, '利用者情報'!$A$12:$L$113, 2, FALSE), "")</f>
        <v/>
      </c>
      <c r="C56" s="153" t="str">
        <f>IFERROR(VLOOKUP($A56, '利用者情報'!$A$12:$L$113, 3, FALSE), "")</f>
        <v/>
      </c>
      <c r="D56" s="153" t="str">
        <f>IFERROR(VLOOKUP($A56, '利用者情報'!$A$12:$L$113, 6, FALSE), "")</f>
        <v/>
      </c>
      <c r="E56" s="153" t="str">
        <f>IFERROR(VLOOKUP($A56, '利用者情報'!$A$12:$L$113, 7, FALSE), "")</f>
        <v/>
      </c>
      <c r="F56" s="156" t="str">
        <f>IFERROR(VLOOKUP($A56, '利用者情報'!$A$12:$L$113, 8, FALSE), "")</f>
        <v/>
      </c>
      <c r="G56" s="153" t="str">
        <f>IFERROR(VLOOKUP($A56, '利用者情報'!$A$12:$L$113, 9, FALSE), "")</f>
        <v/>
      </c>
      <c r="H56" s="153" t="str">
        <f>IFERROR(VLOOKUP($A56, '利用者情報'!$A$12:$L$113, 10, FALSE), "")</f>
        <v/>
      </c>
      <c r="I56" s="153" t="str">
        <f>IFERROR(VLOOKUP($A56, '利用者情報'!$A$12:$L$113, 11, FALSE), "")</f>
        <v/>
      </c>
      <c r="J56" s="153" t="str">
        <f>IFERROR(VLOOKUP($A56, '利用者情報'!$A$12:$L$113, 12, FALSE), "")</f>
        <v/>
      </c>
      <c r="K56" s="160"/>
      <c r="L56" s="160"/>
      <c r="M56" s="157">
        <f t="shared" si="1"/>
        <v>0</v>
      </c>
      <c r="N56" s="158">
        <f t="shared" si="2"/>
        <v>0</v>
      </c>
      <c r="O56" s="160"/>
      <c r="P56" s="160"/>
      <c r="Q56" s="160"/>
      <c r="R56" s="158">
        <f t="shared" si="3"/>
        <v>0</v>
      </c>
      <c r="S56" s="157">
        <f t="shared" si="4"/>
        <v>0</v>
      </c>
      <c r="T56" s="157">
        <f t="shared" si="5"/>
        <v>0</v>
      </c>
      <c r="U56" s="158">
        <f t="shared" si="6"/>
        <v>0</v>
      </c>
      <c r="V56" s="158">
        <f t="shared" si="7"/>
        <v>0</v>
      </c>
      <c r="W56" s="159"/>
      <c r="X56" s="10" t="str">
        <f t="shared" si="8"/>
        <v/>
      </c>
      <c r="Y56" s="1"/>
      <c r="Z56" s="1"/>
      <c r="AA56" s="1"/>
      <c r="AB56" s="1"/>
      <c r="AC56" s="1"/>
    </row>
    <row r="57" ht="18.0" customHeight="1">
      <c r="A57" s="160"/>
      <c r="B57" s="153" t="str">
        <f>IFERROR(VLOOKUP($A57, '利用者情報'!$A$12:$L$113, 2, FALSE), "")</f>
        <v/>
      </c>
      <c r="C57" s="153" t="str">
        <f>IFERROR(VLOOKUP($A57, '利用者情報'!$A$12:$L$113, 3, FALSE), "")</f>
        <v/>
      </c>
      <c r="D57" s="153" t="str">
        <f>IFERROR(VLOOKUP($A57, '利用者情報'!$A$12:$L$113, 6, FALSE), "")</f>
        <v/>
      </c>
      <c r="E57" s="153" t="str">
        <f>IFERROR(VLOOKUP($A57, '利用者情報'!$A$12:$L$113, 7, FALSE), "")</f>
        <v/>
      </c>
      <c r="F57" s="156" t="str">
        <f>IFERROR(VLOOKUP($A57, '利用者情報'!$A$12:$L$113, 8, FALSE), "")</f>
        <v/>
      </c>
      <c r="G57" s="153" t="str">
        <f>IFERROR(VLOOKUP($A57, '利用者情報'!$A$12:$L$113, 9, FALSE), "")</f>
        <v/>
      </c>
      <c r="H57" s="153" t="str">
        <f>IFERROR(VLOOKUP($A57, '利用者情報'!$A$12:$L$113, 10, FALSE), "")</f>
        <v/>
      </c>
      <c r="I57" s="153" t="str">
        <f>IFERROR(VLOOKUP($A57, '利用者情報'!$A$12:$L$113, 11, FALSE), "")</f>
        <v/>
      </c>
      <c r="J57" s="153" t="str">
        <f>IFERROR(VLOOKUP($A57, '利用者情報'!$A$12:$L$113, 12, FALSE), "")</f>
        <v/>
      </c>
      <c r="K57" s="160"/>
      <c r="L57" s="160"/>
      <c r="M57" s="157">
        <f t="shared" si="1"/>
        <v>0</v>
      </c>
      <c r="N57" s="158">
        <f t="shared" si="2"/>
        <v>0</v>
      </c>
      <c r="O57" s="160"/>
      <c r="P57" s="160"/>
      <c r="Q57" s="160"/>
      <c r="R57" s="158">
        <f t="shared" si="3"/>
        <v>0</v>
      </c>
      <c r="S57" s="157">
        <f t="shared" si="4"/>
        <v>0</v>
      </c>
      <c r="T57" s="157">
        <f t="shared" si="5"/>
        <v>0</v>
      </c>
      <c r="U57" s="158">
        <f t="shared" si="6"/>
        <v>0</v>
      </c>
      <c r="V57" s="158">
        <f t="shared" si="7"/>
        <v>0</v>
      </c>
      <c r="W57" s="159"/>
      <c r="X57" s="10" t="str">
        <f t="shared" si="8"/>
        <v/>
      </c>
      <c r="Y57" s="1"/>
      <c r="Z57" s="1"/>
      <c r="AA57" s="1"/>
      <c r="AB57" s="1"/>
      <c r="AC57" s="1"/>
    </row>
    <row r="58" ht="18.0" customHeight="1">
      <c r="A58" s="160"/>
      <c r="B58" s="153" t="str">
        <f>IFERROR(VLOOKUP($A58, '利用者情報'!$A$12:$L$113, 2, FALSE), "")</f>
        <v/>
      </c>
      <c r="C58" s="153" t="str">
        <f>IFERROR(VLOOKUP($A58, '利用者情報'!$A$12:$L$113, 3, FALSE), "")</f>
        <v/>
      </c>
      <c r="D58" s="153" t="str">
        <f>IFERROR(VLOOKUP($A58, '利用者情報'!$A$12:$L$113, 6, FALSE), "")</f>
        <v/>
      </c>
      <c r="E58" s="153" t="str">
        <f>IFERROR(VLOOKUP($A58, '利用者情報'!$A$12:$L$113, 7, FALSE), "")</f>
        <v/>
      </c>
      <c r="F58" s="156" t="str">
        <f>IFERROR(VLOOKUP($A58, '利用者情報'!$A$12:$L$113, 8, FALSE), "")</f>
        <v/>
      </c>
      <c r="G58" s="153" t="str">
        <f>IFERROR(VLOOKUP($A58, '利用者情報'!$A$12:$L$113, 9, FALSE), "")</f>
        <v/>
      </c>
      <c r="H58" s="153" t="str">
        <f>IFERROR(VLOOKUP($A58, '利用者情報'!$A$12:$L$113, 10, FALSE), "")</f>
        <v/>
      </c>
      <c r="I58" s="153" t="str">
        <f>IFERROR(VLOOKUP($A58, '利用者情報'!$A$12:$L$113, 11, FALSE), "")</f>
        <v/>
      </c>
      <c r="J58" s="153" t="str">
        <f>IFERROR(VLOOKUP($A58, '利用者情報'!$A$12:$L$113, 12, FALSE), "")</f>
        <v/>
      </c>
      <c r="K58" s="160"/>
      <c r="L58" s="160"/>
      <c r="M58" s="157">
        <f t="shared" si="1"/>
        <v>0</v>
      </c>
      <c r="N58" s="158">
        <f t="shared" si="2"/>
        <v>0</v>
      </c>
      <c r="O58" s="160"/>
      <c r="P58" s="160"/>
      <c r="Q58" s="160"/>
      <c r="R58" s="158">
        <f t="shared" si="3"/>
        <v>0</v>
      </c>
      <c r="S58" s="157">
        <f t="shared" si="4"/>
        <v>0</v>
      </c>
      <c r="T58" s="157">
        <f t="shared" si="5"/>
        <v>0</v>
      </c>
      <c r="U58" s="158">
        <f t="shared" si="6"/>
        <v>0</v>
      </c>
      <c r="V58" s="158">
        <f t="shared" si="7"/>
        <v>0</v>
      </c>
      <c r="W58" s="159"/>
      <c r="X58" s="10" t="str">
        <f t="shared" si="8"/>
        <v/>
      </c>
      <c r="Y58" s="1"/>
      <c r="Z58" s="1"/>
      <c r="AA58" s="1"/>
      <c r="AB58" s="1"/>
      <c r="AC58" s="1"/>
    </row>
    <row r="59" ht="18.0" customHeight="1">
      <c r="A59" s="160"/>
      <c r="B59" s="153" t="str">
        <f>IFERROR(VLOOKUP($A59, '利用者情報'!$A$12:$L$113, 2, FALSE), "")</f>
        <v/>
      </c>
      <c r="C59" s="153" t="str">
        <f>IFERROR(VLOOKUP($A59, '利用者情報'!$A$12:$L$113, 3, FALSE), "")</f>
        <v/>
      </c>
      <c r="D59" s="153" t="str">
        <f>IFERROR(VLOOKUP($A59, '利用者情報'!$A$12:$L$113, 6, FALSE), "")</f>
        <v/>
      </c>
      <c r="E59" s="153" t="str">
        <f>IFERROR(VLOOKUP($A59, '利用者情報'!$A$12:$L$113, 7, FALSE), "")</f>
        <v/>
      </c>
      <c r="F59" s="156" t="str">
        <f>IFERROR(VLOOKUP($A59, '利用者情報'!$A$12:$L$113, 8, FALSE), "")</f>
        <v/>
      </c>
      <c r="G59" s="153" t="str">
        <f>IFERROR(VLOOKUP($A59, '利用者情報'!$A$12:$L$113, 9, FALSE), "")</f>
        <v/>
      </c>
      <c r="H59" s="153" t="str">
        <f>IFERROR(VLOOKUP($A59, '利用者情報'!$A$12:$L$113, 10, FALSE), "")</f>
        <v/>
      </c>
      <c r="I59" s="153" t="str">
        <f>IFERROR(VLOOKUP($A59, '利用者情報'!$A$12:$L$113, 11, FALSE), "")</f>
        <v/>
      </c>
      <c r="J59" s="153" t="str">
        <f>IFERROR(VLOOKUP($A59, '利用者情報'!$A$12:$L$113, 12, FALSE), "")</f>
        <v/>
      </c>
      <c r="K59" s="160"/>
      <c r="L59" s="160"/>
      <c r="M59" s="157">
        <f t="shared" si="1"/>
        <v>0</v>
      </c>
      <c r="N59" s="158">
        <f t="shared" si="2"/>
        <v>0</v>
      </c>
      <c r="O59" s="160"/>
      <c r="P59" s="160"/>
      <c r="Q59" s="160"/>
      <c r="R59" s="158">
        <f t="shared" si="3"/>
        <v>0</v>
      </c>
      <c r="S59" s="157">
        <f t="shared" si="4"/>
        <v>0</v>
      </c>
      <c r="T59" s="157">
        <f t="shared" si="5"/>
        <v>0</v>
      </c>
      <c r="U59" s="158">
        <f t="shared" si="6"/>
        <v>0</v>
      </c>
      <c r="V59" s="158">
        <f t="shared" si="7"/>
        <v>0</v>
      </c>
      <c r="W59" s="159"/>
      <c r="X59" s="10" t="str">
        <f t="shared" si="8"/>
        <v/>
      </c>
      <c r="Y59" s="1"/>
      <c r="Z59" s="1"/>
      <c r="AA59" s="1"/>
      <c r="AB59" s="1"/>
      <c r="AC59" s="1"/>
    </row>
    <row r="60" ht="18.0" customHeight="1">
      <c r="A60" s="160"/>
      <c r="B60" s="153" t="str">
        <f>IFERROR(VLOOKUP($A60, '利用者情報'!$A$12:$L$113, 2, FALSE), "")</f>
        <v/>
      </c>
      <c r="C60" s="153" t="str">
        <f>IFERROR(VLOOKUP($A60, '利用者情報'!$A$12:$L$113, 3, FALSE), "")</f>
        <v/>
      </c>
      <c r="D60" s="153" t="str">
        <f>IFERROR(VLOOKUP($A60, '利用者情報'!$A$12:$L$113, 6, FALSE), "")</f>
        <v/>
      </c>
      <c r="E60" s="153" t="str">
        <f>IFERROR(VLOOKUP($A60, '利用者情報'!$A$12:$L$113, 7, FALSE), "")</f>
        <v/>
      </c>
      <c r="F60" s="156" t="str">
        <f>IFERROR(VLOOKUP($A60, '利用者情報'!$A$12:$L$113, 8, FALSE), "")</f>
        <v/>
      </c>
      <c r="G60" s="153" t="str">
        <f>IFERROR(VLOOKUP($A60, '利用者情報'!$A$12:$L$113, 9, FALSE), "")</f>
        <v/>
      </c>
      <c r="H60" s="153" t="str">
        <f>IFERROR(VLOOKUP($A60, '利用者情報'!$A$12:$L$113, 10, FALSE), "")</f>
        <v/>
      </c>
      <c r="I60" s="153" t="str">
        <f>IFERROR(VLOOKUP($A60, '利用者情報'!$A$12:$L$113, 11, FALSE), "")</f>
        <v/>
      </c>
      <c r="J60" s="153" t="str">
        <f>IFERROR(VLOOKUP($A60, '利用者情報'!$A$12:$L$113, 12, FALSE), "")</f>
        <v/>
      </c>
      <c r="K60" s="160"/>
      <c r="L60" s="160"/>
      <c r="M60" s="157">
        <f t="shared" si="1"/>
        <v>0</v>
      </c>
      <c r="N60" s="158">
        <f t="shared" si="2"/>
        <v>0</v>
      </c>
      <c r="O60" s="160"/>
      <c r="P60" s="160"/>
      <c r="Q60" s="160"/>
      <c r="R60" s="158">
        <f t="shared" si="3"/>
        <v>0</v>
      </c>
      <c r="S60" s="157">
        <f t="shared" si="4"/>
        <v>0</v>
      </c>
      <c r="T60" s="157">
        <f t="shared" si="5"/>
        <v>0</v>
      </c>
      <c r="U60" s="158">
        <f t="shared" si="6"/>
        <v>0</v>
      </c>
      <c r="V60" s="158">
        <f t="shared" si="7"/>
        <v>0</v>
      </c>
      <c r="W60" s="159"/>
      <c r="X60" s="10" t="str">
        <f t="shared" si="8"/>
        <v/>
      </c>
      <c r="Y60" s="1"/>
      <c r="Z60" s="1"/>
      <c r="AA60" s="1"/>
      <c r="AB60" s="1"/>
      <c r="AC60" s="1"/>
    </row>
    <row r="61" ht="18.0" customHeight="1">
      <c r="A61" s="160"/>
      <c r="B61" s="153" t="str">
        <f>IFERROR(VLOOKUP($A61, '利用者情報'!$A$12:$L$113, 2, FALSE), "")</f>
        <v/>
      </c>
      <c r="C61" s="153" t="str">
        <f>IFERROR(VLOOKUP($A61, '利用者情報'!$A$12:$L$113, 3, FALSE), "")</f>
        <v/>
      </c>
      <c r="D61" s="153" t="str">
        <f>IFERROR(VLOOKUP($A61, '利用者情報'!$A$12:$L$113, 6, FALSE), "")</f>
        <v/>
      </c>
      <c r="E61" s="153" t="str">
        <f>IFERROR(VLOOKUP($A61, '利用者情報'!$A$12:$L$113, 7, FALSE), "")</f>
        <v/>
      </c>
      <c r="F61" s="156" t="str">
        <f>IFERROR(VLOOKUP($A61, '利用者情報'!$A$12:$L$113, 8, FALSE), "")</f>
        <v/>
      </c>
      <c r="G61" s="153" t="str">
        <f>IFERROR(VLOOKUP($A61, '利用者情報'!$A$12:$L$113, 9, FALSE), "")</f>
        <v/>
      </c>
      <c r="H61" s="153" t="str">
        <f>IFERROR(VLOOKUP($A61, '利用者情報'!$A$12:$L$113, 10, FALSE), "")</f>
        <v/>
      </c>
      <c r="I61" s="153" t="str">
        <f>IFERROR(VLOOKUP($A61, '利用者情報'!$A$12:$L$113, 11, FALSE), "")</f>
        <v/>
      </c>
      <c r="J61" s="153" t="str">
        <f>IFERROR(VLOOKUP($A61, '利用者情報'!$A$12:$L$113, 12, FALSE), "")</f>
        <v/>
      </c>
      <c r="K61" s="160"/>
      <c r="L61" s="160"/>
      <c r="M61" s="157">
        <f t="shared" si="1"/>
        <v>0</v>
      </c>
      <c r="N61" s="158">
        <f t="shared" si="2"/>
        <v>0</v>
      </c>
      <c r="O61" s="160"/>
      <c r="P61" s="160"/>
      <c r="Q61" s="160"/>
      <c r="R61" s="158">
        <f t="shared" si="3"/>
        <v>0</v>
      </c>
      <c r="S61" s="157">
        <f t="shared" si="4"/>
        <v>0</v>
      </c>
      <c r="T61" s="157">
        <f t="shared" si="5"/>
        <v>0</v>
      </c>
      <c r="U61" s="158">
        <f t="shared" si="6"/>
        <v>0</v>
      </c>
      <c r="V61" s="158">
        <f t="shared" si="7"/>
        <v>0</v>
      </c>
      <c r="W61" s="159"/>
      <c r="X61" s="10" t="str">
        <f t="shared" si="8"/>
        <v/>
      </c>
      <c r="Y61" s="1"/>
      <c r="Z61" s="1"/>
      <c r="AA61" s="1"/>
      <c r="AB61" s="1"/>
      <c r="AC61" s="1"/>
    </row>
    <row r="62" ht="18.0" customHeight="1">
      <c r="A62" s="160"/>
      <c r="B62" s="153" t="str">
        <f>IFERROR(VLOOKUP($A62, '利用者情報'!$A$12:$L$113, 2, FALSE), "")</f>
        <v/>
      </c>
      <c r="C62" s="153" t="str">
        <f>IFERROR(VLOOKUP($A62, '利用者情報'!$A$12:$L$113, 3, FALSE), "")</f>
        <v/>
      </c>
      <c r="D62" s="153" t="str">
        <f>IFERROR(VLOOKUP($A62, '利用者情報'!$A$12:$L$113, 6, FALSE), "")</f>
        <v/>
      </c>
      <c r="E62" s="153" t="str">
        <f>IFERROR(VLOOKUP($A62, '利用者情報'!$A$12:$L$113, 7, FALSE), "")</f>
        <v/>
      </c>
      <c r="F62" s="156" t="str">
        <f>IFERROR(VLOOKUP($A62, '利用者情報'!$A$12:$L$113, 8, FALSE), "")</f>
        <v/>
      </c>
      <c r="G62" s="153" t="str">
        <f>IFERROR(VLOOKUP($A62, '利用者情報'!$A$12:$L$113, 9, FALSE), "")</f>
        <v/>
      </c>
      <c r="H62" s="153" t="str">
        <f>IFERROR(VLOOKUP($A62, '利用者情報'!$A$12:$L$113, 10, FALSE), "")</f>
        <v/>
      </c>
      <c r="I62" s="153" t="str">
        <f>IFERROR(VLOOKUP($A62, '利用者情報'!$A$12:$L$113, 11, FALSE), "")</f>
        <v/>
      </c>
      <c r="J62" s="153" t="str">
        <f>IFERROR(VLOOKUP($A62, '利用者情報'!$A$12:$L$113, 12, FALSE), "")</f>
        <v/>
      </c>
      <c r="K62" s="160"/>
      <c r="L62" s="160"/>
      <c r="M62" s="157">
        <f t="shared" si="1"/>
        <v>0</v>
      </c>
      <c r="N62" s="158">
        <f t="shared" si="2"/>
        <v>0</v>
      </c>
      <c r="O62" s="160"/>
      <c r="P62" s="160"/>
      <c r="Q62" s="160"/>
      <c r="R62" s="158">
        <f t="shared" si="3"/>
        <v>0</v>
      </c>
      <c r="S62" s="157">
        <f t="shared" si="4"/>
        <v>0</v>
      </c>
      <c r="T62" s="157">
        <f t="shared" si="5"/>
        <v>0</v>
      </c>
      <c r="U62" s="158">
        <f t="shared" si="6"/>
        <v>0</v>
      </c>
      <c r="V62" s="158">
        <f t="shared" si="7"/>
        <v>0</v>
      </c>
      <c r="W62" s="159"/>
      <c r="X62" s="10" t="str">
        <f t="shared" si="8"/>
        <v/>
      </c>
      <c r="Y62" s="1"/>
      <c r="Z62" s="1"/>
      <c r="AA62" s="1"/>
      <c r="AB62" s="1"/>
      <c r="AC62" s="1"/>
    </row>
    <row r="63" ht="18.0" customHeight="1">
      <c r="A63" s="160"/>
      <c r="B63" s="153" t="str">
        <f>IFERROR(VLOOKUP($A63, '利用者情報'!$A$12:$L$113, 2, FALSE), "")</f>
        <v/>
      </c>
      <c r="C63" s="153" t="str">
        <f>IFERROR(VLOOKUP($A63, '利用者情報'!$A$12:$L$113, 3, FALSE), "")</f>
        <v/>
      </c>
      <c r="D63" s="153" t="str">
        <f>IFERROR(VLOOKUP($A63, '利用者情報'!$A$12:$L$113, 6, FALSE), "")</f>
        <v/>
      </c>
      <c r="E63" s="153" t="str">
        <f>IFERROR(VLOOKUP($A63, '利用者情報'!$A$12:$L$113, 7, FALSE), "")</f>
        <v/>
      </c>
      <c r="F63" s="156" t="str">
        <f>IFERROR(VLOOKUP($A63, '利用者情報'!$A$12:$L$113, 8, FALSE), "")</f>
        <v/>
      </c>
      <c r="G63" s="153" t="str">
        <f>IFERROR(VLOOKUP($A63, '利用者情報'!$A$12:$L$113, 9, FALSE), "")</f>
        <v/>
      </c>
      <c r="H63" s="153" t="str">
        <f>IFERROR(VLOOKUP($A63, '利用者情報'!$A$12:$L$113, 10, FALSE), "")</f>
        <v/>
      </c>
      <c r="I63" s="153" t="str">
        <f>IFERROR(VLOOKUP($A63, '利用者情報'!$A$12:$L$113, 11, FALSE), "")</f>
        <v/>
      </c>
      <c r="J63" s="153" t="str">
        <f>IFERROR(VLOOKUP($A63, '利用者情報'!$A$12:$L$113, 12, FALSE), "")</f>
        <v/>
      </c>
      <c r="K63" s="160"/>
      <c r="L63" s="160"/>
      <c r="M63" s="157">
        <f t="shared" si="1"/>
        <v>0</v>
      </c>
      <c r="N63" s="158">
        <f t="shared" si="2"/>
        <v>0</v>
      </c>
      <c r="O63" s="160"/>
      <c r="P63" s="160"/>
      <c r="Q63" s="160"/>
      <c r="R63" s="158">
        <f t="shared" si="3"/>
        <v>0</v>
      </c>
      <c r="S63" s="157">
        <f t="shared" si="4"/>
        <v>0</v>
      </c>
      <c r="T63" s="157">
        <f t="shared" si="5"/>
        <v>0</v>
      </c>
      <c r="U63" s="158">
        <f t="shared" si="6"/>
        <v>0</v>
      </c>
      <c r="V63" s="158">
        <f t="shared" si="7"/>
        <v>0</v>
      </c>
      <c r="W63" s="159"/>
      <c r="X63" s="10" t="str">
        <f t="shared" si="8"/>
        <v/>
      </c>
      <c r="Y63" s="1"/>
      <c r="Z63" s="1"/>
      <c r="AA63" s="1"/>
      <c r="AB63" s="1"/>
      <c r="AC63" s="1"/>
    </row>
    <row r="64" ht="18.0" customHeight="1">
      <c r="A64" s="160"/>
      <c r="B64" s="153" t="str">
        <f>IFERROR(VLOOKUP($A64, '利用者情報'!$A$12:$L$113, 2, FALSE), "")</f>
        <v/>
      </c>
      <c r="C64" s="153" t="str">
        <f>IFERROR(VLOOKUP($A64, '利用者情報'!$A$12:$L$113, 3, FALSE), "")</f>
        <v/>
      </c>
      <c r="D64" s="153" t="str">
        <f>IFERROR(VLOOKUP($A64, '利用者情報'!$A$12:$L$113, 6, FALSE), "")</f>
        <v/>
      </c>
      <c r="E64" s="153" t="str">
        <f>IFERROR(VLOOKUP($A64, '利用者情報'!$A$12:$L$113, 7, FALSE), "")</f>
        <v/>
      </c>
      <c r="F64" s="156" t="str">
        <f>IFERROR(VLOOKUP($A64, '利用者情報'!$A$12:$L$113, 8, FALSE), "")</f>
        <v/>
      </c>
      <c r="G64" s="153" t="str">
        <f>IFERROR(VLOOKUP($A64, '利用者情報'!$A$12:$L$113, 9, FALSE), "")</f>
        <v/>
      </c>
      <c r="H64" s="153" t="str">
        <f>IFERROR(VLOOKUP($A64, '利用者情報'!$A$12:$L$113, 10, FALSE), "")</f>
        <v/>
      </c>
      <c r="I64" s="153" t="str">
        <f>IFERROR(VLOOKUP($A64, '利用者情報'!$A$12:$L$113, 11, FALSE), "")</f>
        <v/>
      </c>
      <c r="J64" s="153" t="str">
        <f>IFERROR(VLOOKUP($A64, '利用者情報'!$A$12:$L$113, 12, FALSE), "")</f>
        <v/>
      </c>
      <c r="K64" s="160"/>
      <c r="L64" s="160"/>
      <c r="M64" s="157">
        <f t="shared" si="1"/>
        <v>0</v>
      </c>
      <c r="N64" s="158">
        <f t="shared" si="2"/>
        <v>0</v>
      </c>
      <c r="O64" s="160"/>
      <c r="P64" s="160"/>
      <c r="Q64" s="160"/>
      <c r="R64" s="158">
        <f t="shared" si="3"/>
        <v>0</v>
      </c>
      <c r="S64" s="157">
        <f t="shared" si="4"/>
        <v>0</v>
      </c>
      <c r="T64" s="157">
        <f t="shared" si="5"/>
        <v>0</v>
      </c>
      <c r="U64" s="158">
        <f t="shared" si="6"/>
        <v>0</v>
      </c>
      <c r="V64" s="158">
        <f t="shared" si="7"/>
        <v>0</v>
      </c>
      <c r="W64" s="159"/>
      <c r="X64" s="10" t="str">
        <f t="shared" si="8"/>
        <v/>
      </c>
      <c r="Y64" s="1"/>
      <c r="Z64" s="1"/>
      <c r="AA64" s="1"/>
      <c r="AB64" s="1"/>
      <c r="AC64" s="1"/>
    </row>
    <row r="65" ht="18.0" customHeight="1">
      <c r="A65" s="160"/>
      <c r="B65" s="153" t="str">
        <f>IFERROR(VLOOKUP($A65, '利用者情報'!$A$12:$L$113, 2, FALSE), "")</f>
        <v/>
      </c>
      <c r="C65" s="153" t="str">
        <f>IFERROR(VLOOKUP($A65, '利用者情報'!$A$12:$L$113, 3, FALSE), "")</f>
        <v/>
      </c>
      <c r="D65" s="153" t="str">
        <f>IFERROR(VLOOKUP($A65, '利用者情報'!$A$12:$L$113, 6, FALSE), "")</f>
        <v/>
      </c>
      <c r="E65" s="153" t="str">
        <f>IFERROR(VLOOKUP($A65, '利用者情報'!$A$12:$L$113, 7, FALSE), "")</f>
        <v/>
      </c>
      <c r="F65" s="156" t="str">
        <f>IFERROR(VLOOKUP($A65, '利用者情報'!$A$12:$L$113, 8, FALSE), "")</f>
        <v/>
      </c>
      <c r="G65" s="153" t="str">
        <f>IFERROR(VLOOKUP($A65, '利用者情報'!$A$12:$L$113, 9, FALSE), "")</f>
        <v/>
      </c>
      <c r="H65" s="153" t="str">
        <f>IFERROR(VLOOKUP($A65, '利用者情報'!$A$12:$L$113, 10, FALSE), "")</f>
        <v/>
      </c>
      <c r="I65" s="153" t="str">
        <f>IFERROR(VLOOKUP($A65, '利用者情報'!$A$12:$L$113, 11, FALSE), "")</f>
        <v/>
      </c>
      <c r="J65" s="153" t="str">
        <f>IFERROR(VLOOKUP($A65, '利用者情報'!$A$12:$L$113, 12, FALSE), "")</f>
        <v/>
      </c>
      <c r="K65" s="160"/>
      <c r="L65" s="160"/>
      <c r="M65" s="157">
        <f t="shared" si="1"/>
        <v>0</v>
      </c>
      <c r="N65" s="158">
        <f t="shared" si="2"/>
        <v>0</v>
      </c>
      <c r="O65" s="160"/>
      <c r="P65" s="160"/>
      <c r="Q65" s="160"/>
      <c r="R65" s="158">
        <f t="shared" si="3"/>
        <v>0</v>
      </c>
      <c r="S65" s="157">
        <f t="shared" si="4"/>
        <v>0</v>
      </c>
      <c r="T65" s="157">
        <f t="shared" si="5"/>
        <v>0</v>
      </c>
      <c r="U65" s="158">
        <f t="shared" si="6"/>
        <v>0</v>
      </c>
      <c r="V65" s="158">
        <f t="shared" si="7"/>
        <v>0</v>
      </c>
      <c r="W65" s="159"/>
      <c r="X65" s="10" t="str">
        <f t="shared" si="8"/>
        <v/>
      </c>
      <c r="Y65" s="1"/>
      <c r="Z65" s="1"/>
      <c r="AA65" s="1"/>
      <c r="AB65" s="1"/>
      <c r="AC65" s="1"/>
    </row>
    <row r="66" ht="18.0" customHeight="1">
      <c r="A66" s="160"/>
      <c r="B66" s="153" t="str">
        <f>IFERROR(VLOOKUP($A66, '利用者情報'!$A$12:$L$113, 2, FALSE), "")</f>
        <v/>
      </c>
      <c r="C66" s="153" t="str">
        <f>IFERROR(VLOOKUP($A66, '利用者情報'!$A$12:$L$113, 3, FALSE), "")</f>
        <v/>
      </c>
      <c r="D66" s="153" t="str">
        <f>IFERROR(VLOOKUP($A66, '利用者情報'!$A$12:$L$113, 6, FALSE), "")</f>
        <v/>
      </c>
      <c r="E66" s="153" t="str">
        <f>IFERROR(VLOOKUP($A66, '利用者情報'!$A$12:$L$113, 7, FALSE), "")</f>
        <v/>
      </c>
      <c r="F66" s="156" t="str">
        <f>IFERROR(VLOOKUP($A66, '利用者情報'!$A$12:$L$113, 8, FALSE), "")</f>
        <v/>
      </c>
      <c r="G66" s="153" t="str">
        <f>IFERROR(VLOOKUP($A66, '利用者情報'!$A$12:$L$113, 9, FALSE), "")</f>
        <v/>
      </c>
      <c r="H66" s="153" t="str">
        <f>IFERROR(VLOOKUP($A66, '利用者情報'!$A$12:$L$113, 10, FALSE), "")</f>
        <v/>
      </c>
      <c r="I66" s="153" t="str">
        <f>IFERROR(VLOOKUP($A66, '利用者情報'!$A$12:$L$113, 11, FALSE), "")</f>
        <v/>
      </c>
      <c r="J66" s="153" t="str">
        <f>IFERROR(VLOOKUP($A66, '利用者情報'!$A$12:$L$113, 12, FALSE), "")</f>
        <v/>
      </c>
      <c r="K66" s="160"/>
      <c r="L66" s="160"/>
      <c r="M66" s="157">
        <f t="shared" si="1"/>
        <v>0</v>
      </c>
      <c r="N66" s="158">
        <f t="shared" si="2"/>
        <v>0</v>
      </c>
      <c r="O66" s="160"/>
      <c r="P66" s="160"/>
      <c r="Q66" s="160"/>
      <c r="R66" s="158">
        <f t="shared" si="3"/>
        <v>0</v>
      </c>
      <c r="S66" s="157">
        <f t="shared" si="4"/>
        <v>0</v>
      </c>
      <c r="T66" s="157">
        <f t="shared" si="5"/>
        <v>0</v>
      </c>
      <c r="U66" s="158">
        <f t="shared" si="6"/>
        <v>0</v>
      </c>
      <c r="V66" s="158">
        <f t="shared" si="7"/>
        <v>0</v>
      </c>
      <c r="W66" s="159"/>
      <c r="X66" s="10" t="str">
        <f t="shared" si="8"/>
        <v/>
      </c>
      <c r="Y66" s="1"/>
      <c r="Z66" s="1"/>
      <c r="AA66" s="1"/>
      <c r="AB66" s="1"/>
      <c r="AC66" s="1"/>
    </row>
    <row r="67" ht="18.0" customHeight="1">
      <c r="A67" s="160"/>
      <c r="B67" s="153" t="str">
        <f>IFERROR(VLOOKUP($A67, '利用者情報'!$A$12:$L$113, 2, FALSE), "")</f>
        <v/>
      </c>
      <c r="C67" s="153" t="str">
        <f>IFERROR(VLOOKUP($A67, '利用者情報'!$A$12:$L$113, 3, FALSE), "")</f>
        <v/>
      </c>
      <c r="D67" s="153" t="str">
        <f>IFERROR(VLOOKUP($A67, '利用者情報'!$A$12:$L$113, 6, FALSE), "")</f>
        <v/>
      </c>
      <c r="E67" s="153" t="str">
        <f>IFERROR(VLOOKUP($A67, '利用者情報'!$A$12:$L$113, 7, FALSE), "")</f>
        <v/>
      </c>
      <c r="F67" s="156" t="str">
        <f>IFERROR(VLOOKUP($A67, '利用者情報'!$A$12:$L$113, 8, FALSE), "")</f>
        <v/>
      </c>
      <c r="G67" s="153" t="str">
        <f>IFERROR(VLOOKUP($A67, '利用者情報'!$A$12:$L$113, 9, FALSE), "")</f>
        <v/>
      </c>
      <c r="H67" s="153" t="str">
        <f>IFERROR(VLOOKUP($A67, '利用者情報'!$A$12:$L$113, 10, FALSE), "")</f>
        <v/>
      </c>
      <c r="I67" s="153" t="str">
        <f>IFERROR(VLOOKUP($A67, '利用者情報'!$A$12:$L$113, 11, FALSE), "")</f>
        <v/>
      </c>
      <c r="J67" s="153" t="str">
        <f>IFERROR(VLOOKUP($A67, '利用者情報'!$A$12:$L$113, 12, FALSE), "")</f>
        <v/>
      </c>
      <c r="K67" s="160"/>
      <c r="L67" s="160"/>
      <c r="M67" s="157">
        <f t="shared" si="1"/>
        <v>0</v>
      </c>
      <c r="N67" s="158">
        <f t="shared" si="2"/>
        <v>0</v>
      </c>
      <c r="O67" s="160"/>
      <c r="P67" s="160"/>
      <c r="Q67" s="160"/>
      <c r="R67" s="158">
        <f t="shared" si="3"/>
        <v>0</v>
      </c>
      <c r="S67" s="157">
        <f t="shared" si="4"/>
        <v>0</v>
      </c>
      <c r="T67" s="157">
        <f t="shared" si="5"/>
        <v>0</v>
      </c>
      <c r="U67" s="158">
        <f t="shared" si="6"/>
        <v>0</v>
      </c>
      <c r="V67" s="158">
        <f t="shared" si="7"/>
        <v>0</v>
      </c>
      <c r="W67" s="159"/>
      <c r="X67" s="10" t="str">
        <f t="shared" si="8"/>
        <v/>
      </c>
      <c r="Y67" s="1"/>
      <c r="Z67" s="1"/>
      <c r="AA67" s="1"/>
      <c r="AB67" s="1"/>
      <c r="AC67" s="1"/>
    </row>
    <row r="68" ht="18.0" customHeight="1">
      <c r="A68" s="160"/>
      <c r="B68" s="153" t="str">
        <f>IFERROR(VLOOKUP($A68, '利用者情報'!$A$12:$L$113, 2, FALSE), "")</f>
        <v/>
      </c>
      <c r="C68" s="153" t="str">
        <f>IFERROR(VLOOKUP($A68, '利用者情報'!$A$12:$L$113, 3, FALSE), "")</f>
        <v/>
      </c>
      <c r="D68" s="153" t="str">
        <f>IFERROR(VLOOKUP($A68, '利用者情報'!$A$12:$L$113, 6, FALSE), "")</f>
        <v/>
      </c>
      <c r="E68" s="153" t="str">
        <f>IFERROR(VLOOKUP($A68, '利用者情報'!$A$12:$L$113, 7, FALSE), "")</f>
        <v/>
      </c>
      <c r="F68" s="156" t="str">
        <f>IFERROR(VLOOKUP($A68, '利用者情報'!$A$12:$L$113, 8, FALSE), "")</f>
        <v/>
      </c>
      <c r="G68" s="153" t="str">
        <f>IFERROR(VLOOKUP($A68, '利用者情報'!$A$12:$L$113, 9, FALSE), "")</f>
        <v/>
      </c>
      <c r="H68" s="153" t="str">
        <f>IFERROR(VLOOKUP($A68, '利用者情報'!$A$12:$L$113, 10, FALSE), "")</f>
        <v/>
      </c>
      <c r="I68" s="153" t="str">
        <f>IFERROR(VLOOKUP($A68, '利用者情報'!$A$12:$L$113, 11, FALSE), "")</f>
        <v/>
      </c>
      <c r="J68" s="153" t="str">
        <f>IFERROR(VLOOKUP($A68, '利用者情報'!$A$12:$L$113, 12, FALSE), "")</f>
        <v/>
      </c>
      <c r="K68" s="160"/>
      <c r="L68" s="160"/>
      <c r="M68" s="157">
        <f t="shared" si="1"/>
        <v>0</v>
      </c>
      <c r="N68" s="158">
        <f t="shared" si="2"/>
        <v>0</v>
      </c>
      <c r="O68" s="160"/>
      <c r="P68" s="160"/>
      <c r="Q68" s="160"/>
      <c r="R68" s="158">
        <f t="shared" si="3"/>
        <v>0</v>
      </c>
      <c r="S68" s="157">
        <f t="shared" si="4"/>
        <v>0</v>
      </c>
      <c r="T68" s="157">
        <f t="shared" si="5"/>
        <v>0</v>
      </c>
      <c r="U68" s="158">
        <f t="shared" si="6"/>
        <v>0</v>
      </c>
      <c r="V68" s="158">
        <f t="shared" si="7"/>
        <v>0</v>
      </c>
      <c r="W68" s="159"/>
      <c r="X68" s="10" t="str">
        <f t="shared" si="8"/>
        <v/>
      </c>
      <c r="Y68" s="1"/>
      <c r="Z68" s="1"/>
      <c r="AA68" s="1"/>
      <c r="AB68" s="1"/>
      <c r="AC68" s="1"/>
    </row>
    <row r="69" ht="18.0" customHeight="1">
      <c r="A69" s="160"/>
      <c r="B69" s="153" t="str">
        <f>IFERROR(VLOOKUP($A69, '利用者情報'!$A$12:$L$113, 2, FALSE), "")</f>
        <v/>
      </c>
      <c r="C69" s="153" t="str">
        <f>IFERROR(VLOOKUP($A69, '利用者情報'!$A$12:$L$113, 3, FALSE), "")</f>
        <v/>
      </c>
      <c r="D69" s="153" t="str">
        <f>IFERROR(VLOOKUP($A69, '利用者情報'!$A$12:$L$113, 6, FALSE), "")</f>
        <v/>
      </c>
      <c r="E69" s="153" t="str">
        <f>IFERROR(VLOOKUP($A69, '利用者情報'!$A$12:$L$113, 7, FALSE), "")</f>
        <v/>
      </c>
      <c r="F69" s="156" t="str">
        <f>IFERROR(VLOOKUP($A69, '利用者情報'!$A$12:$L$113, 8, FALSE), "")</f>
        <v/>
      </c>
      <c r="G69" s="153" t="str">
        <f>IFERROR(VLOOKUP($A69, '利用者情報'!$A$12:$L$113, 9, FALSE), "")</f>
        <v/>
      </c>
      <c r="H69" s="153" t="str">
        <f>IFERROR(VLOOKUP($A69, '利用者情報'!$A$12:$L$113, 10, FALSE), "")</f>
        <v/>
      </c>
      <c r="I69" s="153" t="str">
        <f>IFERROR(VLOOKUP($A69, '利用者情報'!$A$12:$L$113, 11, FALSE), "")</f>
        <v/>
      </c>
      <c r="J69" s="153" t="str">
        <f>IFERROR(VLOOKUP($A69, '利用者情報'!$A$12:$L$113, 12, FALSE), "")</f>
        <v/>
      </c>
      <c r="K69" s="160"/>
      <c r="L69" s="160"/>
      <c r="M69" s="157">
        <f t="shared" si="1"/>
        <v>0</v>
      </c>
      <c r="N69" s="158">
        <f t="shared" si="2"/>
        <v>0</v>
      </c>
      <c r="O69" s="160"/>
      <c r="P69" s="160"/>
      <c r="Q69" s="160"/>
      <c r="R69" s="158">
        <f t="shared" si="3"/>
        <v>0</v>
      </c>
      <c r="S69" s="157">
        <f t="shared" si="4"/>
        <v>0</v>
      </c>
      <c r="T69" s="157">
        <f t="shared" si="5"/>
        <v>0</v>
      </c>
      <c r="U69" s="158">
        <f t="shared" si="6"/>
        <v>0</v>
      </c>
      <c r="V69" s="158">
        <f t="shared" si="7"/>
        <v>0</v>
      </c>
      <c r="W69" s="159"/>
      <c r="X69" s="10" t="str">
        <f t="shared" si="8"/>
        <v/>
      </c>
      <c r="Y69" s="1"/>
      <c r="Z69" s="1"/>
      <c r="AA69" s="1"/>
      <c r="AB69" s="1"/>
      <c r="AC69" s="1"/>
    </row>
    <row r="70" ht="18.0" customHeight="1">
      <c r="A70" s="160"/>
      <c r="B70" s="153" t="str">
        <f>IFERROR(VLOOKUP($A70, '利用者情報'!$A$12:$L$113, 2, FALSE), "")</f>
        <v/>
      </c>
      <c r="C70" s="153" t="str">
        <f>IFERROR(VLOOKUP($A70, '利用者情報'!$A$12:$L$113, 3, FALSE), "")</f>
        <v/>
      </c>
      <c r="D70" s="153" t="str">
        <f>IFERROR(VLOOKUP($A70, '利用者情報'!$A$12:$L$113, 6, FALSE), "")</f>
        <v/>
      </c>
      <c r="E70" s="153" t="str">
        <f>IFERROR(VLOOKUP($A70, '利用者情報'!$A$12:$L$113, 7, FALSE), "")</f>
        <v/>
      </c>
      <c r="F70" s="156" t="str">
        <f>IFERROR(VLOOKUP($A70, '利用者情報'!$A$12:$L$113, 8, FALSE), "")</f>
        <v/>
      </c>
      <c r="G70" s="153" t="str">
        <f>IFERROR(VLOOKUP($A70, '利用者情報'!$A$12:$L$113, 9, FALSE), "")</f>
        <v/>
      </c>
      <c r="H70" s="153" t="str">
        <f>IFERROR(VLOOKUP($A70, '利用者情報'!$A$12:$L$113, 10, FALSE), "")</f>
        <v/>
      </c>
      <c r="I70" s="153" t="str">
        <f>IFERROR(VLOOKUP($A70, '利用者情報'!$A$12:$L$113, 11, FALSE), "")</f>
        <v/>
      </c>
      <c r="J70" s="153" t="str">
        <f>IFERROR(VLOOKUP($A70, '利用者情報'!$A$12:$L$113, 12, FALSE), "")</f>
        <v/>
      </c>
      <c r="K70" s="160"/>
      <c r="L70" s="160"/>
      <c r="M70" s="157">
        <f t="shared" si="1"/>
        <v>0</v>
      </c>
      <c r="N70" s="158">
        <f t="shared" si="2"/>
        <v>0</v>
      </c>
      <c r="O70" s="160"/>
      <c r="P70" s="160"/>
      <c r="Q70" s="160"/>
      <c r="R70" s="158">
        <f t="shared" si="3"/>
        <v>0</v>
      </c>
      <c r="S70" s="157">
        <f t="shared" si="4"/>
        <v>0</v>
      </c>
      <c r="T70" s="157">
        <f t="shared" si="5"/>
        <v>0</v>
      </c>
      <c r="U70" s="158">
        <f t="shared" si="6"/>
        <v>0</v>
      </c>
      <c r="V70" s="158">
        <f t="shared" si="7"/>
        <v>0</v>
      </c>
      <c r="W70" s="159"/>
      <c r="X70" s="10" t="str">
        <f t="shared" si="8"/>
        <v/>
      </c>
      <c r="Y70" s="1"/>
      <c r="Z70" s="1"/>
      <c r="AA70" s="1"/>
      <c r="AB70" s="1"/>
      <c r="AC70" s="1"/>
    </row>
    <row r="71" ht="18.0" customHeight="1">
      <c r="A71" s="160"/>
      <c r="B71" s="153" t="str">
        <f>IFERROR(VLOOKUP($A71, '利用者情報'!$A$12:$L$113, 2, FALSE), "")</f>
        <v/>
      </c>
      <c r="C71" s="153" t="str">
        <f>IFERROR(VLOOKUP($A71, '利用者情報'!$A$12:$L$113, 3, FALSE), "")</f>
        <v/>
      </c>
      <c r="D71" s="153" t="str">
        <f>IFERROR(VLOOKUP($A71, '利用者情報'!$A$12:$L$113, 6, FALSE), "")</f>
        <v/>
      </c>
      <c r="E71" s="153" t="str">
        <f>IFERROR(VLOOKUP($A71, '利用者情報'!$A$12:$L$113, 7, FALSE), "")</f>
        <v/>
      </c>
      <c r="F71" s="156" t="str">
        <f>IFERROR(VLOOKUP($A71, '利用者情報'!$A$12:$L$113, 8, FALSE), "")</f>
        <v/>
      </c>
      <c r="G71" s="153" t="str">
        <f>IFERROR(VLOOKUP($A71, '利用者情報'!$A$12:$L$113, 9, FALSE), "")</f>
        <v/>
      </c>
      <c r="H71" s="153" t="str">
        <f>IFERROR(VLOOKUP($A71, '利用者情報'!$A$12:$L$113, 10, FALSE), "")</f>
        <v/>
      </c>
      <c r="I71" s="153" t="str">
        <f>IFERROR(VLOOKUP($A71, '利用者情報'!$A$12:$L$113, 11, FALSE), "")</f>
        <v/>
      </c>
      <c r="J71" s="153" t="str">
        <f>IFERROR(VLOOKUP($A71, '利用者情報'!$A$12:$L$113, 12, FALSE), "")</f>
        <v/>
      </c>
      <c r="K71" s="160"/>
      <c r="L71" s="160"/>
      <c r="M71" s="157">
        <f t="shared" si="1"/>
        <v>0</v>
      </c>
      <c r="N71" s="158">
        <f t="shared" si="2"/>
        <v>0</v>
      </c>
      <c r="O71" s="160"/>
      <c r="P71" s="160"/>
      <c r="Q71" s="160"/>
      <c r="R71" s="158">
        <f t="shared" si="3"/>
        <v>0</v>
      </c>
      <c r="S71" s="157">
        <f t="shared" si="4"/>
        <v>0</v>
      </c>
      <c r="T71" s="157">
        <f t="shared" si="5"/>
        <v>0</v>
      </c>
      <c r="U71" s="158">
        <f t="shared" si="6"/>
        <v>0</v>
      </c>
      <c r="V71" s="158">
        <f t="shared" si="7"/>
        <v>0</v>
      </c>
      <c r="W71" s="159"/>
      <c r="X71" s="10" t="str">
        <f t="shared" si="8"/>
        <v/>
      </c>
      <c r="Y71" s="1"/>
      <c r="Z71" s="1"/>
      <c r="AA71" s="1"/>
      <c r="AB71" s="1"/>
      <c r="AC71" s="1"/>
    </row>
    <row r="72" ht="18.0" customHeight="1">
      <c r="A72" s="160"/>
      <c r="B72" s="153" t="str">
        <f>IFERROR(VLOOKUP($A72, '利用者情報'!$A$12:$L$113, 2, FALSE), "")</f>
        <v/>
      </c>
      <c r="C72" s="153" t="str">
        <f>IFERROR(VLOOKUP($A72, '利用者情報'!$A$12:$L$113, 3, FALSE), "")</f>
        <v/>
      </c>
      <c r="D72" s="153" t="str">
        <f>IFERROR(VLOOKUP($A72, '利用者情報'!$A$12:$L$113, 6, FALSE), "")</f>
        <v/>
      </c>
      <c r="E72" s="153" t="str">
        <f>IFERROR(VLOOKUP($A72, '利用者情報'!$A$12:$L$113, 7, FALSE), "")</f>
        <v/>
      </c>
      <c r="F72" s="156" t="str">
        <f>IFERROR(VLOOKUP($A72, '利用者情報'!$A$12:$L$113, 8, FALSE), "")</f>
        <v/>
      </c>
      <c r="G72" s="153" t="str">
        <f>IFERROR(VLOOKUP($A72, '利用者情報'!$A$12:$L$113, 9, FALSE), "")</f>
        <v/>
      </c>
      <c r="H72" s="153" t="str">
        <f>IFERROR(VLOOKUP($A72, '利用者情報'!$A$12:$L$113, 10, FALSE), "")</f>
        <v/>
      </c>
      <c r="I72" s="153" t="str">
        <f>IFERROR(VLOOKUP($A72, '利用者情報'!$A$12:$L$113, 11, FALSE), "")</f>
        <v/>
      </c>
      <c r="J72" s="153" t="str">
        <f>IFERROR(VLOOKUP($A72, '利用者情報'!$A$12:$L$113, 12, FALSE), "")</f>
        <v/>
      </c>
      <c r="K72" s="160"/>
      <c r="L72" s="160"/>
      <c r="M72" s="157">
        <f t="shared" si="1"/>
        <v>0</v>
      </c>
      <c r="N72" s="158">
        <f t="shared" si="2"/>
        <v>0</v>
      </c>
      <c r="O72" s="160"/>
      <c r="P72" s="160"/>
      <c r="Q72" s="160"/>
      <c r="R72" s="158">
        <f t="shared" si="3"/>
        <v>0</v>
      </c>
      <c r="S72" s="157">
        <f t="shared" si="4"/>
        <v>0</v>
      </c>
      <c r="T72" s="157">
        <f t="shared" si="5"/>
        <v>0</v>
      </c>
      <c r="U72" s="158">
        <f t="shared" si="6"/>
        <v>0</v>
      </c>
      <c r="V72" s="158">
        <f t="shared" si="7"/>
        <v>0</v>
      </c>
      <c r="W72" s="159"/>
      <c r="X72" s="10" t="str">
        <f t="shared" si="8"/>
        <v/>
      </c>
      <c r="Y72" s="1"/>
      <c r="Z72" s="1"/>
      <c r="AA72" s="1"/>
      <c r="AB72" s="1"/>
      <c r="AC72" s="1"/>
    </row>
    <row r="73" ht="18.0" customHeight="1">
      <c r="A73" s="160"/>
      <c r="B73" s="153" t="str">
        <f>IFERROR(VLOOKUP($A73, '利用者情報'!$A$12:$L$113, 2, FALSE), "")</f>
        <v/>
      </c>
      <c r="C73" s="153" t="str">
        <f>IFERROR(VLOOKUP($A73, '利用者情報'!$A$12:$L$113, 3, FALSE), "")</f>
        <v/>
      </c>
      <c r="D73" s="153" t="str">
        <f>IFERROR(VLOOKUP($A73, '利用者情報'!$A$12:$L$113, 6, FALSE), "")</f>
        <v/>
      </c>
      <c r="E73" s="153" t="str">
        <f>IFERROR(VLOOKUP($A73, '利用者情報'!$A$12:$L$113, 7, FALSE), "")</f>
        <v/>
      </c>
      <c r="F73" s="156" t="str">
        <f>IFERROR(VLOOKUP($A73, '利用者情報'!$A$12:$L$113, 8, FALSE), "")</f>
        <v/>
      </c>
      <c r="G73" s="153" t="str">
        <f>IFERROR(VLOOKUP($A73, '利用者情報'!$A$12:$L$113, 9, FALSE), "")</f>
        <v/>
      </c>
      <c r="H73" s="153" t="str">
        <f>IFERROR(VLOOKUP($A73, '利用者情報'!$A$12:$L$113, 10, FALSE), "")</f>
        <v/>
      </c>
      <c r="I73" s="153" t="str">
        <f>IFERROR(VLOOKUP($A73, '利用者情報'!$A$12:$L$113, 11, FALSE), "")</f>
        <v/>
      </c>
      <c r="J73" s="153" t="str">
        <f>IFERROR(VLOOKUP($A73, '利用者情報'!$A$12:$L$113, 12, FALSE), "")</f>
        <v/>
      </c>
      <c r="K73" s="160"/>
      <c r="L73" s="160"/>
      <c r="M73" s="157">
        <f t="shared" si="1"/>
        <v>0</v>
      </c>
      <c r="N73" s="158">
        <f t="shared" si="2"/>
        <v>0</v>
      </c>
      <c r="O73" s="160"/>
      <c r="P73" s="160"/>
      <c r="Q73" s="160"/>
      <c r="R73" s="158">
        <f t="shared" si="3"/>
        <v>0</v>
      </c>
      <c r="S73" s="157">
        <f t="shared" si="4"/>
        <v>0</v>
      </c>
      <c r="T73" s="157">
        <f t="shared" si="5"/>
        <v>0</v>
      </c>
      <c r="U73" s="158">
        <f t="shared" si="6"/>
        <v>0</v>
      </c>
      <c r="V73" s="158">
        <f t="shared" si="7"/>
        <v>0</v>
      </c>
      <c r="W73" s="159"/>
      <c r="X73" s="10" t="str">
        <f t="shared" si="8"/>
        <v/>
      </c>
      <c r="Y73" s="1"/>
      <c r="Z73" s="1"/>
      <c r="AA73" s="1"/>
      <c r="AB73" s="1"/>
      <c r="AC73" s="1"/>
    </row>
    <row r="74" ht="18.0" customHeight="1">
      <c r="A74" s="160"/>
      <c r="B74" s="153" t="str">
        <f>IFERROR(VLOOKUP($A74, '利用者情報'!$A$12:$L$113, 2, FALSE), "")</f>
        <v/>
      </c>
      <c r="C74" s="153" t="str">
        <f>IFERROR(VLOOKUP($A74, '利用者情報'!$A$12:$L$113, 3, FALSE), "")</f>
        <v/>
      </c>
      <c r="D74" s="153" t="str">
        <f>IFERROR(VLOOKUP($A74, '利用者情報'!$A$12:$L$113, 6, FALSE), "")</f>
        <v/>
      </c>
      <c r="E74" s="153" t="str">
        <f>IFERROR(VLOOKUP($A74, '利用者情報'!$A$12:$L$113, 7, FALSE), "")</f>
        <v/>
      </c>
      <c r="F74" s="156" t="str">
        <f>IFERROR(VLOOKUP($A74, '利用者情報'!$A$12:$L$113, 8, FALSE), "")</f>
        <v/>
      </c>
      <c r="G74" s="153" t="str">
        <f>IFERROR(VLOOKUP($A74, '利用者情報'!$A$12:$L$113, 9, FALSE), "")</f>
        <v/>
      </c>
      <c r="H74" s="153" t="str">
        <f>IFERROR(VLOOKUP($A74, '利用者情報'!$A$12:$L$113, 10, FALSE), "")</f>
        <v/>
      </c>
      <c r="I74" s="153" t="str">
        <f>IFERROR(VLOOKUP($A74, '利用者情報'!$A$12:$L$113, 11, FALSE), "")</f>
        <v/>
      </c>
      <c r="J74" s="153" t="str">
        <f>IFERROR(VLOOKUP($A74, '利用者情報'!$A$12:$L$113, 12, FALSE), "")</f>
        <v/>
      </c>
      <c r="K74" s="160"/>
      <c r="L74" s="160"/>
      <c r="M74" s="157">
        <f t="shared" si="1"/>
        <v>0</v>
      </c>
      <c r="N74" s="158">
        <f t="shared" si="2"/>
        <v>0</v>
      </c>
      <c r="O74" s="160"/>
      <c r="P74" s="160"/>
      <c r="Q74" s="160"/>
      <c r="R74" s="158">
        <f t="shared" si="3"/>
        <v>0</v>
      </c>
      <c r="S74" s="157">
        <f t="shared" si="4"/>
        <v>0</v>
      </c>
      <c r="T74" s="157">
        <f t="shared" si="5"/>
        <v>0</v>
      </c>
      <c r="U74" s="158">
        <f t="shared" si="6"/>
        <v>0</v>
      </c>
      <c r="V74" s="158">
        <f t="shared" si="7"/>
        <v>0</v>
      </c>
      <c r="W74" s="159"/>
      <c r="X74" s="10" t="str">
        <f t="shared" si="8"/>
        <v/>
      </c>
      <c r="Y74" s="1"/>
      <c r="Z74" s="1"/>
      <c r="AA74" s="1"/>
      <c r="AB74" s="1"/>
      <c r="AC74" s="1"/>
    </row>
    <row r="75" ht="18.0" customHeight="1">
      <c r="A75" s="160"/>
      <c r="B75" s="153" t="str">
        <f>IFERROR(VLOOKUP($A75, '利用者情報'!$A$12:$L$113, 2, FALSE), "")</f>
        <v/>
      </c>
      <c r="C75" s="153" t="str">
        <f>IFERROR(VLOOKUP($A75, '利用者情報'!$A$12:$L$113, 3, FALSE), "")</f>
        <v/>
      </c>
      <c r="D75" s="153" t="str">
        <f>IFERROR(VLOOKUP($A75, '利用者情報'!$A$12:$L$113, 6, FALSE), "")</f>
        <v/>
      </c>
      <c r="E75" s="153" t="str">
        <f>IFERROR(VLOOKUP($A75, '利用者情報'!$A$12:$L$113, 7, FALSE), "")</f>
        <v/>
      </c>
      <c r="F75" s="156" t="str">
        <f>IFERROR(VLOOKUP($A75, '利用者情報'!$A$12:$L$113, 8, FALSE), "")</f>
        <v/>
      </c>
      <c r="G75" s="153" t="str">
        <f>IFERROR(VLOOKUP($A75, '利用者情報'!$A$12:$L$113, 9, FALSE), "")</f>
        <v/>
      </c>
      <c r="H75" s="153" t="str">
        <f>IFERROR(VLOOKUP($A75, '利用者情報'!$A$12:$L$113, 10, FALSE), "")</f>
        <v/>
      </c>
      <c r="I75" s="153" t="str">
        <f>IFERROR(VLOOKUP($A75, '利用者情報'!$A$12:$L$113, 11, FALSE), "")</f>
        <v/>
      </c>
      <c r="J75" s="153" t="str">
        <f>IFERROR(VLOOKUP($A75, '利用者情報'!$A$12:$L$113, 12, FALSE), "")</f>
        <v/>
      </c>
      <c r="K75" s="160"/>
      <c r="L75" s="160"/>
      <c r="M75" s="157">
        <f t="shared" si="1"/>
        <v>0</v>
      </c>
      <c r="N75" s="158">
        <f t="shared" si="2"/>
        <v>0</v>
      </c>
      <c r="O75" s="160"/>
      <c r="P75" s="160"/>
      <c r="Q75" s="160"/>
      <c r="R75" s="158">
        <f t="shared" si="3"/>
        <v>0</v>
      </c>
      <c r="S75" s="157">
        <f t="shared" si="4"/>
        <v>0</v>
      </c>
      <c r="T75" s="157">
        <f t="shared" si="5"/>
        <v>0</v>
      </c>
      <c r="U75" s="158">
        <f t="shared" si="6"/>
        <v>0</v>
      </c>
      <c r="V75" s="158">
        <f t="shared" si="7"/>
        <v>0</v>
      </c>
      <c r="W75" s="159"/>
      <c r="X75" s="10" t="str">
        <f t="shared" si="8"/>
        <v/>
      </c>
      <c r="Y75" s="1"/>
      <c r="Z75" s="1"/>
      <c r="AA75" s="1"/>
      <c r="AB75" s="1"/>
      <c r="AC75" s="1"/>
    </row>
    <row r="76" ht="18.0" customHeight="1">
      <c r="A76" s="160"/>
      <c r="B76" s="153" t="str">
        <f>IFERROR(VLOOKUP($A76, '利用者情報'!$A$12:$L$113, 2, FALSE), "")</f>
        <v/>
      </c>
      <c r="C76" s="153" t="str">
        <f>IFERROR(VLOOKUP($A76, '利用者情報'!$A$12:$L$113, 3, FALSE), "")</f>
        <v/>
      </c>
      <c r="D76" s="153" t="str">
        <f>IFERROR(VLOOKUP($A76, '利用者情報'!$A$12:$L$113, 6, FALSE), "")</f>
        <v/>
      </c>
      <c r="E76" s="153" t="str">
        <f>IFERROR(VLOOKUP($A76, '利用者情報'!$A$12:$L$113, 7, FALSE), "")</f>
        <v/>
      </c>
      <c r="F76" s="156" t="str">
        <f>IFERROR(VLOOKUP($A76, '利用者情報'!$A$12:$L$113, 8, FALSE), "")</f>
        <v/>
      </c>
      <c r="G76" s="153" t="str">
        <f>IFERROR(VLOOKUP($A76, '利用者情報'!$A$12:$L$113, 9, FALSE), "")</f>
        <v/>
      </c>
      <c r="H76" s="153" t="str">
        <f>IFERROR(VLOOKUP($A76, '利用者情報'!$A$12:$L$113, 10, FALSE), "")</f>
        <v/>
      </c>
      <c r="I76" s="153" t="str">
        <f>IFERROR(VLOOKUP($A76, '利用者情報'!$A$12:$L$113, 11, FALSE), "")</f>
        <v/>
      </c>
      <c r="J76" s="153" t="str">
        <f>IFERROR(VLOOKUP($A76, '利用者情報'!$A$12:$L$113, 12, FALSE), "")</f>
        <v/>
      </c>
      <c r="K76" s="160"/>
      <c r="L76" s="160"/>
      <c r="M76" s="157">
        <f t="shared" si="1"/>
        <v>0</v>
      </c>
      <c r="N76" s="158">
        <f t="shared" si="2"/>
        <v>0</v>
      </c>
      <c r="O76" s="160"/>
      <c r="P76" s="160"/>
      <c r="Q76" s="160"/>
      <c r="R76" s="158">
        <f t="shared" si="3"/>
        <v>0</v>
      </c>
      <c r="S76" s="157">
        <f t="shared" si="4"/>
        <v>0</v>
      </c>
      <c r="T76" s="157">
        <f t="shared" si="5"/>
        <v>0</v>
      </c>
      <c r="U76" s="158">
        <f t="shared" si="6"/>
        <v>0</v>
      </c>
      <c r="V76" s="158">
        <f t="shared" si="7"/>
        <v>0</v>
      </c>
      <c r="W76" s="159"/>
      <c r="X76" s="163" t="str">
        <f t="shared" si="8"/>
        <v/>
      </c>
      <c r="Y76" s="1"/>
      <c r="Z76" s="1"/>
      <c r="AA76" s="1"/>
      <c r="AB76" s="1"/>
      <c r="AC76" s="1"/>
    </row>
    <row r="77" ht="18.0" customHeight="1">
      <c r="A77" s="160"/>
      <c r="B77" s="153" t="str">
        <f>IFERROR(VLOOKUP($A77, '利用者情報'!$A$12:$L$113, 2, FALSE), "")</f>
        <v/>
      </c>
      <c r="C77" s="153" t="str">
        <f>IFERROR(VLOOKUP($A77, '利用者情報'!$A$12:$L$113, 3, FALSE), "")</f>
        <v/>
      </c>
      <c r="D77" s="153" t="str">
        <f>IFERROR(VLOOKUP($A77, '利用者情報'!$A$12:$L$113, 6, FALSE), "")</f>
        <v/>
      </c>
      <c r="E77" s="153" t="str">
        <f>IFERROR(VLOOKUP($A77, '利用者情報'!$A$12:$L$113, 7, FALSE), "")</f>
        <v/>
      </c>
      <c r="F77" s="156" t="str">
        <f>IFERROR(VLOOKUP($A77, '利用者情報'!$A$12:$L$113, 8, FALSE), "")</f>
        <v/>
      </c>
      <c r="G77" s="153" t="str">
        <f>IFERROR(VLOOKUP($A77, '利用者情報'!$A$12:$L$113, 9, FALSE), "")</f>
        <v/>
      </c>
      <c r="H77" s="153" t="str">
        <f>IFERROR(VLOOKUP($A77, '利用者情報'!$A$12:$L$113, 10, FALSE), "")</f>
        <v/>
      </c>
      <c r="I77" s="153" t="str">
        <f>IFERROR(VLOOKUP($A77, '利用者情報'!$A$12:$L$113, 11, FALSE), "")</f>
        <v/>
      </c>
      <c r="J77" s="153" t="str">
        <f>IFERROR(VLOOKUP($A77, '利用者情報'!$A$12:$L$113, 12, FALSE), "")</f>
        <v/>
      </c>
      <c r="K77" s="160"/>
      <c r="L77" s="160"/>
      <c r="M77" s="157">
        <f t="shared" si="1"/>
        <v>0</v>
      </c>
      <c r="N77" s="158">
        <f t="shared" si="2"/>
        <v>0</v>
      </c>
      <c r="O77" s="160"/>
      <c r="P77" s="160"/>
      <c r="Q77" s="160"/>
      <c r="R77" s="158">
        <f t="shared" si="3"/>
        <v>0</v>
      </c>
      <c r="S77" s="157">
        <f t="shared" si="4"/>
        <v>0</v>
      </c>
      <c r="T77" s="157">
        <f t="shared" si="5"/>
        <v>0</v>
      </c>
      <c r="U77" s="158">
        <f t="shared" si="6"/>
        <v>0</v>
      </c>
      <c r="V77" s="158">
        <f t="shared" si="7"/>
        <v>0</v>
      </c>
      <c r="W77" s="159"/>
      <c r="X77" s="163" t="str">
        <f t="shared" si="8"/>
        <v/>
      </c>
      <c r="Y77" s="1"/>
      <c r="Z77" s="1"/>
      <c r="AA77" s="1"/>
      <c r="AB77" s="1"/>
      <c r="AC77" s="1"/>
    </row>
    <row r="78" ht="18.0" customHeight="1">
      <c r="A78" s="160"/>
      <c r="B78" s="153" t="str">
        <f>IFERROR(VLOOKUP($A78, '利用者情報'!$A$12:$L$113, 2, FALSE), "")</f>
        <v/>
      </c>
      <c r="C78" s="153" t="str">
        <f>IFERROR(VLOOKUP($A78, '利用者情報'!$A$12:$L$113, 3, FALSE), "")</f>
        <v/>
      </c>
      <c r="D78" s="153" t="str">
        <f>IFERROR(VLOOKUP($A78, '利用者情報'!$A$12:$L$113, 6, FALSE), "")</f>
        <v/>
      </c>
      <c r="E78" s="153" t="str">
        <f>IFERROR(VLOOKUP($A78, '利用者情報'!$A$12:$L$113, 7, FALSE), "")</f>
        <v/>
      </c>
      <c r="F78" s="156" t="str">
        <f>IFERROR(VLOOKUP($A78, '利用者情報'!$A$12:$L$113, 8, FALSE), "")</f>
        <v/>
      </c>
      <c r="G78" s="153" t="str">
        <f>IFERROR(VLOOKUP($A78, '利用者情報'!$A$12:$L$113, 9, FALSE), "")</f>
        <v/>
      </c>
      <c r="H78" s="153" t="str">
        <f>IFERROR(VLOOKUP($A78, '利用者情報'!$A$12:$L$113, 10, FALSE), "")</f>
        <v/>
      </c>
      <c r="I78" s="153" t="str">
        <f>IFERROR(VLOOKUP($A78, '利用者情報'!$A$12:$L$113, 11, FALSE), "")</f>
        <v/>
      </c>
      <c r="J78" s="153" t="str">
        <f>IFERROR(VLOOKUP($A78, '利用者情報'!$A$12:$L$113, 12, FALSE), "")</f>
        <v/>
      </c>
      <c r="K78" s="160"/>
      <c r="L78" s="160"/>
      <c r="M78" s="157">
        <f t="shared" si="1"/>
        <v>0</v>
      </c>
      <c r="N78" s="158">
        <f t="shared" si="2"/>
        <v>0</v>
      </c>
      <c r="O78" s="160"/>
      <c r="P78" s="160"/>
      <c r="Q78" s="160"/>
      <c r="R78" s="158">
        <f t="shared" si="3"/>
        <v>0</v>
      </c>
      <c r="S78" s="157">
        <f t="shared" si="4"/>
        <v>0</v>
      </c>
      <c r="T78" s="157">
        <f t="shared" si="5"/>
        <v>0</v>
      </c>
      <c r="U78" s="158">
        <f t="shared" si="6"/>
        <v>0</v>
      </c>
      <c r="V78" s="158">
        <f t="shared" si="7"/>
        <v>0</v>
      </c>
      <c r="W78" s="159"/>
      <c r="X78" s="163"/>
      <c r="Y78" s="10"/>
      <c r="Z78" s="10"/>
      <c r="AA78" s="10"/>
      <c r="AB78" s="10"/>
      <c r="AC78" s="1"/>
    </row>
    <row r="79" ht="18.0" customHeight="1">
      <c r="A79" s="160"/>
      <c r="B79" s="153" t="str">
        <f>IFERROR(VLOOKUP($A79, '利用者情報'!$A$12:$L$113, 2, FALSE), "")</f>
        <v/>
      </c>
      <c r="C79" s="153" t="str">
        <f>IFERROR(VLOOKUP($A79, '利用者情報'!$A$12:$L$113, 3, FALSE), "")</f>
        <v/>
      </c>
      <c r="D79" s="153" t="str">
        <f>IFERROR(VLOOKUP($A79, '利用者情報'!$A$12:$L$113, 6, FALSE), "")</f>
        <v/>
      </c>
      <c r="E79" s="153" t="str">
        <f>IFERROR(VLOOKUP($A79, '利用者情報'!$A$12:$L$113, 7, FALSE), "")</f>
        <v/>
      </c>
      <c r="F79" s="156" t="str">
        <f>IFERROR(VLOOKUP($A79, '利用者情報'!$A$12:$L$113, 8, FALSE), "")</f>
        <v/>
      </c>
      <c r="G79" s="153" t="str">
        <f>IFERROR(VLOOKUP($A79, '利用者情報'!$A$12:$L$113, 9, FALSE), "")</f>
        <v/>
      </c>
      <c r="H79" s="153" t="str">
        <f>IFERROR(VLOOKUP($A79, '利用者情報'!$A$12:$L$113, 10, FALSE), "")</f>
        <v/>
      </c>
      <c r="I79" s="153" t="str">
        <f>IFERROR(VLOOKUP($A79, '利用者情報'!$A$12:$L$113, 11, FALSE), "")</f>
        <v/>
      </c>
      <c r="J79" s="153" t="str">
        <f>IFERROR(VLOOKUP($A79, '利用者情報'!$A$12:$L$113, 12, FALSE), "")</f>
        <v/>
      </c>
      <c r="K79" s="160"/>
      <c r="L79" s="160"/>
      <c r="M79" s="157">
        <f t="shared" si="1"/>
        <v>0</v>
      </c>
      <c r="N79" s="158">
        <f t="shared" si="2"/>
        <v>0</v>
      </c>
      <c r="O79" s="160"/>
      <c r="P79" s="160"/>
      <c r="Q79" s="160"/>
      <c r="R79" s="158">
        <f t="shared" si="3"/>
        <v>0</v>
      </c>
      <c r="S79" s="157">
        <f t="shared" si="4"/>
        <v>0</v>
      </c>
      <c r="T79" s="157">
        <f t="shared" si="5"/>
        <v>0</v>
      </c>
      <c r="U79" s="158">
        <f t="shared" si="6"/>
        <v>0</v>
      </c>
      <c r="V79" s="158">
        <f t="shared" si="7"/>
        <v>0</v>
      </c>
      <c r="W79" s="159"/>
      <c r="X79" s="1"/>
      <c r="Y79" s="1"/>
      <c r="Z79" s="1"/>
      <c r="AA79" s="1"/>
      <c r="AB79" s="1"/>
      <c r="AC79" s="1"/>
    </row>
    <row r="80" ht="18.0" customHeight="1">
      <c r="A80" s="160"/>
      <c r="B80" s="153" t="str">
        <f>IFERROR(VLOOKUP($A80, '利用者情報'!$A$12:$L$113, 2, FALSE), "")</f>
        <v/>
      </c>
      <c r="C80" s="153" t="str">
        <f>IFERROR(VLOOKUP($A80, '利用者情報'!$A$12:$L$113, 3, FALSE), "")</f>
        <v/>
      </c>
      <c r="D80" s="153" t="str">
        <f>IFERROR(VLOOKUP($A80, '利用者情報'!$A$12:$L$113, 6, FALSE), "")</f>
        <v/>
      </c>
      <c r="E80" s="153" t="str">
        <f>IFERROR(VLOOKUP($A80, '利用者情報'!$A$12:$L$113, 7, FALSE), "")</f>
        <v/>
      </c>
      <c r="F80" s="156" t="str">
        <f>IFERROR(VLOOKUP($A80, '利用者情報'!$A$12:$L$113, 8, FALSE), "")</f>
        <v/>
      </c>
      <c r="G80" s="153" t="str">
        <f>IFERROR(VLOOKUP($A80, '利用者情報'!$A$12:$L$113, 9, FALSE), "")</f>
        <v/>
      </c>
      <c r="H80" s="153" t="str">
        <f>IFERROR(VLOOKUP($A80, '利用者情報'!$A$12:$L$113, 10, FALSE), "")</f>
        <v/>
      </c>
      <c r="I80" s="153" t="str">
        <f>IFERROR(VLOOKUP($A80, '利用者情報'!$A$12:$L$113, 11, FALSE), "")</f>
        <v/>
      </c>
      <c r="J80" s="153" t="str">
        <f>IFERROR(VLOOKUP($A80, '利用者情報'!$A$12:$L$113, 12, FALSE), "")</f>
        <v/>
      </c>
      <c r="K80" s="160"/>
      <c r="L80" s="160"/>
      <c r="M80" s="157">
        <f t="shared" si="1"/>
        <v>0</v>
      </c>
      <c r="N80" s="158">
        <f t="shared" si="2"/>
        <v>0</v>
      </c>
      <c r="O80" s="160"/>
      <c r="P80" s="160"/>
      <c r="Q80" s="160"/>
      <c r="R80" s="158">
        <f t="shared" si="3"/>
        <v>0</v>
      </c>
      <c r="S80" s="157">
        <f t="shared" si="4"/>
        <v>0</v>
      </c>
      <c r="T80" s="157">
        <f t="shared" si="5"/>
        <v>0</v>
      </c>
      <c r="U80" s="158">
        <f t="shared" si="6"/>
        <v>0</v>
      </c>
      <c r="V80" s="158">
        <f t="shared" si="7"/>
        <v>0</v>
      </c>
      <c r="W80" s="159"/>
      <c r="X80" s="1"/>
      <c r="Y80" s="1"/>
      <c r="Z80" s="1"/>
      <c r="AA80" s="1"/>
      <c r="AB80" s="1"/>
      <c r="AC80" s="1"/>
    </row>
    <row r="81" ht="18.0" customHeight="1">
      <c r="A81" s="160"/>
      <c r="B81" s="153" t="str">
        <f>IFERROR(VLOOKUP($A81, '利用者情報'!$A$12:$L$113, 2, FALSE), "")</f>
        <v/>
      </c>
      <c r="C81" s="153" t="str">
        <f>IFERROR(VLOOKUP($A81, '利用者情報'!$A$12:$L$113, 3, FALSE), "")</f>
        <v/>
      </c>
      <c r="D81" s="153" t="str">
        <f>IFERROR(VLOOKUP($A81, '利用者情報'!$A$12:$L$113, 6, FALSE), "")</f>
        <v/>
      </c>
      <c r="E81" s="153" t="str">
        <f>IFERROR(VLOOKUP($A81, '利用者情報'!$A$12:$L$113, 7, FALSE), "")</f>
        <v/>
      </c>
      <c r="F81" s="156" t="str">
        <f>IFERROR(VLOOKUP($A81, '利用者情報'!$A$12:$L$113, 8, FALSE), "")</f>
        <v/>
      </c>
      <c r="G81" s="153" t="str">
        <f>IFERROR(VLOOKUP($A81, '利用者情報'!$A$12:$L$113, 9, FALSE), "")</f>
        <v/>
      </c>
      <c r="H81" s="153" t="str">
        <f>IFERROR(VLOOKUP($A81, '利用者情報'!$A$12:$L$113, 10, FALSE), "")</f>
        <v/>
      </c>
      <c r="I81" s="153" t="str">
        <f>IFERROR(VLOOKUP($A81, '利用者情報'!$A$12:$L$113, 11, FALSE), "")</f>
        <v/>
      </c>
      <c r="J81" s="153" t="str">
        <f>IFERROR(VLOOKUP($A81, '利用者情報'!$A$12:$L$113, 12, FALSE), "")</f>
        <v/>
      </c>
      <c r="K81" s="160"/>
      <c r="L81" s="160"/>
      <c r="M81" s="157">
        <f t="shared" si="1"/>
        <v>0</v>
      </c>
      <c r="N81" s="158">
        <f t="shared" si="2"/>
        <v>0</v>
      </c>
      <c r="O81" s="160"/>
      <c r="P81" s="160"/>
      <c r="Q81" s="160"/>
      <c r="R81" s="158">
        <f t="shared" si="3"/>
        <v>0</v>
      </c>
      <c r="S81" s="157">
        <f t="shared" si="4"/>
        <v>0</v>
      </c>
      <c r="T81" s="157">
        <f t="shared" si="5"/>
        <v>0</v>
      </c>
      <c r="U81" s="158">
        <f t="shared" si="6"/>
        <v>0</v>
      </c>
      <c r="V81" s="158">
        <f t="shared" si="7"/>
        <v>0</v>
      </c>
      <c r="W81" s="159"/>
      <c r="X81" s="1"/>
      <c r="Y81" s="1"/>
      <c r="Z81" s="1"/>
      <c r="AA81" s="1"/>
      <c r="AB81" s="1"/>
      <c r="AC81" s="1"/>
    </row>
    <row r="82" ht="18.0" customHeight="1">
      <c r="A82" s="160"/>
      <c r="B82" s="153" t="str">
        <f>IFERROR(VLOOKUP($A82, '利用者情報'!$A$12:$L$113, 2, FALSE), "")</f>
        <v/>
      </c>
      <c r="C82" s="153" t="str">
        <f>IFERROR(VLOOKUP($A82, '利用者情報'!$A$12:$L$113, 3, FALSE), "")</f>
        <v/>
      </c>
      <c r="D82" s="153" t="str">
        <f>IFERROR(VLOOKUP($A82, '利用者情報'!$A$12:$L$113, 6, FALSE), "")</f>
        <v/>
      </c>
      <c r="E82" s="153" t="str">
        <f>IFERROR(VLOOKUP($A82, '利用者情報'!$A$12:$L$113, 7, FALSE), "")</f>
        <v/>
      </c>
      <c r="F82" s="156" t="str">
        <f>IFERROR(VLOOKUP($A82, '利用者情報'!$A$12:$L$113, 8, FALSE), "")</f>
        <v/>
      </c>
      <c r="G82" s="153" t="str">
        <f>IFERROR(VLOOKUP($A82, '利用者情報'!$A$12:$L$113, 9, FALSE), "")</f>
        <v/>
      </c>
      <c r="H82" s="153" t="str">
        <f>IFERROR(VLOOKUP($A82, '利用者情報'!$A$12:$L$113, 10, FALSE), "")</f>
        <v/>
      </c>
      <c r="I82" s="153" t="str">
        <f>IFERROR(VLOOKUP($A82, '利用者情報'!$A$12:$L$113, 11, FALSE), "")</f>
        <v/>
      </c>
      <c r="J82" s="153" t="str">
        <f>IFERROR(VLOOKUP($A82, '利用者情報'!$A$12:$L$113, 12, FALSE), "")</f>
        <v/>
      </c>
      <c r="K82" s="160"/>
      <c r="L82" s="160"/>
      <c r="M82" s="157">
        <f t="shared" si="1"/>
        <v>0</v>
      </c>
      <c r="N82" s="158">
        <f t="shared" si="2"/>
        <v>0</v>
      </c>
      <c r="O82" s="160"/>
      <c r="P82" s="160"/>
      <c r="Q82" s="160"/>
      <c r="R82" s="158">
        <f t="shared" si="3"/>
        <v>0</v>
      </c>
      <c r="S82" s="157">
        <f t="shared" si="4"/>
        <v>0</v>
      </c>
      <c r="T82" s="157">
        <f t="shared" si="5"/>
        <v>0</v>
      </c>
      <c r="U82" s="158">
        <f t="shared" si="6"/>
        <v>0</v>
      </c>
      <c r="V82" s="158">
        <f t="shared" si="7"/>
        <v>0</v>
      </c>
      <c r="W82" s="159"/>
      <c r="X82" s="1"/>
      <c r="Y82" s="1"/>
      <c r="Z82" s="1"/>
      <c r="AA82" s="1"/>
      <c r="AB82" s="1"/>
      <c r="AC82" s="1"/>
    </row>
    <row r="83" ht="18.0" customHeight="1">
      <c r="A83" s="160"/>
      <c r="B83" s="153" t="str">
        <f>IFERROR(VLOOKUP($A83, '利用者情報'!$A$12:$L$113, 2, FALSE), "")</f>
        <v/>
      </c>
      <c r="C83" s="153" t="str">
        <f>IFERROR(VLOOKUP($A83, '利用者情報'!$A$12:$L$113, 3, FALSE), "")</f>
        <v/>
      </c>
      <c r="D83" s="153" t="str">
        <f>IFERROR(VLOOKUP($A83, '利用者情報'!$A$12:$L$113, 6, FALSE), "")</f>
        <v/>
      </c>
      <c r="E83" s="153" t="str">
        <f>IFERROR(VLOOKUP($A83, '利用者情報'!$A$12:$L$113, 7, FALSE), "")</f>
        <v/>
      </c>
      <c r="F83" s="156" t="str">
        <f>IFERROR(VLOOKUP($A83, '利用者情報'!$A$12:$L$113, 8, FALSE), "")</f>
        <v/>
      </c>
      <c r="G83" s="153" t="str">
        <f>IFERROR(VLOOKUP($A83, '利用者情報'!$A$12:$L$113, 9, FALSE), "")</f>
        <v/>
      </c>
      <c r="H83" s="153" t="str">
        <f>IFERROR(VLOOKUP($A83, '利用者情報'!$A$12:$L$113, 10, FALSE), "")</f>
        <v/>
      </c>
      <c r="I83" s="153" t="str">
        <f>IFERROR(VLOOKUP($A83, '利用者情報'!$A$12:$L$113, 11, FALSE), "")</f>
        <v/>
      </c>
      <c r="J83" s="153" t="str">
        <f>IFERROR(VLOOKUP($A83, '利用者情報'!$A$12:$L$113, 12, FALSE), "")</f>
        <v/>
      </c>
      <c r="K83" s="160"/>
      <c r="L83" s="160"/>
      <c r="M83" s="157">
        <f t="shared" si="1"/>
        <v>0</v>
      </c>
      <c r="N83" s="158">
        <f t="shared" si="2"/>
        <v>0</v>
      </c>
      <c r="O83" s="160"/>
      <c r="P83" s="160"/>
      <c r="Q83" s="160"/>
      <c r="R83" s="158">
        <f t="shared" si="3"/>
        <v>0</v>
      </c>
      <c r="S83" s="157">
        <f t="shared" si="4"/>
        <v>0</v>
      </c>
      <c r="T83" s="157">
        <f t="shared" si="5"/>
        <v>0</v>
      </c>
      <c r="U83" s="158">
        <f t="shared" si="6"/>
        <v>0</v>
      </c>
      <c r="V83" s="158">
        <f t="shared" si="7"/>
        <v>0</v>
      </c>
      <c r="W83" s="159"/>
      <c r="X83" s="1"/>
      <c r="Y83" s="1"/>
      <c r="Z83" s="1"/>
      <c r="AA83" s="1"/>
      <c r="AB83" s="1"/>
      <c r="AC83" s="1"/>
    </row>
    <row r="84" ht="18.0" customHeight="1">
      <c r="A84" s="160"/>
      <c r="B84" s="153" t="str">
        <f>IFERROR(VLOOKUP($A84, '利用者情報'!$A$12:$L$113, 2, FALSE), "")</f>
        <v/>
      </c>
      <c r="C84" s="153" t="str">
        <f>IFERROR(VLOOKUP($A84, '利用者情報'!$A$12:$L$113, 3, FALSE), "")</f>
        <v/>
      </c>
      <c r="D84" s="153" t="str">
        <f>IFERROR(VLOOKUP($A84, '利用者情報'!$A$12:$L$113, 6, FALSE), "")</f>
        <v/>
      </c>
      <c r="E84" s="153" t="str">
        <f>IFERROR(VLOOKUP($A84, '利用者情報'!$A$12:$L$113, 7, FALSE), "")</f>
        <v/>
      </c>
      <c r="F84" s="156" t="str">
        <f>IFERROR(VLOOKUP($A84, '利用者情報'!$A$12:$L$113, 8, FALSE), "")</f>
        <v/>
      </c>
      <c r="G84" s="153" t="str">
        <f>IFERROR(VLOOKUP($A84, '利用者情報'!$A$12:$L$113, 9, FALSE), "")</f>
        <v/>
      </c>
      <c r="H84" s="153" t="str">
        <f>IFERROR(VLOOKUP($A84, '利用者情報'!$A$12:$L$113, 10, FALSE), "")</f>
        <v/>
      </c>
      <c r="I84" s="153" t="str">
        <f>IFERROR(VLOOKUP($A84, '利用者情報'!$A$12:$L$113, 11, FALSE), "")</f>
        <v/>
      </c>
      <c r="J84" s="153" t="str">
        <f>IFERROR(VLOOKUP($A84, '利用者情報'!$A$12:$L$113, 12, FALSE), "")</f>
        <v/>
      </c>
      <c r="K84" s="160"/>
      <c r="L84" s="160"/>
      <c r="M84" s="157">
        <f t="shared" si="1"/>
        <v>0</v>
      </c>
      <c r="N84" s="158">
        <f t="shared" si="2"/>
        <v>0</v>
      </c>
      <c r="O84" s="160"/>
      <c r="P84" s="160"/>
      <c r="Q84" s="160"/>
      <c r="R84" s="158">
        <f t="shared" si="3"/>
        <v>0</v>
      </c>
      <c r="S84" s="157">
        <f t="shared" si="4"/>
        <v>0</v>
      </c>
      <c r="T84" s="157">
        <f t="shared" si="5"/>
        <v>0</v>
      </c>
      <c r="U84" s="158">
        <f t="shared" si="6"/>
        <v>0</v>
      </c>
      <c r="V84" s="158">
        <f t="shared" si="7"/>
        <v>0</v>
      </c>
      <c r="W84" s="159"/>
      <c r="X84" s="1"/>
      <c r="Y84" s="1"/>
      <c r="Z84" s="1"/>
      <c r="AA84" s="1"/>
      <c r="AB84" s="1"/>
      <c r="AC84" s="1"/>
    </row>
    <row r="85" ht="18.0" customHeight="1">
      <c r="A85" s="160"/>
      <c r="B85" s="153" t="str">
        <f>IFERROR(VLOOKUP($A85, '利用者情報'!$A$12:$L$113, 2, FALSE), "")</f>
        <v/>
      </c>
      <c r="C85" s="153" t="str">
        <f>IFERROR(VLOOKUP($A85, '利用者情報'!$A$12:$L$113, 3, FALSE), "")</f>
        <v/>
      </c>
      <c r="D85" s="153" t="str">
        <f>IFERROR(VLOOKUP($A85, '利用者情報'!$A$12:$L$113, 6, FALSE), "")</f>
        <v/>
      </c>
      <c r="E85" s="153" t="str">
        <f>IFERROR(VLOOKUP($A85, '利用者情報'!$A$12:$L$113, 7, FALSE), "")</f>
        <v/>
      </c>
      <c r="F85" s="156" t="str">
        <f>IFERROR(VLOOKUP($A85, '利用者情報'!$A$12:$L$113, 8, FALSE), "")</f>
        <v/>
      </c>
      <c r="G85" s="153" t="str">
        <f>IFERROR(VLOOKUP($A85, '利用者情報'!$A$12:$L$113, 9, FALSE), "")</f>
        <v/>
      </c>
      <c r="H85" s="153" t="str">
        <f>IFERROR(VLOOKUP($A85, '利用者情報'!$A$12:$L$113, 10, FALSE), "")</f>
        <v/>
      </c>
      <c r="I85" s="153" t="str">
        <f>IFERROR(VLOOKUP($A85, '利用者情報'!$A$12:$L$113, 11, FALSE), "")</f>
        <v/>
      </c>
      <c r="J85" s="153" t="str">
        <f>IFERROR(VLOOKUP($A85, '利用者情報'!$A$12:$L$113, 12, FALSE), "")</f>
        <v/>
      </c>
      <c r="K85" s="160"/>
      <c r="L85" s="160"/>
      <c r="M85" s="157">
        <f t="shared" si="1"/>
        <v>0</v>
      </c>
      <c r="N85" s="158">
        <f t="shared" si="2"/>
        <v>0</v>
      </c>
      <c r="O85" s="160"/>
      <c r="P85" s="160"/>
      <c r="Q85" s="160"/>
      <c r="R85" s="158">
        <f t="shared" si="3"/>
        <v>0</v>
      </c>
      <c r="S85" s="157">
        <f t="shared" si="4"/>
        <v>0</v>
      </c>
      <c r="T85" s="157">
        <f t="shared" si="5"/>
        <v>0</v>
      </c>
      <c r="U85" s="158">
        <f t="shared" si="6"/>
        <v>0</v>
      </c>
      <c r="V85" s="158">
        <f t="shared" si="7"/>
        <v>0</v>
      </c>
      <c r="W85" s="159"/>
      <c r="X85" s="1"/>
      <c r="Y85" s="1"/>
      <c r="Z85" s="1"/>
      <c r="AA85" s="1"/>
      <c r="AB85" s="1"/>
      <c r="AC85" s="1"/>
    </row>
    <row r="86" ht="18.0" customHeight="1">
      <c r="A86" s="160"/>
      <c r="B86" s="153" t="str">
        <f>IFERROR(VLOOKUP($A86, '利用者情報'!$A$12:$L$113, 2, FALSE), "")</f>
        <v/>
      </c>
      <c r="C86" s="153" t="str">
        <f>IFERROR(VLOOKUP($A86, '利用者情報'!$A$12:$L$113, 3, FALSE), "")</f>
        <v/>
      </c>
      <c r="D86" s="153" t="str">
        <f>IFERROR(VLOOKUP($A86, '利用者情報'!$A$12:$L$113, 6, FALSE), "")</f>
        <v/>
      </c>
      <c r="E86" s="153" t="str">
        <f>IFERROR(VLOOKUP($A86, '利用者情報'!$A$12:$L$113, 7, FALSE), "")</f>
        <v/>
      </c>
      <c r="F86" s="156" t="str">
        <f>IFERROR(VLOOKUP($A86, '利用者情報'!$A$12:$L$113, 8, FALSE), "")</f>
        <v/>
      </c>
      <c r="G86" s="153" t="str">
        <f>IFERROR(VLOOKUP($A86, '利用者情報'!$A$12:$L$113, 9, FALSE), "")</f>
        <v/>
      </c>
      <c r="H86" s="153" t="str">
        <f>IFERROR(VLOOKUP($A86, '利用者情報'!$A$12:$L$113, 10, FALSE), "")</f>
        <v/>
      </c>
      <c r="I86" s="153" t="str">
        <f>IFERROR(VLOOKUP($A86, '利用者情報'!$A$12:$L$113, 11, FALSE), "")</f>
        <v/>
      </c>
      <c r="J86" s="153" t="str">
        <f>IFERROR(VLOOKUP($A86, '利用者情報'!$A$12:$L$113, 12, FALSE), "")</f>
        <v/>
      </c>
      <c r="K86" s="160"/>
      <c r="L86" s="160"/>
      <c r="M86" s="157">
        <f t="shared" si="1"/>
        <v>0</v>
      </c>
      <c r="N86" s="158">
        <f t="shared" si="2"/>
        <v>0</v>
      </c>
      <c r="O86" s="160"/>
      <c r="P86" s="160"/>
      <c r="Q86" s="160"/>
      <c r="R86" s="158">
        <f t="shared" si="3"/>
        <v>0</v>
      </c>
      <c r="S86" s="157">
        <f t="shared" si="4"/>
        <v>0</v>
      </c>
      <c r="T86" s="157">
        <f t="shared" si="5"/>
        <v>0</v>
      </c>
      <c r="U86" s="158">
        <f t="shared" si="6"/>
        <v>0</v>
      </c>
      <c r="V86" s="158">
        <f t="shared" si="7"/>
        <v>0</v>
      </c>
      <c r="W86" s="159"/>
      <c r="X86" s="1"/>
      <c r="Y86" s="1"/>
      <c r="Z86" s="1"/>
      <c r="AA86" s="1"/>
      <c r="AB86" s="1"/>
      <c r="AC86" s="1"/>
    </row>
    <row r="87" ht="18.0" customHeight="1">
      <c r="A87" s="160"/>
      <c r="B87" s="153" t="str">
        <f>IFERROR(VLOOKUP($A87, '利用者情報'!$A$12:$L$113, 2, FALSE), "")</f>
        <v/>
      </c>
      <c r="C87" s="153" t="str">
        <f>IFERROR(VLOOKUP($A87, '利用者情報'!$A$12:$L$113, 3, FALSE), "")</f>
        <v/>
      </c>
      <c r="D87" s="153" t="str">
        <f>IFERROR(VLOOKUP($A87, '利用者情報'!$A$12:$L$113, 6, FALSE), "")</f>
        <v/>
      </c>
      <c r="E87" s="153" t="str">
        <f>IFERROR(VLOOKUP($A87, '利用者情報'!$A$12:$L$113, 7, FALSE), "")</f>
        <v/>
      </c>
      <c r="F87" s="156" t="str">
        <f>IFERROR(VLOOKUP($A87, '利用者情報'!$A$12:$L$113, 8, FALSE), "")</f>
        <v/>
      </c>
      <c r="G87" s="153" t="str">
        <f>IFERROR(VLOOKUP($A87, '利用者情報'!$A$12:$L$113, 9, FALSE), "")</f>
        <v/>
      </c>
      <c r="H87" s="153" t="str">
        <f>IFERROR(VLOOKUP($A87, '利用者情報'!$A$12:$L$113, 10, FALSE), "")</f>
        <v/>
      </c>
      <c r="I87" s="153" t="str">
        <f>IFERROR(VLOOKUP($A87, '利用者情報'!$A$12:$L$113, 11, FALSE), "")</f>
        <v/>
      </c>
      <c r="J87" s="153" t="str">
        <f>IFERROR(VLOOKUP($A87, '利用者情報'!$A$12:$L$113, 12, FALSE), "")</f>
        <v/>
      </c>
      <c r="K87" s="160"/>
      <c r="L87" s="160"/>
      <c r="M87" s="157">
        <f t="shared" si="1"/>
        <v>0</v>
      </c>
      <c r="N87" s="158">
        <f t="shared" si="2"/>
        <v>0</v>
      </c>
      <c r="O87" s="160"/>
      <c r="P87" s="160"/>
      <c r="Q87" s="160"/>
      <c r="R87" s="158">
        <f t="shared" si="3"/>
        <v>0</v>
      </c>
      <c r="S87" s="157">
        <f t="shared" si="4"/>
        <v>0</v>
      </c>
      <c r="T87" s="157">
        <f t="shared" si="5"/>
        <v>0</v>
      </c>
      <c r="U87" s="158">
        <f t="shared" si="6"/>
        <v>0</v>
      </c>
      <c r="V87" s="158">
        <f t="shared" si="7"/>
        <v>0</v>
      </c>
      <c r="W87" s="159"/>
      <c r="X87" s="1"/>
      <c r="Y87" s="1"/>
      <c r="Z87" s="1"/>
      <c r="AA87" s="1"/>
      <c r="AB87" s="1"/>
      <c r="AC87" s="1"/>
    </row>
    <row r="88" ht="18.0" customHeight="1">
      <c r="A88" s="160"/>
      <c r="B88" s="153" t="str">
        <f>IFERROR(VLOOKUP($A88, '利用者情報'!$A$12:$L$113, 2, FALSE), "")</f>
        <v/>
      </c>
      <c r="C88" s="153" t="str">
        <f>IFERROR(VLOOKUP($A88, '利用者情報'!$A$12:$L$113, 3, FALSE), "")</f>
        <v/>
      </c>
      <c r="D88" s="153" t="str">
        <f>IFERROR(VLOOKUP($A88, '利用者情報'!$A$12:$L$113, 6, FALSE), "")</f>
        <v/>
      </c>
      <c r="E88" s="153" t="str">
        <f>IFERROR(VLOOKUP($A88, '利用者情報'!$A$12:$L$113, 7, FALSE), "")</f>
        <v/>
      </c>
      <c r="F88" s="156" t="str">
        <f>IFERROR(VLOOKUP($A88, '利用者情報'!$A$12:$L$113, 8, FALSE), "")</f>
        <v/>
      </c>
      <c r="G88" s="153" t="str">
        <f>IFERROR(VLOOKUP($A88, '利用者情報'!$A$12:$L$113, 9, FALSE), "")</f>
        <v/>
      </c>
      <c r="H88" s="153" t="str">
        <f>IFERROR(VLOOKUP($A88, '利用者情報'!$A$12:$L$113, 10, FALSE), "")</f>
        <v/>
      </c>
      <c r="I88" s="153" t="str">
        <f>IFERROR(VLOOKUP($A88, '利用者情報'!$A$12:$L$113, 11, FALSE), "")</f>
        <v/>
      </c>
      <c r="J88" s="153" t="str">
        <f>IFERROR(VLOOKUP($A88, '利用者情報'!$A$12:$L$113, 12, FALSE), "")</f>
        <v/>
      </c>
      <c r="K88" s="160"/>
      <c r="L88" s="160"/>
      <c r="M88" s="157">
        <f t="shared" si="1"/>
        <v>0</v>
      </c>
      <c r="N88" s="158">
        <f t="shared" si="2"/>
        <v>0</v>
      </c>
      <c r="O88" s="160"/>
      <c r="P88" s="160"/>
      <c r="Q88" s="160"/>
      <c r="R88" s="158">
        <f t="shared" si="3"/>
        <v>0</v>
      </c>
      <c r="S88" s="157">
        <f t="shared" si="4"/>
        <v>0</v>
      </c>
      <c r="T88" s="157">
        <f t="shared" si="5"/>
        <v>0</v>
      </c>
      <c r="U88" s="158">
        <f t="shared" si="6"/>
        <v>0</v>
      </c>
      <c r="V88" s="158">
        <f t="shared" si="7"/>
        <v>0</v>
      </c>
      <c r="W88" s="159"/>
      <c r="X88" s="1"/>
      <c r="Y88" s="1"/>
      <c r="Z88" s="1"/>
      <c r="AA88" s="1"/>
      <c r="AB88" s="1"/>
      <c r="AC88" s="1"/>
    </row>
    <row r="89" ht="18.0" customHeight="1">
      <c r="A89" s="160"/>
      <c r="B89" s="153" t="str">
        <f>IFERROR(VLOOKUP($A89, '利用者情報'!$A$12:$L$113, 2, FALSE), "")</f>
        <v/>
      </c>
      <c r="C89" s="153" t="str">
        <f>IFERROR(VLOOKUP($A89, '利用者情報'!$A$12:$L$113, 3, FALSE), "")</f>
        <v/>
      </c>
      <c r="D89" s="153" t="str">
        <f>IFERROR(VLOOKUP($A89, '利用者情報'!$A$12:$L$113, 6, FALSE), "")</f>
        <v/>
      </c>
      <c r="E89" s="153" t="str">
        <f>IFERROR(VLOOKUP($A89, '利用者情報'!$A$12:$L$113, 7, FALSE), "")</f>
        <v/>
      </c>
      <c r="F89" s="156" t="str">
        <f>IFERROR(VLOOKUP($A89, '利用者情報'!$A$12:$L$113, 8, FALSE), "")</f>
        <v/>
      </c>
      <c r="G89" s="153" t="str">
        <f>IFERROR(VLOOKUP($A89, '利用者情報'!$A$12:$L$113, 9, FALSE), "")</f>
        <v/>
      </c>
      <c r="H89" s="153" t="str">
        <f>IFERROR(VLOOKUP($A89, '利用者情報'!$A$12:$L$113, 10, FALSE), "")</f>
        <v/>
      </c>
      <c r="I89" s="153" t="str">
        <f>IFERROR(VLOOKUP($A89, '利用者情報'!$A$12:$L$113, 11, FALSE), "")</f>
        <v/>
      </c>
      <c r="J89" s="153" t="str">
        <f>IFERROR(VLOOKUP($A89, '利用者情報'!$A$12:$L$113, 12, FALSE), "")</f>
        <v/>
      </c>
      <c r="K89" s="160"/>
      <c r="L89" s="160"/>
      <c r="M89" s="157">
        <f t="shared" si="1"/>
        <v>0</v>
      </c>
      <c r="N89" s="158">
        <f t="shared" si="2"/>
        <v>0</v>
      </c>
      <c r="O89" s="160"/>
      <c r="P89" s="160"/>
      <c r="Q89" s="160"/>
      <c r="R89" s="158">
        <f t="shared" si="3"/>
        <v>0</v>
      </c>
      <c r="S89" s="157">
        <f t="shared" si="4"/>
        <v>0</v>
      </c>
      <c r="T89" s="157">
        <f t="shared" si="5"/>
        <v>0</v>
      </c>
      <c r="U89" s="158">
        <f t="shared" si="6"/>
        <v>0</v>
      </c>
      <c r="V89" s="158">
        <f t="shared" si="7"/>
        <v>0</v>
      </c>
      <c r="W89" s="159"/>
      <c r="X89" s="1"/>
      <c r="Y89" s="1"/>
      <c r="Z89" s="1"/>
      <c r="AA89" s="1"/>
      <c r="AB89" s="1"/>
      <c r="AC89" s="1"/>
    </row>
    <row r="90" ht="18.0" customHeight="1">
      <c r="A90" s="160"/>
      <c r="B90" s="153" t="str">
        <f>IFERROR(VLOOKUP($A90, '利用者情報'!$A$12:$L$113, 2, FALSE), "")</f>
        <v/>
      </c>
      <c r="C90" s="153" t="str">
        <f>IFERROR(VLOOKUP($A90, '利用者情報'!$A$12:$L$113, 3, FALSE), "")</f>
        <v/>
      </c>
      <c r="D90" s="153" t="str">
        <f>IFERROR(VLOOKUP($A90, '利用者情報'!$A$12:$L$113, 6, FALSE), "")</f>
        <v/>
      </c>
      <c r="E90" s="153" t="str">
        <f>IFERROR(VLOOKUP($A90, '利用者情報'!$A$12:$L$113, 7, FALSE), "")</f>
        <v/>
      </c>
      <c r="F90" s="156" t="str">
        <f>IFERROR(VLOOKUP($A90, '利用者情報'!$A$12:$L$113, 8, FALSE), "")</f>
        <v/>
      </c>
      <c r="G90" s="153" t="str">
        <f>IFERROR(VLOOKUP($A90, '利用者情報'!$A$12:$L$113, 9, FALSE), "")</f>
        <v/>
      </c>
      <c r="H90" s="153" t="str">
        <f>IFERROR(VLOOKUP($A90, '利用者情報'!$A$12:$L$113, 10, FALSE), "")</f>
        <v/>
      </c>
      <c r="I90" s="153" t="str">
        <f>IFERROR(VLOOKUP($A90, '利用者情報'!$A$12:$L$113, 11, FALSE), "")</f>
        <v/>
      </c>
      <c r="J90" s="153" t="str">
        <f>IFERROR(VLOOKUP($A90, '利用者情報'!$A$12:$L$113, 12, FALSE), "")</f>
        <v/>
      </c>
      <c r="K90" s="160"/>
      <c r="L90" s="160"/>
      <c r="M90" s="157">
        <f t="shared" si="1"/>
        <v>0</v>
      </c>
      <c r="N90" s="158">
        <f t="shared" si="2"/>
        <v>0</v>
      </c>
      <c r="O90" s="160"/>
      <c r="P90" s="160"/>
      <c r="Q90" s="160"/>
      <c r="R90" s="158">
        <f t="shared" si="3"/>
        <v>0</v>
      </c>
      <c r="S90" s="157">
        <f t="shared" si="4"/>
        <v>0</v>
      </c>
      <c r="T90" s="157">
        <f t="shared" si="5"/>
        <v>0</v>
      </c>
      <c r="U90" s="158">
        <f t="shared" si="6"/>
        <v>0</v>
      </c>
      <c r="V90" s="158">
        <f t="shared" si="7"/>
        <v>0</v>
      </c>
      <c r="W90" s="159"/>
      <c r="X90" s="1"/>
      <c r="Y90" s="1"/>
      <c r="Z90" s="1"/>
      <c r="AA90" s="1"/>
      <c r="AB90" s="1"/>
      <c r="AC90" s="1"/>
    </row>
    <row r="91" ht="18.0" customHeight="1">
      <c r="A91" s="160"/>
      <c r="B91" s="153" t="str">
        <f>IFERROR(VLOOKUP($A91, '利用者情報'!$A$12:$L$113, 2, FALSE), "")</f>
        <v/>
      </c>
      <c r="C91" s="153" t="str">
        <f>IFERROR(VLOOKUP($A91, '利用者情報'!$A$12:$L$113, 3, FALSE), "")</f>
        <v/>
      </c>
      <c r="D91" s="153" t="str">
        <f>IFERROR(VLOOKUP($A91, '利用者情報'!$A$12:$L$113, 6, FALSE), "")</f>
        <v/>
      </c>
      <c r="E91" s="153" t="str">
        <f>IFERROR(VLOOKUP($A91, '利用者情報'!$A$12:$L$113, 7, FALSE), "")</f>
        <v/>
      </c>
      <c r="F91" s="156" t="str">
        <f>IFERROR(VLOOKUP($A91, '利用者情報'!$A$12:$L$113, 8, FALSE), "")</f>
        <v/>
      </c>
      <c r="G91" s="153" t="str">
        <f>IFERROR(VLOOKUP($A91, '利用者情報'!$A$12:$L$113, 9, FALSE), "")</f>
        <v/>
      </c>
      <c r="H91" s="153" t="str">
        <f>IFERROR(VLOOKUP($A91, '利用者情報'!$A$12:$L$113, 10, FALSE), "")</f>
        <v/>
      </c>
      <c r="I91" s="153" t="str">
        <f>IFERROR(VLOOKUP($A91, '利用者情報'!$A$12:$L$113, 11, FALSE), "")</f>
        <v/>
      </c>
      <c r="J91" s="153" t="str">
        <f>IFERROR(VLOOKUP($A91, '利用者情報'!$A$12:$L$113, 12, FALSE), "")</f>
        <v/>
      </c>
      <c r="K91" s="160"/>
      <c r="L91" s="160"/>
      <c r="M91" s="157">
        <f t="shared" si="1"/>
        <v>0</v>
      </c>
      <c r="N91" s="158">
        <f t="shared" si="2"/>
        <v>0</v>
      </c>
      <c r="O91" s="160"/>
      <c r="P91" s="160"/>
      <c r="Q91" s="160"/>
      <c r="R91" s="158">
        <f t="shared" si="3"/>
        <v>0</v>
      </c>
      <c r="S91" s="157">
        <f t="shared" si="4"/>
        <v>0</v>
      </c>
      <c r="T91" s="157">
        <f t="shared" si="5"/>
        <v>0</v>
      </c>
      <c r="U91" s="158">
        <f t="shared" si="6"/>
        <v>0</v>
      </c>
      <c r="V91" s="158">
        <f t="shared" si="7"/>
        <v>0</v>
      </c>
      <c r="W91" s="159"/>
      <c r="X91" s="1"/>
      <c r="Y91" s="1"/>
      <c r="Z91" s="1"/>
      <c r="AA91" s="1"/>
      <c r="AB91" s="1"/>
      <c r="AC91" s="1"/>
    </row>
    <row r="92" ht="18.0" customHeight="1">
      <c r="A92" s="160"/>
      <c r="B92" s="153" t="str">
        <f>IFERROR(VLOOKUP($A92, '利用者情報'!$A$12:$L$113, 2, FALSE), "")</f>
        <v/>
      </c>
      <c r="C92" s="153" t="str">
        <f>IFERROR(VLOOKUP($A92, '利用者情報'!$A$12:$L$113, 3, FALSE), "")</f>
        <v/>
      </c>
      <c r="D92" s="153" t="str">
        <f>IFERROR(VLOOKUP($A92, '利用者情報'!$A$12:$L$113, 6, FALSE), "")</f>
        <v/>
      </c>
      <c r="E92" s="153" t="str">
        <f>IFERROR(VLOOKUP($A92, '利用者情報'!$A$12:$L$113, 7, FALSE), "")</f>
        <v/>
      </c>
      <c r="F92" s="156" t="str">
        <f>IFERROR(VLOOKUP($A92, '利用者情報'!$A$12:$L$113, 8, FALSE), "")</f>
        <v/>
      </c>
      <c r="G92" s="153" t="str">
        <f>IFERROR(VLOOKUP($A92, '利用者情報'!$A$12:$L$113, 9, FALSE), "")</f>
        <v/>
      </c>
      <c r="H92" s="153" t="str">
        <f>IFERROR(VLOOKUP($A92, '利用者情報'!$A$12:$L$113, 10, FALSE), "")</f>
        <v/>
      </c>
      <c r="I92" s="153" t="str">
        <f>IFERROR(VLOOKUP($A92, '利用者情報'!$A$12:$L$113, 11, FALSE), "")</f>
        <v/>
      </c>
      <c r="J92" s="153" t="str">
        <f>IFERROR(VLOOKUP($A92, '利用者情報'!$A$12:$L$113, 12, FALSE), "")</f>
        <v/>
      </c>
      <c r="K92" s="160"/>
      <c r="L92" s="160"/>
      <c r="M92" s="157">
        <f t="shared" si="1"/>
        <v>0</v>
      </c>
      <c r="N92" s="158">
        <f t="shared" si="2"/>
        <v>0</v>
      </c>
      <c r="O92" s="160"/>
      <c r="P92" s="160"/>
      <c r="Q92" s="160"/>
      <c r="R92" s="158">
        <f t="shared" si="3"/>
        <v>0</v>
      </c>
      <c r="S92" s="157">
        <f t="shared" si="4"/>
        <v>0</v>
      </c>
      <c r="T92" s="157">
        <f t="shared" si="5"/>
        <v>0</v>
      </c>
      <c r="U92" s="158">
        <f t="shared" si="6"/>
        <v>0</v>
      </c>
      <c r="V92" s="158">
        <f t="shared" si="7"/>
        <v>0</v>
      </c>
      <c r="W92" s="159"/>
      <c r="X92" s="1"/>
      <c r="Y92" s="1"/>
      <c r="Z92" s="1"/>
      <c r="AA92" s="1"/>
      <c r="AB92" s="1"/>
      <c r="AC92" s="1"/>
    </row>
    <row r="93" ht="18.0" customHeight="1">
      <c r="A93" s="160"/>
      <c r="B93" s="153" t="str">
        <f>IFERROR(VLOOKUP($A93, '利用者情報'!$A$12:$L$113, 2, FALSE), "")</f>
        <v/>
      </c>
      <c r="C93" s="153" t="str">
        <f>IFERROR(VLOOKUP($A93, '利用者情報'!$A$12:$L$113, 3, FALSE), "")</f>
        <v/>
      </c>
      <c r="D93" s="153" t="str">
        <f>IFERROR(VLOOKUP($A93, '利用者情報'!$A$12:$L$113, 6, FALSE), "")</f>
        <v/>
      </c>
      <c r="E93" s="153" t="str">
        <f>IFERROR(VLOOKUP($A93, '利用者情報'!$A$12:$L$113, 7, FALSE), "")</f>
        <v/>
      </c>
      <c r="F93" s="156" t="str">
        <f>IFERROR(VLOOKUP($A93, '利用者情報'!$A$12:$L$113, 8, FALSE), "")</f>
        <v/>
      </c>
      <c r="G93" s="153" t="str">
        <f>IFERROR(VLOOKUP($A93, '利用者情報'!$A$12:$L$113, 9, FALSE), "")</f>
        <v/>
      </c>
      <c r="H93" s="153" t="str">
        <f>IFERROR(VLOOKUP($A93, '利用者情報'!$A$12:$L$113, 10, FALSE), "")</f>
        <v/>
      </c>
      <c r="I93" s="153" t="str">
        <f>IFERROR(VLOOKUP($A93, '利用者情報'!$A$12:$L$113, 11, FALSE), "")</f>
        <v/>
      </c>
      <c r="J93" s="153" t="str">
        <f>IFERROR(VLOOKUP($A93, '利用者情報'!$A$12:$L$113, 12, FALSE), "")</f>
        <v/>
      </c>
      <c r="K93" s="160"/>
      <c r="L93" s="160"/>
      <c r="M93" s="157">
        <f t="shared" si="1"/>
        <v>0</v>
      </c>
      <c r="N93" s="158">
        <f t="shared" si="2"/>
        <v>0</v>
      </c>
      <c r="O93" s="160"/>
      <c r="P93" s="160"/>
      <c r="Q93" s="160"/>
      <c r="R93" s="158">
        <f t="shared" si="3"/>
        <v>0</v>
      </c>
      <c r="S93" s="157">
        <f t="shared" si="4"/>
        <v>0</v>
      </c>
      <c r="T93" s="157">
        <f t="shared" si="5"/>
        <v>0</v>
      </c>
      <c r="U93" s="158">
        <f t="shared" si="6"/>
        <v>0</v>
      </c>
      <c r="V93" s="158">
        <f t="shared" si="7"/>
        <v>0</v>
      </c>
      <c r="W93" s="159"/>
      <c r="X93" s="1"/>
      <c r="Y93" s="1"/>
      <c r="Z93" s="1"/>
      <c r="AA93" s="1"/>
      <c r="AB93" s="1"/>
      <c r="AC93" s="1"/>
    </row>
    <row r="94" ht="18.0" customHeight="1">
      <c r="A94" s="160"/>
      <c r="B94" s="153" t="str">
        <f>IFERROR(VLOOKUP($A94, '利用者情報'!$A$12:$L$113, 2, FALSE), "")</f>
        <v/>
      </c>
      <c r="C94" s="153" t="str">
        <f>IFERROR(VLOOKUP($A94, '利用者情報'!$A$12:$L$113, 3, FALSE), "")</f>
        <v/>
      </c>
      <c r="D94" s="153" t="str">
        <f>IFERROR(VLOOKUP($A94, '利用者情報'!$A$12:$L$113, 6, FALSE), "")</f>
        <v/>
      </c>
      <c r="E94" s="153" t="str">
        <f>IFERROR(VLOOKUP($A94, '利用者情報'!$A$12:$L$113, 7, FALSE), "")</f>
        <v/>
      </c>
      <c r="F94" s="156" t="str">
        <f>IFERROR(VLOOKUP($A94, '利用者情報'!$A$12:$L$113, 8, FALSE), "")</f>
        <v/>
      </c>
      <c r="G94" s="153" t="str">
        <f>IFERROR(VLOOKUP($A94, '利用者情報'!$A$12:$L$113, 9, FALSE), "")</f>
        <v/>
      </c>
      <c r="H94" s="153" t="str">
        <f>IFERROR(VLOOKUP($A94, '利用者情報'!$A$12:$L$113, 10, FALSE), "")</f>
        <v/>
      </c>
      <c r="I94" s="153" t="str">
        <f>IFERROR(VLOOKUP($A94, '利用者情報'!$A$12:$L$113, 11, FALSE), "")</f>
        <v/>
      </c>
      <c r="J94" s="153" t="str">
        <f>IFERROR(VLOOKUP($A94, '利用者情報'!$A$12:$L$113, 12, FALSE), "")</f>
        <v/>
      </c>
      <c r="K94" s="160"/>
      <c r="L94" s="160"/>
      <c r="M94" s="157">
        <f t="shared" si="1"/>
        <v>0</v>
      </c>
      <c r="N94" s="158">
        <f t="shared" si="2"/>
        <v>0</v>
      </c>
      <c r="O94" s="160"/>
      <c r="P94" s="160"/>
      <c r="Q94" s="160"/>
      <c r="R94" s="158">
        <f t="shared" si="3"/>
        <v>0</v>
      </c>
      <c r="S94" s="157">
        <f t="shared" si="4"/>
        <v>0</v>
      </c>
      <c r="T94" s="157">
        <f t="shared" si="5"/>
        <v>0</v>
      </c>
      <c r="U94" s="158">
        <f t="shared" si="6"/>
        <v>0</v>
      </c>
      <c r="V94" s="158">
        <f t="shared" si="7"/>
        <v>0</v>
      </c>
      <c r="W94" s="159"/>
      <c r="X94" s="1"/>
      <c r="Y94" s="1"/>
      <c r="Z94" s="1"/>
      <c r="AA94" s="1"/>
      <c r="AB94" s="1"/>
      <c r="AC94" s="1"/>
    </row>
    <row r="95" ht="18.0" customHeight="1">
      <c r="A95" s="160"/>
      <c r="B95" s="153" t="str">
        <f>IFERROR(VLOOKUP($A95, '利用者情報'!$A$12:$L$113, 2, FALSE), "")</f>
        <v/>
      </c>
      <c r="C95" s="153" t="str">
        <f>IFERROR(VLOOKUP($A95, '利用者情報'!$A$12:$L$113, 3, FALSE), "")</f>
        <v/>
      </c>
      <c r="D95" s="153" t="str">
        <f>IFERROR(VLOOKUP($A95, '利用者情報'!$A$12:$L$113, 6, FALSE), "")</f>
        <v/>
      </c>
      <c r="E95" s="153" t="str">
        <f>IFERROR(VLOOKUP($A95, '利用者情報'!$A$12:$L$113, 7, FALSE), "")</f>
        <v/>
      </c>
      <c r="F95" s="156" t="str">
        <f>IFERROR(VLOOKUP($A95, '利用者情報'!$A$12:$L$113, 8, FALSE), "")</f>
        <v/>
      </c>
      <c r="G95" s="153" t="str">
        <f>IFERROR(VLOOKUP($A95, '利用者情報'!$A$12:$L$113, 9, FALSE), "")</f>
        <v/>
      </c>
      <c r="H95" s="153" t="str">
        <f>IFERROR(VLOOKUP($A95, '利用者情報'!$A$12:$L$113, 10, FALSE), "")</f>
        <v/>
      </c>
      <c r="I95" s="153" t="str">
        <f>IFERROR(VLOOKUP($A95, '利用者情報'!$A$12:$L$113, 11, FALSE), "")</f>
        <v/>
      </c>
      <c r="J95" s="153" t="str">
        <f>IFERROR(VLOOKUP($A95, '利用者情報'!$A$12:$L$113, 12, FALSE), "")</f>
        <v/>
      </c>
      <c r="K95" s="160"/>
      <c r="L95" s="160"/>
      <c r="M95" s="157">
        <f t="shared" si="1"/>
        <v>0</v>
      </c>
      <c r="N95" s="158">
        <f t="shared" si="2"/>
        <v>0</v>
      </c>
      <c r="O95" s="160"/>
      <c r="P95" s="160"/>
      <c r="Q95" s="160"/>
      <c r="R95" s="158">
        <f t="shared" si="3"/>
        <v>0</v>
      </c>
      <c r="S95" s="157">
        <f t="shared" si="4"/>
        <v>0</v>
      </c>
      <c r="T95" s="157">
        <f t="shared" si="5"/>
        <v>0</v>
      </c>
      <c r="U95" s="158">
        <f t="shared" si="6"/>
        <v>0</v>
      </c>
      <c r="V95" s="158">
        <f t="shared" si="7"/>
        <v>0</v>
      </c>
      <c r="W95" s="159"/>
      <c r="X95" s="1"/>
      <c r="Y95" s="1"/>
      <c r="Z95" s="1"/>
      <c r="AA95" s="1"/>
      <c r="AB95" s="1"/>
      <c r="AC95" s="1"/>
    </row>
    <row r="96" ht="18.0" customHeight="1">
      <c r="A96" s="160"/>
      <c r="B96" s="153" t="str">
        <f>IFERROR(VLOOKUP($A96, '利用者情報'!$A$12:$L$113, 2, FALSE), "")</f>
        <v/>
      </c>
      <c r="C96" s="153" t="str">
        <f>IFERROR(VLOOKUP($A96, '利用者情報'!$A$12:$L$113, 3, FALSE), "")</f>
        <v/>
      </c>
      <c r="D96" s="153" t="str">
        <f>IFERROR(VLOOKUP($A96, '利用者情報'!$A$12:$L$113, 6, FALSE), "")</f>
        <v/>
      </c>
      <c r="E96" s="153" t="str">
        <f>IFERROR(VLOOKUP($A96, '利用者情報'!$A$12:$L$113, 7, FALSE), "")</f>
        <v/>
      </c>
      <c r="F96" s="156" t="str">
        <f>IFERROR(VLOOKUP($A96, '利用者情報'!$A$12:$L$113, 8, FALSE), "")</f>
        <v/>
      </c>
      <c r="G96" s="153" t="str">
        <f>IFERROR(VLOOKUP($A96, '利用者情報'!$A$12:$L$113, 9, FALSE), "")</f>
        <v/>
      </c>
      <c r="H96" s="153" t="str">
        <f>IFERROR(VLOOKUP($A96, '利用者情報'!$A$12:$L$113, 10, FALSE), "")</f>
        <v/>
      </c>
      <c r="I96" s="153" t="str">
        <f>IFERROR(VLOOKUP($A96, '利用者情報'!$A$12:$L$113, 11, FALSE), "")</f>
        <v/>
      </c>
      <c r="J96" s="153" t="str">
        <f>IFERROR(VLOOKUP($A96, '利用者情報'!$A$12:$L$113, 12, FALSE), "")</f>
        <v/>
      </c>
      <c r="K96" s="160"/>
      <c r="L96" s="160"/>
      <c r="M96" s="157">
        <f t="shared" si="1"/>
        <v>0</v>
      </c>
      <c r="N96" s="158">
        <f t="shared" si="2"/>
        <v>0</v>
      </c>
      <c r="O96" s="160"/>
      <c r="P96" s="160"/>
      <c r="Q96" s="160"/>
      <c r="R96" s="158">
        <f t="shared" si="3"/>
        <v>0</v>
      </c>
      <c r="S96" s="157">
        <f t="shared" si="4"/>
        <v>0</v>
      </c>
      <c r="T96" s="157">
        <f t="shared" si="5"/>
        <v>0</v>
      </c>
      <c r="U96" s="158">
        <f t="shared" si="6"/>
        <v>0</v>
      </c>
      <c r="V96" s="158">
        <f t="shared" si="7"/>
        <v>0</v>
      </c>
      <c r="W96" s="159"/>
      <c r="X96" s="1"/>
      <c r="Y96" s="1"/>
      <c r="Z96" s="1"/>
      <c r="AA96" s="1"/>
      <c r="AB96" s="1"/>
      <c r="AC96" s="1"/>
    </row>
    <row r="97" ht="18.0" customHeight="1">
      <c r="A97" s="164"/>
      <c r="B97" s="165" t="s">
        <v>73</v>
      </c>
      <c r="C97" s="166"/>
      <c r="D97" s="167"/>
      <c r="E97" s="167"/>
      <c r="F97" s="167">
        <f t="shared" ref="F97:J97" si="9">COUNTIF(F27:F96,"○")</f>
        <v>0</v>
      </c>
      <c r="G97" s="167">
        <f t="shared" si="9"/>
        <v>0</v>
      </c>
      <c r="H97" s="167">
        <f t="shared" si="9"/>
        <v>0</v>
      </c>
      <c r="I97" s="168">
        <f t="shared" si="9"/>
        <v>0</v>
      </c>
      <c r="J97" s="168">
        <f t="shared" si="9"/>
        <v>0</v>
      </c>
      <c r="K97" s="169"/>
      <c r="L97" s="170">
        <f>SUM(L27:L96)</f>
        <v>0</v>
      </c>
      <c r="M97" s="171"/>
      <c r="N97" s="172">
        <f t="shared" ref="N97:R97" si="10">SUM(N27:N96)</f>
        <v>0</v>
      </c>
      <c r="O97" s="173">
        <f t="shared" si="10"/>
        <v>0</v>
      </c>
      <c r="P97" s="174">
        <f t="shared" si="10"/>
        <v>0</v>
      </c>
      <c r="Q97" s="175">
        <f t="shared" si="10"/>
        <v>0</v>
      </c>
      <c r="R97" s="172">
        <f t="shared" si="10"/>
        <v>0</v>
      </c>
      <c r="S97" s="176"/>
      <c r="T97" s="177"/>
      <c r="U97" s="178">
        <f t="shared" ref="U97:V97" si="11">SUM(U27:U96)</f>
        <v>0</v>
      </c>
      <c r="V97" s="179">
        <f t="shared" si="11"/>
        <v>0</v>
      </c>
      <c r="W97" s="180"/>
      <c r="X97" s="183"/>
      <c r="Y97" s="1"/>
      <c r="Z97" s="1"/>
      <c r="AA97" s="1"/>
      <c r="AB97" s="1"/>
      <c r="AC97" s="1"/>
    </row>
    <row r="98" ht="18.0" customHeight="1">
      <c r="A98" s="184"/>
      <c r="B98" s="184"/>
      <c r="C98" s="184"/>
      <c r="D98" s="184"/>
      <c r="E98" s="184"/>
      <c r="F98" s="184"/>
      <c r="G98" s="184"/>
      <c r="H98" s="184"/>
      <c r="I98" s="184"/>
      <c r="J98" s="184"/>
      <c r="K98" s="184"/>
      <c r="L98" s="184"/>
      <c r="M98" s="184"/>
      <c r="N98" s="184"/>
      <c r="O98" s="184"/>
      <c r="P98" s="184"/>
      <c r="Q98" s="184"/>
      <c r="R98" s="184"/>
      <c r="S98" s="184"/>
      <c r="T98" s="184"/>
      <c r="U98" s="184"/>
      <c r="V98" s="184"/>
      <c r="W98" s="184"/>
      <c r="X98" s="1"/>
      <c r="Y98" s="1"/>
      <c r="Z98" s="1"/>
      <c r="AA98" s="1"/>
      <c r="AB98" s="1"/>
      <c r="AC98" s="1"/>
    </row>
    <row r="99" ht="18.0"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ht="13.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ht="13.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ht="13.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ht="13.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ht="13.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ht="13.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ht="13.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ht="13.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ht="13.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ht="13.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ht="13.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ht="13.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ht="13.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ht="13.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ht="13.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ht="13.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ht="13.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ht="13.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ht="13.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ht="13.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ht="13.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ht="13.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ht="13.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ht="13.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ht="13.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ht="13.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ht="13.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ht="13.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ht="13.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ht="13.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ht="13.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ht="13.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ht="13.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ht="13.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ht="13.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ht="13.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ht="13.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ht="13.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ht="13.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ht="13.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ht="13.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ht="13.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ht="13.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ht="13.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ht="13.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ht="13.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ht="13.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ht="13.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ht="13.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ht="13.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ht="13.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ht="13.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ht="13.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ht="13.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ht="13.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ht="13.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ht="13.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ht="13.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ht="13.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ht="13.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ht="13.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ht="13.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ht="13.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ht="13.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ht="13.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ht="13.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ht="13.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ht="13.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ht="13.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ht="13.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ht="13.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ht="13.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ht="13.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ht="13.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ht="13.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ht="13.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ht="13.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ht="13.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ht="13.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ht="13.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ht="13.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ht="13.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ht="13.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ht="13.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ht="13.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ht="13.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ht="13.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ht="13.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ht="13.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ht="13.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ht="13.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ht="13.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ht="13.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ht="13.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ht="13.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ht="13.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ht="13.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ht="13.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ht="13.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ht="13.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ht="13.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ht="13.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ht="13.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ht="13.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ht="13.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ht="13.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ht="13.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ht="13.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ht="13.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ht="13.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ht="13.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ht="13.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ht="13.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ht="13.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ht="13.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ht="13.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ht="13.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ht="13.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ht="13.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row>
    <row r="219" ht="13.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row>
    <row r="220" ht="13.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row>
    <row r="221" ht="13.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row>
    <row r="222" ht="13.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row>
    <row r="223" ht="13.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row>
    <row r="224" ht="13.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row>
    <row r="225" ht="13.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row>
    <row r="226" ht="13.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row>
    <row r="227" ht="13.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row>
    <row r="228" ht="13.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row>
    <row r="229" ht="13.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row>
    <row r="230" ht="13.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row>
    <row r="231" ht="13.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row>
    <row r="232" ht="13.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row>
    <row r="233" ht="13.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row>
    <row r="234" ht="13.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row>
    <row r="235" ht="13.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row>
    <row r="236" ht="13.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row>
    <row r="237" ht="13.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row>
    <row r="238" ht="13.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row>
    <row r="239" ht="13.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row>
    <row r="240" ht="13.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row>
    <row r="241" ht="13.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row>
    <row r="242" ht="13.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row>
    <row r="243" ht="13.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row>
    <row r="244" ht="13.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row>
    <row r="245" ht="13.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row>
    <row r="246" ht="13.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row>
    <row r="247" ht="13.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row>
    <row r="248" ht="13.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row>
    <row r="249" ht="13.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row>
    <row r="250" ht="13.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row>
    <row r="251" ht="13.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row>
    <row r="252" ht="13.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row>
    <row r="253" ht="13.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row>
    <row r="254" ht="13.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row>
    <row r="255" ht="13.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row>
    <row r="256" ht="13.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row>
    <row r="257" ht="13.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row>
    <row r="258" ht="13.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row>
    <row r="259" ht="13.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row>
    <row r="260" ht="13.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row>
    <row r="261" ht="13.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row>
    <row r="262" ht="13.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row>
    <row r="263" ht="13.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row>
    <row r="264" ht="13.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row>
    <row r="265" ht="13.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row>
    <row r="266" ht="13.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row>
    <row r="267" ht="13.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row>
    <row r="268" ht="13.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row>
    <row r="269" ht="13.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row>
    <row r="270" ht="13.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row>
    <row r="271" ht="13.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row>
    <row r="272" ht="13.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row>
    <row r="273" ht="13.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row>
    <row r="274" ht="13.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row>
    <row r="275" ht="13.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row>
    <row r="276" ht="13.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row>
    <row r="277" ht="13.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row>
    <row r="278" ht="13.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row>
    <row r="1001"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row>
    <row r="1002"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row>
    <row r="1003" ht="15.7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row>
    <row r="1004" ht="15.7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row>
    <row r="1005" ht="15.75"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row>
    <row r="1006" ht="15.75" customHeight="1">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row>
    <row r="1007" ht="15.75" customHeight="1">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row>
    <row r="1008" ht="15.75" customHeight="1">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row>
    <row r="1009" ht="15.75" customHeight="1">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row>
    <row r="1010" ht="15.75" customHeight="1">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row>
    <row r="1011" ht="15.75" customHeight="1">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row>
    <row r="1012" ht="15.75" customHeight="1">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row>
  </sheetData>
  <mergeCells count="39">
    <mergeCell ref="A2:V2"/>
    <mergeCell ref="D4:G4"/>
    <mergeCell ref="D5:G5"/>
    <mergeCell ref="D6:G6"/>
    <mergeCell ref="D7:G7"/>
    <mergeCell ref="D8:G8"/>
    <mergeCell ref="D9:G9"/>
    <mergeCell ref="A13:T13"/>
    <mergeCell ref="A14:U14"/>
    <mergeCell ref="A15:T15"/>
    <mergeCell ref="A16:T16"/>
    <mergeCell ref="A17:U17"/>
    <mergeCell ref="A18:U18"/>
    <mergeCell ref="A19:U19"/>
    <mergeCell ref="A22:A26"/>
    <mergeCell ref="B22:B26"/>
    <mergeCell ref="C22:C26"/>
    <mergeCell ref="D22:D26"/>
    <mergeCell ref="E22:E26"/>
    <mergeCell ref="F22:F26"/>
    <mergeCell ref="G22:G26"/>
    <mergeCell ref="K22:K23"/>
    <mergeCell ref="L23:L25"/>
    <mergeCell ref="K24:K25"/>
    <mergeCell ref="M23:M25"/>
    <mergeCell ref="N23:N25"/>
    <mergeCell ref="V22:V25"/>
    <mergeCell ref="S23:T25"/>
    <mergeCell ref="U23:U25"/>
    <mergeCell ref="O24:O25"/>
    <mergeCell ref="P24:Q24"/>
    <mergeCell ref="H22:H26"/>
    <mergeCell ref="I22:I26"/>
    <mergeCell ref="J22:J26"/>
    <mergeCell ref="L22:N22"/>
    <mergeCell ref="O22:U22"/>
    <mergeCell ref="W22:W26"/>
    <mergeCell ref="O23:R23"/>
    <mergeCell ref="R24:R25"/>
  </mergeCells>
  <conditionalFormatting sqref="R61:W96 X61:X78 M78:N78 Y78">
    <cfRule type="cellIs" dxfId="0" priority="1" operator="equal">
      <formula>0</formula>
    </cfRule>
  </conditionalFormatting>
  <conditionalFormatting sqref="M27:N96">
    <cfRule type="cellIs" dxfId="0" priority="2" operator="equal">
      <formula>0</formula>
    </cfRule>
  </conditionalFormatting>
  <conditionalFormatting sqref="R27:W96 X27:X77">
    <cfRule type="cellIs" dxfId="0" priority="3" operator="equal">
      <formula>0</formula>
    </cfRule>
  </conditionalFormatting>
  <conditionalFormatting sqref="M61:N77">
    <cfRule type="cellIs" dxfId="0" priority="4" operator="equal">
      <formula>0</formula>
    </cfRule>
  </conditionalFormatting>
  <conditionalFormatting sqref="R61:X77">
    <cfRule type="cellIs" dxfId="0" priority="5" operator="equal">
      <formula>0</formula>
    </cfRule>
  </conditionalFormatting>
  <printOptions/>
  <pageMargins bottom="0.7480314960629921" footer="0.0" header="0.0" left="0.7086614173228347" right="0.7086614173228347" top="0.7480314960629921"/>
  <pageSetup fitToHeight="0" paperSize="9" orientation="landscape"/>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2.0"/>
    <col customWidth="1" min="2" max="2" width="12.25"/>
    <col customWidth="1" min="3" max="15" width="8.25"/>
    <col customWidth="1" min="16" max="16" width="5.0"/>
    <col customWidth="1" min="17" max="17" width="13.13"/>
    <col customWidth="1" min="18" max="18" width="4.75"/>
    <col customWidth="1" min="19" max="34" width="7.0"/>
  </cols>
  <sheetData>
    <row r="1">
      <c r="A1" s="185" t="s">
        <v>186</v>
      </c>
      <c r="B1" s="186"/>
      <c r="C1" s="186"/>
      <c r="D1" s="187"/>
      <c r="E1" s="187"/>
      <c r="F1" s="187"/>
      <c r="G1" s="187"/>
      <c r="H1" s="187"/>
      <c r="I1" s="187"/>
      <c r="J1" s="187"/>
      <c r="K1" s="187"/>
      <c r="L1" s="187"/>
      <c r="M1" s="187"/>
      <c r="N1" s="187"/>
      <c r="O1" s="187"/>
      <c r="P1" s="187"/>
      <c r="Q1" s="187"/>
      <c r="R1" s="188"/>
      <c r="S1" s="188"/>
      <c r="T1" s="188"/>
      <c r="U1" s="188"/>
      <c r="V1" s="188"/>
      <c r="W1" s="188"/>
      <c r="X1" s="188"/>
      <c r="Y1" s="188"/>
      <c r="Z1" s="188"/>
      <c r="AA1" s="1"/>
      <c r="AB1" s="1"/>
      <c r="AC1" s="1"/>
      <c r="AD1" s="1"/>
      <c r="AE1" s="1"/>
      <c r="AF1" s="1"/>
      <c r="AG1" s="1"/>
      <c r="AH1" s="1"/>
    </row>
    <row r="2">
      <c r="A2" s="189" t="s">
        <v>187</v>
      </c>
      <c r="R2" s="187"/>
      <c r="S2" s="188"/>
      <c r="T2" s="188"/>
      <c r="U2" s="188"/>
      <c r="V2" s="188"/>
      <c r="W2" s="188"/>
      <c r="X2" s="188"/>
      <c r="Y2" s="188"/>
      <c r="Z2" s="188"/>
      <c r="AA2" s="188"/>
      <c r="AB2" s="188"/>
      <c r="AC2" s="188"/>
      <c r="AD2" s="188"/>
      <c r="AE2" s="188"/>
      <c r="AF2" s="188"/>
      <c r="AG2" s="188"/>
      <c r="AH2" s="188"/>
    </row>
    <row r="3" ht="14.25" customHeight="1">
      <c r="A3" s="186"/>
      <c r="B3" s="186"/>
      <c r="C3" s="186"/>
      <c r="D3" s="186"/>
      <c r="E3" s="187"/>
      <c r="F3" s="187"/>
      <c r="G3" s="187"/>
      <c r="H3" s="187"/>
      <c r="I3" s="187"/>
      <c r="J3" s="187"/>
      <c r="K3" s="187"/>
      <c r="L3" s="187"/>
      <c r="M3" s="187"/>
      <c r="N3" s="187"/>
      <c r="O3" s="187"/>
      <c r="P3" s="187"/>
      <c r="Q3" s="188"/>
      <c r="R3" s="188"/>
      <c r="S3" s="188"/>
      <c r="T3" s="188"/>
      <c r="U3" s="188"/>
      <c r="V3" s="188"/>
      <c r="W3" s="188"/>
      <c r="X3" s="188"/>
      <c r="Y3" s="188"/>
      <c r="Z3" s="1"/>
      <c r="AA3" s="1"/>
      <c r="AB3" s="1"/>
      <c r="AC3" s="1"/>
      <c r="AD3" s="1"/>
      <c r="AE3" s="1"/>
      <c r="AF3" s="1"/>
      <c r="AG3" s="1"/>
      <c r="AH3" s="1"/>
    </row>
    <row r="4" ht="14.25" customHeight="1">
      <c r="A4" s="187"/>
      <c r="B4" s="190" t="s">
        <v>1</v>
      </c>
      <c r="C4" s="28" t="str">
        <f>IF('初めに'!C4="","",'初めに'!C4)</f>
        <v/>
      </c>
      <c r="D4" s="8"/>
      <c r="E4" s="8"/>
      <c r="F4" s="6"/>
      <c r="G4" s="93"/>
      <c r="H4" s="93"/>
      <c r="I4" s="93"/>
      <c r="J4" s="93"/>
      <c r="K4" s="93"/>
      <c r="L4" s="93"/>
      <c r="M4" s="191"/>
      <c r="N4" s="191"/>
      <c r="O4" s="191"/>
      <c r="P4" s="187"/>
      <c r="Q4" s="187"/>
      <c r="R4" s="187"/>
      <c r="S4" s="187"/>
      <c r="T4" s="187"/>
      <c r="U4" s="187"/>
      <c r="V4" s="187"/>
      <c r="W4" s="187"/>
      <c r="X4" s="187"/>
      <c r="Y4" s="187"/>
      <c r="Z4" s="1"/>
      <c r="AA4" s="1"/>
      <c r="AB4" s="1"/>
      <c r="AC4" s="1"/>
      <c r="AD4" s="1"/>
      <c r="AE4" s="1"/>
      <c r="AF4" s="1"/>
      <c r="AG4" s="1"/>
      <c r="AH4" s="1"/>
    </row>
    <row r="5" ht="13.5" customHeight="1">
      <c r="A5" s="90"/>
      <c r="B5" s="190" t="s">
        <v>5</v>
      </c>
      <c r="C5" s="28" t="str">
        <f>IF('初めに'!B10="","",'初めに'!B10)</f>
        <v>#N/A</v>
      </c>
      <c r="D5" s="8"/>
      <c r="E5" s="8"/>
      <c r="F5" s="6"/>
      <c r="G5" s="93"/>
      <c r="H5" s="93"/>
      <c r="I5" s="93"/>
      <c r="J5" s="93"/>
      <c r="K5" s="93"/>
      <c r="L5" s="93"/>
      <c r="M5" s="87"/>
      <c r="N5" s="87"/>
      <c r="O5" s="87"/>
      <c r="P5" s="87"/>
      <c r="Q5" s="87"/>
      <c r="R5" s="87"/>
      <c r="S5" s="94"/>
      <c r="T5" s="192"/>
      <c r="U5" s="87"/>
      <c r="V5" s="87"/>
      <c r="W5" s="87"/>
      <c r="X5" s="87"/>
      <c r="Y5" s="87"/>
      <c r="Z5" s="87"/>
      <c r="AA5" s="87"/>
      <c r="AB5" s="87"/>
      <c r="AC5" s="87"/>
      <c r="AD5" s="87"/>
      <c r="AE5" s="87"/>
      <c r="AF5" s="87"/>
      <c r="AG5" s="87"/>
      <c r="AH5" s="87"/>
    </row>
    <row r="6" ht="14.25" customHeight="1">
      <c r="A6" s="187"/>
      <c r="B6" s="190" t="s">
        <v>2</v>
      </c>
      <c r="C6" s="28" t="str">
        <f>IF('初めに'!C5="","",'初めに'!C5)</f>
        <v/>
      </c>
      <c r="D6" s="8"/>
      <c r="E6" s="8"/>
      <c r="F6" s="6"/>
      <c r="G6" s="193"/>
      <c r="H6" s="193"/>
      <c r="I6" s="193"/>
      <c r="J6" s="193"/>
      <c r="K6" s="193"/>
      <c r="L6" s="194"/>
      <c r="M6" s="191"/>
      <c r="N6" s="191"/>
      <c r="O6" s="191"/>
      <c r="P6" s="191"/>
      <c r="Q6" s="195"/>
      <c r="R6" s="187"/>
      <c r="S6" s="187"/>
      <c r="T6" s="187"/>
      <c r="U6" s="187"/>
      <c r="V6" s="187"/>
      <c r="W6" s="187"/>
      <c r="X6" s="187"/>
      <c r="Y6" s="187"/>
      <c r="Z6" s="187"/>
      <c r="AA6" s="187"/>
      <c r="AB6" s="187"/>
      <c r="AC6" s="187"/>
      <c r="AD6" s="187"/>
      <c r="AE6" s="187"/>
      <c r="AF6" s="187"/>
      <c r="AG6" s="187"/>
      <c r="AH6" s="187"/>
    </row>
    <row r="7" ht="13.5" customHeight="1">
      <c r="A7" s="90"/>
      <c r="B7" s="190" t="s">
        <v>3</v>
      </c>
      <c r="C7" s="32" t="str">
        <f>IF('初めに'!C6="","",'初めに'!C6)</f>
        <v/>
      </c>
      <c r="D7" s="8"/>
      <c r="E7" s="8"/>
      <c r="F7" s="6"/>
      <c r="G7" s="93"/>
      <c r="H7" s="93"/>
      <c r="I7" s="93"/>
      <c r="J7" s="93"/>
      <c r="K7" s="93"/>
      <c r="L7" s="93"/>
      <c r="M7" s="87"/>
      <c r="N7" s="87"/>
      <c r="O7" s="87"/>
      <c r="P7" s="87"/>
      <c r="Q7" s="87"/>
      <c r="R7" s="87"/>
      <c r="S7" s="94"/>
      <c r="T7" s="192"/>
      <c r="U7" s="87"/>
      <c r="V7" s="87"/>
      <c r="W7" s="87"/>
      <c r="X7" s="87"/>
      <c r="Y7" s="87"/>
      <c r="Z7" s="87"/>
      <c r="AA7" s="87"/>
      <c r="AB7" s="87"/>
      <c r="AC7" s="87"/>
      <c r="AD7" s="87"/>
      <c r="AE7" s="87"/>
      <c r="AF7" s="87"/>
      <c r="AG7" s="87"/>
      <c r="AH7" s="87"/>
    </row>
    <row r="8">
      <c r="A8" s="90"/>
      <c r="B8" s="196" t="s">
        <v>188</v>
      </c>
      <c r="C8" s="28" t="str">
        <f>IF('初めに'!C7="","",'初めに'!C7)</f>
        <v/>
      </c>
      <c r="D8" s="8"/>
      <c r="E8" s="8"/>
      <c r="F8" s="6"/>
      <c r="G8" s="93"/>
      <c r="H8" s="93"/>
      <c r="I8" s="93"/>
      <c r="J8" s="93"/>
      <c r="K8" s="93"/>
      <c r="L8" s="93"/>
      <c r="M8" s="87"/>
      <c r="N8" s="87"/>
      <c r="O8" s="87"/>
      <c r="P8" s="87"/>
      <c r="Q8" s="87"/>
      <c r="R8" s="87"/>
      <c r="S8" s="94"/>
      <c r="T8" s="192"/>
      <c r="U8" s="87"/>
      <c r="V8" s="87"/>
      <c r="W8" s="87"/>
      <c r="X8" s="87"/>
      <c r="Y8" s="87"/>
      <c r="Z8" s="87"/>
      <c r="AA8" s="87"/>
      <c r="AB8" s="87"/>
      <c r="AC8" s="87"/>
      <c r="AD8" s="87"/>
      <c r="AE8" s="87"/>
      <c r="AF8" s="87"/>
      <c r="AG8" s="87"/>
      <c r="AH8" s="87"/>
    </row>
    <row r="9" ht="13.5" customHeight="1">
      <c r="A9" s="90"/>
      <c r="B9" s="101"/>
      <c r="C9" s="197"/>
      <c r="D9" s="93"/>
      <c r="E9" s="93"/>
      <c r="F9" s="93"/>
      <c r="G9" s="93"/>
      <c r="H9" s="93"/>
      <c r="I9" s="93"/>
      <c r="J9" s="93"/>
      <c r="K9" s="93"/>
      <c r="L9" s="93"/>
      <c r="M9" s="87"/>
      <c r="N9" s="87"/>
      <c r="O9" s="87"/>
      <c r="P9" s="87"/>
      <c r="Q9" s="87"/>
      <c r="R9" s="87"/>
      <c r="S9" s="94"/>
      <c r="T9" s="192"/>
      <c r="U9" s="87"/>
      <c r="V9" s="87"/>
      <c r="W9" s="87"/>
      <c r="X9" s="87"/>
      <c r="Y9" s="87"/>
      <c r="Z9" s="87"/>
      <c r="AA9" s="87"/>
      <c r="AB9" s="87"/>
      <c r="AC9" s="87"/>
      <c r="AD9" s="87"/>
      <c r="AE9" s="87"/>
      <c r="AF9" s="87"/>
      <c r="AG9" s="87"/>
      <c r="AH9" s="87"/>
    </row>
    <row r="10" ht="14.25" customHeight="1">
      <c r="A10" s="187"/>
      <c r="B10" s="101"/>
      <c r="C10" s="197"/>
      <c r="D10" s="93"/>
      <c r="E10" s="93"/>
      <c r="F10" s="93"/>
      <c r="G10" s="193"/>
      <c r="H10" s="193"/>
      <c r="I10" s="193"/>
      <c r="J10" s="193"/>
      <c r="K10" s="193"/>
      <c r="L10" s="193"/>
      <c r="M10" s="191"/>
      <c r="N10" s="191"/>
      <c r="O10" s="191"/>
      <c r="P10" s="191"/>
      <c r="Q10" s="94"/>
      <c r="R10" s="187"/>
      <c r="S10" s="187"/>
      <c r="T10" s="187"/>
      <c r="U10" s="187"/>
      <c r="V10" s="187"/>
      <c r="W10" s="187"/>
      <c r="X10" s="187"/>
      <c r="Y10" s="187"/>
      <c r="Z10" s="187"/>
      <c r="AA10" s="187"/>
      <c r="AB10" s="187"/>
      <c r="AC10" s="187"/>
      <c r="AD10" s="187"/>
      <c r="AE10" s="187"/>
      <c r="AF10" s="187"/>
      <c r="AG10" s="187"/>
      <c r="AH10" s="187"/>
    </row>
    <row r="11" ht="36.0" customHeight="1">
      <c r="A11" s="187"/>
      <c r="B11" s="198" t="s">
        <v>48</v>
      </c>
      <c r="C11" s="187"/>
      <c r="D11" s="187"/>
      <c r="E11" s="187"/>
      <c r="F11" s="187"/>
      <c r="G11" s="187"/>
      <c r="H11" s="187"/>
      <c r="I11" s="187"/>
      <c r="J11" s="187"/>
      <c r="K11" s="187"/>
      <c r="L11" s="187"/>
      <c r="M11" s="187"/>
      <c r="N11" s="187"/>
      <c r="O11" s="187"/>
      <c r="P11" s="187"/>
      <c r="Q11" s="187"/>
      <c r="R11" s="187"/>
      <c r="S11" s="187"/>
      <c r="T11" s="187"/>
      <c r="U11" s="187"/>
      <c r="V11" s="187"/>
      <c r="W11" s="187"/>
      <c r="X11" s="187"/>
      <c r="Y11" s="187"/>
      <c r="Z11" s="187"/>
      <c r="AA11" s="187"/>
      <c r="AB11" s="187"/>
      <c r="AC11" s="187"/>
      <c r="AD11" s="187"/>
      <c r="AE11" s="187"/>
      <c r="AF11" s="187"/>
      <c r="AG11" s="187"/>
      <c r="AH11" s="187"/>
    </row>
    <row r="12" ht="63.0" customHeight="1">
      <c r="A12" s="199"/>
      <c r="B12" s="200" t="s">
        <v>189</v>
      </c>
      <c r="C12" s="24"/>
      <c r="D12" s="24"/>
      <c r="E12" s="24"/>
      <c r="F12" s="24"/>
      <c r="G12" s="24"/>
      <c r="H12" s="24"/>
      <c r="I12" s="24"/>
      <c r="J12" s="24"/>
      <c r="K12" s="24"/>
      <c r="L12" s="24"/>
      <c r="M12" s="24"/>
      <c r="N12" s="24"/>
      <c r="O12" s="24"/>
      <c r="P12" s="24"/>
      <c r="Q12" s="25"/>
      <c r="R12" s="199"/>
      <c r="S12" s="199"/>
      <c r="T12" s="199"/>
      <c r="U12" s="199"/>
      <c r="V12" s="199"/>
      <c r="W12" s="199"/>
      <c r="X12" s="199"/>
      <c r="Y12" s="199"/>
      <c r="Z12" s="199"/>
      <c r="AA12" s="199"/>
      <c r="AB12" s="199"/>
      <c r="AC12" s="199"/>
      <c r="AD12" s="199"/>
      <c r="AE12" s="199"/>
      <c r="AF12" s="199"/>
      <c r="AG12" s="199"/>
      <c r="AH12" s="199"/>
    </row>
    <row r="13" ht="59.25" customHeight="1">
      <c r="A13" s="199"/>
      <c r="B13" s="201" t="s">
        <v>190</v>
      </c>
      <c r="Q13" s="31"/>
      <c r="R13" s="199"/>
      <c r="S13" s="199"/>
      <c r="T13" s="199"/>
      <c r="U13" s="199"/>
      <c r="V13" s="199"/>
      <c r="W13" s="199"/>
      <c r="X13" s="199"/>
      <c r="Y13" s="199"/>
      <c r="Z13" s="199"/>
      <c r="AA13" s="199"/>
      <c r="AB13" s="199"/>
      <c r="AC13" s="199"/>
      <c r="AD13" s="199"/>
      <c r="AE13" s="199"/>
      <c r="AF13" s="199"/>
      <c r="AG13" s="199"/>
      <c r="AH13" s="199"/>
    </row>
    <row r="14" ht="37.5" customHeight="1">
      <c r="A14" s="199"/>
      <c r="B14" s="202" t="s">
        <v>191</v>
      </c>
      <c r="C14" s="39"/>
      <c r="D14" s="39"/>
      <c r="E14" s="39"/>
      <c r="F14" s="39"/>
      <c r="G14" s="39"/>
      <c r="H14" s="39"/>
      <c r="I14" s="39"/>
      <c r="J14" s="39"/>
      <c r="K14" s="39"/>
      <c r="L14" s="39"/>
      <c r="M14" s="39"/>
      <c r="N14" s="39"/>
      <c r="O14" s="39"/>
      <c r="P14" s="39"/>
      <c r="Q14" s="40"/>
      <c r="R14" s="199"/>
      <c r="S14" s="199"/>
      <c r="T14" s="199"/>
      <c r="U14" s="199"/>
      <c r="V14" s="199"/>
      <c r="W14" s="199"/>
      <c r="X14" s="199"/>
      <c r="Y14" s="199"/>
      <c r="Z14" s="199"/>
      <c r="AA14" s="199"/>
      <c r="AB14" s="199"/>
      <c r="AC14" s="199"/>
      <c r="AD14" s="199"/>
      <c r="AE14" s="199"/>
      <c r="AF14" s="199"/>
      <c r="AG14" s="199"/>
      <c r="AH14" s="199"/>
    </row>
    <row r="15" ht="14.25" customHeight="1">
      <c r="A15" s="187"/>
      <c r="B15" s="203"/>
      <c r="C15" s="191"/>
      <c r="D15" s="187"/>
      <c r="E15" s="187"/>
      <c r="F15" s="187"/>
      <c r="G15" s="187"/>
      <c r="H15" s="187"/>
      <c r="I15" s="187"/>
      <c r="J15" s="187"/>
      <c r="K15" s="187"/>
      <c r="L15" s="187"/>
      <c r="M15" s="187"/>
      <c r="N15" s="187"/>
      <c r="O15" s="187"/>
      <c r="P15" s="187"/>
      <c r="Q15" s="204"/>
      <c r="R15" s="187"/>
      <c r="S15" s="187"/>
      <c r="T15" s="187"/>
      <c r="U15" s="187"/>
      <c r="V15" s="187"/>
      <c r="W15" s="187"/>
      <c r="X15" s="187"/>
      <c r="Y15" s="187"/>
      <c r="Z15" s="187"/>
      <c r="AA15" s="187"/>
      <c r="AB15" s="187"/>
      <c r="AC15" s="187"/>
      <c r="AD15" s="187"/>
      <c r="AE15" s="187"/>
      <c r="AF15" s="187"/>
      <c r="AG15" s="187"/>
      <c r="AH15" s="187"/>
    </row>
    <row r="16" ht="14.25" customHeight="1">
      <c r="A16" s="187"/>
      <c r="B16" s="203" t="s">
        <v>192</v>
      </c>
      <c r="C16" s="191"/>
      <c r="D16" s="187"/>
      <c r="E16" s="187"/>
      <c r="F16" s="187"/>
      <c r="G16" s="187"/>
      <c r="H16" s="187"/>
      <c r="I16" s="187"/>
      <c r="J16" s="187"/>
      <c r="K16" s="187"/>
      <c r="L16" s="187"/>
      <c r="M16" s="187"/>
      <c r="N16" s="187"/>
      <c r="O16" s="187"/>
      <c r="P16" s="187"/>
      <c r="Q16" s="204" t="s">
        <v>193</v>
      </c>
      <c r="R16" s="187"/>
      <c r="S16" s="187"/>
      <c r="T16" s="187"/>
      <c r="U16" s="187"/>
      <c r="V16" s="187"/>
      <c r="W16" s="187"/>
      <c r="X16" s="187"/>
      <c r="Y16" s="187"/>
      <c r="Z16" s="187"/>
      <c r="AA16" s="187"/>
      <c r="AB16" s="187"/>
      <c r="AC16" s="187"/>
      <c r="AD16" s="187"/>
      <c r="AE16" s="187"/>
      <c r="AF16" s="187"/>
      <c r="AG16" s="187"/>
      <c r="AH16" s="187"/>
    </row>
    <row r="17" ht="12.75" customHeight="1">
      <c r="A17" s="187"/>
      <c r="B17" s="205"/>
      <c r="C17" s="206" t="s">
        <v>194</v>
      </c>
      <c r="D17" s="21"/>
      <c r="E17" s="21"/>
      <c r="F17" s="21"/>
      <c r="G17" s="21"/>
      <c r="H17" s="21"/>
      <c r="I17" s="21"/>
      <c r="J17" s="21"/>
      <c r="K17" s="21"/>
      <c r="L17" s="21"/>
      <c r="M17" s="21"/>
      <c r="N17" s="21"/>
      <c r="O17" s="22"/>
      <c r="P17" s="207" t="s">
        <v>195</v>
      </c>
      <c r="Q17" s="208" t="s">
        <v>196</v>
      </c>
      <c r="R17" s="187"/>
      <c r="S17" s="187"/>
      <c r="T17" s="187"/>
      <c r="U17" s="187"/>
      <c r="V17" s="187"/>
      <c r="W17" s="187"/>
      <c r="X17" s="187"/>
      <c r="Y17" s="187"/>
      <c r="Z17" s="187"/>
      <c r="AA17" s="187"/>
      <c r="AB17" s="187"/>
      <c r="AC17" s="187"/>
      <c r="AD17" s="187"/>
      <c r="AE17" s="187"/>
      <c r="AF17" s="187"/>
      <c r="AG17" s="187"/>
      <c r="AH17" s="187"/>
    </row>
    <row r="18" ht="14.25" customHeight="1">
      <c r="A18" s="187"/>
      <c r="B18" s="209"/>
      <c r="C18" s="210" t="s">
        <v>197</v>
      </c>
      <c r="D18" s="211" t="s">
        <v>198</v>
      </c>
      <c r="E18" s="212" t="s">
        <v>199</v>
      </c>
      <c r="F18" s="211" t="s">
        <v>200</v>
      </c>
      <c r="G18" s="211" t="s">
        <v>201</v>
      </c>
      <c r="H18" s="211" t="s">
        <v>202</v>
      </c>
      <c r="I18" s="211" t="s">
        <v>203</v>
      </c>
      <c r="J18" s="211" t="s">
        <v>204</v>
      </c>
      <c r="K18" s="213" t="s">
        <v>205</v>
      </c>
      <c r="L18" s="211" t="s">
        <v>206</v>
      </c>
      <c r="M18" s="211" t="s">
        <v>207</v>
      </c>
      <c r="N18" s="211" t="s">
        <v>208</v>
      </c>
      <c r="O18" s="214" t="s">
        <v>209</v>
      </c>
      <c r="P18" s="215" t="s">
        <v>210</v>
      </c>
      <c r="Q18" s="216" t="s">
        <v>211</v>
      </c>
      <c r="R18" s="187"/>
      <c r="S18" s="187"/>
      <c r="T18" s="187"/>
      <c r="U18" s="187"/>
      <c r="V18" s="187"/>
      <c r="W18" s="187"/>
      <c r="X18" s="187"/>
      <c r="Y18" s="187"/>
      <c r="Z18" s="187"/>
      <c r="AA18" s="187"/>
      <c r="AB18" s="187"/>
      <c r="AC18" s="187"/>
      <c r="AD18" s="187"/>
      <c r="AE18" s="187"/>
      <c r="AF18" s="187"/>
      <c r="AG18" s="187"/>
      <c r="AH18" s="187"/>
    </row>
    <row r="19" ht="14.25" customHeight="1">
      <c r="A19" s="187"/>
      <c r="B19" s="209" t="s">
        <v>212</v>
      </c>
      <c r="C19" s="217" t="s">
        <v>213</v>
      </c>
      <c r="D19" s="218" t="s">
        <v>213</v>
      </c>
      <c r="E19" s="218" t="s">
        <v>213</v>
      </c>
      <c r="F19" s="218" t="s">
        <v>213</v>
      </c>
      <c r="G19" s="218" t="s">
        <v>213</v>
      </c>
      <c r="H19" s="218" t="s">
        <v>213</v>
      </c>
      <c r="I19" s="218" t="s">
        <v>213</v>
      </c>
      <c r="J19" s="218" t="s">
        <v>214</v>
      </c>
      <c r="K19" s="218" t="s">
        <v>214</v>
      </c>
      <c r="L19" s="218" t="s">
        <v>214</v>
      </c>
      <c r="M19" s="218" t="s">
        <v>214</v>
      </c>
      <c r="N19" s="218" t="s">
        <v>214</v>
      </c>
      <c r="O19" s="219" t="s">
        <v>215</v>
      </c>
      <c r="P19" s="220" t="s">
        <v>216</v>
      </c>
      <c r="Q19" s="221" t="s">
        <v>217</v>
      </c>
      <c r="R19" s="187"/>
      <c r="S19" s="187"/>
      <c r="T19" s="187"/>
      <c r="U19" s="187"/>
      <c r="V19" s="187"/>
      <c r="W19" s="187"/>
      <c r="X19" s="187"/>
      <c r="Y19" s="187"/>
      <c r="Z19" s="187"/>
      <c r="AA19" s="187"/>
      <c r="AB19" s="187"/>
      <c r="AC19" s="187"/>
      <c r="AD19" s="187"/>
      <c r="AE19" s="187"/>
      <c r="AF19" s="187"/>
      <c r="AG19" s="187"/>
      <c r="AH19" s="187"/>
    </row>
    <row r="20" ht="19.5" customHeight="1">
      <c r="A20" s="187"/>
      <c r="B20" s="222" t="s">
        <v>30</v>
      </c>
      <c r="C20" s="223">
        <f>IF(OR('初めに'!$A$10=9, '初めに'!$A$10=10, '初めに'!$A$10="9", '初めに'!$A$10="10"), '別紙１-4月'!V97, 0)</f>
        <v>0</v>
      </c>
      <c r="D20" s="223">
        <f>IF(OR('初めに'!$A$10=9, '初めに'!$A$10=10, '初めに'!$A$10="9", '初めに'!$A$10="10"), '別紙１-5月'!V97, 0)</f>
        <v>0</v>
      </c>
      <c r="E20" s="223">
        <f>IF(OR('初めに'!$A$10=9, '初めに'!$A$10=10, '初めに'!$A$10="9", '初めに'!$A$10="10"), '別紙１-6月'!V97, 0)</f>
        <v>0</v>
      </c>
      <c r="F20" s="223">
        <f>IF(OR('初めに'!$A$10=9, '初めに'!$A$10=10, '初めに'!$A$10="9", '初めに'!$A$10="10"), '別紙１-7月'!V97, 0)</f>
        <v>0</v>
      </c>
      <c r="G20" s="223">
        <f>IF(OR('初めに'!$A$10=9, '初めに'!$A$10=10, '初めに'!$A$10="9", '初めに'!$A$10="10"), '別紙１-8月'!V97, 0)</f>
        <v>0</v>
      </c>
      <c r="H20" s="223">
        <f>IF(OR('初めに'!$A$10=9, '初めに'!$A$10=10, '初めに'!$A$10="9", '初めに'!$A$10="10"), '別紙１-9月'!V97, 0)</f>
        <v>0</v>
      </c>
      <c r="I20" s="223">
        <f>IF(OR('初めに'!$A$10=9, '初めに'!$A$10=10, '初めに'!$A$10="9", '初めに'!$A$10="10"), '別紙１-10月'!V97, 0)</f>
        <v>0</v>
      </c>
      <c r="J20" s="223">
        <f>IF(OR('初めに'!$A$10=9, '初めに'!$A$10=10, '初めに'!$A$10="9", '初めに'!$A$10="10"), '別紙１-11月'!V97, 0)</f>
        <v>0</v>
      </c>
      <c r="K20" s="223">
        <f>IF(OR('初めに'!$A$10=9, '初めに'!$A$10=10, '初めに'!$A$10="9", '初めに'!$A$10="10"), '別紙１-12月'!V97, 0)</f>
        <v>0</v>
      </c>
      <c r="L20" s="223">
        <f>IF(OR('初めに'!$A$10=9, '初めに'!$A$10=10, '初めに'!$A$10="9", '初めに'!$A$10="10"), '別紙１-1月'!V97, 0)</f>
        <v>0</v>
      </c>
      <c r="M20" s="223">
        <f>IF(OR('初めに'!$A$10=9, '初めに'!$A$10=10, '初めに'!$A$10="9", '初めに'!$A$10="10"), '別紙１-2月'!V97, 0)</f>
        <v>0</v>
      </c>
      <c r="N20" s="223">
        <f>IF(OR('初めに'!$A$10=9, '初めに'!$A$10=10, '初めに'!$A$10="9", '初めに'!$A$10="10"), '別紙１-3月'!V97, 0)</f>
        <v>0</v>
      </c>
      <c r="O20" s="224">
        <f t="shared" ref="O20:O28" si="1">SUM(C20:N20)</f>
        <v>0</v>
      </c>
      <c r="P20" s="225" t="str">
        <f>ROUNDDOWN(O20/O29,5)</f>
        <v>#DIV/0!</v>
      </c>
      <c r="Q20" s="226" t="str">
        <f>IFERROR(ROUNDDOWN(P35*P20,-3),"0")</f>
        <v>0</v>
      </c>
      <c r="R20" s="227" t="s">
        <v>218</v>
      </c>
      <c r="S20" s="1"/>
      <c r="T20" s="187"/>
      <c r="U20" s="187"/>
      <c r="V20" s="187"/>
      <c r="W20" s="187"/>
      <c r="X20" s="187"/>
      <c r="Y20" s="187"/>
      <c r="Z20" s="187"/>
      <c r="AA20" s="187"/>
      <c r="AB20" s="187"/>
      <c r="AC20" s="187"/>
      <c r="AD20" s="187"/>
      <c r="AE20" s="187"/>
      <c r="AF20" s="187"/>
      <c r="AG20" s="187"/>
      <c r="AH20" s="187"/>
    </row>
    <row r="21" ht="19.5" customHeight="1">
      <c r="A21" s="187"/>
      <c r="B21" s="228"/>
      <c r="C21" s="229"/>
      <c r="D21" s="230"/>
      <c r="E21" s="230"/>
      <c r="F21" s="231"/>
      <c r="G21" s="230"/>
      <c r="H21" s="230"/>
      <c r="I21" s="231"/>
      <c r="J21" s="230"/>
      <c r="K21" s="231"/>
      <c r="L21" s="231"/>
      <c r="M21" s="230"/>
      <c r="N21" s="231"/>
      <c r="O21" s="232">
        <f t="shared" si="1"/>
        <v>0</v>
      </c>
      <c r="P21" s="233" t="str">
        <f>ROUNDDOWN(O21/O29,5)</f>
        <v>#DIV/0!</v>
      </c>
      <c r="Q21" s="234" t="str">
        <f>IFERROR(ROUNDDOWN(P35*P21,-3),"0")</f>
        <v>0</v>
      </c>
      <c r="R21" s="187"/>
      <c r="S21" s="187"/>
      <c r="T21" s="187"/>
      <c r="U21" s="187"/>
      <c r="V21" s="187"/>
      <c r="W21" s="187"/>
      <c r="X21" s="187"/>
      <c r="Y21" s="187"/>
      <c r="Z21" s="187"/>
      <c r="AA21" s="187"/>
      <c r="AB21" s="187"/>
      <c r="AC21" s="187"/>
      <c r="AD21" s="187"/>
      <c r="AE21" s="187"/>
      <c r="AF21" s="187"/>
      <c r="AG21" s="187"/>
      <c r="AH21" s="187"/>
    </row>
    <row r="22" ht="19.5" customHeight="1">
      <c r="A22" s="187"/>
      <c r="B22" s="228"/>
      <c r="C22" s="229"/>
      <c r="D22" s="230"/>
      <c r="E22" s="230"/>
      <c r="F22" s="231"/>
      <c r="G22" s="231"/>
      <c r="H22" s="231"/>
      <c r="I22" s="231"/>
      <c r="J22" s="231"/>
      <c r="K22" s="231"/>
      <c r="L22" s="231"/>
      <c r="M22" s="231"/>
      <c r="N22" s="231"/>
      <c r="O22" s="232">
        <f t="shared" si="1"/>
        <v>0</v>
      </c>
      <c r="P22" s="233" t="str">
        <f>ROUNDDOWN(O22/O29,5)</f>
        <v>#DIV/0!</v>
      </c>
      <c r="Q22" s="234" t="str">
        <f>IFERROR(ROUNDDOWN(P35*P22,-3),"0")</f>
        <v>0</v>
      </c>
      <c r="R22" s="187"/>
      <c r="S22" s="187"/>
      <c r="T22" s="187"/>
      <c r="U22" s="187"/>
      <c r="V22" s="187"/>
      <c r="W22" s="187"/>
      <c r="X22" s="187"/>
      <c r="Y22" s="187"/>
      <c r="Z22" s="187"/>
      <c r="AA22" s="187"/>
      <c r="AB22" s="187"/>
      <c r="AC22" s="187"/>
      <c r="AD22" s="187"/>
      <c r="AE22" s="187"/>
      <c r="AF22" s="187"/>
      <c r="AG22" s="187"/>
      <c r="AH22" s="187"/>
    </row>
    <row r="23" ht="19.5" customHeight="1">
      <c r="A23" s="187"/>
      <c r="B23" s="228"/>
      <c r="C23" s="229"/>
      <c r="D23" s="230"/>
      <c r="E23" s="230"/>
      <c r="F23" s="231"/>
      <c r="G23" s="231"/>
      <c r="H23" s="231"/>
      <c r="I23" s="231"/>
      <c r="J23" s="231"/>
      <c r="K23" s="231"/>
      <c r="L23" s="231"/>
      <c r="M23" s="231"/>
      <c r="N23" s="231"/>
      <c r="O23" s="232">
        <f t="shared" si="1"/>
        <v>0</v>
      </c>
      <c r="P23" s="233" t="str">
        <f>ROUNDDOWN(O23/O29,5)</f>
        <v>#DIV/0!</v>
      </c>
      <c r="Q23" s="234" t="str">
        <f>IFERROR(ROUNDDOWN(P35*P23,-3),"0")</f>
        <v>0</v>
      </c>
      <c r="R23" s="187"/>
      <c r="S23" s="187"/>
      <c r="T23" s="187"/>
      <c r="U23" s="187"/>
      <c r="V23" s="187"/>
      <c r="W23" s="187"/>
      <c r="X23" s="187"/>
      <c r="Y23" s="187"/>
      <c r="Z23" s="187"/>
      <c r="AA23" s="187"/>
      <c r="AB23" s="187"/>
      <c r="AC23" s="187"/>
      <c r="AD23" s="187"/>
      <c r="AE23" s="187"/>
      <c r="AF23" s="187"/>
      <c r="AG23" s="187"/>
      <c r="AH23" s="187"/>
    </row>
    <row r="24" ht="19.5" customHeight="1">
      <c r="A24" s="187"/>
      <c r="B24" s="228"/>
      <c r="C24" s="229"/>
      <c r="D24" s="230"/>
      <c r="E24" s="230"/>
      <c r="F24" s="231"/>
      <c r="G24" s="231"/>
      <c r="H24" s="231"/>
      <c r="I24" s="231"/>
      <c r="J24" s="231"/>
      <c r="K24" s="231"/>
      <c r="L24" s="231"/>
      <c r="M24" s="231"/>
      <c r="N24" s="231"/>
      <c r="O24" s="232">
        <f t="shared" si="1"/>
        <v>0</v>
      </c>
      <c r="P24" s="233" t="str">
        <f>ROUNDDOWN(O24/O29,5)</f>
        <v>#DIV/0!</v>
      </c>
      <c r="Q24" s="234" t="str">
        <f>IFERROR(ROUNDDOWN(P35*P24,-3),"0")</f>
        <v>0</v>
      </c>
      <c r="R24" s="187"/>
      <c r="S24" s="187"/>
      <c r="T24" s="187"/>
      <c r="U24" s="187"/>
      <c r="V24" s="187"/>
      <c r="W24" s="187"/>
      <c r="X24" s="187"/>
      <c r="Y24" s="187"/>
      <c r="Z24" s="187"/>
      <c r="AA24" s="187"/>
      <c r="AB24" s="187"/>
      <c r="AC24" s="187"/>
      <c r="AD24" s="187"/>
      <c r="AE24" s="187"/>
      <c r="AF24" s="187"/>
      <c r="AG24" s="187"/>
      <c r="AH24" s="187"/>
    </row>
    <row r="25" ht="19.5" customHeight="1">
      <c r="A25" s="187"/>
      <c r="B25" s="228"/>
      <c r="C25" s="229"/>
      <c r="D25" s="230"/>
      <c r="E25" s="230"/>
      <c r="F25" s="231"/>
      <c r="G25" s="231"/>
      <c r="H25" s="231"/>
      <c r="I25" s="231"/>
      <c r="J25" s="231"/>
      <c r="K25" s="231"/>
      <c r="L25" s="231"/>
      <c r="M25" s="231"/>
      <c r="N25" s="231"/>
      <c r="O25" s="232">
        <f t="shared" si="1"/>
        <v>0</v>
      </c>
      <c r="P25" s="233" t="str">
        <f>ROUNDDOWN(O25/O29,5)</f>
        <v>#DIV/0!</v>
      </c>
      <c r="Q25" s="234" t="str">
        <f>IFERROR(ROUNDDOWN(P35*P25,-3),"0")</f>
        <v>0</v>
      </c>
      <c r="R25" s="187"/>
      <c r="S25" s="187"/>
      <c r="T25" s="187"/>
      <c r="U25" s="187"/>
      <c r="V25" s="187"/>
      <c r="W25" s="187"/>
      <c r="X25" s="187"/>
      <c r="Y25" s="187"/>
      <c r="Z25" s="187"/>
      <c r="AA25" s="187"/>
      <c r="AB25" s="187"/>
      <c r="AC25" s="187"/>
      <c r="AD25" s="187"/>
      <c r="AE25" s="187"/>
      <c r="AF25" s="187"/>
      <c r="AG25" s="187"/>
      <c r="AH25" s="187"/>
    </row>
    <row r="26" ht="19.5" hidden="1" customHeight="1">
      <c r="A26" s="187"/>
      <c r="B26" s="228"/>
      <c r="C26" s="229"/>
      <c r="D26" s="230"/>
      <c r="E26" s="230"/>
      <c r="F26" s="231"/>
      <c r="G26" s="231"/>
      <c r="H26" s="231"/>
      <c r="I26" s="231"/>
      <c r="J26" s="231"/>
      <c r="K26" s="231"/>
      <c r="L26" s="231"/>
      <c r="M26" s="231"/>
      <c r="N26" s="231"/>
      <c r="O26" s="232">
        <f t="shared" si="1"/>
        <v>0</v>
      </c>
      <c r="P26" s="233" t="str">
        <f>ROUNDDOWN(O26/O29,5)</f>
        <v>#DIV/0!</v>
      </c>
      <c r="Q26" s="234" t="str">
        <f>IFERROR(ROUNDDOWN(P35*P26,-3),"0")</f>
        <v>0</v>
      </c>
      <c r="R26" s="187"/>
      <c r="S26" s="187"/>
      <c r="T26" s="187"/>
      <c r="U26" s="187"/>
      <c r="V26" s="187"/>
      <c r="W26" s="187"/>
      <c r="X26" s="187"/>
      <c r="Y26" s="187"/>
      <c r="Z26" s="187"/>
      <c r="AA26" s="187"/>
      <c r="AB26" s="187"/>
      <c r="AC26" s="187"/>
      <c r="AD26" s="187"/>
      <c r="AE26" s="187"/>
      <c r="AF26" s="187"/>
      <c r="AG26" s="187"/>
      <c r="AH26" s="187"/>
    </row>
    <row r="27" ht="19.5" hidden="1" customHeight="1">
      <c r="A27" s="187"/>
      <c r="B27" s="228"/>
      <c r="C27" s="229"/>
      <c r="D27" s="230"/>
      <c r="E27" s="230"/>
      <c r="F27" s="231"/>
      <c r="G27" s="231"/>
      <c r="H27" s="231"/>
      <c r="I27" s="231"/>
      <c r="J27" s="231"/>
      <c r="K27" s="231"/>
      <c r="L27" s="231"/>
      <c r="M27" s="231"/>
      <c r="N27" s="231"/>
      <c r="O27" s="232">
        <f t="shared" si="1"/>
        <v>0</v>
      </c>
      <c r="P27" s="233" t="str">
        <f>ROUNDDOWN(O27/O29,5)</f>
        <v>#DIV/0!</v>
      </c>
      <c r="Q27" s="234" t="str">
        <f>IFERROR(ROUNDDOWN(P35*P27,-3),"0")</f>
        <v>0</v>
      </c>
      <c r="R27" s="187"/>
      <c r="S27" s="187"/>
      <c r="T27" s="187"/>
      <c r="U27" s="187"/>
      <c r="V27" s="187"/>
      <c r="W27" s="187"/>
      <c r="X27" s="187"/>
      <c r="Y27" s="187"/>
      <c r="Z27" s="187"/>
      <c r="AA27" s="187"/>
      <c r="AB27" s="187"/>
      <c r="AC27" s="187"/>
      <c r="AD27" s="187"/>
      <c r="AE27" s="187"/>
      <c r="AF27" s="187"/>
      <c r="AG27" s="187"/>
      <c r="AH27" s="187"/>
    </row>
    <row r="28" ht="19.5" hidden="1" customHeight="1">
      <c r="A28" s="187"/>
      <c r="B28" s="235"/>
      <c r="C28" s="236"/>
      <c r="D28" s="237"/>
      <c r="E28" s="237"/>
      <c r="F28" s="238"/>
      <c r="G28" s="238"/>
      <c r="H28" s="238"/>
      <c r="I28" s="238"/>
      <c r="J28" s="238"/>
      <c r="K28" s="238"/>
      <c r="L28" s="238"/>
      <c r="M28" s="238"/>
      <c r="N28" s="238"/>
      <c r="O28" s="232">
        <f t="shared" si="1"/>
        <v>0</v>
      </c>
      <c r="P28" s="233" t="str">
        <f>ROUNDDOWN(O28/O29,5)</f>
        <v>#DIV/0!</v>
      </c>
      <c r="Q28" s="239" t="str">
        <f>IFERROR(ROUNDDOWN(P35*P28,-3),"0")</f>
        <v>0</v>
      </c>
      <c r="R28" s="187"/>
      <c r="S28" s="187"/>
      <c r="T28" s="187"/>
      <c r="U28" s="187"/>
      <c r="V28" s="187"/>
      <c r="W28" s="187"/>
      <c r="X28" s="187"/>
      <c r="Y28" s="187"/>
      <c r="Z28" s="187"/>
      <c r="AA28" s="187"/>
      <c r="AB28" s="187"/>
      <c r="AC28" s="187"/>
      <c r="AD28" s="187"/>
      <c r="AE28" s="187"/>
      <c r="AF28" s="187"/>
      <c r="AG28" s="187"/>
      <c r="AH28" s="187"/>
    </row>
    <row r="29" ht="19.5" customHeight="1">
      <c r="A29" s="240"/>
      <c r="B29" s="241" t="s">
        <v>73</v>
      </c>
      <c r="C29" s="242">
        <f t="shared" ref="C29:P29" si="2">SUM(C20:C28)</f>
        <v>0</v>
      </c>
      <c r="D29" s="243">
        <f t="shared" si="2"/>
        <v>0</v>
      </c>
      <c r="E29" s="243">
        <f t="shared" si="2"/>
        <v>0</v>
      </c>
      <c r="F29" s="244">
        <f t="shared" si="2"/>
        <v>0</v>
      </c>
      <c r="G29" s="244">
        <f t="shared" si="2"/>
        <v>0</v>
      </c>
      <c r="H29" s="244">
        <f t="shared" si="2"/>
        <v>0</v>
      </c>
      <c r="I29" s="244">
        <f t="shared" si="2"/>
        <v>0</v>
      </c>
      <c r="J29" s="244">
        <f t="shared" si="2"/>
        <v>0</v>
      </c>
      <c r="K29" s="244">
        <f t="shared" si="2"/>
        <v>0</v>
      </c>
      <c r="L29" s="244">
        <f t="shared" si="2"/>
        <v>0</v>
      </c>
      <c r="M29" s="244">
        <f t="shared" si="2"/>
        <v>0</v>
      </c>
      <c r="N29" s="244">
        <f t="shared" si="2"/>
        <v>0</v>
      </c>
      <c r="O29" s="245">
        <f t="shared" si="2"/>
        <v>0</v>
      </c>
      <c r="P29" s="246" t="str">
        <f t="shared" si="2"/>
        <v>#DIV/0!</v>
      </c>
      <c r="Q29" s="247">
        <f>IFERROR(SUM(Q20:Q28),"0")</f>
        <v>0</v>
      </c>
      <c r="R29" s="240"/>
      <c r="S29" s="240"/>
      <c r="T29" s="240"/>
      <c r="U29" s="240"/>
      <c r="V29" s="240"/>
      <c r="W29" s="240"/>
      <c r="X29" s="240"/>
      <c r="Y29" s="240"/>
      <c r="Z29" s="240"/>
      <c r="AA29" s="240"/>
      <c r="AB29" s="240"/>
      <c r="AC29" s="240"/>
      <c r="AD29" s="240"/>
      <c r="AE29" s="240"/>
      <c r="AF29" s="240"/>
      <c r="AG29" s="240"/>
      <c r="AH29" s="240"/>
    </row>
    <row r="30" ht="6.0" customHeight="1">
      <c r="A30" s="187"/>
      <c r="B30" s="248"/>
      <c r="C30" s="248"/>
      <c r="D30" s="248"/>
      <c r="E30" s="248"/>
      <c r="F30" s="248"/>
      <c r="G30" s="248"/>
      <c r="H30" s="248"/>
      <c r="I30" s="248"/>
      <c r="J30" s="248"/>
      <c r="K30" s="248"/>
      <c r="L30" s="248"/>
      <c r="M30" s="248"/>
      <c r="N30" s="248"/>
      <c r="O30" s="248"/>
      <c r="P30" s="248"/>
      <c r="Q30" s="248"/>
      <c r="R30" s="187"/>
      <c r="S30" s="187"/>
      <c r="T30" s="187"/>
      <c r="U30" s="187"/>
      <c r="V30" s="187"/>
      <c r="W30" s="187"/>
      <c r="X30" s="187"/>
      <c r="Y30" s="187"/>
      <c r="Z30" s="187"/>
      <c r="AA30" s="187"/>
      <c r="AB30" s="187"/>
      <c r="AC30" s="187"/>
      <c r="AD30" s="187"/>
      <c r="AE30" s="187"/>
      <c r="AF30" s="187"/>
      <c r="AG30" s="187"/>
      <c r="AH30" s="187"/>
    </row>
    <row r="31" ht="16.5" customHeight="1">
      <c r="A31" s="187"/>
      <c r="B31" s="249" t="s">
        <v>219</v>
      </c>
      <c r="C31" s="191"/>
      <c r="D31" s="187"/>
      <c r="E31" s="187"/>
      <c r="F31" s="187"/>
      <c r="G31" s="187"/>
      <c r="H31" s="187"/>
      <c r="I31" s="187"/>
      <c r="J31" s="187"/>
      <c r="K31" s="187"/>
      <c r="L31" s="187"/>
      <c r="M31" s="187"/>
      <c r="N31" s="187"/>
      <c r="O31" s="187"/>
      <c r="P31" s="187"/>
      <c r="Q31" s="187"/>
      <c r="R31" s="187"/>
      <c r="S31" s="187"/>
      <c r="T31" s="187"/>
      <c r="U31" s="187"/>
      <c r="V31" s="187"/>
      <c r="W31" s="187"/>
      <c r="X31" s="187"/>
      <c r="Y31" s="187"/>
      <c r="Z31" s="187"/>
      <c r="AA31" s="187"/>
      <c r="AB31" s="187"/>
      <c r="AC31" s="187"/>
      <c r="AD31" s="187"/>
      <c r="AE31" s="187"/>
      <c r="AF31" s="187"/>
      <c r="AG31" s="187"/>
      <c r="AH31" s="187"/>
    </row>
    <row r="32" ht="13.5" customHeight="1">
      <c r="A32" s="187"/>
      <c r="B32" s="205"/>
      <c r="C32" s="250"/>
      <c r="D32" s="251" t="s">
        <v>220</v>
      </c>
      <c r="E32" s="252"/>
      <c r="F32" s="253" t="s">
        <v>221</v>
      </c>
      <c r="G32" s="253"/>
      <c r="H32" s="254" t="s">
        <v>222</v>
      </c>
      <c r="I32" s="255"/>
      <c r="J32" s="253" t="s">
        <v>223</v>
      </c>
      <c r="K32" s="253"/>
      <c r="L32" s="254" t="s">
        <v>224</v>
      </c>
      <c r="M32" s="255"/>
      <c r="N32" s="254" t="s">
        <v>225</v>
      </c>
      <c r="O32" s="255"/>
      <c r="P32" s="253" t="s">
        <v>226</v>
      </c>
      <c r="Q32" s="256"/>
      <c r="R32" s="187"/>
      <c r="S32" s="187"/>
      <c r="T32" s="187"/>
      <c r="U32" s="187"/>
      <c r="V32" s="187"/>
      <c r="W32" s="187"/>
      <c r="X32" s="187"/>
      <c r="Y32" s="187"/>
      <c r="Z32" s="187"/>
      <c r="AA32" s="187"/>
      <c r="AB32" s="187"/>
      <c r="AC32" s="187"/>
      <c r="AD32" s="187"/>
      <c r="AE32" s="187"/>
      <c r="AF32" s="187"/>
      <c r="AG32" s="187"/>
      <c r="AH32" s="187"/>
    </row>
    <row r="33" ht="14.25" customHeight="1">
      <c r="A33" s="187"/>
      <c r="B33" s="257" t="s">
        <v>227</v>
      </c>
      <c r="C33" s="258"/>
      <c r="D33" s="259" t="s">
        <v>228</v>
      </c>
      <c r="E33" s="260"/>
      <c r="F33" s="261"/>
      <c r="G33" s="261"/>
      <c r="H33" s="262"/>
      <c r="I33" s="263"/>
      <c r="J33" s="261"/>
      <c r="K33" s="261"/>
      <c r="L33" s="262" t="s">
        <v>229</v>
      </c>
      <c r="M33" s="263"/>
      <c r="N33" s="262" t="s">
        <v>230</v>
      </c>
      <c r="O33" s="263"/>
      <c r="P33" s="261" t="s">
        <v>231</v>
      </c>
      <c r="Q33" s="264"/>
      <c r="R33" s="187"/>
      <c r="S33" s="187"/>
      <c r="T33" s="187"/>
      <c r="U33" s="187"/>
      <c r="V33" s="187"/>
      <c r="W33" s="187"/>
      <c r="X33" s="187"/>
      <c r="Y33" s="187"/>
      <c r="Z33" s="187"/>
      <c r="AA33" s="187"/>
      <c r="AB33" s="187"/>
      <c r="AC33" s="187"/>
      <c r="AD33" s="187"/>
      <c r="AE33" s="187"/>
      <c r="AF33" s="187"/>
      <c r="AG33" s="187"/>
      <c r="AH33" s="187"/>
    </row>
    <row r="34" ht="11.25" customHeight="1">
      <c r="A34" s="187"/>
      <c r="B34" s="209"/>
      <c r="C34" s="258"/>
      <c r="D34" s="265"/>
      <c r="E34" s="266" t="s">
        <v>232</v>
      </c>
      <c r="F34" s="267"/>
      <c r="G34" s="267" t="s">
        <v>233</v>
      </c>
      <c r="H34" s="268"/>
      <c r="I34" s="269" t="s">
        <v>234</v>
      </c>
      <c r="J34" s="270"/>
      <c r="K34" s="271" t="s">
        <v>235</v>
      </c>
      <c r="L34" s="268"/>
      <c r="M34" s="269" t="s">
        <v>236</v>
      </c>
      <c r="N34" s="268"/>
      <c r="O34" s="269" t="s">
        <v>237</v>
      </c>
      <c r="P34" s="272"/>
      <c r="Q34" s="273" t="s">
        <v>238</v>
      </c>
      <c r="R34" s="187"/>
      <c r="S34" s="187"/>
      <c r="T34" s="187"/>
      <c r="U34" s="187"/>
      <c r="V34" s="187"/>
      <c r="W34" s="187"/>
      <c r="X34" s="187"/>
      <c r="Y34" s="187"/>
      <c r="Z34" s="187"/>
      <c r="AA34" s="187"/>
      <c r="AB34" s="187"/>
      <c r="AC34" s="187"/>
      <c r="AD34" s="187"/>
      <c r="AE34" s="187"/>
      <c r="AF34" s="187"/>
      <c r="AG34" s="187"/>
      <c r="AH34" s="187"/>
    </row>
    <row r="35" ht="27.0" customHeight="1">
      <c r="A35" s="274"/>
      <c r="B35" s="275" t="s">
        <v>239</v>
      </c>
      <c r="C35" s="276"/>
      <c r="D35" s="277">
        <f>'別紙3'!O48</f>
        <v>0</v>
      </c>
      <c r="E35" s="278"/>
      <c r="F35" s="279">
        <f>O29</f>
        <v>0</v>
      </c>
      <c r="G35" s="276"/>
      <c r="H35" s="280">
        <f>ROUNDDOWN(D35*1%,0)</f>
        <v>0</v>
      </c>
      <c r="I35" s="278"/>
      <c r="J35" s="280">
        <f>ROUNDDOWN(D35*10%,0)</f>
        <v>0</v>
      </c>
      <c r="K35" s="278"/>
      <c r="L35" s="280">
        <f>F35-H35-N35</f>
        <v>0</v>
      </c>
      <c r="M35" s="278"/>
      <c r="N35" s="280">
        <f>IF(F35-J35&gt;0,F35-J35,0)</f>
        <v>0</v>
      </c>
      <c r="O35" s="278"/>
      <c r="P35" s="281">
        <f>ROUNDDOWN(L35*0.5+N35,0)</f>
        <v>0</v>
      </c>
      <c r="Q35" s="282"/>
      <c r="R35" s="274"/>
      <c r="S35" s="274"/>
      <c r="T35" s="274"/>
      <c r="U35" s="274"/>
      <c r="V35" s="274"/>
      <c r="W35" s="274"/>
      <c r="X35" s="274"/>
      <c r="Y35" s="274"/>
      <c r="Z35" s="274"/>
      <c r="AA35" s="274"/>
      <c r="AB35" s="274"/>
      <c r="AC35" s="274"/>
      <c r="AD35" s="274"/>
      <c r="AE35" s="274"/>
      <c r="AF35" s="274"/>
      <c r="AG35" s="274"/>
      <c r="AH35" s="274"/>
    </row>
    <row r="36" ht="12.0" customHeight="1">
      <c r="A36" s="187"/>
      <c r="B36" s="283"/>
      <c r="C36" s="283"/>
      <c r="D36" s="284"/>
      <c r="E36" s="284"/>
      <c r="F36" s="284"/>
      <c r="G36" s="284"/>
      <c r="H36" s="284"/>
      <c r="I36" s="284"/>
      <c r="J36" s="284"/>
      <c r="K36" s="284"/>
      <c r="L36" s="284"/>
      <c r="M36" s="284"/>
      <c r="N36" s="284"/>
      <c r="O36" s="284"/>
      <c r="P36" s="284"/>
      <c r="Q36" s="284"/>
      <c r="R36" s="187"/>
      <c r="S36" s="187"/>
      <c r="T36" s="187"/>
      <c r="U36" s="187"/>
      <c r="V36" s="187"/>
      <c r="W36" s="187"/>
      <c r="X36" s="187"/>
      <c r="Y36" s="187"/>
      <c r="Z36" s="187"/>
      <c r="AA36" s="187"/>
      <c r="AB36" s="187"/>
      <c r="AC36" s="187"/>
      <c r="AD36" s="187"/>
      <c r="AE36" s="187"/>
      <c r="AF36" s="187"/>
      <c r="AG36" s="187"/>
      <c r="AH36" s="187"/>
    </row>
    <row r="37" ht="15.0" customHeight="1">
      <c r="A37" s="187"/>
      <c r="B37" s="203" t="s">
        <v>240</v>
      </c>
      <c r="C37" s="191"/>
      <c r="D37" s="285"/>
      <c r="E37" s="285"/>
      <c r="F37" s="285"/>
      <c r="G37" s="285"/>
      <c r="H37" s="285"/>
      <c r="I37" s="285"/>
      <c r="J37" s="286"/>
      <c r="K37" s="286"/>
      <c r="L37" s="285"/>
      <c r="M37" s="285"/>
      <c r="N37" s="285"/>
      <c r="O37" s="285"/>
      <c r="P37" s="285"/>
      <c r="Q37" s="285"/>
      <c r="R37" s="187"/>
      <c r="S37" s="187"/>
      <c r="T37" s="187"/>
      <c r="U37" s="187"/>
      <c r="V37" s="187"/>
      <c r="W37" s="187"/>
      <c r="X37" s="187"/>
      <c r="Y37" s="187"/>
      <c r="Z37" s="187"/>
      <c r="AA37" s="187"/>
      <c r="AB37" s="187"/>
      <c r="AC37" s="187"/>
      <c r="AD37" s="187"/>
      <c r="AE37" s="187"/>
      <c r="AF37" s="187"/>
      <c r="AG37" s="187"/>
      <c r="AH37" s="187"/>
    </row>
    <row r="38" ht="13.5" customHeight="1">
      <c r="A38" s="187"/>
      <c r="B38" s="287"/>
      <c r="C38" s="288"/>
      <c r="D38" s="289" t="s">
        <v>220</v>
      </c>
      <c r="E38" s="290"/>
      <c r="F38" s="288" t="s">
        <v>221</v>
      </c>
      <c r="G38" s="290"/>
      <c r="H38" s="291" t="s">
        <v>222</v>
      </c>
      <c r="I38" s="288"/>
      <c r="J38" s="291"/>
      <c r="K38" s="290"/>
      <c r="L38" s="288" t="s">
        <v>224</v>
      </c>
      <c r="M38" s="288"/>
      <c r="N38" s="291"/>
      <c r="O38" s="290"/>
      <c r="P38" s="288" t="s">
        <v>226</v>
      </c>
      <c r="Q38" s="292"/>
      <c r="R38" s="187"/>
      <c r="S38" s="187"/>
      <c r="T38" s="187"/>
      <c r="U38" s="187"/>
      <c r="V38" s="187"/>
      <c r="W38" s="187"/>
      <c r="X38" s="187"/>
      <c r="Y38" s="187"/>
      <c r="Z38" s="187"/>
      <c r="AA38" s="187"/>
      <c r="AB38" s="187"/>
      <c r="AC38" s="187"/>
      <c r="AD38" s="187"/>
      <c r="AE38" s="187"/>
      <c r="AF38" s="187"/>
      <c r="AG38" s="187"/>
      <c r="AH38" s="187"/>
    </row>
    <row r="39" ht="14.25" customHeight="1">
      <c r="A39" s="187"/>
      <c r="B39" s="293" t="s">
        <v>227</v>
      </c>
      <c r="C39" s="294"/>
      <c r="D39" s="295" t="s">
        <v>228</v>
      </c>
      <c r="E39" s="296"/>
      <c r="F39" s="297"/>
      <c r="G39" s="296"/>
      <c r="H39" s="294"/>
      <c r="I39" s="294"/>
      <c r="J39" s="297"/>
      <c r="K39" s="296"/>
      <c r="L39" s="294" t="s">
        <v>241</v>
      </c>
      <c r="M39" s="294"/>
      <c r="N39" s="297"/>
      <c r="O39" s="296"/>
      <c r="P39" s="294" t="s">
        <v>242</v>
      </c>
      <c r="Q39" s="298"/>
      <c r="R39" s="187"/>
      <c r="S39" s="187"/>
      <c r="T39" s="187"/>
      <c r="U39" s="187"/>
      <c r="V39" s="187"/>
      <c r="W39" s="187"/>
      <c r="X39" s="187"/>
      <c r="Y39" s="187"/>
      <c r="Z39" s="187"/>
      <c r="AA39" s="187"/>
      <c r="AB39" s="187"/>
      <c r="AC39" s="187"/>
      <c r="AD39" s="187"/>
      <c r="AE39" s="187"/>
      <c r="AF39" s="187"/>
      <c r="AG39" s="187"/>
      <c r="AH39" s="187"/>
    </row>
    <row r="40" ht="11.25" customHeight="1">
      <c r="A40" s="187"/>
      <c r="B40" s="299"/>
      <c r="C40" s="300"/>
      <c r="D40" s="301"/>
      <c r="E40" s="302" t="s">
        <v>232</v>
      </c>
      <c r="F40" s="303"/>
      <c r="G40" s="302" t="s">
        <v>233</v>
      </c>
      <c r="H40" s="304"/>
      <c r="I40" s="304" t="s">
        <v>234</v>
      </c>
      <c r="J40" s="303"/>
      <c r="K40" s="302"/>
      <c r="L40" s="304"/>
      <c r="M40" s="304" t="s">
        <v>236</v>
      </c>
      <c r="N40" s="303"/>
      <c r="O40" s="302"/>
      <c r="P40" s="304"/>
      <c r="Q40" s="305" t="s">
        <v>238</v>
      </c>
      <c r="R40" s="187"/>
      <c r="S40" s="187"/>
      <c r="T40" s="187"/>
      <c r="U40" s="187"/>
      <c r="V40" s="187"/>
      <c r="W40" s="187"/>
      <c r="X40" s="187"/>
      <c r="Y40" s="187"/>
      <c r="Z40" s="187"/>
      <c r="AA40" s="187"/>
      <c r="AB40" s="187"/>
      <c r="AC40" s="187"/>
      <c r="AD40" s="187"/>
      <c r="AE40" s="187"/>
      <c r="AF40" s="187"/>
      <c r="AG40" s="187"/>
      <c r="AH40" s="187"/>
    </row>
    <row r="41" ht="15.75" customHeight="1">
      <c r="A41" s="187"/>
      <c r="B41" s="306"/>
      <c r="C41" s="307"/>
      <c r="D41" s="308"/>
      <c r="E41" s="309"/>
      <c r="F41" s="310"/>
      <c r="G41" s="309"/>
      <c r="H41" s="310"/>
      <c r="I41" s="309"/>
      <c r="J41" s="311"/>
      <c r="K41" s="278"/>
      <c r="L41" s="310"/>
      <c r="M41" s="309"/>
      <c r="N41" s="311"/>
      <c r="O41" s="278"/>
      <c r="P41" s="312"/>
      <c r="Q41" s="313"/>
      <c r="R41" s="187"/>
      <c r="S41" s="187"/>
      <c r="T41" s="187"/>
      <c r="U41" s="187"/>
      <c r="V41" s="187"/>
      <c r="W41" s="187"/>
      <c r="X41" s="187"/>
      <c r="Y41" s="187"/>
      <c r="Z41" s="187"/>
      <c r="AA41" s="187"/>
      <c r="AB41" s="187"/>
      <c r="AC41" s="187"/>
      <c r="AD41" s="187"/>
      <c r="AE41" s="187"/>
      <c r="AF41" s="187"/>
      <c r="AG41" s="187"/>
      <c r="AH41" s="187"/>
    </row>
    <row r="42" ht="9.75" customHeight="1">
      <c r="A42" s="187"/>
      <c r="B42" s="198"/>
      <c r="C42" s="187"/>
      <c r="D42" s="187"/>
      <c r="E42" s="248"/>
      <c r="F42" s="248"/>
      <c r="G42" s="248"/>
      <c r="H42" s="248"/>
      <c r="I42" s="248"/>
      <c r="J42" s="248"/>
      <c r="K42" s="248"/>
      <c r="L42" s="248"/>
      <c r="M42" s="248"/>
      <c r="N42" s="248"/>
      <c r="O42" s="248"/>
      <c r="P42" s="248"/>
      <c r="Q42" s="248"/>
      <c r="R42" s="187"/>
      <c r="S42" s="187"/>
      <c r="T42" s="187"/>
      <c r="U42" s="187"/>
      <c r="V42" s="187"/>
      <c r="W42" s="187"/>
      <c r="X42" s="187"/>
      <c r="Y42" s="187"/>
      <c r="Z42" s="187"/>
      <c r="AA42" s="187"/>
      <c r="AB42" s="187"/>
      <c r="AC42" s="187"/>
      <c r="AD42" s="187"/>
      <c r="AE42" s="187"/>
      <c r="AF42" s="187"/>
      <c r="AG42" s="187"/>
      <c r="AH42" s="187"/>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row>
    <row r="44" ht="15.75" customHeight="1">
      <c r="A44" s="314"/>
      <c r="B44" s="315"/>
      <c r="C44" s="315"/>
      <c r="D44" s="315"/>
      <c r="E44" s="187"/>
      <c r="F44" s="187"/>
      <c r="G44" s="187"/>
      <c r="H44" s="187"/>
      <c r="I44" s="187"/>
      <c r="J44" s="187"/>
      <c r="K44" s="187"/>
      <c r="L44" s="187"/>
      <c r="M44" s="187"/>
      <c r="N44" s="187"/>
      <c r="O44" s="187"/>
      <c r="P44" s="187"/>
      <c r="Q44" s="187"/>
      <c r="R44" s="187"/>
      <c r="S44" s="187"/>
      <c r="T44" s="187"/>
      <c r="U44" s="187"/>
      <c r="V44" s="187"/>
      <c r="W44" s="187"/>
      <c r="X44" s="187"/>
      <c r="Y44" s="187"/>
      <c r="Z44" s="187"/>
      <c r="AA44" s="187"/>
      <c r="AB44" s="187"/>
      <c r="AC44" s="187"/>
      <c r="AD44" s="187"/>
      <c r="AE44" s="187"/>
      <c r="AF44" s="187"/>
      <c r="AG44" s="187"/>
      <c r="AH44" s="187"/>
    </row>
    <row r="45">
      <c r="A45" s="314" t="s">
        <v>243</v>
      </c>
      <c r="B45" s="315"/>
      <c r="C45" s="315"/>
      <c r="D45" s="315"/>
      <c r="E45" s="187"/>
      <c r="F45" s="187"/>
      <c r="G45" s="187"/>
      <c r="H45" s="187"/>
      <c r="I45" s="187"/>
      <c r="J45" s="187"/>
      <c r="K45" s="187"/>
      <c r="L45" s="187"/>
      <c r="M45" s="187"/>
      <c r="N45" s="187"/>
      <c r="O45" s="187"/>
      <c r="P45" s="187"/>
      <c r="Q45" s="187"/>
      <c r="R45" s="187"/>
      <c r="S45" s="187"/>
      <c r="T45" s="187"/>
      <c r="U45" s="187"/>
      <c r="V45" s="187"/>
      <c r="W45" s="187"/>
      <c r="X45" s="187"/>
      <c r="Y45" s="187"/>
      <c r="Z45" s="187"/>
      <c r="AA45" s="187"/>
      <c r="AB45" s="187"/>
      <c r="AC45" s="187"/>
      <c r="AD45" s="187"/>
      <c r="AE45" s="187"/>
      <c r="AF45" s="187"/>
      <c r="AG45" s="187"/>
      <c r="AH45" s="187"/>
    </row>
    <row r="46">
      <c r="A46" s="189" t="s">
        <v>187</v>
      </c>
      <c r="R46" s="187"/>
      <c r="S46" s="187"/>
      <c r="T46" s="187"/>
      <c r="U46" s="187"/>
      <c r="V46" s="187"/>
      <c r="W46" s="187"/>
      <c r="X46" s="187"/>
      <c r="Y46" s="187"/>
      <c r="Z46" s="187"/>
      <c r="AA46" s="187"/>
      <c r="AB46" s="187"/>
      <c r="AC46" s="187"/>
      <c r="AD46" s="187"/>
      <c r="AE46" s="187"/>
      <c r="AF46" s="187"/>
      <c r="AG46" s="187"/>
      <c r="AH46" s="187"/>
    </row>
    <row r="47" ht="14.25" customHeight="1">
      <c r="A47" s="315"/>
      <c r="B47" s="315"/>
      <c r="C47" s="315"/>
      <c r="D47" s="315"/>
      <c r="E47" s="187"/>
      <c r="F47" s="187"/>
      <c r="G47" s="187"/>
      <c r="H47" s="187"/>
      <c r="I47" s="187"/>
      <c r="J47" s="187"/>
      <c r="K47" s="187"/>
      <c r="L47" s="187"/>
      <c r="M47" s="187"/>
      <c r="N47" s="187"/>
      <c r="O47" s="187"/>
      <c r="P47" s="187"/>
      <c r="Q47" s="187"/>
      <c r="R47" s="187"/>
      <c r="S47" s="187"/>
      <c r="T47" s="187"/>
      <c r="U47" s="187"/>
      <c r="V47" s="187"/>
      <c r="W47" s="187"/>
      <c r="X47" s="187"/>
      <c r="Y47" s="187"/>
      <c r="Z47" s="1"/>
      <c r="AA47" s="1"/>
      <c r="AB47" s="1"/>
      <c r="AC47" s="1"/>
      <c r="AD47" s="1"/>
      <c r="AE47" s="1"/>
      <c r="AF47" s="1"/>
      <c r="AG47" s="1"/>
      <c r="AH47" s="1"/>
    </row>
    <row r="48" ht="14.25" customHeight="1">
      <c r="A48" s="187"/>
      <c r="B48" s="316" t="s">
        <v>1</v>
      </c>
      <c r="C48" s="317" t="str">
        <f>IF('初めに'!C4="","",'初めに'!C4)</f>
        <v/>
      </c>
      <c r="D48" s="8"/>
      <c r="E48" s="8"/>
      <c r="F48" s="6"/>
      <c r="G48" s="93"/>
      <c r="H48" s="93"/>
      <c r="I48" s="93"/>
      <c r="J48" s="93"/>
      <c r="K48" s="93"/>
      <c r="L48" s="93"/>
      <c r="M48" s="191"/>
      <c r="N48" s="191"/>
      <c r="O48" s="191"/>
      <c r="P48" s="187"/>
      <c r="Q48" s="187"/>
      <c r="R48" s="187"/>
      <c r="S48" s="187"/>
      <c r="T48" s="187"/>
      <c r="U48" s="187"/>
      <c r="V48" s="187"/>
      <c r="W48" s="187"/>
      <c r="X48" s="187"/>
      <c r="Y48" s="187"/>
      <c r="Z48" s="1"/>
      <c r="AA48" s="1"/>
      <c r="AB48" s="1"/>
      <c r="AC48" s="1"/>
      <c r="AD48" s="1"/>
      <c r="AE48" s="1"/>
      <c r="AF48" s="1"/>
      <c r="AG48" s="1"/>
      <c r="AH48" s="1"/>
    </row>
    <row r="49" ht="14.25" customHeight="1">
      <c r="A49" s="187"/>
      <c r="B49" s="316" t="s">
        <v>5</v>
      </c>
      <c r="C49" s="317" t="str">
        <f>IF('初めに'!B10="","",'初めに'!B10)</f>
        <v>#N/A</v>
      </c>
      <c r="D49" s="8"/>
      <c r="E49" s="8"/>
      <c r="F49" s="6"/>
      <c r="G49" s="93"/>
      <c r="H49" s="93"/>
      <c r="I49" s="93"/>
      <c r="J49" s="93"/>
      <c r="K49" s="93"/>
      <c r="L49" s="93"/>
      <c r="M49" s="191"/>
      <c r="N49" s="191"/>
      <c r="O49" s="191"/>
      <c r="P49" s="191"/>
      <c r="Q49" s="191"/>
      <c r="R49" s="187"/>
      <c r="S49" s="187"/>
      <c r="T49" s="187"/>
      <c r="U49" s="187"/>
      <c r="V49" s="187"/>
      <c r="W49" s="187"/>
      <c r="X49" s="187"/>
      <c r="Y49" s="187"/>
      <c r="Z49" s="187"/>
      <c r="AA49" s="187"/>
      <c r="AB49" s="187"/>
      <c r="AC49" s="187"/>
      <c r="AD49" s="187"/>
      <c r="AE49" s="187"/>
      <c r="AF49" s="187"/>
      <c r="AG49" s="187"/>
      <c r="AH49" s="187"/>
    </row>
    <row r="50" ht="14.25" customHeight="1">
      <c r="A50" s="187"/>
      <c r="B50" s="316" t="s">
        <v>3</v>
      </c>
      <c r="C50" s="12" t="str">
        <f>IF('初めに'!C5="","",'初めに'!C5)</f>
        <v/>
      </c>
      <c r="D50" s="8"/>
      <c r="E50" s="8"/>
      <c r="F50" s="6"/>
      <c r="G50" s="93"/>
      <c r="H50" s="191"/>
      <c r="I50" s="191"/>
      <c r="J50" s="191"/>
      <c r="K50" s="191"/>
      <c r="L50" s="195"/>
      <c r="M50" s="187"/>
      <c r="N50" s="187"/>
      <c r="O50" s="187"/>
      <c r="P50" s="187"/>
      <c r="Q50" s="187"/>
      <c r="R50" s="187"/>
      <c r="S50" s="187"/>
      <c r="T50" s="187"/>
      <c r="U50" s="187"/>
      <c r="V50" s="187"/>
      <c r="W50" s="1"/>
      <c r="X50" s="1"/>
      <c r="Y50" s="1"/>
      <c r="Z50" s="1"/>
      <c r="AA50" s="1"/>
      <c r="AB50" s="1"/>
      <c r="AC50" s="1"/>
      <c r="AD50" s="1"/>
      <c r="AE50" s="1"/>
      <c r="AF50" s="1"/>
      <c r="AG50" s="1"/>
      <c r="AH50" s="1"/>
    </row>
    <row r="51" ht="14.25" customHeight="1">
      <c r="A51" s="187"/>
      <c r="B51" s="316" t="s">
        <v>2</v>
      </c>
      <c r="C51" s="318" t="str">
        <f>IF('初めに'!C6="","",'初めに'!C6)</f>
        <v/>
      </c>
      <c r="D51" s="8"/>
      <c r="E51" s="8"/>
      <c r="F51" s="6"/>
      <c r="G51" s="193"/>
      <c r="H51" s="193"/>
      <c r="I51" s="193"/>
      <c r="J51" s="193"/>
      <c r="K51" s="193"/>
      <c r="L51" s="194"/>
      <c r="M51" s="191"/>
      <c r="N51" s="191"/>
      <c r="O51" s="191"/>
      <c r="P51" s="191"/>
      <c r="Q51" s="195"/>
      <c r="R51" s="187"/>
      <c r="S51" s="187"/>
      <c r="T51" s="187"/>
      <c r="U51" s="187"/>
      <c r="V51" s="187"/>
      <c r="W51" s="187"/>
      <c r="X51" s="187"/>
      <c r="Y51" s="187"/>
      <c r="Z51" s="187"/>
      <c r="AA51" s="187"/>
      <c r="AB51" s="187"/>
      <c r="AC51" s="187"/>
      <c r="AD51" s="187"/>
      <c r="AE51" s="187"/>
      <c r="AF51" s="187"/>
      <c r="AG51" s="187"/>
      <c r="AH51" s="187"/>
    </row>
    <row r="52">
      <c r="A52" s="90"/>
      <c r="B52" s="319" t="s">
        <v>188</v>
      </c>
      <c r="C52" s="317" t="str">
        <f>IF('初めに'!C7="","",'初めに'!C7)</f>
        <v/>
      </c>
      <c r="D52" s="8"/>
      <c r="E52" s="8"/>
      <c r="F52" s="6"/>
      <c r="G52" s="93"/>
      <c r="H52" s="93"/>
      <c r="I52" s="93"/>
      <c r="J52" s="93"/>
      <c r="K52" s="93"/>
      <c r="L52" s="93"/>
      <c r="M52" s="87"/>
      <c r="N52" s="87"/>
      <c r="O52" s="87"/>
      <c r="P52" s="87"/>
      <c r="Q52" s="87"/>
      <c r="R52" s="87"/>
      <c r="S52" s="94"/>
      <c r="T52" s="192"/>
      <c r="U52" s="87"/>
      <c r="V52" s="87"/>
      <c r="W52" s="87"/>
      <c r="X52" s="87"/>
      <c r="Y52" s="87"/>
      <c r="Z52" s="87"/>
      <c r="AA52" s="87"/>
      <c r="AB52" s="87"/>
      <c r="AC52" s="87"/>
      <c r="AD52" s="87"/>
      <c r="AE52" s="87"/>
      <c r="AF52" s="87"/>
      <c r="AG52" s="87"/>
      <c r="AH52" s="87"/>
    </row>
    <row r="53" ht="13.5" customHeight="1">
      <c r="A53" s="90"/>
      <c r="B53" s="101"/>
      <c r="C53" s="197"/>
      <c r="D53" s="93"/>
      <c r="E53" s="93"/>
      <c r="F53" s="93"/>
      <c r="G53" s="93"/>
      <c r="H53" s="93"/>
      <c r="I53" s="93"/>
      <c r="J53" s="93"/>
      <c r="K53" s="93"/>
      <c r="L53" s="93"/>
      <c r="M53" s="87"/>
      <c r="N53" s="87"/>
      <c r="O53" s="87"/>
      <c r="P53" s="87"/>
      <c r="Q53" s="87"/>
      <c r="R53" s="87"/>
      <c r="S53" s="94"/>
      <c r="T53" s="192"/>
      <c r="U53" s="87"/>
      <c r="V53" s="87"/>
      <c r="W53" s="87"/>
      <c r="X53" s="87"/>
      <c r="Y53" s="87"/>
      <c r="Z53" s="87"/>
      <c r="AA53" s="87"/>
      <c r="AB53" s="87"/>
      <c r="AC53" s="87"/>
      <c r="AD53" s="87"/>
      <c r="AE53" s="87"/>
      <c r="AF53" s="87"/>
      <c r="AG53" s="87"/>
      <c r="AH53" s="87"/>
    </row>
    <row r="54" ht="15.75" customHeight="1">
      <c r="A54" s="10"/>
      <c r="B54" s="320" t="s">
        <v>48</v>
      </c>
      <c r="C54" s="321"/>
      <c r="D54" s="321"/>
      <c r="E54" s="321"/>
      <c r="F54" s="321"/>
      <c r="G54" s="321"/>
      <c r="H54" s="321"/>
      <c r="I54" s="321"/>
      <c r="J54" s="321"/>
      <c r="K54" s="321"/>
      <c r="L54" s="321"/>
      <c r="M54" s="321"/>
      <c r="N54" s="321"/>
      <c r="O54" s="321"/>
      <c r="P54" s="321"/>
      <c r="Q54" s="321"/>
      <c r="R54" s="10"/>
      <c r="S54" s="10"/>
    </row>
    <row r="55">
      <c r="A55" s="10"/>
      <c r="B55" s="200" t="s">
        <v>244</v>
      </c>
      <c r="C55" s="24"/>
      <c r="D55" s="24"/>
      <c r="E55" s="24"/>
      <c r="F55" s="24"/>
      <c r="G55" s="24"/>
      <c r="H55" s="24"/>
      <c r="I55" s="24"/>
      <c r="J55" s="24"/>
      <c r="K55" s="24"/>
      <c r="L55" s="24"/>
      <c r="M55" s="24"/>
      <c r="N55" s="24"/>
      <c r="O55" s="24"/>
      <c r="P55" s="24"/>
      <c r="Q55" s="25"/>
      <c r="R55" s="10"/>
      <c r="S55" s="10"/>
      <c r="T55" s="10"/>
      <c r="U55" s="10"/>
      <c r="V55" s="10"/>
      <c r="W55" s="10"/>
      <c r="X55" s="10"/>
      <c r="Y55" s="10"/>
      <c r="Z55" s="10"/>
      <c r="AA55" s="10"/>
      <c r="AB55" s="10"/>
      <c r="AC55" s="10"/>
      <c r="AD55" s="10"/>
      <c r="AE55" s="10"/>
      <c r="AF55" s="10"/>
      <c r="AG55" s="10"/>
      <c r="AH55" s="10"/>
    </row>
    <row r="56" ht="52.5" customHeight="1">
      <c r="A56" s="10"/>
      <c r="B56" s="322" t="s">
        <v>245</v>
      </c>
      <c r="Q56" s="31"/>
      <c r="R56" s="10"/>
      <c r="S56" s="10"/>
      <c r="T56" s="10"/>
      <c r="U56" s="10"/>
      <c r="V56" s="10"/>
      <c r="W56" s="10"/>
      <c r="X56" s="10"/>
      <c r="Y56" s="10"/>
      <c r="Z56" s="10"/>
      <c r="AA56" s="10"/>
      <c r="AB56" s="10"/>
      <c r="AC56" s="10"/>
      <c r="AD56" s="10"/>
      <c r="AE56" s="10"/>
      <c r="AF56" s="10"/>
      <c r="AG56" s="10"/>
      <c r="AH56" s="10"/>
    </row>
    <row r="57" ht="39.0" customHeight="1">
      <c r="A57" s="10"/>
      <c r="B57" s="323" t="s">
        <v>246</v>
      </c>
      <c r="C57" s="39"/>
      <c r="D57" s="39"/>
      <c r="E57" s="39"/>
      <c r="F57" s="39"/>
      <c r="G57" s="39"/>
      <c r="H57" s="39"/>
      <c r="I57" s="39"/>
      <c r="J57" s="39"/>
      <c r="K57" s="39"/>
      <c r="L57" s="39"/>
      <c r="M57" s="39"/>
      <c r="N57" s="39"/>
      <c r="O57" s="39"/>
      <c r="P57" s="39"/>
      <c r="Q57" s="40"/>
      <c r="R57" s="10"/>
      <c r="S57" s="10"/>
      <c r="T57" s="10"/>
      <c r="U57" s="10"/>
      <c r="V57" s="10"/>
      <c r="W57" s="10"/>
      <c r="X57" s="10"/>
      <c r="Y57" s="10"/>
      <c r="Z57" s="10"/>
      <c r="AA57" s="10"/>
      <c r="AB57" s="10"/>
      <c r="AC57" s="10"/>
      <c r="AD57" s="10"/>
      <c r="AE57" s="10"/>
      <c r="AF57" s="10"/>
      <c r="AG57" s="10"/>
      <c r="AH57" s="10"/>
    </row>
    <row r="58" ht="10.5" customHeight="1">
      <c r="A58" s="187"/>
      <c r="B58" s="187"/>
      <c r="C58" s="187"/>
      <c r="D58" s="187"/>
      <c r="E58" s="187"/>
      <c r="F58" s="187"/>
      <c r="G58" s="187"/>
      <c r="H58" s="187"/>
      <c r="I58" s="187"/>
      <c r="J58" s="187"/>
      <c r="K58" s="187"/>
      <c r="L58" s="99"/>
      <c r="M58" s="187"/>
      <c r="N58" s="187"/>
      <c r="O58" s="187"/>
      <c r="P58" s="187"/>
      <c r="Q58" s="187"/>
      <c r="R58" s="187"/>
      <c r="S58" s="187"/>
      <c r="T58" s="187"/>
      <c r="U58" s="187"/>
      <c r="V58" s="187"/>
      <c r="W58" s="187"/>
      <c r="X58" s="187"/>
      <c r="Y58" s="187"/>
      <c r="Z58" s="1"/>
      <c r="AA58" s="1"/>
      <c r="AB58" s="1"/>
      <c r="AC58" s="1"/>
      <c r="AD58" s="1"/>
      <c r="AE58" s="1"/>
      <c r="AF58" s="1"/>
      <c r="AG58" s="1"/>
      <c r="AH58" s="1"/>
    </row>
    <row r="59" ht="14.25" customHeight="1">
      <c r="A59" s="187"/>
      <c r="B59" s="203" t="s">
        <v>192</v>
      </c>
      <c r="C59" s="191"/>
      <c r="D59" s="187"/>
      <c r="E59" s="187"/>
      <c r="F59" s="187"/>
      <c r="G59" s="187"/>
      <c r="H59" s="187"/>
      <c r="I59" s="187"/>
      <c r="J59" s="187"/>
      <c r="K59" s="187"/>
      <c r="L59" s="187"/>
      <c r="M59" s="187"/>
      <c r="N59" s="187"/>
      <c r="O59" s="187"/>
      <c r="P59" s="187"/>
      <c r="Q59" s="204" t="s">
        <v>193</v>
      </c>
      <c r="R59" s="187"/>
      <c r="S59" s="187"/>
      <c r="T59" s="187"/>
      <c r="U59" s="187"/>
      <c r="V59" s="187"/>
      <c r="W59" s="187"/>
      <c r="X59" s="187"/>
      <c r="Y59" s="187"/>
      <c r="Z59" s="187"/>
      <c r="AA59" s="187"/>
      <c r="AB59" s="187"/>
      <c r="AC59" s="187"/>
      <c r="AD59" s="187"/>
      <c r="AE59" s="187"/>
      <c r="AF59" s="187"/>
      <c r="AG59" s="187"/>
      <c r="AH59" s="187"/>
    </row>
    <row r="60" ht="12.75" customHeight="1">
      <c r="A60" s="187"/>
      <c r="B60" s="205"/>
      <c r="C60" s="206" t="s">
        <v>194</v>
      </c>
      <c r="D60" s="21"/>
      <c r="E60" s="21"/>
      <c r="F60" s="21"/>
      <c r="G60" s="21"/>
      <c r="H60" s="21"/>
      <c r="I60" s="21"/>
      <c r="J60" s="21"/>
      <c r="K60" s="21"/>
      <c r="L60" s="21"/>
      <c r="M60" s="21"/>
      <c r="N60" s="21"/>
      <c r="O60" s="22"/>
      <c r="P60" s="207" t="s">
        <v>195</v>
      </c>
      <c r="Q60" s="208" t="s">
        <v>196</v>
      </c>
      <c r="R60" s="187"/>
      <c r="S60" s="187"/>
      <c r="T60" s="187"/>
      <c r="U60" s="187"/>
      <c r="V60" s="187"/>
      <c r="W60" s="187"/>
      <c r="X60" s="187"/>
      <c r="Y60" s="187"/>
      <c r="Z60" s="187"/>
      <c r="AA60" s="187"/>
      <c r="AB60" s="187"/>
      <c r="AC60" s="187"/>
      <c r="AD60" s="187"/>
      <c r="AE60" s="187"/>
      <c r="AF60" s="187"/>
      <c r="AG60" s="187"/>
      <c r="AH60" s="187"/>
    </row>
    <row r="61" ht="14.25" customHeight="1">
      <c r="A61" s="187"/>
      <c r="B61" s="209"/>
      <c r="C61" s="210" t="s">
        <v>197</v>
      </c>
      <c r="D61" s="211" t="s">
        <v>198</v>
      </c>
      <c r="E61" s="212" t="s">
        <v>199</v>
      </c>
      <c r="F61" s="211" t="s">
        <v>200</v>
      </c>
      <c r="G61" s="211" t="s">
        <v>201</v>
      </c>
      <c r="H61" s="211" t="s">
        <v>202</v>
      </c>
      <c r="I61" s="211" t="s">
        <v>203</v>
      </c>
      <c r="J61" s="211" t="s">
        <v>204</v>
      </c>
      <c r="K61" s="213" t="s">
        <v>205</v>
      </c>
      <c r="L61" s="211" t="s">
        <v>206</v>
      </c>
      <c r="M61" s="211" t="s">
        <v>207</v>
      </c>
      <c r="N61" s="211" t="s">
        <v>208</v>
      </c>
      <c r="O61" s="214" t="s">
        <v>209</v>
      </c>
      <c r="P61" s="215" t="s">
        <v>210</v>
      </c>
      <c r="Q61" s="216" t="s">
        <v>211</v>
      </c>
      <c r="R61" s="187"/>
      <c r="S61" s="187"/>
      <c r="T61" s="187"/>
      <c r="U61" s="187"/>
      <c r="V61" s="187"/>
      <c r="W61" s="187"/>
      <c r="X61" s="187"/>
      <c r="Y61" s="187"/>
      <c r="Z61" s="187"/>
      <c r="AA61" s="187"/>
      <c r="AB61" s="187"/>
      <c r="AC61" s="187"/>
      <c r="AD61" s="187"/>
      <c r="AE61" s="187"/>
      <c r="AF61" s="187"/>
      <c r="AG61" s="187"/>
      <c r="AH61" s="187"/>
    </row>
    <row r="62" ht="14.25" customHeight="1">
      <c r="A62" s="187"/>
      <c r="B62" s="209" t="s">
        <v>212</v>
      </c>
      <c r="C62" s="217" t="s">
        <v>213</v>
      </c>
      <c r="D62" s="218" t="s">
        <v>213</v>
      </c>
      <c r="E62" s="218" t="s">
        <v>213</v>
      </c>
      <c r="F62" s="218" t="s">
        <v>213</v>
      </c>
      <c r="G62" s="218" t="s">
        <v>214</v>
      </c>
      <c r="H62" s="218" t="s">
        <v>214</v>
      </c>
      <c r="I62" s="218" t="s">
        <v>214</v>
      </c>
      <c r="J62" s="218" t="s">
        <v>214</v>
      </c>
      <c r="K62" s="218" t="s">
        <v>214</v>
      </c>
      <c r="L62" s="218" t="s">
        <v>214</v>
      </c>
      <c r="M62" s="218" t="s">
        <v>214</v>
      </c>
      <c r="N62" s="218" t="s">
        <v>214</v>
      </c>
      <c r="O62" s="219" t="s">
        <v>215</v>
      </c>
      <c r="P62" s="220" t="s">
        <v>216</v>
      </c>
      <c r="Q62" s="221" t="s">
        <v>217</v>
      </c>
      <c r="R62" s="187"/>
      <c r="S62" s="187"/>
      <c r="T62" s="187"/>
      <c r="U62" s="187"/>
      <c r="V62" s="187"/>
      <c r="W62" s="187"/>
      <c r="X62" s="187"/>
      <c r="Y62" s="187"/>
      <c r="Z62" s="187"/>
      <c r="AA62" s="187"/>
      <c r="AB62" s="187"/>
      <c r="AC62" s="187"/>
      <c r="AD62" s="187"/>
      <c r="AE62" s="187"/>
      <c r="AF62" s="187"/>
      <c r="AG62" s="187"/>
      <c r="AH62" s="187"/>
    </row>
    <row r="63" ht="19.5" customHeight="1">
      <c r="A63" s="187"/>
      <c r="B63" s="324" t="s">
        <v>30</v>
      </c>
      <c r="C63" s="325">
        <f>IF(OR('初めに'!$A$10=9, '初めに'!$A$10=10, '初めに'!$A$10="9", '初めに'!$A$10="10"), 0, '別紙１-4月'!V97)</f>
        <v>0</v>
      </c>
      <c r="D63" s="326">
        <f>IF(OR('初めに'!$A$10=9, '初めに'!$A$10=10, '初めに'!$A$10="9", '初めに'!$A$10="10"), 0, '別紙１-5月'!V97)</f>
        <v>0</v>
      </c>
      <c r="E63" s="326">
        <f>IF(OR('初めに'!$A$10=9, '初めに'!$A$10=10, '初めに'!$A$10="9", '初めに'!$A$10="10"), 0, '別紙１-6月'!V97)</f>
        <v>0</v>
      </c>
      <c r="F63" s="326">
        <f>IF(OR('初めに'!$A$10=9, '初めに'!$A$10=10, '初めに'!$A$10="9", '初めに'!$A$10="10"), 0, '別紙１-7月'!V97)</f>
        <v>0</v>
      </c>
      <c r="G63" s="326">
        <f>IF(OR('初めに'!$A$10=9, '初めに'!$A$10=10, '初めに'!$A$10="9", '初めに'!$A$10="10"), 0, '別紙１-8月'!V97)</f>
        <v>0</v>
      </c>
      <c r="H63" s="326">
        <f>IF(OR('初めに'!$A$10=9, '初めに'!$A$10=10, '初めに'!$A$10="9", '初めに'!$A$10="10"), 0, '別紙１-9月'!V97)</f>
        <v>0</v>
      </c>
      <c r="I63" s="326">
        <f>IF(OR('初めに'!$A$10=9, '初めに'!$A$10=10, '初めに'!$A$10="9", '初めに'!$A$10="10"), 0, '別紙１-10月'!V97)</f>
        <v>0</v>
      </c>
      <c r="J63" s="326">
        <f>IF(OR('初めに'!$A$10=9, '初めに'!$A$10=10, '初めに'!$A$10="9", '初めに'!$A$10="10"), 0, '別紙１-11月'!V97)</f>
        <v>0</v>
      </c>
      <c r="K63" s="326">
        <f>IF(OR('初めに'!$A$10=9, '初めに'!$A$10=10, '初めに'!$A$10="9", '初めに'!$A$10="10"), 0, '別紙１-12月'!V97)</f>
        <v>0</v>
      </c>
      <c r="L63" s="326">
        <f>IF(OR('初めに'!$A$10=9, '初めに'!$A$10=10, '初めに'!$A$10="9", '初めに'!$A$10="10"), 0, '別紙１-1月'!V97)</f>
        <v>0</v>
      </c>
      <c r="M63" s="326">
        <f>IF(OR('初めに'!$A$10=9, '初めに'!$A$10=10, '初めに'!$A$10="9", '初めに'!$A$10="10"), 0, '別紙１-2月'!V97)</f>
        <v>0</v>
      </c>
      <c r="N63" s="326">
        <f>IF(OR('初めに'!$A$10=9, '初めに'!$A$10=10, '初めに'!$A$10="9", '初めに'!$A$10="10"), 0, '別紙１-3月'!V97)</f>
        <v>0</v>
      </c>
      <c r="O63" s="224">
        <f t="shared" ref="O63:O71" si="3">SUM(C63:N63)</f>
        <v>0</v>
      </c>
      <c r="P63" s="225" t="str">
        <f>ROUNDDOWN(O63/O72,5)</f>
        <v>#DIV/0!</v>
      </c>
      <c r="Q63" s="226" t="str">
        <f>IFERROR(ROUNDDOWN(P84*P63,-3),"0")</f>
        <v>0</v>
      </c>
      <c r="R63" s="227" t="s">
        <v>218</v>
      </c>
      <c r="S63" s="187"/>
      <c r="T63" s="187"/>
      <c r="U63" s="187"/>
      <c r="V63" s="187"/>
      <c r="W63" s="187"/>
      <c r="X63" s="187"/>
      <c r="Y63" s="187"/>
      <c r="Z63" s="187"/>
      <c r="AA63" s="187"/>
      <c r="AB63" s="187"/>
      <c r="AC63" s="187"/>
      <c r="AD63" s="187"/>
      <c r="AE63" s="187"/>
      <c r="AF63" s="187"/>
      <c r="AG63" s="187"/>
      <c r="AH63" s="187"/>
    </row>
    <row r="64" ht="19.5" customHeight="1">
      <c r="A64" s="187"/>
      <c r="B64" s="228"/>
      <c r="C64" s="229"/>
      <c r="D64" s="230"/>
      <c r="E64" s="230"/>
      <c r="F64" s="231"/>
      <c r="G64" s="231"/>
      <c r="H64" s="231"/>
      <c r="I64" s="231"/>
      <c r="J64" s="231"/>
      <c r="K64" s="231"/>
      <c r="L64" s="231"/>
      <c r="M64" s="231"/>
      <c r="N64" s="231"/>
      <c r="O64" s="232">
        <f t="shared" si="3"/>
        <v>0</v>
      </c>
      <c r="P64" s="233" t="str">
        <f>ROUNDDOWN(O64/O72,5)</f>
        <v>#DIV/0!</v>
      </c>
      <c r="Q64" s="234" t="str">
        <f>IFERROR(ROUNDDOWN(P84*P64,-3),"0")</f>
        <v>0</v>
      </c>
      <c r="R64" s="187"/>
      <c r="S64" s="187"/>
      <c r="T64" s="187"/>
      <c r="U64" s="187"/>
      <c r="V64" s="187"/>
      <c r="W64" s="187"/>
      <c r="X64" s="187"/>
      <c r="Y64" s="187"/>
      <c r="Z64" s="187"/>
      <c r="AA64" s="187"/>
      <c r="AB64" s="187"/>
      <c r="AC64" s="187"/>
      <c r="AD64" s="187"/>
      <c r="AE64" s="187"/>
      <c r="AF64" s="187"/>
      <c r="AG64" s="187"/>
      <c r="AH64" s="187"/>
    </row>
    <row r="65" ht="19.5" customHeight="1">
      <c r="A65" s="187"/>
      <c r="B65" s="228"/>
      <c r="C65" s="229"/>
      <c r="D65" s="230"/>
      <c r="E65" s="230"/>
      <c r="F65" s="231"/>
      <c r="G65" s="231"/>
      <c r="H65" s="231"/>
      <c r="I65" s="231"/>
      <c r="J65" s="231"/>
      <c r="K65" s="231"/>
      <c r="L65" s="231"/>
      <c r="M65" s="231"/>
      <c r="N65" s="231"/>
      <c r="O65" s="232">
        <f t="shared" si="3"/>
        <v>0</v>
      </c>
      <c r="P65" s="233" t="str">
        <f>ROUNDDOWN(O65/O72,5)</f>
        <v>#DIV/0!</v>
      </c>
      <c r="Q65" s="234" t="str">
        <f>IFERROR(ROUNDDOWN(P84*P65,-3),"0")</f>
        <v>0</v>
      </c>
      <c r="R65" s="187"/>
      <c r="S65" s="187"/>
      <c r="T65" s="187"/>
      <c r="U65" s="187"/>
      <c r="V65" s="187"/>
      <c r="W65" s="187"/>
      <c r="X65" s="187"/>
      <c r="Y65" s="187"/>
      <c r="Z65" s="187"/>
      <c r="AA65" s="187"/>
      <c r="AB65" s="187"/>
      <c r="AC65" s="187"/>
      <c r="AD65" s="187"/>
      <c r="AE65" s="187"/>
      <c r="AF65" s="187"/>
      <c r="AG65" s="187"/>
      <c r="AH65" s="187"/>
    </row>
    <row r="66" ht="19.5" customHeight="1">
      <c r="A66" s="187"/>
      <c r="B66" s="228"/>
      <c r="C66" s="229"/>
      <c r="D66" s="230"/>
      <c r="E66" s="230"/>
      <c r="F66" s="231"/>
      <c r="G66" s="231"/>
      <c r="H66" s="231"/>
      <c r="I66" s="231"/>
      <c r="J66" s="231"/>
      <c r="K66" s="231"/>
      <c r="L66" s="231"/>
      <c r="M66" s="231"/>
      <c r="N66" s="231"/>
      <c r="O66" s="232">
        <f t="shared" si="3"/>
        <v>0</v>
      </c>
      <c r="P66" s="233" t="str">
        <f>ROUNDDOWN(O66/O72,5)</f>
        <v>#DIV/0!</v>
      </c>
      <c r="Q66" s="234" t="str">
        <f>IFERROR(ROUNDDOWN(P84*P66,-3),"0")</f>
        <v>0</v>
      </c>
      <c r="R66" s="187"/>
      <c r="S66" s="187"/>
      <c r="T66" s="187"/>
      <c r="U66" s="187"/>
      <c r="V66" s="187"/>
      <c r="W66" s="187"/>
      <c r="X66" s="187"/>
      <c r="Y66" s="187"/>
      <c r="Z66" s="187"/>
      <c r="AA66" s="187"/>
      <c r="AB66" s="187"/>
      <c r="AC66" s="187"/>
      <c r="AD66" s="187"/>
      <c r="AE66" s="187"/>
      <c r="AF66" s="187"/>
      <c r="AG66" s="187"/>
      <c r="AH66" s="187"/>
    </row>
    <row r="67" ht="19.5" customHeight="1">
      <c r="A67" s="187"/>
      <c r="B67" s="228"/>
      <c r="C67" s="229"/>
      <c r="D67" s="230"/>
      <c r="E67" s="230"/>
      <c r="F67" s="231"/>
      <c r="G67" s="231"/>
      <c r="H67" s="231"/>
      <c r="I67" s="231"/>
      <c r="J67" s="231"/>
      <c r="K67" s="231"/>
      <c r="L67" s="231"/>
      <c r="M67" s="231"/>
      <c r="N67" s="231"/>
      <c r="O67" s="232">
        <f t="shared" si="3"/>
        <v>0</v>
      </c>
      <c r="P67" s="233" t="str">
        <f>ROUNDDOWN(O67/O72,5)</f>
        <v>#DIV/0!</v>
      </c>
      <c r="Q67" s="234" t="str">
        <f>IFERROR(ROUNDDOWN(P84*P67,-3),"0")</f>
        <v>0</v>
      </c>
      <c r="R67" s="187"/>
      <c r="S67" s="187"/>
      <c r="T67" s="187"/>
      <c r="U67" s="187"/>
      <c r="V67" s="187"/>
      <c r="W67" s="187"/>
      <c r="X67" s="187"/>
      <c r="Y67" s="187"/>
      <c r="Z67" s="187"/>
      <c r="AA67" s="187"/>
      <c r="AB67" s="187"/>
      <c r="AC67" s="187"/>
      <c r="AD67" s="187"/>
      <c r="AE67" s="187"/>
      <c r="AF67" s="187"/>
      <c r="AG67" s="187"/>
      <c r="AH67" s="187"/>
    </row>
    <row r="68" ht="19.5" customHeight="1">
      <c r="A68" s="187"/>
      <c r="B68" s="228"/>
      <c r="C68" s="229"/>
      <c r="D68" s="230"/>
      <c r="E68" s="230"/>
      <c r="F68" s="231"/>
      <c r="G68" s="231"/>
      <c r="H68" s="231"/>
      <c r="I68" s="231"/>
      <c r="J68" s="231"/>
      <c r="K68" s="231"/>
      <c r="L68" s="231"/>
      <c r="M68" s="231"/>
      <c r="N68" s="231"/>
      <c r="O68" s="232">
        <f t="shared" si="3"/>
        <v>0</v>
      </c>
      <c r="P68" s="233" t="str">
        <f>ROUNDDOWN(O68/O72,5)</f>
        <v>#DIV/0!</v>
      </c>
      <c r="Q68" s="234" t="str">
        <f>IFERROR(ROUNDDOWN(P84*P68,-3),"0")</f>
        <v>0</v>
      </c>
      <c r="R68" s="187"/>
      <c r="S68" s="187"/>
      <c r="T68" s="187"/>
      <c r="U68" s="187"/>
      <c r="V68" s="187"/>
      <c r="W68" s="187"/>
      <c r="X68" s="187"/>
      <c r="Y68" s="187"/>
      <c r="Z68" s="187"/>
      <c r="AA68" s="187"/>
      <c r="AB68" s="187"/>
      <c r="AC68" s="187"/>
      <c r="AD68" s="187"/>
      <c r="AE68" s="187"/>
      <c r="AF68" s="187"/>
      <c r="AG68" s="187"/>
      <c r="AH68" s="187"/>
    </row>
    <row r="69" ht="19.5" customHeight="1">
      <c r="A69" s="187"/>
      <c r="B69" s="228"/>
      <c r="C69" s="229"/>
      <c r="D69" s="230"/>
      <c r="E69" s="230"/>
      <c r="F69" s="231"/>
      <c r="G69" s="231"/>
      <c r="H69" s="231"/>
      <c r="I69" s="231"/>
      <c r="J69" s="231"/>
      <c r="K69" s="231"/>
      <c r="L69" s="231"/>
      <c r="M69" s="231"/>
      <c r="N69" s="231"/>
      <c r="O69" s="232">
        <f t="shared" si="3"/>
        <v>0</v>
      </c>
      <c r="P69" s="233" t="str">
        <f>ROUNDDOWN(O69/O72,5)</f>
        <v>#DIV/0!</v>
      </c>
      <c r="Q69" s="234" t="str">
        <f>IFERROR(ROUNDDOWN(P84*P69,-3),"0")</f>
        <v>0</v>
      </c>
      <c r="R69" s="187"/>
      <c r="S69" s="187"/>
      <c r="T69" s="187"/>
      <c r="U69" s="187"/>
      <c r="V69" s="187"/>
      <c r="W69" s="187"/>
      <c r="X69" s="187"/>
      <c r="Y69" s="187"/>
      <c r="Z69" s="187"/>
      <c r="AA69" s="187"/>
      <c r="AB69" s="187"/>
      <c r="AC69" s="187"/>
      <c r="AD69" s="187"/>
      <c r="AE69" s="187"/>
      <c r="AF69" s="187"/>
      <c r="AG69" s="187"/>
      <c r="AH69" s="187"/>
    </row>
    <row r="70" ht="19.5" customHeight="1">
      <c r="A70" s="187"/>
      <c r="B70" s="228"/>
      <c r="C70" s="229"/>
      <c r="D70" s="230"/>
      <c r="E70" s="230"/>
      <c r="F70" s="231"/>
      <c r="G70" s="231"/>
      <c r="H70" s="231"/>
      <c r="I70" s="231"/>
      <c r="J70" s="231"/>
      <c r="K70" s="231"/>
      <c r="L70" s="231"/>
      <c r="M70" s="231"/>
      <c r="N70" s="231"/>
      <c r="O70" s="232">
        <f t="shared" si="3"/>
        <v>0</v>
      </c>
      <c r="P70" s="233" t="str">
        <f>ROUNDDOWN(O70/O72,5)</f>
        <v>#DIV/0!</v>
      </c>
      <c r="Q70" s="234" t="str">
        <f>IFERROR(ROUNDDOWN(P84*P70,-3),"0")</f>
        <v>0</v>
      </c>
      <c r="R70" s="187"/>
      <c r="S70" s="187"/>
      <c r="T70" s="187"/>
      <c r="U70" s="187"/>
      <c r="V70" s="187"/>
      <c r="W70" s="187"/>
      <c r="X70" s="187"/>
      <c r="Y70" s="187"/>
      <c r="Z70" s="187"/>
      <c r="AA70" s="187"/>
      <c r="AB70" s="187"/>
      <c r="AC70" s="187"/>
      <c r="AD70" s="187"/>
      <c r="AE70" s="187"/>
      <c r="AF70" s="187"/>
      <c r="AG70" s="187"/>
      <c r="AH70" s="187"/>
    </row>
    <row r="71" ht="19.5" customHeight="1">
      <c r="A71" s="187"/>
      <c r="B71" s="327"/>
      <c r="C71" s="236"/>
      <c r="D71" s="237"/>
      <c r="E71" s="237"/>
      <c r="F71" s="238"/>
      <c r="G71" s="238"/>
      <c r="H71" s="238"/>
      <c r="I71" s="238"/>
      <c r="J71" s="238"/>
      <c r="K71" s="238"/>
      <c r="L71" s="238"/>
      <c r="M71" s="238"/>
      <c r="N71" s="238"/>
      <c r="O71" s="232">
        <f t="shared" si="3"/>
        <v>0</v>
      </c>
      <c r="P71" s="233" t="str">
        <f>ROUNDDOWN(O71/O72,5)</f>
        <v>#DIV/0!</v>
      </c>
      <c r="Q71" s="239" t="str">
        <f>IFERROR(ROUNDDOWN(P84*P71,-3),"0")</f>
        <v>0</v>
      </c>
      <c r="R71" s="187"/>
      <c r="S71" s="187"/>
      <c r="T71" s="187"/>
      <c r="U71" s="187"/>
      <c r="V71" s="187"/>
      <c r="W71" s="187"/>
      <c r="X71" s="187"/>
      <c r="Y71" s="187"/>
      <c r="Z71" s="187"/>
      <c r="AA71" s="187"/>
      <c r="AB71" s="187"/>
      <c r="AC71" s="187"/>
      <c r="AD71" s="187"/>
      <c r="AE71" s="187"/>
      <c r="AF71" s="187"/>
      <c r="AG71" s="187"/>
      <c r="AH71" s="187"/>
    </row>
    <row r="72" ht="19.5" customHeight="1">
      <c r="A72" s="240"/>
      <c r="B72" s="241" t="s">
        <v>73</v>
      </c>
      <c r="C72" s="242">
        <f t="shared" ref="C72:P72" si="4">SUM(C63:C71)</f>
        <v>0</v>
      </c>
      <c r="D72" s="243">
        <f t="shared" si="4"/>
        <v>0</v>
      </c>
      <c r="E72" s="243">
        <f t="shared" si="4"/>
        <v>0</v>
      </c>
      <c r="F72" s="244">
        <f t="shared" si="4"/>
        <v>0</v>
      </c>
      <c r="G72" s="244">
        <f t="shared" si="4"/>
        <v>0</v>
      </c>
      <c r="H72" s="244">
        <f t="shared" si="4"/>
        <v>0</v>
      </c>
      <c r="I72" s="244">
        <f t="shared" si="4"/>
        <v>0</v>
      </c>
      <c r="J72" s="244">
        <f t="shared" si="4"/>
        <v>0</v>
      </c>
      <c r="K72" s="244">
        <f t="shared" si="4"/>
        <v>0</v>
      </c>
      <c r="L72" s="244">
        <f t="shared" si="4"/>
        <v>0</v>
      </c>
      <c r="M72" s="244">
        <f t="shared" si="4"/>
        <v>0</v>
      </c>
      <c r="N72" s="244">
        <f t="shared" si="4"/>
        <v>0</v>
      </c>
      <c r="O72" s="245">
        <f t="shared" si="4"/>
        <v>0</v>
      </c>
      <c r="P72" s="246" t="str">
        <f t="shared" si="4"/>
        <v>#DIV/0!</v>
      </c>
      <c r="Q72" s="247">
        <f>IFERROR(SUM(Q63:Q71),"0")</f>
        <v>0</v>
      </c>
      <c r="R72" s="240"/>
      <c r="S72" s="240"/>
      <c r="T72" s="240"/>
      <c r="U72" s="240"/>
      <c r="V72" s="240"/>
      <c r="W72" s="240"/>
      <c r="X72" s="240"/>
      <c r="Y72" s="240"/>
      <c r="Z72" s="240"/>
      <c r="AA72" s="240"/>
      <c r="AB72" s="240"/>
      <c r="AC72" s="240"/>
      <c r="AD72" s="240"/>
      <c r="AE72" s="240"/>
      <c r="AF72" s="240"/>
      <c r="AG72" s="240"/>
      <c r="AH72" s="240"/>
    </row>
    <row r="73" ht="10.5" customHeight="1">
      <c r="A73" s="187"/>
      <c r="B73" s="248"/>
      <c r="C73" s="248"/>
      <c r="D73" s="248"/>
      <c r="E73" s="248"/>
      <c r="F73" s="248"/>
      <c r="G73" s="248"/>
      <c r="H73" s="248"/>
      <c r="I73" s="248"/>
      <c r="J73" s="248"/>
      <c r="K73" s="248"/>
      <c r="L73" s="248"/>
      <c r="M73" s="248"/>
      <c r="N73" s="248"/>
      <c r="O73" s="248"/>
      <c r="P73" s="248"/>
      <c r="Q73" s="248"/>
      <c r="R73" s="187"/>
      <c r="S73" s="187"/>
      <c r="T73" s="187"/>
      <c r="U73" s="187"/>
      <c r="V73" s="187"/>
      <c r="W73" s="187"/>
      <c r="X73" s="187"/>
      <c r="Y73" s="187"/>
      <c r="Z73" s="187"/>
      <c r="AA73" s="187"/>
      <c r="AB73" s="187"/>
      <c r="AC73" s="187"/>
      <c r="AD73" s="187"/>
      <c r="AE73" s="187"/>
      <c r="AF73" s="187"/>
      <c r="AG73" s="187"/>
      <c r="AH73" s="187"/>
    </row>
    <row r="74" ht="15.75" customHeight="1">
      <c r="A74" s="187"/>
      <c r="B74" s="203" t="s">
        <v>219</v>
      </c>
      <c r="C74" s="191"/>
      <c r="D74" s="187"/>
      <c r="E74" s="187"/>
      <c r="F74" s="187"/>
      <c r="G74" s="187"/>
      <c r="H74" s="187"/>
      <c r="I74" s="187"/>
      <c r="J74" s="187"/>
      <c r="K74" s="187"/>
      <c r="L74" s="187"/>
      <c r="M74" s="187"/>
      <c r="N74" s="187"/>
      <c r="O74" s="187"/>
      <c r="P74" s="187"/>
      <c r="Q74" s="187"/>
      <c r="R74" s="187"/>
      <c r="S74" s="187"/>
      <c r="T74" s="187"/>
      <c r="U74" s="187"/>
      <c r="V74" s="187"/>
      <c r="W74" s="187"/>
      <c r="X74" s="187"/>
      <c r="Y74" s="187"/>
      <c r="Z74" s="187"/>
      <c r="AA74" s="187"/>
      <c r="AB74" s="187"/>
      <c r="AC74" s="187"/>
      <c r="AD74" s="187"/>
      <c r="AE74" s="187"/>
      <c r="AF74" s="187"/>
      <c r="AG74" s="187"/>
      <c r="AH74" s="187"/>
    </row>
    <row r="75" ht="13.5" customHeight="1">
      <c r="A75" s="187"/>
      <c r="B75" s="328"/>
      <c r="C75" s="329"/>
      <c r="D75" s="330" t="s">
        <v>220</v>
      </c>
      <c r="E75" s="331"/>
      <c r="F75" s="329" t="s">
        <v>221</v>
      </c>
      <c r="G75" s="329"/>
      <c r="H75" s="332" t="s">
        <v>222</v>
      </c>
      <c r="I75" s="331"/>
      <c r="J75" s="329" t="s">
        <v>223</v>
      </c>
      <c r="K75" s="329"/>
      <c r="L75" s="332" t="s">
        <v>224</v>
      </c>
      <c r="M75" s="331"/>
      <c r="N75" s="332" t="s">
        <v>225</v>
      </c>
      <c r="O75" s="331"/>
      <c r="P75" s="329" t="s">
        <v>226</v>
      </c>
      <c r="Q75" s="333"/>
      <c r="R75" s="187"/>
      <c r="S75" s="187"/>
      <c r="T75" s="187"/>
      <c r="U75" s="187"/>
      <c r="V75" s="187"/>
      <c r="W75" s="187"/>
      <c r="X75" s="187"/>
      <c r="Y75" s="187"/>
      <c r="Z75" s="187"/>
      <c r="AA75" s="187"/>
      <c r="AB75" s="187"/>
      <c r="AC75" s="187"/>
      <c r="AD75" s="187"/>
      <c r="AE75" s="187"/>
      <c r="AF75" s="187"/>
      <c r="AG75" s="187"/>
      <c r="AH75" s="187"/>
    </row>
    <row r="76" ht="14.25" customHeight="1">
      <c r="A76" s="187"/>
      <c r="B76" s="334" t="s">
        <v>227</v>
      </c>
      <c r="C76" s="335"/>
      <c r="D76" s="336" t="s">
        <v>228</v>
      </c>
      <c r="E76" s="337"/>
      <c r="F76" s="335"/>
      <c r="G76" s="335"/>
      <c r="H76" s="338"/>
      <c r="I76" s="337"/>
      <c r="J76" s="335"/>
      <c r="K76" s="335"/>
      <c r="L76" s="338" t="s">
        <v>229</v>
      </c>
      <c r="M76" s="337"/>
      <c r="N76" s="338" t="s">
        <v>230</v>
      </c>
      <c r="O76" s="337"/>
      <c r="P76" s="335" t="s">
        <v>231</v>
      </c>
      <c r="Q76" s="339"/>
      <c r="R76" s="187"/>
      <c r="S76" s="187"/>
      <c r="T76" s="187"/>
      <c r="U76" s="187"/>
      <c r="V76" s="187"/>
      <c r="W76" s="187"/>
      <c r="X76" s="187"/>
      <c r="Y76" s="187"/>
      <c r="Z76" s="187"/>
      <c r="AA76" s="187"/>
      <c r="AB76" s="187"/>
      <c r="AC76" s="187"/>
      <c r="AD76" s="187"/>
      <c r="AE76" s="187"/>
      <c r="AF76" s="187"/>
      <c r="AG76" s="187"/>
      <c r="AH76" s="187"/>
    </row>
    <row r="77" ht="11.25" customHeight="1">
      <c r="A77" s="187"/>
      <c r="B77" s="340"/>
      <c r="C77" s="335"/>
      <c r="D77" s="336"/>
      <c r="E77" s="341" t="s">
        <v>232</v>
      </c>
      <c r="F77" s="342"/>
      <c r="G77" s="342" t="s">
        <v>233</v>
      </c>
      <c r="H77" s="343"/>
      <c r="I77" s="341" t="s">
        <v>234</v>
      </c>
      <c r="J77" s="344"/>
      <c r="K77" s="345" t="s">
        <v>235</v>
      </c>
      <c r="L77" s="343"/>
      <c r="M77" s="341" t="s">
        <v>236</v>
      </c>
      <c r="N77" s="343"/>
      <c r="O77" s="341" t="s">
        <v>237</v>
      </c>
      <c r="P77" s="346"/>
      <c r="Q77" s="347" t="s">
        <v>238</v>
      </c>
      <c r="R77" s="187"/>
      <c r="S77" s="187"/>
      <c r="T77" s="187"/>
      <c r="U77" s="187"/>
      <c r="V77" s="187"/>
      <c r="W77" s="187"/>
      <c r="X77" s="187"/>
      <c r="Y77" s="187"/>
      <c r="Z77" s="187"/>
      <c r="AA77" s="187"/>
      <c r="AB77" s="187"/>
      <c r="AC77" s="187"/>
      <c r="AD77" s="187"/>
      <c r="AE77" s="187"/>
      <c r="AF77" s="187"/>
      <c r="AG77" s="187"/>
      <c r="AH77" s="187"/>
    </row>
    <row r="78" ht="12.75" customHeight="1">
      <c r="A78" s="274"/>
      <c r="B78" s="348"/>
      <c r="C78" s="276"/>
      <c r="D78" s="349"/>
      <c r="E78" s="278"/>
      <c r="F78" s="350"/>
      <c r="G78" s="276"/>
      <c r="H78" s="351"/>
      <c r="I78" s="278"/>
      <c r="J78" s="351"/>
      <c r="K78" s="278"/>
      <c r="L78" s="351"/>
      <c r="M78" s="278"/>
      <c r="N78" s="351"/>
      <c r="O78" s="278"/>
      <c r="P78" s="350"/>
      <c r="Q78" s="282"/>
      <c r="R78" s="274"/>
      <c r="S78" s="274"/>
      <c r="T78" s="274"/>
      <c r="U78" s="274"/>
      <c r="V78" s="274"/>
      <c r="W78" s="274"/>
      <c r="X78" s="274"/>
      <c r="Y78" s="274"/>
      <c r="Z78" s="274"/>
      <c r="AA78" s="274"/>
      <c r="AB78" s="274"/>
      <c r="AC78" s="274"/>
      <c r="AD78" s="274"/>
      <c r="AE78" s="274"/>
      <c r="AF78" s="274"/>
      <c r="AG78" s="274"/>
      <c r="AH78" s="274"/>
    </row>
    <row r="79" ht="12.0" customHeight="1">
      <c r="A79" s="187"/>
      <c r="B79" s="283"/>
      <c r="C79" s="283"/>
      <c r="D79" s="284"/>
      <c r="E79" s="284"/>
      <c r="F79" s="284"/>
      <c r="G79" s="284"/>
      <c r="H79" s="284"/>
      <c r="I79" s="284"/>
      <c r="J79" s="284"/>
      <c r="K79" s="284"/>
      <c r="L79" s="284"/>
      <c r="M79" s="284"/>
      <c r="N79" s="284"/>
      <c r="O79" s="284"/>
      <c r="P79" s="284"/>
      <c r="Q79" s="284"/>
      <c r="R79" s="187"/>
      <c r="S79" s="187"/>
      <c r="T79" s="187"/>
      <c r="U79" s="187"/>
      <c r="V79" s="187"/>
      <c r="W79" s="187"/>
      <c r="X79" s="187"/>
      <c r="Y79" s="187"/>
      <c r="Z79" s="187"/>
      <c r="AA79" s="187"/>
      <c r="AB79" s="187"/>
      <c r="AC79" s="187"/>
      <c r="AD79" s="187"/>
      <c r="AE79" s="187"/>
      <c r="AF79" s="187"/>
      <c r="AG79" s="187"/>
      <c r="AH79" s="187"/>
    </row>
    <row r="80" ht="15.0" customHeight="1">
      <c r="A80" s="187"/>
      <c r="B80" s="203" t="s">
        <v>240</v>
      </c>
      <c r="C80" s="191"/>
      <c r="D80" s="285"/>
      <c r="E80" s="285"/>
      <c r="F80" s="285"/>
      <c r="G80" s="285"/>
      <c r="H80" s="285"/>
      <c r="I80" s="285"/>
      <c r="J80" s="286"/>
      <c r="K80" s="286"/>
      <c r="L80" s="285"/>
      <c r="M80" s="285"/>
      <c r="N80" s="285"/>
      <c r="O80" s="285"/>
      <c r="P80" s="285"/>
      <c r="Q80" s="285"/>
      <c r="R80" s="187"/>
      <c r="S80" s="187"/>
      <c r="T80" s="187"/>
      <c r="U80" s="187"/>
      <c r="V80" s="187"/>
      <c r="W80" s="187"/>
      <c r="X80" s="187"/>
      <c r="Y80" s="187"/>
      <c r="Z80" s="187"/>
      <c r="AA80" s="187"/>
      <c r="AB80" s="187"/>
      <c r="AC80" s="187"/>
      <c r="AD80" s="187"/>
      <c r="AE80" s="187"/>
      <c r="AF80" s="187"/>
      <c r="AG80" s="187"/>
      <c r="AH80" s="187"/>
    </row>
    <row r="81" ht="13.5" customHeight="1">
      <c r="A81" s="187"/>
      <c r="B81" s="205"/>
      <c r="C81" s="250"/>
      <c r="D81" s="251" t="s">
        <v>220</v>
      </c>
      <c r="E81" s="252"/>
      <c r="F81" s="253" t="s">
        <v>221</v>
      </c>
      <c r="G81" s="255"/>
      <c r="H81" s="254" t="s">
        <v>222</v>
      </c>
      <c r="I81" s="253"/>
      <c r="J81" s="254"/>
      <c r="K81" s="255"/>
      <c r="L81" s="253" t="s">
        <v>224</v>
      </c>
      <c r="M81" s="253"/>
      <c r="N81" s="254"/>
      <c r="O81" s="255"/>
      <c r="P81" s="253" t="s">
        <v>226</v>
      </c>
      <c r="Q81" s="256"/>
      <c r="R81" s="187"/>
      <c r="S81" s="187"/>
      <c r="T81" s="187"/>
      <c r="U81" s="187"/>
      <c r="V81" s="187"/>
      <c r="W81" s="187"/>
      <c r="X81" s="187"/>
      <c r="Y81" s="187"/>
      <c r="Z81" s="187"/>
      <c r="AA81" s="187"/>
      <c r="AB81" s="187"/>
      <c r="AC81" s="187"/>
      <c r="AD81" s="187"/>
      <c r="AE81" s="187"/>
      <c r="AF81" s="187"/>
      <c r="AG81" s="187"/>
      <c r="AH81" s="187"/>
    </row>
    <row r="82" ht="14.25" customHeight="1">
      <c r="A82" s="187"/>
      <c r="B82" s="209" t="s">
        <v>227</v>
      </c>
      <c r="C82" s="258"/>
      <c r="D82" s="259" t="s">
        <v>228</v>
      </c>
      <c r="E82" s="260"/>
      <c r="F82" s="262"/>
      <c r="G82" s="263"/>
      <c r="H82" s="261"/>
      <c r="I82" s="261"/>
      <c r="J82" s="262"/>
      <c r="K82" s="263"/>
      <c r="L82" s="261" t="s">
        <v>241</v>
      </c>
      <c r="M82" s="261"/>
      <c r="N82" s="262"/>
      <c r="O82" s="263"/>
      <c r="P82" s="261" t="s">
        <v>242</v>
      </c>
      <c r="Q82" s="264"/>
      <c r="R82" s="187"/>
      <c r="S82" s="187"/>
      <c r="T82" s="187"/>
      <c r="U82" s="187"/>
      <c r="V82" s="187"/>
      <c r="W82" s="187"/>
      <c r="X82" s="187"/>
      <c r="Y82" s="187"/>
      <c r="Z82" s="187"/>
      <c r="AA82" s="187"/>
      <c r="AB82" s="187"/>
      <c r="AC82" s="187"/>
      <c r="AD82" s="187"/>
      <c r="AE82" s="187"/>
      <c r="AF82" s="187"/>
      <c r="AG82" s="187"/>
      <c r="AH82" s="187"/>
    </row>
    <row r="83" ht="11.25" customHeight="1">
      <c r="A83" s="187"/>
      <c r="B83" s="352"/>
      <c r="C83" s="353"/>
      <c r="D83" s="354"/>
      <c r="E83" s="355" t="s">
        <v>232</v>
      </c>
      <c r="F83" s="270"/>
      <c r="G83" s="271" t="s">
        <v>233</v>
      </c>
      <c r="H83" s="356"/>
      <c r="I83" s="356" t="s">
        <v>234</v>
      </c>
      <c r="J83" s="270"/>
      <c r="K83" s="271"/>
      <c r="L83" s="356"/>
      <c r="M83" s="356" t="s">
        <v>236</v>
      </c>
      <c r="N83" s="270"/>
      <c r="O83" s="271"/>
      <c r="P83" s="356"/>
      <c r="Q83" s="357" t="s">
        <v>238</v>
      </c>
      <c r="R83" s="187"/>
      <c r="S83" s="187"/>
      <c r="T83" s="187"/>
      <c r="U83" s="187"/>
      <c r="V83" s="187"/>
      <c r="W83" s="187"/>
      <c r="X83" s="187"/>
      <c r="Y83" s="187"/>
      <c r="Z83" s="187"/>
      <c r="AA83" s="187"/>
      <c r="AB83" s="187"/>
      <c r="AC83" s="187"/>
      <c r="AD83" s="187"/>
      <c r="AE83" s="187"/>
      <c r="AF83" s="187"/>
      <c r="AG83" s="187"/>
      <c r="AH83" s="187"/>
    </row>
    <row r="84" ht="29.25" customHeight="1">
      <c r="A84" s="187"/>
      <c r="B84" s="358" t="str">
        <f>IF('初めに'!B10="","",'初めに'!B10)</f>
        <v>#N/A</v>
      </c>
      <c r="C84" s="359"/>
      <c r="D84" s="360" t="str">
        <f>IF('初めに'!$B$10="訪問介護", '別紙3'!O10,
 IF('初めに'!$B$10="通所介護（地域密着型含む）", '別紙3'!O14,
 IF('初めに'!$B$10="短期入所生活介護", '別紙3'!O20,
 IF('初めに'!$B$10="夜間対応型訪問介護", '別紙3'!O22,
 IF('初めに'!$B$10="認知症対応型通所介護", '別紙3'!O26,
 IF('初めに'!$B$10="小規模多機能型居宅介護", '別紙3'!O31,
 IF('初めに'!$B$10="複合型サービス（看護小規模多機能型居宅介護）", '別紙3'!O36,
 IF('初めに'!$B$10="定期巡回・随時対応型訪問介護看護", '別紙3'!O38,
 IF('初めに'!$B$10="総合事業(札幌市訪問介護相当型サービス)", '別紙3'!O50,
 IF('初めに'!$B$10="総合事業（札幌市通所型サービス）", '別紙3'!O54,
 IF('初めに'!$B$10="介護予防短期入所生活介護", '別紙3'!O60,
 IF('初めに'!$B$10="介護予防認知症対応型通所介護", '別紙3'!O64,
 IF('初めに'!$B$10="介護予防小規模多機能型居宅介護", '別紙3'!O69, 0)))))))))))))</f>
        <v>#N/A</v>
      </c>
      <c r="E84" s="309"/>
      <c r="F84" s="361">
        <f>O72</f>
        <v>0</v>
      </c>
      <c r="G84" s="309"/>
      <c r="H84" s="280" t="str">
        <f>ROUNDDOWN(D84*1%,0)</f>
        <v>#N/A</v>
      </c>
      <c r="I84" s="278"/>
      <c r="J84" s="362"/>
      <c r="K84" s="278"/>
      <c r="L84" s="361" t="str">
        <f>F84-H84</f>
        <v>#N/A</v>
      </c>
      <c r="M84" s="309"/>
      <c r="N84" s="362"/>
      <c r="O84" s="278"/>
      <c r="P84" s="281" t="str">
        <f>ROUNDDOWN(L84*0.5,0)</f>
        <v>#N/A</v>
      </c>
      <c r="Q84" s="282"/>
      <c r="R84" s="187"/>
      <c r="S84" s="187"/>
      <c r="T84" s="187"/>
      <c r="U84" s="187"/>
      <c r="V84" s="187"/>
      <c r="W84" s="187"/>
      <c r="X84" s="187"/>
      <c r="Y84" s="187"/>
      <c r="Z84" s="187"/>
      <c r="AA84" s="187"/>
      <c r="AB84" s="187"/>
      <c r="AC84" s="187"/>
      <c r="AD84" s="187"/>
      <c r="AE84" s="187"/>
      <c r="AF84" s="187"/>
      <c r="AG84" s="187"/>
      <c r="AH84" s="187"/>
    </row>
    <row r="85" ht="14.25" customHeight="1">
      <c r="A85" s="187"/>
      <c r="B85" s="363"/>
      <c r="C85" s="187"/>
      <c r="D85" s="187"/>
      <c r="E85" s="248"/>
      <c r="F85" s="248"/>
      <c r="G85" s="248"/>
      <c r="H85" s="248"/>
      <c r="I85" s="248"/>
      <c r="J85" s="248"/>
      <c r="K85" s="248"/>
      <c r="L85" s="248"/>
      <c r="M85" s="248"/>
      <c r="N85" s="248"/>
      <c r="O85" s="248"/>
      <c r="P85" s="248"/>
      <c r="Q85" s="248"/>
      <c r="R85" s="187"/>
      <c r="S85" s="187"/>
      <c r="T85" s="187"/>
      <c r="U85" s="187"/>
      <c r="V85" s="187"/>
      <c r="W85" s="187"/>
      <c r="X85" s="187"/>
      <c r="Y85" s="187"/>
      <c r="Z85" s="187"/>
      <c r="AA85" s="187"/>
      <c r="AB85" s="187"/>
      <c r="AC85" s="187"/>
      <c r="AD85" s="187"/>
      <c r="AE85" s="187"/>
      <c r="AF85" s="187"/>
      <c r="AG85" s="187"/>
      <c r="AH85" s="187"/>
    </row>
    <row r="86" ht="39.0" customHeight="1">
      <c r="A86" s="199"/>
      <c r="B86" s="198"/>
      <c r="C86" s="198"/>
      <c r="D86" s="198"/>
      <c r="E86" s="198"/>
      <c r="F86" s="198"/>
      <c r="G86" s="198"/>
      <c r="H86" s="198"/>
      <c r="I86" s="198"/>
      <c r="J86" s="198"/>
      <c r="K86" s="198"/>
      <c r="L86" s="198"/>
      <c r="M86" s="198"/>
      <c r="N86" s="198"/>
      <c r="O86" s="198"/>
      <c r="P86" s="198"/>
      <c r="Q86" s="198"/>
      <c r="R86" s="199"/>
      <c r="S86" s="364"/>
    </row>
    <row r="87" ht="39.0" customHeight="1">
      <c r="A87" s="199"/>
      <c r="B87" s="198"/>
      <c r="C87" s="198"/>
      <c r="D87" s="198"/>
      <c r="E87" s="198"/>
      <c r="F87" s="198"/>
      <c r="G87" s="198"/>
      <c r="H87" s="198"/>
      <c r="I87" s="198"/>
      <c r="J87" s="198"/>
      <c r="K87" s="198"/>
      <c r="L87" s="198"/>
      <c r="M87" s="198"/>
      <c r="N87" s="198"/>
      <c r="O87" s="198"/>
      <c r="P87" s="198"/>
      <c r="Q87" s="198"/>
      <c r="R87" s="199"/>
      <c r="S87" s="199"/>
      <c r="T87" s="199"/>
      <c r="U87" s="199"/>
      <c r="V87" s="199"/>
      <c r="W87" s="199"/>
      <c r="X87" s="199"/>
      <c r="Y87" s="199"/>
      <c r="Z87" s="199"/>
      <c r="AA87" s="199"/>
      <c r="AB87" s="199"/>
      <c r="AC87" s="199"/>
      <c r="AD87" s="199"/>
      <c r="AE87" s="199"/>
      <c r="AF87" s="199"/>
      <c r="AG87" s="199"/>
      <c r="AH87" s="199"/>
    </row>
    <row r="88" ht="39.0" customHeight="1">
      <c r="A88" s="199"/>
      <c r="B88" s="198"/>
      <c r="C88" s="198"/>
      <c r="D88" s="198"/>
      <c r="E88" s="198"/>
      <c r="F88" s="198"/>
      <c r="G88" s="198"/>
      <c r="H88" s="198"/>
      <c r="I88" s="198"/>
      <c r="J88" s="198"/>
      <c r="K88" s="198"/>
      <c r="L88" s="198"/>
      <c r="M88" s="198"/>
      <c r="N88" s="198"/>
      <c r="O88" s="198"/>
      <c r="P88" s="198"/>
      <c r="Q88" s="198"/>
      <c r="R88" s="199"/>
      <c r="S88" s="199"/>
      <c r="T88" s="199"/>
      <c r="U88" s="199"/>
      <c r="V88" s="199"/>
      <c r="W88" s="199"/>
      <c r="X88" s="199"/>
      <c r="Y88" s="199"/>
      <c r="Z88" s="199"/>
      <c r="AA88" s="199"/>
      <c r="AB88" s="199"/>
      <c r="AC88" s="199"/>
      <c r="AD88" s="199"/>
      <c r="AE88" s="199"/>
      <c r="AF88" s="199"/>
      <c r="AG88" s="199"/>
      <c r="AH88" s="199"/>
    </row>
    <row r="89" ht="39.0" customHeight="1">
      <c r="A89" s="199"/>
      <c r="B89" s="198"/>
      <c r="C89" s="198"/>
      <c r="D89" s="198"/>
      <c r="E89" s="198"/>
      <c r="F89" s="198"/>
      <c r="G89" s="198"/>
      <c r="H89" s="198"/>
      <c r="I89" s="198"/>
      <c r="J89" s="198"/>
      <c r="K89" s="198"/>
      <c r="L89" s="198"/>
      <c r="M89" s="198"/>
      <c r="N89" s="198"/>
      <c r="O89" s="198"/>
      <c r="P89" s="198"/>
      <c r="Q89" s="198"/>
      <c r="R89" s="199"/>
      <c r="S89" s="199"/>
      <c r="T89" s="199"/>
      <c r="U89" s="199"/>
      <c r="V89" s="199"/>
      <c r="W89" s="199"/>
      <c r="X89" s="199"/>
      <c r="Y89" s="199"/>
      <c r="Z89" s="199"/>
      <c r="AA89" s="199"/>
      <c r="AB89" s="199"/>
      <c r="AC89" s="199"/>
      <c r="AD89" s="199"/>
      <c r="AE89" s="199"/>
      <c r="AF89" s="199"/>
      <c r="AG89" s="199"/>
      <c r="AH89" s="199"/>
    </row>
    <row r="90" ht="14.25" customHeight="1">
      <c r="A90" s="187"/>
      <c r="B90" s="187"/>
      <c r="C90" s="187"/>
      <c r="D90" s="187"/>
      <c r="E90" s="187"/>
      <c r="F90" s="187"/>
      <c r="G90" s="187"/>
      <c r="H90" s="187"/>
      <c r="I90" s="187"/>
      <c r="J90" s="187"/>
      <c r="K90" s="187"/>
      <c r="L90" s="187"/>
      <c r="M90" s="187"/>
      <c r="N90" s="187"/>
      <c r="O90" s="187"/>
      <c r="P90" s="187"/>
      <c r="Q90" s="187"/>
      <c r="R90" s="187"/>
      <c r="S90" s="187"/>
      <c r="T90" s="187"/>
      <c r="U90" s="187"/>
      <c r="V90" s="187"/>
      <c r="W90" s="187"/>
      <c r="X90" s="187"/>
      <c r="Y90" s="187"/>
      <c r="Z90" s="187"/>
      <c r="AA90" s="187"/>
      <c r="AB90" s="187"/>
      <c r="AC90" s="187"/>
      <c r="AD90" s="187"/>
      <c r="AE90" s="187"/>
      <c r="AF90" s="187"/>
      <c r="AG90" s="187"/>
      <c r="AH90" s="187"/>
    </row>
    <row r="91" ht="14.25" customHeight="1">
      <c r="A91" s="187"/>
      <c r="B91" s="187"/>
      <c r="C91" s="187"/>
      <c r="D91" s="187"/>
      <c r="E91" s="187"/>
      <c r="F91" s="187"/>
      <c r="G91" s="187"/>
      <c r="H91" s="187"/>
      <c r="I91" s="187"/>
      <c r="J91" s="187"/>
      <c r="K91" s="187"/>
      <c r="L91" s="187"/>
      <c r="M91" s="187"/>
      <c r="N91" s="187"/>
      <c r="O91" s="187"/>
      <c r="P91" s="187"/>
      <c r="Q91" s="187"/>
      <c r="R91" s="187"/>
      <c r="S91" s="187"/>
      <c r="T91" s="187"/>
      <c r="U91" s="187"/>
      <c r="V91" s="187"/>
      <c r="W91" s="187"/>
      <c r="X91" s="187"/>
      <c r="Y91" s="187"/>
      <c r="Z91" s="187"/>
      <c r="AA91" s="187"/>
      <c r="AB91" s="187"/>
      <c r="AC91" s="187"/>
      <c r="AD91" s="187"/>
      <c r="AE91" s="187"/>
      <c r="AF91" s="187"/>
      <c r="AG91" s="187"/>
      <c r="AH91" s="187"/>
    </row>
    <row r="92" ht="14.25" customHeight="1">
      <c r="A92" s="187"/>
      <c r="B92" s="335" t="s">
        <v>247</v>
      </c>
      <c r="C92" s="335"/>
      <c r="D92" s="335"/>
      <c r="E92" s="335" t="s">
        <v>248</v>
      </c>
      <c r="F92" s="335"/>
      <c r="G92" s="187"/>
      <c r="H92" s="187"/>
      <c r="I92" s="187"/>
      <c r="J92" s="187"/>
      <c r="K92" s="187"/>
      <c r="L92" s="187"/>
      <c r="M92" s="187"/>
      <c r="N92" s="187"/>
      <c r="O92" s="187"/>
      <c r="P92" s="187"/>
      <c r="Q92" s="187"/>
      <c r="R92" s="187"/>
      <c r="S92" s="187"/>
      <c r="T92" s="187"/>
      <c r="U92" s="187"/>
      <c r="V92" s="187"/>
      <c r="W92" s="187"/>
      <c r="X92" s="187"/>
      <c r="Y92" s="187"/>
      <c r="Z92" s="187"/>
      <c r="AA92" s="187"/>
      <c r="AB92" s="187"/>
      <c r="AC92" s="187"/>
      <c r="AD92" s="187"/>
      <c r="AE92" s="187"/>
      <c r="AF92" s="187"/>
      <c r="AG92" s="187"/>
      <c r="AH92" s="187"/>
    </row>
    <row r="93" ht="14.25" customHeight="1">
      <c r="A93" s="187"/>
      <c r="B93" s="335" t="s">
        <v>249</v>
      </c>
      <c r="C93" s="365">
        <f>'別紙１-4月'!N97+'別紙１-5月'!N97+'別紙１-6月'!N97+'別紙１-7月'!N97+'別紙１-8月'!N97+'別紙１-9月'!N97+'別紙１-10月'!N97+'別紙１-11月'!N97+'別紙１-12月'!N97+'別紙１-1月'!N97+'別紙１-2月'!N97+'別紙１-3月'!N97</f>
        <v>0</v>
      </c>
      <c r="D93" s="106"/>
      <c r="E93" s="366" t="str">
        <f>ROUNDDOWN(C93/(C93+C94)*(Q20+Q63),0)</f>
        <v>#DIV/0!</v>
      </c>
      <c r="F93" s="106"/>
      <c r="G93" s="187" t="s">
        <v>250</v>
      </c>
      <c r="H93" s="187"/>
      <c r="I93" s="187"/>
      <c r="J93" s="187"/>
      <c r="K93" s="187"/>
      <c r="L93" s="187"/>
      <c r="M93" s="187"/>
      <c r="N93" s="187"/>
      <c r="O93" s="187"/>
      <c r="P93" s="187"/>
      <c r="Q93" s="187"/>
      <c r="R93" s="187"/>
      <c r="S93" s="187"/>
      <c r="T93" s="187"/>
      <c r="U93" s="187"/>
      <c r="V93" s="187"/>
      <c r="W93" s="187"/>
      <c r="X93" s="187"/>
      <c r="Y93" s="187"/>
      <c r="Z93" s="187"/>
      <c r="AA93" s="187"/>
      <c r="AB93" s="187"/>
      <c r="AC93" s="187"/>
      <c r="AD93" s="187"/>
      <c r="AE93" s="187"/>
      <c r="AF93" s="187"/>
      <c r="AG93" s="187"/>
      <c r="AH93" s="187"/>
    </row>
    <row r="94" ht="14.25" customHeight="1">
      <c r="A94" s="187"/>
      <c r="B94" s="335" t="s">
        <v>251</v>
      </c>
      <c r="C94" s="365">
        <f>'別紙１-4月'!U97+'別紙１-5月'!U97+'別紙１-6月'!U97+'別紙１-7月'!U97+'別紙１-8月'!U97+'別紙１-9月'!U97+'別紙１-10月'!U97+'別紙１-11月'!U97+'別紙１-12月'!U97+'別紙１-1月'!U97+'別紙１-2月'!U97+'別紙１-3月'!U97</f>
        <v>0</v>
      </c>
      <c r="D94" s="106"/>
      <c r="E94" s="366" t="str">
        <f>ROUNDUP(C94/(C94+C93)*(Q20+Q63),0)</f>
        <v>#DIV/0!</v>
      </c>
      <c r="F94" s="106"/>
      <c r="G94" s="187"/>
      <c r="H94" s="187"/>
      <c r="I94" s="187"/>
      <c r="J94" s="187"/>
      <c r="K94" s="187"/>
      <c r="L94" s="187"/>
      <c r="M94" s="187"/>
      <c r="N94" s="187"/>
      <c r="O94" s="187"/>
      <c r="P94" s="187"/>
      <c r="Q94" s="187"/>
      <c r="R94" s="187"/>
      <c r="S94" s="187"/>
      <c r="T94" s="187"/>
      <c r="U94" s="187"/>
      <c r="V94" s="187"/>
      <c r="W94" s="187"/>
      <c r="X94" s="187"/>
      <c r="Y94" s="187"/>
      <c r="Z94" s="187"/>
      <c r="AA94" s="187"/>
      <c r="AB94" s="187"/>
      <c r="AC94" s="187"/>
      <c r="AD94" s="187"/>
      <c r="AE94" s="187"/>
      <c r="AF94" s="187"/>
      <c r="AG94" s="187"/>
      <c r="AH94" s="187"/>
    </row>
    <row r="95" ht="14.25" customHeight="1">
      <c r="A95" s="187"/>
      <c r="B95" s="335"/>
      <c r="C95" s="335"/>
      <c r="D95" s="335"/>
      <c r="E95" s="335"/>
      <c r="F95" s="335"/>
      <c r="G95" s="187"/>
      <c r="H95" s="187"/>
      <c r="I95" s="187"/>
      <c r="J95" s="187"/>
      <c r="K95" s="187"/>
      <c r="L95" s="187"/>
      <c r="M95" s="187"/>
      <c r="N95" s="187"/>
      <c r="O95" s="187"/>
      <c r="P95" s="187"/>
      <c r="Q95" s="187"/>
      <c r="R95" s="187"/>
      <c r="S95" s="187"/>
      <c r="T95" s="187"/>
      <c r="U95" s="187"/>
      <c r="V95" s="187"/>
      <c r="W95" s="187"/>
      <c r="X95" s="187"/>
      <c r="Y95" s="187"/>
      <c r="Z95" s="187"/>
      <c r="AA95" s="187"/>
      <c r="AB95" s="187"/>
      <c r="AC95" s="187"/>
      <c r="AD95" s="187"/>
      <c r="AE95" s="187"/>
      <c r="AF95" s="187"/>
      <c r="AG95" s="187"/>
      <c r="AH95" s="187"/>
    </row>
    <row r="96" ht="14.25" customHeight="1">
      <c r="A96" s="187"/>
      <c r="B96" s="335"/>
      <c r="C96" s="335"/>
      <c r="D96" s="335"/>
      <c r="E96" s="335"/>
      <c r="F96" s="335"/>
      <c r="G96" s="187"/>
      <c r="H96" s="367">
        <f>'別紙１-4月'!S100+'別紙１-5月'!S81+'別紙１-6月'!S81+'別紙１-7月'!S81+'別紙１-8月'!S81+'別紙１-9月'!S81+'別紙１-10月'!S81+'別紙１-11月'!S81+'別紙１-12月'!S81+'別紙１-1月'!S81+'別紙１-2月'!S81+'別紙１-3月'!S81</f>
        <v>0</v>
      </c>
      <c r="I96" s="106"/>
      <c r="J96" s="187"/>
      <c r="K96" s="187"/>
      <c r="L96" s="187"/>
      <c r="M96" s="187"/>
      <c r="N96" s="187"/>
      <c r="O96" s="187"/>
      <c r="P96" s="187"/>
      <c r="Q96" s="187"/>
      <c r="R96" s="187"/>
      <c r="S96" s="187"/>
      <c r="T96" s="187"/>
      <c r="U96" s="187"/>
      <c r="V96" s="187"/>
      <c r="W96" s="187"/>
      <c r="X96" s="187"/>
      <c r="Y96" s="187"/>
      <c r="Z96" s="187"/>
      <c r="AA96" s="187"/>
      <c r="AB96" s="187"/>
      <c r="AC96" s="187"/>
      <c r="AD96" s="187"/>
      <c r="AE96" s="187"/>
      <c r="AF96" s="187"/>
      <c r="AG96" s="187"/>
      <c r="AH96" s="187"/>
    </row>
    <row r="97" ht="14.25" customHeight="1">
      <c r="A97" s="187"/>
      <c r="B97" s="335"/>
      <c r="C97" s="368"/>
      <c r="D97" s="335"/>
      <c r="E97" s="335"/>
      <c r="F97" s="335"/>
      <c r="G97" s="187"/>
      <c r="H97" s="187"/>
      <c r="I97" s="187"/>
      <c r="J97" s="187"/>
      <c r="K97" s="187"/>
      <c r="L97" s="187"/>
      <c r="M97" s="187"/>
      <c r="N97" s="187"/>
      <c r="O97" s="187"/>
      <c r="P97" s="187"/>
      <c r="Q97" s="187"/>
      <c r="R97" s="187"/>
      <c r="S97" s="187"/>
      <c r="T97" s="187"/>
      <c r="U97" s="187"/>
      <c r="V97" s="187"/>
      <c r="W97" s="187"/>
      <c r="X97" s="187"/>
      <c r="Y97" s="187"/>
      <c r="Z97" s="187"/>
      <c r="AA97" s="187"/>
      <c r="AB97" s="187"/>
      <c r="AC97" s="187"/>
      <c r="AD97" s="187"/>
      <c r="AE97" s="187"/>
      <c r="AF97" s="187"/>
      <c r="AG97" s="187"/>
      <c r="AH97" s="187"/>
    </row>
    <row r="98" ht="14.25" customHeight="1">
      <c r="A98" s="187"/>
      <c r="B98" s="335"/>
      <c r="C98" s="335"/>
      <c r="D98" s="335"/>
      <c r="E98" s="335"/>
      <c r="F98" s="335"/>
      <c r="G98" s="187"/>
      <c r="H98" s="187"/>
      <c r="I98" s="187"/>
      <c r="J98" s="187"/>
      <c r="K98" s="187"/>
      <c r="L98" s="191"/>
      <c r="M98" s="187"/>
      <c r="N98" s="187"/>
      <c r="O98" s="187"/>
      <c r="P98" s="187"/>
      <c r="Q98" s="187"/>
      <c r="R98" s="187"/>
      <c r="S98" s="187"/>
      <c r="T98" s="187"/>
      <c r="U98" s="187"/>
      <c r="V98" s="187"/>
      <c r="W98" s="187"/>
      <c r="X98" s="187"/>
      <c r="Y98" s="187"/>
      <c r="Z98" s="187"/>
      <c r="AA98" s="187"/>
      <c r="AB98" s="187"/>
      <c r="AC98" s="187"/>
      <c r="AD98" s="187"/>
      <c r="AE98" s="187"/>
      <c r="AF98" s="187"/>
      <c r="AG98" s="187"/>
      <c r="AH98" s="187"/>
    </row>
    <row r="99" ht="14.25" customHeight="1">
      <c r="A99" s="187"/>
      <c r="B99" s="187"/>
      <c r="C99" s="187"/>
      <c r="D99" s="187"/>
      <c r="E99" s="187"/>
      <c r="F99" s="187"/>
      <c r="G99" s="187"/>
      <c r="H99" s="187"/>
      <c r="I99" s="187"/>
      <c r="J99" s="187"/>
      <c r="K99" s="187"/>
      <c r="L99" s="187"/>
      <c r="M99" s="187"/>
      <c r="N99" s="187"/>
      <c r="O99" s="187"/>
      <c r="P99" s="187"/>
      <c r="Q99" s="187"/>
      <c r="R99" s="187"/>
      <c r="S99" s="187"/>
      <c r="T99" s="187"/>
      <c r="U99" s="187"/>
      <c r="V99" s="187"/>
      <c r="W99" s="187"/>
      <c r="X99" s="187"/>
      <c r="Y99" s="187"/>
      <c r="Z99" s="187"/>
      <c r="AA99" s="187"/>
      <c r="AB99" s="187"/>
      <c r="AC99" s="187"/>
      <c r="AD99" s="187"/>
      <c r="AE99" s="187"/>
      <c r="AF99" s="187"/>
      <c r="AG99" s="187"/>
      <c r="AH99" s="187"/>
    </row>
    <row r="100" ht="14.25" customHeight="1">
      <c r="A100" s="187"/>
      <c r="B100" s="187"/>
      <c r="C100" s="187"/>
      <c r="D100" s="187"/>
      <c r="E100" s="187"/>
      <c r="F100" s="187"/>
      <c r="G100" s="187"/>
      <c r="H100" s="187"/>
      <c r="I100" s="187"/>
      <c r="J100" s="187"/>
      <c r="K100" s="187"/>
      <c r="L100" s="187"/>
      <c r="M100" s="187"/>
      <c r="N100" s="187"/>
      <c r="O100" s="187"/>
      <c r="P100" s="187"/>
      <c r="Q100" s="187"/>
      <c r="R100" s="187"/>
      <c r="S100" s="187"/>
      <c r="T100" s="187"/>
      <c r="U100" s="187"/>
      <c r="V100" s="187"/>
      <c r="W100" s="187"/>
      <c r="X100" s="187"/>
      <c r="Y100" s="187"/>
      <c r="Z100" s="187"/>
      <c r="AA100" s="187"/>
      <c r="AB100" s="187"/>
      <c r="AC100" s="187"/>
      <c r="AD100" s="187"/>
      <c r="AE100" s="187"/>
      <c r="AF100" s="187"/>
      <c r="AG100" s="187"/>
      <c r="AH100" s="187"/>
    </row>
    <row r="101" ht="14.25" customHeight="1">
      <c r="A101" s="187"/>
      <c r="B101" s="187"/>
      <c r="C101" s="187"/>
      <c r="D101" s="187"/>
      <c r="E101" s="187"/>
      <c r="F101" s="187"/>
      <c r="G101" s="187"/>
      <c r="H101" s="187"/>
      <c r="I101" s="187"/>
      <c r="J101" s="187"/>
      <c r="K101" s="187"/>
      <c r="L101" s="187"/>
      <c r="M101" s="187"/>
      <c r="N101" s="187"/>
      <c r="O101" s="187"/>
      <c r="P101" s="187"/>
      <c r="Q101" s="187"/>
      <c r="R101" s="187"/>
      <c r="S101" s="187"/>
      <c r="T101" s="187"/>
      <c r="U101" s="187"/>
      <c r="V101" s="187"/>
      <c r="W101" s="187"/>
      <c r="X101" s="187"/>
      <c r="Y101" s="187"/>
      <c r="Z101" s="187"/>
      <c r="AA101" s="187"/>
      <c r="AB101" s="187"/>
      <c r="AC101" s="187"/>
      <c r="AD101" s="187"/>
      <c r="AE101" s="187"/>
      <c r="AF101" s="187"/>
      <c r="AG101" s="187"/>
      <c r="AH101" s="187"/>
    </row>
    <row r="102" ht="14.25" customHeight="1">
      <c r="A102" s="187"/>
      <c r="B102" s="187"/>
      <c r="C102" s="187"/>
      <c r="D102" s="187"/>
      <c r="E102" s="187"/>
      <c r="F102" s="187"/>
      <c r="G102" s="187"/>
      <c r="H102" s="187"/>
      <c r="I102" s="187"/>
      <c r="J102" s="187"/>
      <c r="K102" s="187"/>
      <c r="L102" s="187"/>
      <c r="M102" s="187"/>
      <c r="N102" s="187"/>
      <c r="O102" s="187"/>
      <c r="P102" s="187"/>
      <c r="Q102" s="187"/>
      <c r="R102" s="187"/>
      <c r="S102" s="187"/>
      <c r="T102" s="187"/>
      <c r="U102" s="187"/>
      <c r="V102" s="187"/>
      <c r="W102" s="187"/>
      <c r="X102" s="187"/>
      <c r="Y102" s="187"/>
      <c r="Z102" s="187"/>
      <c r="AA102" s="187"/>
      <c r="AB102" s="187"/>
      <c r="AC102" s="187"/>
      <c r="AD102" s="187"/>
      <c r="AE102" s="187"/>
      <c r="AF102" s="187"/>
      <c r="AG102" s="187"/>
      <c r="AH102" s="187"/>
    </row>
    <row r="103" ht="14.25" customHeight="1">
      <c r="A103" s="187"/>
      <c r="B103" s="187"/>
      <c r="C103" s="187"/>
      <c r="D103" s="187"/>
      <c r="E103" s="187"/>
      <c r="F103" s="187"/>
      <c r="G103" s="187"/>
      <c r="H103" s="187"/>
      <c r="I103" s="187"/>
      <c r="J103" s="187"/>
      <c r="K103" s="187"/>
      <c r="L103" s="187"/>
      <c r="M103" s="187"/>
      <c r="N103" s="187"/>
      <c r="O103" s="187"/>
      <c r="P103" s="187"/>
      <c r="Q103" s="187"/>
      <c r="R103" s="187"/>
      <c r="S103" s="187"/>
      <c r="T103" s="187"/>
      <c r="U103" s="187"/>
      <c r="V103" s="187"/>
      <c r="W103" s="187"/>
      <c r="X103" s="187"/>
      <c r="Y103" s="187"/>
      <c r="Z103" s="187"/>
      <c r="AA103" s="187"/>
      <c r="AB103" s="187"/>
      <c r="AC103" s="187"/>
      <c r="AD103" s="187"/>
      <c r="AE103" s="187"/>
      <c r="AF103" s="187"/>
      <c r="AG103" s="187"/>
      <c r="AH103" s="187"/>
    </row>
    <row r="104" ht="14.25" customHeight="1">
      <c r="A104" s="187"/>
      <c r="B104" s="187"/>
      <c r="C104" s="187"/>
      <c r="D104" s="187"/>
      <c r="E104" s="187"/>
      <c r="F104" s="187"/>
      <c r="G104" s="187"/>
      <c r="H104" s="187"/>
      <c r="I104" s="187"/>
      <c r="J104" s="187"/>
      <c r="K104" s="187"/>
      <c r="L104" s="187"/>
      <c r="M104" s="187"/>
      <c r="N104" s="187"/>
      <c r="O104" s="187"/>
      <c r="P104" s="187"/>
      <c r="Q104" s="187"/>
      <c r="R104" s="187"/>
      <c r="S104" s="187"/>
      <c r="T104" s="187"/>
      <c r="U104" s="187"/>
      <c r="V104" s="187"/>
      <c r="W104" s="187"/>
      <c r="X104" s="187"/>
      <c r="Y104" s="187"/>
      <c r="Z104" s="187"/>
      <c r="AA104" s="187"/>
      <c r="AB104" s="187"/>
      <c r="AC104" s="187"/>
      <c r="AD104" s="187"/>
      <c r="AE104" s="187"/>
      <c r="AF104" s="187"/>
      <c r="AG104" s="187"/>
      <c r="AH104" s="187"/>
    </row>
    <row r="105" ht="14.25" customHeight="1">
      <c r="A105" s="187"/>
      <c r="B105" s="187"/>
      <c r="C105" s="187"/>
      <c r="D105" s="187"/>
      <c r="E105" s="187"/>
      <c r="F105" s="187"/>
      <c r="G105" s="187"/>
      <c r="H105" s="187"/>
      <c r="I105" s="187"/>
      <c r="J105" s="187"/>
      <c r="K105" s="187"/>
      <c r="L105" s="187"/>
      <c r="M105" s="187"/>
      <c r="N105" s="187"/>
      <c r="O105" s="187"/>
      <c r="P105" s="187"/>
      <c r="Q105" s="187"/>
      <c r="R105" s="187"/>
      <c r="S105" s="187"/>
      <c r="T105" s="187"/>
      <c r="U105" s="187"/>
      <c r="V105" s="187"/>
      <c r="W105" s="187"/>
      <c r="X105" s="187"/>
      <c r="Y105" s="187"/>
      <c r="Z105" s="187"/>
      <c r="AA105" s="187"/>
      <c r="AB105" s="187"/>
      <c r="AC105" s="187"/>
      <c r="AD105" s="187"/>
      <c r="AE105" s="187"/>
      <c r="AF105" s="187"/>
      <c r="AG105" s="187"/>
      <c r="AH105" s="187"/>
    </row>
    <row r="106" ht="14.25" customHeight="1">
      <c r="A106" s="187"/>
      <c r="B106" s="187"/>
      <c r="C106" s="187"/>
      <c r="D106" s="187"/>
      <c r="E106" s="187"/>
      <c r="F106" s="187"/>
      <c r="G106" s="187"/>
      <c r="H106" s="187"/>
      <c r="I106" s="187"/>
      <c r="J106" s="187"/>
      <c r="K106" s="187"/>
      <c r="L106" s="187"/>
      <c r="M106" s="187"/>
      <c r="N106" s="187"/>
      <c r="O106" s="187"/>
      <c r="P106" s="187"/>
      <c r="Q106" s="187"/>
      <c r="R106" s="187"/>
      <c r="S106" s="187"/>
      <c r="T106" s="187"/>
      <c r="U106" s="187"/>
      <c r="V106" s="187"/>
      <c r="W106" s="187"/>
      <c r="X106" s="187"/>
      <c r="Y106" s="187"/>
      <c r="Z106" s="187"/>
      <c r="AA106" s="187"/>
      <c r="AB106" s="187"/>
      <c r="AC106" s="187"/>
      <c r="AD106" s="187"/>
      <c r="AE106" s="187"/>
      <c r="AF106" s="187"/>
      <c r="AG106" s="187"/>
      <c r="AH106" s="187"/>
    </row>
    <row r="107" ht="14.25" customHeight="1">
      <c r="A107" s="187"/>
      <c r="B107" s="187"/>
      <c r="C107" s="187"/>
      <c r="D107" s="187"/>
      <c r="E107" s="187"/>
      <c r="F107" s="187"/>
      <c r="G107" s="187"/>
      <c r="H107" s="187"/>
      <c r="I107" s="187"/>
      <c r="J107" s="187"/>
      <c r="K107" s="187"/>
      <c r="L107" s="187"/>
      <c r="M107" s="187"/>
      <c r="N107" s="187"/>
      <c r="O107" s="187"/>
      <c r="P107" s="187"/>
      <c r="Q107" s="187"/>
      <c r="R107" s="187"/>
      <c r="S107" s="187"/>
      <c r="T107" s="187"/>
      <c r="U107" s="187"/>
      <c r="V107" s="187"/>
      <c r="W107" s="187"/>
      <c r="X107" s="187"/>
      <c r="Y107" s="187"/>
      <c r="Z107" s="187"/>
      <c r="AA107" s="187"/>
      <c r="AB107" s="187"/>
      <c r="AC107" s="187"/>
      <c r="AD107" s="187"/>
      <c r="AE107" s="187"/>
      <c r="AF107" s="187"/>
      <c r="AG107" s="187"/>
      <c r="AH107" s="187"/>
    </row>
    <row r="108" ht="14.25" customHeight="1">
      <c r="A108" s="187"/>
      <c r="B108" s="187"/>
      <c r="C108" s="187"/>
      <c r="D108" s="187"/>
      <c r="E108" s="187"/>
      <c r="F108" s="187"/>
      <c r="G108" s="187"/>
      <c r="H108" s="187"/>
      <c r="I108" s="187"/>
      <c r="J108" s="187"/>
      <c r="K108" s="187"/>
      <c r="L108" s="187"/>
      <c r="M108" s="187"/>
      <c r="N108" s="187"/>
      <c r="O108" s="187"/>
      <c r="P108" s="187"/>
      <c r="Q108" s="187"/>
      <c r="R108" s="187"/>
      <c r="S108" s="187"/>
      <c r="T108" s="187"/>
      <c r="U108" s="187"/>
      <c r="V108" s="187"/>
      <c r="W108" s="187"/>
      <c r="X108" s="187"/>
      <c r="Y108" s="187"/>
      <c r="Z108" s="187"/>
      <c r="AA108" s="187"/>
      <c r="AB108" s="187"/>
      <c r="AC108" s="187"/>
      <c r="AD108" s="187"/>
      <c r="AE108" s="187"/>
      <c r="AF108" s="187"/>
      <c r="AG108" s="187"/>
      <c r="AH108" s="187"/>
    </row>
    <row r="109" ht="14.25" customHeight="1">
      <c r="A109" s="187"/>
      <c r="B109" s="187"/>
      <c r="C109" s="187"/>
      <c r="D109" s="187"/>
      <c r="E109" s="187"/>
      <c r="F109" s="187"/>
      <c r="G109" s="187"/>
      <c r="H109" s="187"/>
      <c r="I109" s="187"/>
      <c r="J109" s="187"/>
      <c r="K109" s="187"/>
      <c r="L109" s="187"/>
      <c r="M109" s="187"/>
      <c r="N109" s="187"/>
      <c r="O109" s="187"/>
      <c r="P109" s="187"/>
      <c r="Q109" s="187"/>
      <c r="R109" s="187"/>
      <c r="S109" s="187"/>
      <c r="T109" s="187"/>
      <c r="U109" s="187"/>
      <c r="V109" s="187"/>
      <c r="W109" s="187"/>
      <c r="X109" s="187"/>
      <c r="Y109" s="187"/>
      <c r="Z109" s="187"/>
      <c r="AA109" s="187"/>
      <c r="AB109" s="187"/>
      <c r="AC109" s="187"/>
      <c r="AD109" s="187"/>
      <c r="AE109" s="187"/>
      <c r="AF109" s="187"/>
      <c r="AG109" s="187"/>
      <c r="AH109" s="187"/>
    </row>
    <row r="110" ht="14.25" customHeight="1">
      <c r="A110" s="187"/>
      <c r="B110" s="187"/>
      <c r="C110" s="187"/>
      <c r="D110" s="187"/>
      <c r="E110" s="187"/>
      <c r="F110" s="187"/>
      <c r="G110" s="187"/>
      <c r="H110" s="187"/>
      <c r="I110" s="187"/>
      <c r="J110" s="187"/>
      <c r="K110" s="187"/>
      <c r="L110" s="187"/>
      <c r="M110" s="187"/>
      <c r="N110" s="187"/>
      <c r="O110" s="187"/>
      <c r="P110" s="187"/>
      <c r="Q110" s="187"/>
      <c r="R110" s="187"/>
      <c r="S110" s="187"/>
      <c r="T110" s="187"/>
      <c r="U110" s="187"/>
      <c r="V110" s="187"/>
      <c r="W110" s="187"/>
      <c r="X110" s="187"/>
      <c r="Y110" s="187"/>
      <c r="Z110" s="187"/>
      <c r="AA110" s="187"/>
      <c r="AB110" s="187"/>
      <c r="AC110" s="187"/>
      <c r="AD110" s="187"/>
      <c r="AE110" s="187"/>
      <c r="AF110" s="187"/>
      <c r="AG110" s="187"/>
      <c r="AH110" s="187"/>
    </row>
    <row r="111" ht="14.25" customHeight="1">
      <c r="A111" s="187"/>
      <c r="B111" s="187"/>
      <c r="C111" s="187"/>
      <c r="D111" s="187"/>
      <c r="E111" s="187"/>
      <c r="F111" s="187"/>
      <c r="G111" s="187"/>
      <c r="H111" s="187"/>
      <c r="I111" s="187"/>
      <c r="J111" s="187"/>
      <c r="K111" s="187"/>
      <c r="L111" s="187"/>
      <c r="M111" s="187"/>
      <c r="N111" s="187"/>
      <c r="O111" s="187"/>
      <c r="P111" s="187"/>
      <c r="Q111" s="187"/>
      <c r="R111" s="187"/>
      <c r="S111" s="187"/>
      <c r="T111" s="187"/>
      <c r="U111" s="187"/>
      <c r="V111" s="187"/>
      <c r="W111" s="187"/>
      <c r="X111" s="187"/>
      <c r="Y111" s="187"/>
      <c r="Z111" s="187"/>
      <c r="AA111" s="187"/>
      <c r="AB111" s="187"/>
      <c r="AC111" s="187"/>
      <c r="AD111" s="187"/>
      <c r="AE111" s="187"/>
      <c r="AF111" s="187"/>
      <c r="AG111" s="187"/>
      <c r="AH111" s="187"/>
    </row>
    <row r="112" ht="14.25" customHeight="1">
      <c r="A112" s="187"/>
      <c r="B112" s="187"/>
      <c r="C112" s="187"/>
      <c r="D112" s="187"/>
      <c r="E112" s="187"/>
      <c r="F112" s="187"/>
      <c r="G112" s="187"/>
      <c r="H112" s="187"/>
      <c r="I112" s="187"/>
      <c r="J112" s="187"/>
      <c r="K112" s="187"/>
      <c r="L112" s="187"/>
      <c r="M112" s="187"/>
      <c r="N112" s="187"/>
      <c r="O112" s="187"/>
      <c r="P112" s="187"/>
      <c r="Q112" s="187"/>
      <c r="R112" s="187"/>
      <c r="S112" s="187"/>
      <c r="T112" s="187"/>
      <c r="U112" s="187"/>
      <c r="V112" s="187"/>
      <c r="W112" s="187"/>
      <c r="X112" s="187"/>
      <c r="Y112" s="187"/>
      <c r="Z112" s="187"/>
      <c r="AA112" s="187"/>
      <c r="AB112" s="187"/>
      <c r="AC112" s="187"/>
      <c r="AD112" s="187"/>
      <c r="AE112" s="187"/>
      <c r="AF112" s="187"/>
      <c r="AG112" s="187"/>
      <c r="AH112" s="187"/>
    </row>
    <row r="113" ht="14.25" customHeight="1">
      <c r="A113" s="187"/>
      <c r="B113" s="187"/>
      <c r="C113" s="187"/>
      <c r="D113" s="187"/>
      <c r="E113" s="187"/>
      <c r="F113" s="187"/>
      <c r="G113" s="187"/>
      <c r="H113" s="187"/>
      <c r="I113" s="187"/>
      <c r="J113" s="187"/>
      <c r="K113" s="187"/>
      <c r="L113" s="187"/>
      <c r="M113" s="187"/>
      <c r="N113" s="187"/>
      <c r="O113" s="187"/>
      <c r="P113" s="187"/>
      <c r="Q113" s="187"/>
      <c r="R113" s="187"/>
      <c r="S113" s="187"/>
      <c r="T113" s="187"/>
      <c r="U113" s="187"/>
      <c r="V113" s="187"/>
      <c r="W113" s="187"/>
      <c r="X113" s="187"/>
      <c r="Y113" s="187"/>
      <c r="Z113" s="187"/>
      <c r="AA113" s="187"/>
      <c r="AB113" s="187"/>
      <c r="AC113" s="187"/>
      <c r="AD113" s="187"/>
      <c r="AE113" s="187"/>
      <c r="AF113" s="187"/>
      <c r="AG113" s="187"/>
      <c r="AH113" s="187"/>
    </row>
    <row r="114" ht="14.25" customHeight="1">
      <c r="A114" s="187"/>
      <c r="B114" s="187"/>
      <c r="C114" s="187"/>
      <c r="D114" s="187"/>
      <c r="E114" s="187"/>
      <c r="F114" s="187"/>
      <c r="G114" s="187"/>
      <c r="H114" s="187"/>
      <c r="I114" s="187"/>
      <c r="J114" s="187"/>
      <c r="K114" s="187"/>
      <c r="L114" s="187"/>
      <c r="M114" s="187"/>
      <c r="N114" s="187"/>
      <c r="O114" s="187"/>
      <c r="P114" s="187"/>
      <c r="Q114" s="187"/>
      <c r="R114" s="187"/>
      <c r="S114" s="187"/>
      <c r="T114" s="187"/>
      <c r="U114" s="187"/>
      <c r="V114" s="187"/>
      <c r="W114" s="187"/>
      <c r="X114" s="187"/>
      <c r="Y114" s="187"/>
      <c r="Z114" s="187"/>
      <c r="AA114" s="187"/>
      <c r="AB114" s="187"/>
      <c r="AC114" s="187"/>
      <c r="AD114" s="187"/>
      <c r="AE114" s="187"/>
      <c r="AF114" s="187"/>
      <c r="AG114" s="187"/>
      <c r="AH114" s="187"/>
    </row>
    <row r="115" ht="14.25" customHeight="1">
      <c r="A115" s="187"/>
      <c r="B115" s="187"/>
      <c r="C115" s="187"/>
      <c r="D115" s="187"/>
      <c r="E115" s="187"/>
      <c r="F115" s="187"/>
      <c r="G115" s="187"/>
      <c r="H115" s="187"/>
      <c r="I115" s="187"/>
      <c r="J115" s="187"/>
      <c r="K115" s="187"/>
      <c r="L115" s="187"/>
      <c r="M115" s="187"/>
      <c r="N115" s="187"/>
      <c r="O115" s="187"/>
      <c r="P115" s="187"/>
      <c r="Q115" s="187"/>
      <c r="R115" s="187"/>
      <c r="S115" s="187"/>
      <c r="T115" s="187"/>
      <c r="U115" s="187"/>
      <c r="V115" s="187"/>
      <c r="W115" s="187"/>
      <c r="X115" s="187"/>
      <c r="Y115" s="187"/>
      <c r="Z115" s="187"/>
      <c r="AA115" s="187"/>
      <c r="AB115" s="187"/>
      <c r="AC115" s="187"/>
      <c r="AD115" s="187"/>
      <c r="AE115" s="187"/>
      <c r="AF115" s="187"/>
      <c r="AG115" s="187"/>
      <c r="AH115" s="187"/>
    </row>
    <row r="116" ht="14.25" customHeight="1">
      <c r="A116" s="187"/>
      <c r="B116" s="187"/>
      <c r="C116" s="187"/>
      <c r="D116" s="187"/>
      <c r="E116" s="187"/>
      <c r="F116" s="187"/>
      <c r="G116" s="187"/>
      <c r="H116" s="187"/>
      <c r="I116" s="187"/>
      <c r="J116" s="187"/>
      <c r="K116" s="187"/>
      <c r="L116" s="187"/>
      <c r="M116" s="187"/>
      <c r="N116" s="187"/>
      <c r="O116" s="187"/>
      <c r="P116" s="187"/>
      <c r="Q116" s="187"/>
      <c r="R116" s="187"/>
      <c r="S116" s="187"/>
      <c r="T116" s="187"/>
      <c r="U116" s="187"/>
      <c r="V116" s="187"/>
      <c r="W116" s="187"/>
      <c r="X116" s="187"/>
      <c r="Y116" s="187"/>
      <c r="Z116" s="187"/>
      <c r="AA116" s="187"/>
      <c r="AB116" s="187"/>
      <c r="AC116" s="187"/>
      <c r="AD116" s="187"/>
      <c r="AE116" s="187"/>
      <c r="AF116" s="187"/>
      <c r="AG116" s="187"/>
      <c r="AH116" s="187"/>
    </row>
    <row r="117" ht="14.25" customHeight="1">
      <c r="A117" s="187"/>
      <c r="B117" s="187"/>
      <c r="C117" s="187"/>
      <c r="D117" s="187"/>
      <c r="E117" s="187"/>
      <c r="F117" s="187"/>
      <c r="G117" s="187"/>
      <c r="H117" s="187"/>
      <c r="I117" s="187"/>
      <c r="J117" s="187"/>
      <c r="K117" s="187"/>
      <c r="L117" s="187"/>
      <c r="M117" s="187"/>
      <c r="N117" s="187"/>
      <c r="O117" s="187"/>
      <c r="P117" s="187"/>
      <c r="Q117" s="187"/>
      <c r="R117" s="187"/>
      <c r="S117" s="187"/>
      <c r="T117" s="187"/>
      <c r="U117" s="187"/>
      <c r="V117" s="187"/>
      <c r="W117" s="187"/>
      <c r="X117" s="187"/>
      <c r="Y117" s="187"/>
      <c r="Z117" s="187"/>
      <c r="AA117" s="187"/>
      <c r="AB117" s="187"/>
      <c r="AC117" s="187"/>
      <c r="AD117" s="187"/>
      <c r="AE117" s="187"/>
      <c r="AF117" s="187"/>
      <c r="AG117" s="187"/>
      <c r="AH117" s="187"/>
    </row>
    <row r="118" ht="14.25" customHeight="1">
      <c r="A118" s="187"/>
      <c r="B118" s="187"/>
      <c r="C118" s="187"/>
      <c r="D118" s="187"/>
      <c r="E118" s="187"/>
      <c r="F118" s="187"/>
      <c r="G118" s="187"/>
      <c r="H118" s="187"/>
      <c r="I118" s="187"/>
      <c r="J118" s="187"/>
      <c r="K118" s="187"/>
      <c r="L118" s="187"/>
      <c r="M118" s="187"/>
      <c r="N118" s="187"/>
      <c r="O118" s="187"/>
      <c r="P118" s="187"/>
      <c r="Q118" s="187"/>
      <c r="R118" s="187"/>
      <c r="S118" s="187"/>
      <c r="T118" s="187"/>
      <c r="U118" s="187"/>
      <c r="V118" s="187"/>
      <c r="W118" s="187"/>
      <c r="X118" s="187"/>
      <c r="Y118" s="187"/>
      <c r="Z118" s="187"/>
      <c r="AA118" s="187"/>
      <c r="AB118" s="187"/>
      <c r="AC118" s="187"/>
      <c r="AD118" s="187"/>
      <c r="AE118" s="187"/>
      <c r="AF118" s="187"/>
      <c r="AG118" s="187"/>
      <c r="AH118" s="187"/>
    </row>
    <row r="119" ht="14.25" customHeight="1">
      <c r="A119" s="187"/>
      <c r="B119" s="187"/>
      <c r="C119" s="187"/>
      <c r="D119" s="187"/>
      <c r="E119" s="187"/>
      <c r="F119" s="187"/>
      <c r="G119" s="187"/>
      <c r="H119" s="187"/>
      <c r="I119" s="187"/>
      <c r="J119" s="187"/>
      <c r="K119" s="187"/>
      <c r="L119" s="187"/>
      <c r="M119" s="187"/>
      <c r="N119" s="187"/>
      <c r="O119" s="187"/>
      <c r="P119" s="187"/>
      <c r="Q119" s="187"/>
      <c r="R119" s="187"/>
      <c r="S119" s="187"/>
      <c r="T119" s="187"/>
      <c r="U119" s="187"/>
      <c r="V119" s="187"/>
      <c r="W119" s="187"/>
      <c r="X119" s="187"/>
      <c r="Y119" s="187"/>
      <c r="Z119" s="187"/>
      <c r="AA119" s="187"/>
      <c r="AB119" s="187"/>
      <c r="AC119" s="187"/>
      <c r="AD119" s="187"/>
      <c r="AE119" s="187"/>
      <c r="AF119" s="187"/>
      <c r="AG119" s="187"/>
      <c r="AH119" s="187"/>
    </row>
    <row r="120" ht="14.25" customHeight="1">
      <c r="A120" s="187"/>
      <c r="B120" s="187"/>
      <c r="C120" s="187"/>
      <c r="D120" s="187"/>
      <c r="E120" s="187"/>
      <c r="F120" s="187"/>
      <c r="G120" s="187"/>
      <c r="H120" s="187"/>
      <c r="I120" s="187"/>
      <c r="J120" s="187"/>
      <c r="K120" s="187"/>
      <c r="L120" s="187"/>
      <c r="M120" s="187"/>
      <c r="N120" s="187"/>
      <c r="O120" s="187"/>
      <c r="P120" s="187"/>
      <c r="Q120" s="187"/>
      <c r="R120" s="187"/>
      <c r="S120" s="187"/>
      <c r="T120" s="187"/>
      <c r="U120" s="187"/>
      <c r="V120" s="187"/>
      <c r="W120" s="187"/>
      <c r="X120" s="187"/>
      <c r="Y120" s="187"/>
      <c r="Z120" s="187"/>
      <c r="AA120" s="187"/>
      <c r="AB120" s="187"/>
      <c r="AC120" s="187"/>
      <c r="AD120" s="187"/>
      <c r="AE120" s="187"/>
      <c r="AF120" s="187"/>
      <c r="AG120" s="187"/>
      <c r="AH120" s="187"/>
    </row>
    <row r="121" ht="14.25" customHeight="1">
      <c r="A121" s="187"/>
      <c r="B121" s="187"/>
      <c r="C121" s="187"/>
      <c r="D121" s="187"/>
      <c r="E121" s="187"/>
      <c r="F121" s="187"/>
      <c r="G121" s="187"/>
      <c r="H121" s="187"/>
      <c r="I121" s="187"/>
      <c r="J121" s="187"/>
      <c r="K121" s="187"/>
      <c r="L121" s="187"/>
      <c r="M121" s="187"/>
      <c r="N121" s="187"/>
      <c r="O121" s="187"/>
      <c r="P121" s="187"/>
      <c r="Q121" s="187"/>
      <c r="R121" s="187"/>
      <c r="S121" s="187"/>
      <c r="T121" s="187"/>
      <c r="U121" s="187"/>
      <c r="V121" s="187"/>
      <c r="W121" s="187"/>
      <c r="X121" s="187"/>
      <c r="Y121" s="187"/>
      <c r="Z121" s="187"/>
      <c r="AA121" s="187"/>
      <c r="AB121" s="187"/>
      <c r="AC121" s="187"/>
      <c r="AD121" s="187"/>
      <c r="AE121" s="187"/>
      <c r="AF121" s="187"/>
      <c r="AG121" s="187"/>
      <c r="AH121" s="187"/>
    </row>
    <row r="122" ht="14.25" customHeight="1">
      <c r="A122" s="187"/>
      <c r="B122" s="187"/>
      <c r="C122" s="187"/>
      <c r="D122" s="187"/>
      <c r="E122" s="187"/>
      <c r="F122" s="187"/>
      <c r="G122" s="187"/>
      <c r="H122" s="187"/>
      <c r="I122" s="187"/>
      <c r="J122" s="187"/>
      <c r="K122" s="187"/>
      <c r="L122" s="187"/>
      <c r="M122" s="187"/>
      <c r="N122" s="187"/>
      <c r="O122" s="187"/>
      <c r="P122" s="187"/>
      <c r="Q122" s="187"/>
      <c r="R122" s="187"/>
      <c r="S122" s="187"/>
      <c r="T122" s="187"/>
      <c r="U122" s="187"/>
      <c r="V122" s="187"/>
      <c r="W122" s="187"/>
      <c r="X122" s="187"/>
      <c r="Y122" s="187"/>
      <c r="Z122" s="187"/>
      <c r="AA122" s="187"/>
      <c r="AB122" s="187"/>
      <c r="AC122" s="187"/>
      <c r="AD122" s="187"/>
      <c r="AE122" s="187"/>
      <c r="AF122" s="187"/>
      <c r="AG122" s="187"/>
      <c r="AH122" s="187"/>
    </row>
    <row r="123" ht="14.25" customHeight="1">
      <c r="A123" s="187"/>
      <c r="B123" s="187"/>
      <c r="C123" s="187"/>
      <c r="D123" s="187"/>
      <c r="E123" s="187"/>
      <c r="F123" s="187"/>
      <c r="G123" s="187"/>
      <c r="H123" s="187"/>
      <c r="I123" s="187"/>
      <c r="J123" s="187"/>
      <c r="K123" s="187"/>
      <c r="L123" s="187"/>
      <c r="M123" s="187"/>
      <c r="N123" s="187"/>
      <c r="O123" s="187"/>
      <c r="P123" s="187"/>
      <c r="Q123" s="187"/>
      <c r="R123" s="187"/>
      <c r="S123" s="187"/>
      <c r="T123" s="187"/>
      <c r="U123" s="187"/>
      <c r="V123" s="187"/>
      <c r="W123" s="187"/>
      <c r="X123" s="187"/>
      <c r="Y123" s="187"/>
      <c r="Z123" s="187"/>
      <c r="AA123" s="187"/>
      <c r="AB123" s="187"/>
      <c r="AC123" s="187"/>
      <c r="AD123" s="187"/>
      <c r="AE123" s="187"/>
      <c r="AF123" s="187"/>
      <c r="AG123" s="187"/>
      <c r="AH123" s="187"/>
    </row>
    <row r="124" ht="14.25" customHeight="1">
      <c r="A124" s="187"/>
      <c r="B124" s="187"/>
      <c r="C124" s="187"/>
      <c r="D124" s="187"/>
      <c r="E124" s="187"/>
      <c r="F124" s="187"/>
      <c r="G124" s="187"/>
      <c r="H124" s="187"/>
      <c r="I124" s="187"/>
      <c r="J124" s="187"/>
      <c r="K124" s="187"/>
      <c r="L124" s="187"/>
      <c r="M124" s="187"/>
      <c r="N124" s="187"/>
      <c r="O124" s="187"/>
      <c r="P124" s="187"/>
      <c r="Q124" s="187"/>
      <c r="R124" s="187"/>
      <c r="S124" s="187"/>
      <c r="T124" s="187"/>
      <c r="U124" s="187"/>
      <c r="V124" s="187"/>
      <c r="W124" s="187"/>
      <c r="X124" s="187"/>
      <c r="Y124" s="187"/>
      <c r="Z124" s="187"/>
      <c r="AA124" s="187"/>
      <c r="AB124" s="187"/>
      <c r="AC124" s="187"/>
      <c r="AD124" s="187"/>
      <c r="AE124" s="187"/>
      <c r="AF124" s="187"/>
      <c r="AG124" s="187"/>
      <c r="AH124" s="187"/>
    </row>
    <row r="125" ht="14.25" customHeight="1">
      <c r="A125" s="187"/>
      <c r="B125" s="187"/>
      <c r="C125" s="187"/>
      <c r="D125" s="187"/>
      <c r="E125" s="187"/>
      <c r="F125" s="187"/>
      <c r="G125" s="187"/>
      <c r="H125" s="187"/>
      <c r="I125" s="187"/>
      <c r="J125" s="187"/>
      <c r="K125" s="187"/>
      <c r="L125" s="187"/>
      <c r="M125" s="187"/>
      <c r="N125" s="187"/>
      <c r="O125" s="187"/>
      <c r="P125" s="187"/>
      <c r="Q125" s="187"/>
      <c r="R125" s="187"/>
      <c r="S125" s="187"/>
      <c r="T125" s="187"/>
      <c r="U125" s="187"/>
      <c r="V125" s="187"/>
      <c r="W125" s="187"/>
      <c r="X125" s="187"/>
      <c r="Y125" s="187"/>
      <c r="Z125" s="187"/>
      <c r="AA125" s="187"/>
      <c r="AB125" s="187"/>
      <c r="AC125" s="187"/>
      <c r="AD125" s="187"/>
      <c r="AE125" s="187"/>
      <c r="AF125" s="187"/>
      <c r="AG125" s="187"/>
      <c r="AH125" s="187"/>
    </row>
    <row r="126" ht="14.25" customHeight="1">
      <c r="A126" s="187"/>
      <c r="B126" s="187"/>
      <c r="C126" s="187"/>
      <c r="D126" s="187"/>
      <c r="E126" s="187"/>
      <c r="F126" s="187"/>
      <c r="G126" s="187"/>
      <c r="H126" s="187"/>
      <c r="I126" s="187"/>
      <c r="J126" s="187"/>
      <c r="K126" s="187"/>
      <c r="L126" s="187"/>
      <c r="M126" s="187"/>
      <c r="N126" s="187"/>
      <c r="O126" s="187"/>
      <c r="P126" s="187"/>
      <c r="Q126" s="187"/>
      <c r="R126" s="187"/>
      <c r="S126" s="187"/>
      <c r="T126" s="187"/>
      <c r="U126" s="187"/>
      <c r="V126" s="187"/>
      <c r="W126" s="187"/>
      <c r="X126" s="187"/>
      <c r="Y126" s="187"/>
      <c r="Z126" s="187"/>
      <c r="AA126" s="187"/>
      <c r="AB126" s="187"/>
      <c r="AC126" s="187"/>
      <c r="AD126" s="187"/>
      <c r="AE126" s="187"/>
      <c r="AF126" s="187"/>
      <c r="AG126" s="187"/>
      <c r="AH126" s="187"/>
    </row>
    <row r="127" ht="14.25" customHeight="1">
      <c r="A127" s="187"/>
      <c r="B127" s="187"/>
      <c r="C127" s="187"/>
      <c r="D127" s="187"/>
      <c r="E127" s="187"/>
      <c r="F127" s="187"/>
      <c r="G127" s="187"/>
      <c r="H127" s="187"/>
      <c r="I127" s="187"/>
      <c r="J127" s="187"/>
      <c r="K127" s="187"/>
      <c r="L127" s="187"/>
      <c r="M127" s="187"/>
      <c r="N127" s="187"/>
      <c r="O127" s="187"/>
      <c r="P127" s="187"/>
      <c r="Q127" s="187"/>
      <c r="R127" s="187"/>
      <c r="S127" s="187"/>
      <c r="T127" s="187"/>
      <c r="U127" s="187"/>
      <c r="V127" s="187"/>
      <c r="W127" s="187"/>
      <c r="X127" s="187"/>
      <c r="Y127" s="187"/>
      <c r="Z127" s="187"/>
      <c r="AA127" s="187"/>
      <c r="AB127" s="187"/>
      <c r="AC127" s="187"/>
      <c r="AD127" s="187"/>
      <c r="AE127" s="187"/>
      <c r="AF127" s="187"/>
      <c r="AG127" s="187"/>
      <c r="AH127" s="187"/>
    </row>
    <row r="128" ht="14.25" customHeight="1">
      <c r="A128" s="187"/>
      <c r="B128" s="187"/>
      <c r="C128" s="187"/>
      <c r="D128" s="187"/>
      <c r="E128" s="187"/>
      <c r="F128" s="187"/>
      <c r="G128" s="187"/>
      <c r="H128" s="187"/>
      <c r="I128" s="187"/>
      <c r="J128" s="187"/>
      <c r="K128" s="187"/>
      <c r="L128" s="187"/>
      <c r="M128" s="187"/>
      <c r="N128" s="187"/>
      <c r="O128" s="187"/>
      <c r="P128" s="187"/>
      <c r="Q128" s="187"/>
      <c r="R128" s="187"/>
      <c r="S128" s="187"/>
      <c r="T128" s="187"/>
      <c r="U128" s="187"/>
      <c r="V128" s="187"/>
      <c r="W128" s="187"/>
      <c r="X128" s="187"/>
      <c r="Y128" s="187"/>
      <c r="Z128" s="187"/>
      <c r="AA128" s="187"/>
      <c r="AB128" s="187"/>
      <c r="AC128" s="187"/>
      <c r="AD128" s="187"/>
      <c r="AE128" s="187"/>
      <c r="AF128" s="187"/>
      <c r="AG128" s="187"/>
      <c r="AH128" s="187"/>
    </row>
    <row r="129" ht="14.25" customHeight="1">
      <c r="A129" s="187"/>
      <c r="B129" s="187"/>
      <c r="C129" s="187"/>
      <c r="D129" s="187"/>
      <c r="E129" s="187"/>
      <c r="F129" s="187"/>
      <c r="G129" s="187"/>
      <c r="H129" s="187"/>
      <c r="I129" s="187"/>
      <c r="J129" s="187"/>
      <c r="K129" s="187"/>
      <c r="L129" s="187"/>
      <c r="M129" s="187"/>
      <c r="N129" s="187"/>
      <c r="O129" s="187"/>
      <c r="P129" s="187"/>
      <c r="Q129" s="187"/>
      <c r="R129" s="187"/>
      <c r="S129" s="187"/>
      <c r="T129" s="187"/>
      <c r="U129" s="187"/>
      <c r="V129" s="187"/>
      <c r="W129" s="187"/>
      <c r="X129" s="187"/>
      <c r="Y129" s="187"/>
      <c r="Z129" s="187"/>
      <c r="AA129" s="187"/>
      <c r="AB129" s="187"/>
      <c r="AC129" s="187"/>
      <c r="AD129" s="187"/>
      <c r="AE129" s="187"/>
      <c r="AF129" s="187"/>
      <c r="AG129" s="187"/>
      <c r="AH129" s="187"/>
    </row>
    <row r="130" ht="14.25" customHeight="1">
      <c r="A130" s="187"/>
      <c r="B130" s="187"/>
      <c r="C130" s="187"/>
      <c r="D130" s="187"/>
      <c r="E130" s="187"/>
      <c r="F130" s="187"/>
      <c r="G130" s="187"/>
      <c r="H130" s="187"/>
      <c r="I130" s="187"/>
      <c r="J130" s="187"/>
      <c r="K130" s="187"/>
      <c r="L130" s="187"/>
      <c r="M130" s="187"/>
      <c r="N130" s="187"/>
      <c r="O130" s="187"/>
      <c r="P130" s="187"/>
      <c r="Q130" s="187"/>
      <c r="R130" s="187"/>
      <c r="S130" s="187"/>
      <c r="T130" s="187"/>
      <c r="U130" s="187"/>
      <c r="V130" s="187"/>
      <c r="W130" s="187"/>
      <c r="X130" s="187"/>
      <c r="Y130" s="187"/>
      <c r="Z130" s="187"/>
      <c r="AA130" s="187"/>
      <c r="AB130" s="187"/>
      <c r="AC130" s="187"/>
      <c r="AD130" s="187"/>
      <c r="AE130" s="187"/>
      <c r="AF130" s="187"/>
      <c r="AG130" s="187"/>
      <c r="AH130" s="187"/>
    </row>
    <row r="131" ht="14.25" customHeight="1">
      <c r="A131" s="187"/>
      <c r="B131" s="187"/>
      <c r="C131" s="187"/>
      <c r="D131" s="187"/>
      <c r="E131" s="187"/>
      <c r="F131" s="187"/>
      <c r="G131" s="187"/>
      <c r="H131" s="187"/>
      <c r="I131" s="187"/>
      <c r="J131" s="187"/>
      <c r="K131" s="187"/>
      <c r="L131" s="187"/>
      <c r="M131" s="187"/>
      <c r="N131" s="187"/>
      <c r="O131" s="187"/>
      <c r="P131" s="187"/>
      <c r="Q131" s="187"/>
      <c r="R131" s="187"/>
      <c r="S131" s="187"/>
      <c r="T131" s="187"/>
      <c r="U131" s="187"/>
      <c r="V131" s="187"/>
      <c r="W131" s="187"/>
      <c r="X131" s="187"/>
      <c r="Y131" s="187"/>
      <c r="Z131" s="187"/>
      <c r="AA131" s="187"/>
      <c r="AB131" s="187"/>
      <c r="AC131" s="187"/>
      <c r="AD131" s="187"/>
      <c r="AE131" s="187"/>
      <c r="AF131" s="187"/>
      <c r="AG131" s="187"/>
      <c r="AH131" s="187"/>
    </row>
    <row r="132" ht="14.25" customHeight="1">
      <c r="A132" s="187"/>
      <c r="B132" s="187"/>
      <c r="C132" s="187"/>
      <c r="D132" s="187"/>
      <c r="E132" s="187"/>
      <c r="F132" s="187"/>
      <c r="G132" s="187"/>
      <c r="H132" s="187"/>
      <c r="I132" s="187"/>
      <c r="J132" s="187"/>
      <c r="K132" s="187"/>
      <c r="L132" s="187"/>
      <c r="M132" s="187"/>
      <c r="N132" s="187"/>
      <c r="O132" s="187"/>
      <c r="P132" s="187"/>
      <c r="Q132" s="187"/>
      <c r="R132" s="187"/>
      <c r="S132" s="187"/>
      <c r="T132" s="187"/>
      <c r="U132" s="187"/>
      <c r="V132" s="187"/>
      <c r="W132" s="187"/>
      <c r="X132" s="187"/>
      <c r="Y132" s="187"/>
      <c r="Z132" s="187"/>
      <c r="AA132" s="187"/>
      <c r="AB132" s="187"/>
      <c r="AC132" s="187"/>
      <c r="AD132" s="187"/>
      <c r="AE132" s="187"/>
      <c r="AF132" s="187"/>
      <c r="AG132" s="187"/>
      <c r="AH132" s="187"/>
    </row>
    <row r="133" ht="14.25" customHeight="1">
      <c r="A133" s="187"/>
      <c r="B133" s="187"/>
      <c r="C133" s="187"/>
      <c r="D133" s="187"/>
      <c r="E133" s="187"/>
      <c r="F133" s="187"/>
      <c r="G133" s="187"/>
      <c r="H133" s="187"/>
      <c r="I133" s="187"/>
      <c r="J133" s="187"/>
      <c r="K133" s="187"/>
      <c r="L133" s="187"/>
      <c r="M133" s="187"/>
      <c r="N133" s="187"/>
      <c r="O133" s="187"/>
      <c r="P133" s="187"/>
      <c r="Q133" s="187"/>
      <c r="R133" s="187"/>
      <c r="S133" s="187"/>
      <c r="T133" s="187"/>
      <c r="U133" s="187"/>
      <c r="V133" s="187"/>
      <c r="W133" s="187"/>
      <c r="X133" s="187"/>
      <c r="Y133" s="187"/>
      <c r="Z133" s="187"/>
      <c r="AA133" s="187"/>
      <c r="AB133" s="187"/>
      <c r="AC133" s="187"/>
      <c r="AD133" s="187"/>
      <c r="AE133" s="187"/>
      <c r="AF133" s="187"/>
      <c r="AG133" s="187"/>
      <c r="AH133" s="187"/>
    </row>
    <row r="134" ht="14.25" customHeight="1">
      <c r="A134" s="187"/>
      <c r="B134" s="187"/>
      <c r="C134" s="187"/>
      <c r="D134" s="187"/>
      <c r="E134" s="187"/>
      <c r="F134" s="187"/>
      <c r="G134" s="187"/>
      <c r="H134" s="187"/>
      <c r="I134" s="187"/>
      <c r="J134" s="187"/>
      <c r="K134" s="187"/>
      <c r="L134" s="187"/>
      <c r="M134" s="187"/>
      <c r="N134" s="187"/>
      <c r="O134" s="187"/>
      <c r="P134" s="187"/>
      <c r="Q134" s="187"/>
      <c r="R134" s="187"/>
      <c r="S134" s="187"/>
      <c r="T134" s="187"/>
      <c r="U134" s="187"/>
      <c r="V134" s="187"/>
      <c r="W134" s="187"/>
      <c r="X134" s="187"/>
      <c r="Y134" s="187"/>
      <c r="Z134" s="187"/>
      <c r="AA134" s="187"/>
      <c r="AB134" s="187"/>
      <c r="AC134" s="187"/>
      <c r="AD134" s="187"/>
      <c r="AE134" s="187"/>
      <c r="AF134" s="187"/>
      <c r="AG134" s="187"/>
      <c r="AH134" s="187"/>
    </row>
    <row r="135" ht="14.25" customHeight="1">
      <c r="A135" s="187"/>
      <c r="B135" s="187"/>
      <c r="C135" s="187"/>
      <c r="D135" s="187"/>
      <c r="E135" s="187"/>
      <c r="F135" s="187"/>
      <c r="G135" s="187"/>
      <c r="H135" s="187"/>
      <c r="I135" s="187"/>
      <c r="J135" s="187"/>
      <c r="K135" s="187"/>
      <c r="L135" s="187"/>
      <c r="M135" s="187"/>
      <c r="N135" s="187"/>
      <c r="O135" s="187"/>
      <c r="P135" s="187"/>
      <c r="Q135" s="187"/>
      <c r="R135" s="187"/>
      <c r="S135" s="187"/>
      <c r="T135" s="187"/>
      <c r="U135" s="187"/>
      <c r="V135" s="187"/>
      <c r="W135" s="187"/>
      <c r="X135" s="187"/>
      <c r="Y135" s="187"/>
      <c r="Z135" s="187"/>
      <c r="AA135" s="187"/>
      <c r="AB135" s="187"/>
      <c r="AC135" s="187"/>
      <c r="AD135" s="187"/>
      <c r="AE135" s="187"/>
      <c r="AF135" s="187"/>
      <c r="AG135" s="187"/>
      <c r="AH135" s="187"/>
    </row>
    <row r="136" ht="14.25" customHeight="1">
      <c r="A136" s="187"/>
      <c r="B136" s="187"/>
      <c r="C136" s="187"/>
      <c r="D136" s="187"/>
      <c r="E136" s="187"/>
      <c r="F136" s="187"/>
      <c r="G136" s="187"/>
      <c r="H136" s="187"/>
      <c r="I136" s="187"/>
      <c r="J136" s="187"/>
      <c r="K136" s="187"/>
      <c r="L136" s="187"/>
      <c r="M136" s="187"/>
      <c r="N136" s="187"/>
      <c r="O136" s="187"/>
      <c r="P136" s="187"/>
      <c r="Q136" s="187"/>
      <c r="R136" s="187"/>
      <c r="S136" s="187"/>
      <c r="T136" s="187"/>
      <c r="U136" s="187"/>
      <c r="V136" s="187"/>
      <c r="W136" s="187"/>
      <c r="X136" s="187"/>
      <c r="Y136" s="187"/>
      <c r="Z136" s="187"/>
      <c r="AA136" s="187"/>
      <c r="AB136" s="187"/>
      <c r="AC136" s="187"/>
      <c r="AD136" s="187"/>
      <c r="AE136" s="187"/>
      <c r="AF136" s="187"/>
      <c r="AG136" s="187"/>
      <c r="AH136" s="187"/>
    </row>
    <row r="137" ht="14.25" customHeight="1">
      <c r="A137" s="187"/>
      <c r="B137" s="187"/>
      <c r="C137" s="187"/>
      <c r="D137" s="187"/>
      <c r="E137" s="187"/>
      <c r="F137" s="187"/>
      <c r="G137" s="187"/>
      <c r="H137" s="187"/>
      <c r="I137" s="187"/>
      <c r="J137" s="187"/>
      <c r="K137" s="187"/>
      <c r="L137" s="187"/>
      <c r="M137" s="187"/>
      <c r="N137" s="187"/>
      <c r="O137" s="187"/>
      <c r="P137" s="187"/>
      <c r="Q137" s="187"/>
      <c r="R137" s="187"/>
      <c r="S137" s="187"/>
      <c r="T137" s="187"/>
      <c r="U137" s="187"/>
      <c r="V137" s="187"/>
      <c r="W137" s="187"/>
      <c r="X137" s="187"/>
      <c r="Y137" s="187"/>
      <c r="Z137" s="187"/>
      <c r="AA137" s="187"/>
      <c r="AB137" s="187"/>
      <c r="AC137" s="187"/>
      <c r="AD137" s="187"/>
      <c r="AE137" s="187"/>
      <c r="AF137" s="187"/>
      <c r="AG137" s="187"/>
      <c r="AH137" s="187"/>
    </row>
    <row r="138" ht="14.25" customHeight="1">
      <c r="A138" s="187"/>
      <c r="B138" s="187"/>
      <c r="C138" s="187"/>
      <c r="D138" s="187"/>
      <c r="E138" s="187"/>
      <c r="F138" s="187"/>
      <c r="G138" s="187"/>
      <c r="H138" s="187"/>
      <c r="I138" s="187"/>
      <c r="J138" s="187"/>
      <c r="K138" s="187"/>
      <c r="L138" s="187"/>
      <c r="M138" s="187"/>
      <c r="N138" s="187"/>
      <c r="O138" s="187"/>
      <c r="P138" s="187"/>
      <c r="Q138" s="187"/>
      <c r="R138" s="187"/>
      <c r="S138" s="187"/>
      <c r="T138" s="187"/>
      <c r="U138" s="187"/>
      <c r="V138" s="187"/>
      <c r="W138" s="187"/>
      <c r="X138" s="187"/>
      <c r="Y138" s="187"/>
      <c r="Z138" s="187"/>
      <c r="AA138" s="187"/>
      <c r="AB138" s="187"/>
      <c r="AC138" s="187"/>
      <c r="AD138" s="187"/>
      <c r="AE138" s="187"/>
      <c r="AF138" s="187"/>
      <c r="AG138" s="187"/>
      <c r="AH138" s="187"/>
    </row>
    <row r="139" ht="14.25" customHeight="1">
      <c r="A139" s="187"/>
      <c r="B139" s="187"/>
      <c r="C139" s="187"/>
      <c r="D139" s="187"/>
      <c r="E139" s="187"/>
      <c r="F139" s="187"/>
      <c r="G139" s="187"/>
      <c r="H139" s="187"/>
      <c r="I139" s="187"/>
      <c r="J139" s="187"/>
      <c r="K139" s="187"/>
      <c r="L139" s="187"/>
      <c r="M139" s="187"/>
      <c r="N139" s="187"/>
      <c r="O139" s="187"/>
      <c r="P139" s="187"/>
      <c r="Q139" s="187"/>
      <c r="R139" s="187"/>
      <c r="S139" s="187"/>
      <c r="T139" s="187"/>
      <c r="U139" s="187"/>
      <c r="V139" s="187"/>
      <c r="W139" s="187"/>
      <c r="X139" s="187"/>
      <c r="Y139" s="187"/>
      <c r="Z139" s="187"/>
      <c r="AA139" s="187"/>
      <c r="AB139" s="187"/>
      <c r="AC139" s="187"/>
      <c r="AD139" s="187"/>
      <c r="AE139" s="187"/>
      <c r="AF139" s="187"/>
      <c r="AG139" s="187"/>
      <c r="AH139" s="187"/>
    </row>
    <row r="140" ht="14.25" customHeight="1">
      <c r="A140" s="187"/>
      <c r="B140" s="187"/>
      <c r="C140" s="187"/>
      <c r="D140" s="187"/>
      <c r="E140" s="187"/>
      <c r="F140" s="187"/>
      <c r="G140" s="187"/>
      <c r="H140" s="187"/>
      <c r="I140" s="187"/>
      <c r="J140" s="187"/>
      <c r="K140" s="187"/>
      <c r="L140" s="187"/>
      <c r="M140" s="187"/>
      <c r="N140" s="187"/>
      <c r="O140" s="187"/>
      <c r="P140" s="187"/>
      <c r="Q140" s="187"/>
      <c r="R140" s="187"/>
      <c r="S140" s="187"/>
      <c r="T140" s="187"/>
      <c r="U140" s="187"/>
      <c r="V140" s="187"/>
      <c r="W140" s="187"/>
      <c r="X140" s="187"/>
      <c r="Y140" s="187"/>
      <c r="Z140" s="187"/>
      <c r="AA140" s="187"/>
      <c r="AB140" s="187"/>
      <c r="AC140" s="187"/>
      <c r="AD140" s="187"/>
      <c r="AE140" s="187"/>
      <c r="AF140" s="187"/>
      <c r="AG140" s="187"/>
      <c r="AH140" s="187"/>
    </row>
    <row r="141" ht="14.25" customHeight="1">
      <c r="A141" s="187"/>
      <c r="B141" s="187"/>
      <c r="C141" s="187"/>
      <c r="D141" s="187"/>
      <c r="E141" s="187"/>
      <c r="F141" s="187"/>
      <c r="G141" s="187"/>
      <c r="H141" s="187"/>
      <c r="I141" s="187"/>
      <c r="J141" s="187"/>
      <c r="K141" s="187"/>
      <c r="L141" s="187"/>
      <c r="M141" s="187"/>
      <c r="N141" s="187"/>
      <c r="O141" s="187"/>
      <c r="P141" s="187"/>
      <c r="Q141" s="187"/>
      <c r="R141" s="187"/>
      <c r="S141" s="187"/>
      <c r="T141" s="187"/>
      <c r="U141" s="187"/>
      <c r="V141" s="187"/>
      <c r="W141" s="187"/>
      <c r="X141" s="187"/>
      <c r="Y141" s="187"/>
      <c r="Z141" s="187"/>
      <c r="AA141" s="187"/>
      <c r="AB141" s="187"/>
      <c r="AC141" s="187"/>
      <c r="AD141" s="187"/>
      <c r="AE141" s="187"/>
      <c r="AF141" s="187"/>
      <c r="AG141" s="187"/>
      <c r="AH141" s="187"/>
    </row>
    <row r="142" ht="14.25" customHeight="1">
      <c r="A142" s="187"/>
      <c r="B142" s="187"/>
      <c r="C142" s="187"/>
      <c r="D142" s="187"/>
      <c r="E142" s="187"/>
      <c r="F142" s="187"/>
      <c r="G142" s="187"/>
      <c r="H142" s="187"/>
      <c r="I142" s="187"/>
      <c r="J142" s="187"/>
      <c r="K142" s="187"/>
      <c r="L142" s="187"/>
      <c r="M142" s="187"/>
      <c r="N142" s="187"/>
      <c r="O142" s="187"/>
      <c r="P142" s="187"/>
      <c r="Q142" s="187"/>
      <c r="R142" s="187"/>
      <c r="S142" s="187"/>
      <c r="T142" s="187"/>
      <c r="U142" s="187"/>
      <c r="V142" s="187"/>
      <c r="W142" s="187"/>
      <c r="X142" s="187"/>
      <c r="Y142" s="187"/>
      <c r="Z142" s="187"/>
      <c r="AA142" s="187"/>
      <c r="AB142" s="187"/>
      <c r="AC142" s="187"/>
      <c r="AD142" s="187"/>
      <c r="AE142" s="187"/>
      <c r="AF142" s="187"/>
      <c r="AG142" s="187"/>
      <c r="AH142" s="187"/>
    </row>
    <row r="143" ht="14.25" customHeight="1">
      <c r="A143" s="187"/>
      <c r="B143" s="187"/>
      <c r="C143" s="187"/>
      <c r="D143" s="187"/>
      <c r="E143" s="187"/>
      <c r="F143" s="187"/>
      <c r="G143" s="187"/>
      <c r="H143" s="187"/>
      <c r="I143" s="187"/>
      <c r="J143" s="187"/>
      <c r="K143" s="187"/>
      <c r="L143" s="187"/>
      <c r="M143" s="187"/>
      <c r="N143" s="187"/>
      <c r="O143" s="187"/>
      <c r="P143" s="187"/>
      <c r="Q143" s="187"/>
      <c r="R143" s="187"/>
      <c r="S143" s="187"/>
      <c r="T143" s="187"/>
      <c r="U143" s="187"/>
      <c r="V143" s="187"/>
      <c r="W143" s="187"/>
      <c r="X143" s="187"/>
      <c r="Y143" s="187"/>
      <c r="Z143" s="187"/>
      <c r="AA143" s="187"/>
      <c r="AB143" s="187"/>
      <c r="AC143" s="187"/>
      <c r="AD143" s="187"/>
      <c r="AE143" s="187"/>
      <c r="AF143" s="187"/>
      <c r="AG143" s="187"/>
      <c r="AH143" s="187"/>
    </row>
    <row r="144" ht="14.25" customHeight="1">
      <c r="A144" s="187"/>
      <c r="B144" s="187"/>
      <c r="C144" s="187"/>
      <c r="D144" s="187"/>
      <c r="E144" s="187"/>
      <c r="F144" s="187"/>
      <c r="G144" s="187"/>
      <c r="H144" s="187"/>
      <c r="I144" s="187"/>
      <c r="J144" s="187"/>
      <c r="K144" s="187"/>
      <c r="L144" s="187"/>
      <c r="M144" s="187"/>
      <c r="N144" s="187"/>
      <c r="O144" s="187"/>
      <c r="P144" s="187"/>
      <c r="Q144" s="187"/>
      <c r="R144" s="187"/>
      <c r="S144" s="187"/>
      <c r="T144" s="187"/>
      <c r="U144" s="187"/>
      <c r="V144" s="187"/>
      <c r="W144" s="187"/>
      <c r="X144" s="187"/>
      <c r="Y144" s="187"/>
      <c r="Z144" s="187"/>
      <c r="AA144" s="187"/>
      <c r="AB144" s="187"/>
      <c r="AC144" s="187"/>
      <c r="AD144" s="187"/>
      <c r="AE144" s="187"/>
      <c r="AF144" s="187"/>
      <c r="AG144" s="187"/>
      <c r="AH144" s="187"/>
    </row>
    <row r="145" ht="14.25" customHeight="1">
      <c r="A145" s="187"/>
      <c r="B145" s="187"/>
      <c r="C145" s="187"/>
      <c r="D145" s="187"/>
      <c r="E145" s="187"/>
      <c r="F145" s="187"/>
      <c r="G145" s="187"/>
      <c r="H145" s="187"/>
      <c r="I145" s="187"/>
      <c r="J145" s="187"/>
      <c r="K145" s="187"/>
      <c r="L145" s="187"/>
      <c r="M145" s="187"/>
      <c r="N145" s="187"/>
      <c r="O145" s="187"/>
      <c r="P145" s="187"/>
      <c r="Q145" s="187"/>
      <c r="R145" s="187"/>
      <c r="S145" s="187"/>
      <c r="T145" s="187"/>
      <c r="U145" s="187"/>
      <c r="V145" s="187"/>
      <c r="W145" s="187"/>
      <c r="X145" s="187"/>
      <c r="Y145" s="187"/>
      <c r="Z145" s="187"/>
      <c r="AA145" s="187"/>
      <c r="AB145" s="187"/>
      <c r="AC145" s="187"/>
      <c r="AD145" s="187"/>
      <c r="AE145" s="187"/>
      <c r="AF145" s="187"/>
      <c r="AG145" s="187"/>
      <c r="AH145" s="187"/>
    </row>
    <row r="146" ht="14.25" customHeight="1">
      <c r="A146" s="187"/>
      <c r="B146" s="187"/>
      <c r="C146" s="187"/>
      <c r="D146" s="187"/>
      <c r="E146" s="187"/>
      <c r="F146" s="187"/>
      <c r="G146" s="187"/>
      <c r="H146" s="187"/>
      <c r="I146" s="187"/>
      <c r="J146" s="187"/>
      <c r="K146" s="187"/>
      <c r="L146" s="187"/>
      <c r="M146" s="187"/>
      <c r="N146" s="187"/>
      <c r="O146" s="187"/>
      <c r="P146" s="187"/>
      <c r="Q146" s="187"/>
      <c r="R146" s="187"/>
      <c r="S146" s="187"/>
      <c r="T146" s="187"/>
      <c r="U146" s="187"/>
      <c r="V146" s="187"/>
      <c r="W146" s="187"/>
      <c r="X146" s="187"/>
      <c r="Y146" s="187"/>
      <c r="Z146" s="187"/>
      <c r="AA146" s="187"/>
      <c r="AB146" s="187"/>
      <c r="AC146" s="187"/>
      <c r="AD146" s="187"/>
      <c r="AE146" s="187"/>
      <c r="AF146" s="187"/>
      <c r="AG146" s="187"/>
      <c r="AH146" s="187"/>
    </row>
    <row r="147" ht="14.25" customHeight="1">
      <c r="A147" s="187"/>
      <c r="B147" s="187"/>
      <c r="C147" s="187"/>
      <c r="D147" s="187"/>
      <c r="E147" s="187"/>
      <c r="F147" s="187"/>
      <c r="G147" s="187"/>
      <c r="H147" s="187"/>
      <c r="I147" s="187"/>
      <c r="J147" s="187"/>
      <c r="K147" s="187"/>
      <c r="L147" s="187"/>
      <c r="M147" s="187"/>
      <c r="N147" s="187"/>
      <c r="O147" s="187"/>
      <c r="P147" s="187"/>
      <c r="Q147" s="187"/>
      <c r="R147" s="187"/>
      <c r="S147" s="187"/>
      <c r="T147" s="187"/>
      <c r="U147" s="187"/>
      <c r="V147" s="187"/>
      <c r="W147" s="187"/>
      <c r="X147" s="187"/>
      <c r="Y147" s="187"/>
      <c r="Z147" s="187"/>
      <c r="AA147" s="187"/>
      <c r="AB147" s="187"/>
      <c r="AC147" s="187"/>
      <c r="AD147" s="187"/>
      <c r="AE147" s="187"/>
      <c r="AF147" s="187"/>
      <c r="AG147" s="187"/>
      <c r="AH147" s="187"/>
    </row>
    <row r="148" ht="14.25" customHeight="1">
      <c r="A148" s="187"/>
      <c r="B148" s="187"/>
      <c r="C148" s="187"/>
      <c r="D148" s="187"/>
      <c r="E148" s="187"/>
      <c r="F148" s="187"/>
      <c r="G148" s="187"/>
      <c r="H148" s="187"/>
      <c r="I148" s="187"/>
      <c r="J148" s="187"/>
      <c r="K148" s="187"/>
      <c r="L148" s="187"/>
      <c r="M148" s="187"/>
      <c r="N148" s="187"/>
      <c r="O148" s="187"/>
      <c r="P148" s="187"/>
      <c r="Q148" s="187"/>
      <c r="R148" s="187"/>
      <c r="S148" s="187"/>
      <c r="T148" s="187"/>
      <c r="U148" s="187"/>
      <c r="V148" s="187"/>
      <c r="W148" s="187"/>
      <c r="X148" s="187"/>
      <c r="Y148" s="187"/>
      <c r="Z148" s="187"/>
      <c r="AA148" s="187"/>
      <c r="AB148" s="187"/>
      <c r="AC148" s="187"/>
      <c r="AD148" s="187"/>
      <c r="AE148" s="187"/>
      <c r="AF148" s="187"/>
      <c r="AG148" s="187"/>
      <c r="AH148" s="187"/>
    </row>
    <row r="149" ht="14.25" customHeight="1">
      <c r="A149" s="187"/>
      <c r="B149" s="187"/>
      <c r="C149" s="187"/>
      <c r="D149" s="187"/>
      <c r="E149" s="187"/>
      <c r="F149" s="187"/>
      <c r="G149" s="187"/>
      <c r="H149" s="187"/>
      <c r="I149" s="187"/>
      <c r="J149" s="187"/>
      <c r="K149" s="187"/>
      <c r="L149" s="187"/>
      <c r="M149" s="187"/>
      <c r="N149" s="187"/>
      <c r="O149" s="187"/>
      <c r="P149" s="187"/>
      <c r="Q149" s="187"/>
      <c r="R149" s="187"/>
      <c r="S149" s="187"/>
      <c r="T149" s="187"/>
      <c r="U149" s="187"/>
      <c r="V149" s="187"/>
      <c r="W149" s="187"/>
      <c r="X149" s="187"/>
      <c r="Y149" s="187"/>
      <c r="Z149" s="187"/>
      <c r="AA149" s="187"/>
      <c r="AB149" s="187"/>
      <c r="AC149" s="187"/>
      <c r="AD149" s="187"/>
      <c r="AE149" s="187"/>
      <c r="AF149" s="187"/>
      <c r="AG149" s="187"/>
      <c r="AH149" s="187"/>
    </row>
    <row r="150" ht="14.25" customHeight="1">
      <c r="A150" s="187"/>
      <c r="B150" s="187"/>
      <c r="C150" s="187"/>
      <c r="D150" s="187"/>
      <c r="E150" s="187"/>
      <c r="F150" s="187"/>
      <c r="G150" s="187"/>
      <c r="H150" s="187"/>
      <c r="I150" s="187"/>
      <c r="J150" s="187"/>
      <c r="K150" s="187"/>
      <c r="L150" s="187"/>
      <c r="M150" s="187"/>
      <c r="N150" s="187"/>
      <c r="O150" s="187"/>
      <c r="P150" s="187"/>
      <c r="Q150" s="187"/>
      <c r="R150" s="187"/>
      <c r="S150" s="187"/>
      <c r="T150" s="187"/>
      <c r="U150" s="187"/>
      <c r="V150" s="187"/>
      <c r="W150" s="187"/>
      <c r="X150" s="187"/>
      <c r="Y150" s="187"/>
      <c r="Z150" s="187"/>
      <c r="AA150" s="187"/>
      <c r="AB150" s="187"/>
      <c r="AC150" s="187"/>
      <c r="AD150" s="187"/>
      <c r="AE150" s="187"/>
      <c r="AF150" s="187"/>
      <c r="AG150" s="187"/>
      <c r="AH150" s="187"/>
    </row>
    <row r="151" ht="14.25" customHeight="1">
      <c r="A151" s="187"/>
      <c r="B151" s="187"/>
      <c r="C151" s="187"/>
      <c r="D151" s="187"/>
      <c r="E151" s="187"/>
      <c r="F151" s="187"/>
      <c r="G151" s="187"/>
      <c r="H151" s="187"/>
      <c r="I151" s="187"/>
      <c r="J151" s="187"/>
      <c r="K151" s="187"/>
      <c r="L151" s="187"/>
      <c r="M151" s="187"/>
      <c r="N151" s="187"/>
      <c r="O151" s="187"/>
      <c r="P151" s="187"/>
      <c r="Q151" s="187"/>
      <c r="R151" s="187"/>
      <c r="S151" s="187"/>
      <c r="T151" s="187"/>
      <c r="U151" s="187"/>
      <c r="V151" s="187"/>
      <c r="W151" s="187"/>
      <c r="X151" s="187"/>
      <c r="Y151" s="187"/>
      <c r="Z151" s="187"/>
      <c r="AA151" s="187"/>
      <c r="AB151" s="187"/>
      <c r="AC151" s="187"/>
      <c r="AD151" s="187"/>
      <c r="AE151" s="187"/>
      <c r="AF151" s="187"/>
      <c r="AG151" s="187"/>
      <c r="AH151" s="187"/>
    </row>
    <row r="152" ht="14.25" customHeight="1">
      <c r="A152" s="187"/>
      <c r="B152" s="187"/>
      <c r="C152" s="187"/>
      <c r="D152" s="187"/>
      <c r="E152" s="187"/>
      <c r="F152" s="187"/>
      <c r="G152" s="187"/>
      <c r="H152" s="187"/>
      <c r="I152" s="187"/>
      <c r="J152" s="187"/>
      <c r="K152" s="187"/>
      <c r="L152" s="187"/>
      <c r="M152" s="187"/>
      <c r="N152" s="187"/>
      <c r="O152" s="187"/>
      <c r="P152" s="187"/>
      <c r="Q152" s="187"/>
      <c r="R152" s="187"/>
      <c r="S152" s="187"/>
      <c r="T152" s="187"/>
      <c r="U152" s="187"/>
      <c r="V152" s="187"/>
      <c r="W152" s="187"/>
      <c r="X152" s="187"/>
      <c r="Y152" s="187"/>
      <c r="Z152" s="187"/>
      <c r="AA152" s="187"/>
      <c r="AB152" s="187"/>
      <c r="AC152" s="187"/>
      <c r="AD152" s="187"/>
      <c r="AE152" s="187"/>
      <c r="AF152" s="187"/>
      <c r="AG152" s="187"/>
      <c r="AH152" s="187"/>
    </row>
    <row r="153" ht="14.25" customHeight="1">
      <c r="A153" s="187"/>
      <c r="B153" s="187"/>
      <c r="C153" s="187"/>
      <c r="D153" s="187"/>
      <c r="E153" s="187"/>
      <c r="F153" s="187"/>
      <c r="G153" s="187"/>
      <c r="H153" s="187"/>
      <c r="I153" s="187"/>
      <c r="J153" s="187"/>
      <c r="K153" s="187"/>
      <c r="L153" s="187"/>
      <c r="M153" s="187"/>
      <c r="N153" s="187"/>
      <c r="O153" s="187"/>
      <c r="P153" s="187"/>
      <c r="Q153" s="187"/>
      <c r="R153" s="187"/>
      <c r="S153" s="187"/>
      <c r="T153" s="187"/>
      <c r="U153" s="187"/>
      <c r="V153" s="187"/>
      <c r="W153" s="187"/>
      <c r="X153" s="187"/>
      <c r="Y153" s="187"/>
      <c r="Z153" s="187"/>
      <c r="AA153" s="187"/>
      <c r="AB153" s="187"/>
      <c r="AC153" s="187"/>
      <c r="AD153" s="187"/>
      <c r="AE153" s="187"/>
      <c r="AF153" s="187"/>
      <c r="AG153" s="187"/>
      <c r="AH153" s="187"/>
    </row>
    <row r="154" ht="14.25" customHeight="1">
      <c r="A154" s="187"/>
      <c r="B154" s="187"/>
      <c r="C154" s="187"/>
      <c r="D154" s="187"/>
      <c r="E154" s="187"/>
      <c r="F154" s="187"/>
      <c r="G154" s="187"/>
      <c r="H154" s="187"/>
      <c r="I154" s="187"/>
      <c r="J154" s="187"/>
      <c r="K154" s="187"/>
      <c r="L154" s="187"/>
      <c r="M154" s="187"/>
      <c r="N154" s="187"/>
      <c r="O154" s="187"/>
      <c r="P154" s="187"/>
      <c r="Q154" s="187"/>
      <c r="R154" s="187"/>
      <c r="S154" s="187"/>
      <c r="T154" s="187"/>
      <c r="U154" s="187"/>
      <c r="V154" s="187"/>
      <c r="W154" s="187"/>
      <c r="X154" s="187"/>
      <c r="Y154" s="187"/>
      <c r="Z154" s="187"/>
      <c r="AA154" s="187"/>
      <c r="AB154" s="187"/>
      <c r="AC154" s="187"/>
      <c r="AD154" s="187"/>
      <c r="AE154" s="187"/>
      <c r="AF154" s="187"/>
      <c r="AG154" s="187"/>
      <c r="AH154" s="187"/>
    </row>
    <row r="155" ht="14.25" customHeight="1">
      <c r="A155" s="187"/>
      <c r="B155" s="187"/>
      <c r="C155" s="187"/>
      <c r="D155" s="187"/>
      <c r="E155" s="187"/>
      <c r="F155" s="187"/>
      <c r="G155" s="187"/>
      <c r="H155" s="187"/>
      <c r="I155" s="187"/>
      <c r="J155" s="187"/>
      <c r="K155" s="187"/>
      <c r="L155" s="187"/>
      <c r="M155" s="187"/>
      <c r="N155" s="187"/>
      <c r="O155" s="187"/>
      <c r="P155" s="187"/>
      <c r="Q155" s="187"/>
      <c r="R155" s="187"/>
      <c r="S155" s="187"/>
      <c r="T155" s="187"/>
      <c r="U155" s="187"/>
      <c r="V155" s="187"/>
      <c r="W155" s="187"/>
      <c r="X155" s="187"/>
      <c r="Y155" s="187"/>
      <c r="Z155" s="187"/>
      <c r="AA155" s="187"/>
      <c r="AB155" s="187"/>
      <c r="AC155" s="187"/>
      <c r="AD155" s="187"/>
      <c r="AE155" s="187"/>
      <c r="AF155" s="187"/>
      <c r="AG155" s="187"/>
      <c r="AH155" s="187"/>
    </row>
    <row r="156" ht="14.25" customHeight="1">
      <c r="A156" s="187"/>
      <c r="B156" s="187"/>
      <c r="C156" s="187"/>
      <c r="D156" s="187"/>
      <c r="E156" s="187"/>
      <c r="F156" s="187"/>
      <c r="G156" s="187"/>
      <c r="H156" s="187"/>
      <c r="I156" s="187"/>
      <c r="J156" s="187"/>
      <c r="K156" s="187"/>
      <c r="L156" s="187"/>
      <c r="M156" s="187"/>
      <c r="N156" s="187"/>
      <c r="O156" s="187"/>
      <c r="P156" s="187"/>
      <c r="Q156" s="187"/>
      <c r="R156" s="187"/>
      <c r="S156" s="187"/>
      <c r="T156" s="187"/>
      <c r="U156" s="187"/>
      <c r="V156" s="187"/>
      <c r="W156" s="187"/>
      <c r="X156" s="187"/>
      <c r="Y156" s="187"/>
      <c r="Z156" s="187"/>
      <c r="AA156" s="187"/>
      <c r="AB156" s="187"/>
      <c r="AC156" s="187"/>
      <c r="AD156" s="187"/>
      <c r="AE156" s="187"/>
      <c r="AF156" s="187"/>
      <c r="AG156" s="187"/>
      <c r="AH156" s="187"/>
    </row>
    <row r="157" ht="14.25" customHeight="1">
      <c r="A157" s="187"/>
      <c r="B157" s="187"/>
      <c r="C157" s="187"/>
      <c r="D157" s="187"/>
      <c r="E157" s="187"/>
      <c r="F157" s="187"/>
      <c r="G157" s="187"/>
      <c r="H157" s="187"/>
      <c r="I157" s="187"/>
      <c r="J157" s="187"/>
      <c r="K157" s="187"/>
      <c r="L157" s="187"/>
      <c r="M157" s="187"/>
      <c r="N157" s="187"/>
      <c r="O157" s="187"/>
      <c r="P157" s="187"/>
      <c r="Q157" s="187"/>
      <c r="R157" s="187"/>
      <c r="S157" s="187"/>
      <c r="T157" s="187"/>
      <c r="U157" s="187"/>
      <c r="V157" s="187"/>
      <c r="W157" s="187"/>
      <c r="X157" s="187"/>
      <c r="Y157" s="187"/>
      <c r="Z157" s="187"/>
      <c r="AA157" s="187"/>
      <c r="AB157" s="187"/>
      <c r="AC157" s="187"/>
      <c r="AD157" s="187"/>
      <c r="AE157" s="187"/>
      <c r="AF157" s="187"/>
      <c r="AG157" s="187"/>
      <c r="AH157" s="187"/>
    </row>
    <row r="158" ht="14.25" customHeight="1">
      <c r="A158" s="187"/>
      <c r="B158" s="187"/>
      <c r="C158" s="187"/>
      <c r="D158" s="187"/>
      <c r="E158" s="187"/>
      <c r="F158" s="187"/>
      <c r="G158" s="187"/>
      <c r="H158" s="187"/>
      <c r="I158" s="187"/>
      <c r="J158" s="187"/>
      <c r="K158" s="187"/>
      <c r="L158" s="187"/>
      <c r="M158" s="187"/>
      <c r="N158" s="187"/>
      <c r="O158" s="187"/>
      <c r="P158" s="187"/>
      <c r="Q158" s="187"/>
      <c r="R158" s="187"/>
      <c r="S158" s="187"/>
      <c r="T158" s="187"/>
      <c r="U158" s="187"/>
      <c r="V158" s="187"/>
      <c r="W158" s="187"/>
      <c r="X158" s="187"/>
      <c r="Y158" s="187"/>
      <c r="Z158" s="187"/>
      <c r="AA158" s="187"/>
      <c r="AB158" s="187"/>
      <c r="AC158" s="187"/>
      <c r="AD158" s="187"/>
      <c r="AE158" s="187"/>
      <c r="AF158" s="187"/>
      <c r="AG158" s="187"/>
      <c r="AH158" s="187"/>
    </row>
    <row r="159" ht="14.25" customHeight="1">
      <c r="A159" s="187"/>
      <c r="B159" s="187"/>
      <c r="C159" s="187"/>
      <c r="D159" s="187"/>
      <c r="E159" s="187"/>
      <c r="F159" s="187"/>
      <c r="G159" s="187"/>
      <c r="H159" s="187"/>
      <c r="I159" s="187"/>
      <c r="J159" s="187"/>
      <c r="K159" s="187"/>
      <c r="L159" s="187"/>
      <c r="M159" s="187"/>
      <c r="N159" s="187"/>
      <c r="O159" s="187"/>
      <c r="P159" s="187"/>
      <c r="Q159" s="187"/>
      <c r="R159" s="187"/>
      <c r="S159" s="187"/>
      <c r="T159" s="187"/>
      <c r="U159" s="187"/>
      <c r="V159" s="187"/>
      <c r="W159" s="187"/>
      <c r="X159" s="187"/>
      <c r="Y159" s="187"/>
      <c r="Z159" s="187"/>
      <c r="AA159" s="187"/>
      <c r="AB159" s="187"/>
      <c r="AC159" s="187"/>
      <c r="AD159" s="187"/>
      <c r="AE159" s="187"/>
      <c r="AF159" s="187"/>
      <c r="AG159" s="187"/>
      <c r="AH159" s="187"/>
    </row>
    <row r="160" ht="14.25" customHeight="1">
      <c r="A160" s="187"/>
      <c r="B160" s="187"/>
      <c r="C160" s="187"/>
      <c r="D160" s="187"/>
      <c r="E160" s="187"/>
      <c r="F160" s="187"/>
      <c r="G160" s="187"/>
      <c r="H160" s="187"/>
      <c r="I160" s="187"/>
      <c r="J160" s="187"/>
      <c r="K160" s="187"/>
      <c r="L160" s="187"/>
      <c r="M160" s="187"/>
      <c r="N160" s="187"/>
      <c r="O160" s="187"/>
      <c r="P160" s="187"/>
      <c r="Q160" s="187"/>
      <c r="R160" s="187"/>
      <c r="S160" s="187"/>
      <c r="T160" s="187"/>
      <c r="U160" s="187"/>
      <c r="V160" s="187"/>
      <c r="W160" s="187"/>
      <c r="X160" s="187"/>
      <c r="Y160" s="187"/>
      <c r="Z160" s="187"/>
      <c r="AA160" s="187"/>
      <c r="AB160" s="187"/>
      <c r="AC160" s="187"/>
      <c r="AD160" s="187"/>
      <c r="AE160" s="187"/>
      <c r="AF160" s="187"/>
      <c r="AG160" s="187"/>
      <c r="AH160" s="187"/>
    </row>
    <row r="161" ht="14.25" customHeight="1">
      <c r="A161" s="187"/>
      <c r="B161" s="187"/>
      <c r="C161" s="187"/>
      <c r="D161" s="187"/>
      <c r="E161" s="187"/>
      <c r="F161" s="187"/>
      <c r="G161" s="187"/>
      <c r="H161" s="187"/>
      <c r="I161" s="187"/>
      <c r="J161" s="187"/>
      <c r="K161" s="187"/>
      <c r="L161" s="187"/>
      <c r="M161" s="187"/>
      <c r="N161" s="187"/>
      <c r="O161" s="187"/>
      <c r="P161" s="187"/>
      <c r="Q161" s="187"/>
      <c r="R161" s="187"/>
      <c r="S161" s="187"/>
      <c r="T161" s="187"/>
      <c r="U161" s="187"/>
      <c r="V161" s="187"/>
      <c r="W161" s="187"/>
      <c r="X161" s="187"/>
      <c r="Y161" s="187"/>
      <c r="Z161" s="187"/>
      <c r="AA161" s="187"/>
      <c r="AB161" s="187"/>
      <c r="AC161" s="187"/>
      <c r="AD161" s="187"/>
      <c r="AE161" s="187"/>
      <c r="AF161" s="187"/>
      <c r="AG161" s="187"/>
      <c r="AH161" s="187"/>
    </row>
    <row r="162" ht="14.25" customHeight="1">
      <c r="A162" s="187"/>
      <c r="B162" s="187"/>
      <c r="C162" s="187"/>
      <c r="D162" s="187"/>
      <c r="E162" s="187"/>
      <c r="F162" s="187"/>
      <c r="G162" s="187"/>
      <c r="H162" s="187"/>
      <c r="I162" s="187"/>
      <c r="J162" s="187"/>
      <c r="K162" s="187"/>
      <c r="L162" s="187"/>
      <c r="M162" s="187"/>
      <c r="N162" s="187"/>
      <c r="O162" s="187"/>
      <c r="P162" s="187"/>
      <c r="Q162" s="187"/>
      <c r="R162" s="187"/>
      <c r="S162" s="187"/>
      <c r="T162" s="187"/>
      <c r="U162" s="187"/>
      <c r="V162" s="187"/>
      <c r="W162" s="187"/>
      <c r="X162" s="187"/>
      <c r="Y162" s="187"/>
      <c r="Z162" s="187"/>
      <c r="AA162" s="187"/>
      <c r="AB162" s="187"/>
      <c r="AC162" s="187"/>
      <c r="AD162" s="187"/>
      <c r="AE162" s="187"/>
      <c r="AF162" s="187"/>
      <c r="AG162" s="187"/>
      <c r="AH162" s="187"/>
    </row>
    <row r="163" ht="14.25" customHeight="1">
      <c r="A163" s="187"/>
      <c r="B163" s="187"/>
      <c r="C163" s="187"/>
      <c r="D163" s="187"/>
      <c r="E163" s="187"/>
      <c r="F163" s="187"/>
      <c r="G163" s="187"/>
      <c r="H163" s="187"/>
      <c r="I163" s="187"/>
      <c r="J163" s="187"/>
      <c r="K163" s="187"/>
      <c r="L163" s="187"/>
      <c r="M163" s="187"/>
      <c r="N163" s="187"/>
      <c r="O163" s="187"/>
      <c r="P163" s="187"/>
      <c r="Q163" s="187"/>
      <c r="R163" s="187"/>
      <c r="S163" s="187"/>
      <c r="T163" s="187"/>
      <c r="U163" s="187"/>
      <c r="V163" s="187"/>
      <c r="W163" s="187"/>
      <c r="X163" s="187"/>
      <c r="Y163" s="187"/>
      <c r="Z163" s="187"/>
      <c r="AA163" s="187"/>
      <c r="AB163" s="187"/>
      <c r="AC163" s="187"/>
      <c r="AD163" s="187"/>
      <c r="AE163" s="187"/>
      <c r="AF163" s="187"/>
      <c r="AG163" s="187"/>
      <c r="AH163" s="187"/>
    </row>
    <row r="164" ht="14.25" customHeight="1">
      <c r="A164" s="187"/>
      <c r="B164" s="187"/>
      <c r="C164" s="187"/>
      <c r="D164" s="187"/>
      <c r="E164" s="187"/>
      <c r="F164" s="187"/>
      <c r="G164" s="187"/>
      <c r="H164" s="187"/>
      <c r="I164" s="187"/>
      <c r="J164" s="187"/>
      <c r="K164" s="187"/>
      <c r="L164" s="187"/>
      <c r="M164" s="187"/>
      <c r="N164" s="187"/>
      <c r="O164" s="187"/>
      <c r="P164" s="187"/>
      <c r="Q164" s="187"/>
      <c r="R164" s="187"/>
      <c r="S164" s="187"/>
      <c r="T164" s="187"/>
      <c r="U164" s="187"/>
      <c r="V164" s="187"/>
      <c r="W164" s="187"/>
      <c r="X164" s="187"/>
      <c r="Y164" s="187"/>
      <c r="Z164" s="187"/>
      <c r="AA164" s="187"/>
      <c r="AB164" s="187"/>
      <c r="AC164" s="187"/>
      <c r="AD164" s="187"/>
      <c r="AE164" s="187"/>
      <c r="AF164" s="187"/>
      <c r="AG164" s="187"/>
      <c r="AH164" s="187"/>
    </row>
    <row r="165" ht="14.25" customHeight="1">
      <c r="A165" s="187"/>
      <c r="B165" s="187"/>
      <c r="C165" s="187"/>
      <c r="D165" s="187"/>
      <c r="E165" s="187"/>
      <c r="F165" s="187"/>
      <c r="G165" s="187"/>
      <c r="H165" s="187"/>
      <c r="I165" s="187"/>
      <c r="J165" s="187"/>
      <c r="K165" s="187"/>
      <c r="L165" s="187"/>
      <c r="M165" s="187"/>
      <c r="N165" s="187"/>
      <c r="O165" s="187"/>
      <c r="P165" s="187"/>
      <c r="Q165" s="187"/>
      <c r="R165" s="187"/>
      <c r="S165" s="187"/>
      <c r="T165" s="187"/>
      <c r="U165" s="187"/>
      <c r="V165" s="187"/>
      <c r="W165" s="187"/>
      <c r="X165" s="187"/>
      <c r="Y165" s="187"/>
      <c r="Z165" s="187"/>
      <c r="AA165" s="187"/>
      <c r="AB165" s="187"/>
      <c r="AC165" s="187"/>
      <c r="AD165" s="187"/>
      <c r="AE165" s="187"/>
      <c r="AF165" s="187"/>
      <c r="AG165" s="187"/>
      <c r="AH165" s="187"/>
    </row>
    <row r="166" ht="14.25" customHeight="1">
      <c r="A166" s="187"/>
      <c r="B166" s="187"/>
      <c r="C166" s="187"/>
      <c r="D166" s="187"/>
      <c r="E166" s="187"/>
      <c r="F166" s="187"/>
      <c r="G166" s="187"/>
      <c r="H166" s="187"/>
      <c r="I166" s="187"/>
      <c r="J166" s="187"/>
      <c r="K166" s="187"/>
      <c r="L166" s="187"/>
      <c r="M166" s="187"/>
      <c r="N166" s="187"/>
      <c r="O166" s="187"/>
      <c r="P166" s="187"/>
      <c r="Q166" s="187"/>
      <c r="R166" s="187"/>
      <c r="S166" s="187"/>
      <c r="T166" s="187"/>
      <c r="U166" s="187"/>
      <c r="V166" s="187"/>
      <c r="W166" s="187"/>
      <c r="X166" s="187"/>
      <c r="Y166" s="187"/>
      <c r="Z166" s="187"/>
      <c r="AA166" s="187"/>
      <c r="AB166" s="187"/>
      <c r="AC166" s="187"/>
      <c r="AD166" s="187"/>
      <c r="AE166" s="187"/>
      <c r="AF166" s="187"/>
      <c r="AG166" s="187"/>
      <c r="AH166" s="187"/>
    </row>
    <row r="167" ht="14.25" customHeight="1">
      <c r="A167" s="187"/>
      <c r="B167" s="187"/>
      <c r="C167" s="187"/>
      <c r="D167" s="187"/>
      <c r="E167" s="187"/>
      <c r="F167" s="187"/>
      <c r="G167" s="187"/>
      <c r="H167" s="187"/>
      <c r="I167" s="187"/>
      <c r="J167" s="187"/>
      <c r="K167" s="187"/>
      <c r="L167" s="187"/>
      <c r="M167" s="187"/>
      <c r="N167" s="187"/>
      <c r="O167" s="187"/>
      <c r="P167" s="187"/>
      <c r="Q167" s="187"/>
      <c r="R167" s="187"/>
      <c r="S167" s="187"/>
      <c r="T167" s="187"/>
      <c r="U167" s="187"/>
      <c r="V167" s="187"/>
      <c r="W167" s="187"/>
      <c r="X167" s="187"/>
      <c r="Y167" s="187"/>
      <c r="Z167" s="187"/>
      <c r="AA167" s="187"/>
      <c r="AB167" s="187"/>
      <c r="AC167" s="187"/>
      <c r="AD167" s="187"/>
      <c r="AE167" s="187"/>
      <c r="AF167" s="187"/>
      <c r="AG167" s="187"/>
      <c r="AH167" s="187"/>
    </row>
    <row r="168" ht="14.25" customHeight="1">
      <c r="A168" s="187"/>
      <c r="B168" s="187"/>
      <c r="C168" s="187"/>
      <c r="D168" s="187"/>
      <c r="E168" s="187"/>
      <c r="F168" s="187"/>
      <c r="G168" s="187"/>
      <c r="H168" s="187"/>
      <c r="I168" s="187"/>
      <c r="J168" s="187"/>
      <c r="K168" s="187"/>
      <c r="L168" s="187"/>
      <c r="M168" s="187"/>
      <c r="N168" s="187"/>
      <c r="O168" s="187"/>
      <c r="P168" s="187"/>
      <c r="Q168" s="187"/>
      <c r="R168" s="187"/>
      <c r="S168" s="187"/>
      <c r="T168" s="187"/>
      <c r="U168" s="187"/>
      <c r="V168" s="187"/>
      <c r="W168" s="187"/>
      <c r="X168" s="187"/>
      <c r="Y168" s="187"/>
      <c r="Z168" s="187"/>
      <c r="AA168" s="187"/>
      <c r="AB168" s="187"/>
      <c r="AC168" s="187"/>
      <c r="AD168" s="187"/>
      <c r="AE168" s="187"/>
      <c r="AF168" s="187"/>
      <c r="AG168" s="187"/>
      <c r="AH168" s="187"/>
    </row>
    <row r="169" ht="14.25" customHeight="1">
      <c r="A169" s="191"/>
      <c r="B169" s="191"/>
      <c r="C169" s="191"/>
      <c r="D169" s="191"/>
      <c r="E169" s="191"/>
      <c r="F169" s="191"/>
      <c r="G169" s="191"/>
      <c r="H169" s="191"/>
      <c r="I169" s="191"/>
      <c r="J169" s="191"/>
      <c r="K169" s="191"/>
      <c r="L169" s="191"/>
      <c r="M169" s="191"/>
      <c r="N169" s="191"/>
      <c r="O169" s="191"/>
      <c r="P169" s="191"/>
      <c r="Q169" s="187"/>
      <c r="R169" s="187"/>
      <c r="S169" s="187"/>
      <c r="T169" s="187"/>
      <c r="U169" s="187"/>
      <c r="V169" s="187"/>
      <c r="W169" s="187"/>
      <c r="X169" s="187"/>
      <c r="Y169" s="187"/>
      <c r="Z169" s="187"/>
      <c r="AA169" s="187"/>
      <c r="AB169" s="187"/>
      <c r="AC169" s="187"/>
      <c r="AD169" s="187"/>
      <c r="AE169" s="187"/>
      <c r="AF169" s="187"/>
      <c r="AG169" s="187"/>
      <c r="AH169" s="187"/>
    </row>
    <row r="170" ht="14.25" customHeight="1">
      <c r="A170" s="191"/>
      <c r="B170" s="191"/>
      <c r="C170" s="191"/>
      <c r="D170" s="191"/>
      <c r="E170" s="191"/>
      <c r="F170" s="191"/>
      <c r="G170" s="191"/>
      <c r="H170" s="191"/>
      <c r="I170" s="191"/>
      <c r="J170" s="191"/>
      <c r="K170" s="191"/>
      <c r="L170" s="191"/>
      <c r="M170" s="191"/>
      <c r="N170" s="191"/>
      <c r="O170" s="191"/>
      <c r="P170" s="191"/>
      <c r="Q170" s="187"/>
      <c r="R170" s="187"/>
      <c r="S170" s="187"/>
      <c r="T170" s="187"/>
      <c r="U170" s="187"/>
      <c r="V170" s="187"/>
      <c r="W170" s="187"/>
      <c r="X170" s="187"/>
      <c r="Y170" s="187"/>
      <c r="Z170" s="187"/>
      <c r="AA170" s="187"/>
      <c r="AB170" s="187"/>
      <c r="AC170" s="187"/>
      <c r="AD170" s="187"/>
      <c r="AE170" s="187"/>
      <c r="AF170" s="187"/>
      <c r="AG170" s="187"/>
      <c r="AH170" s="187"/>
    </row>
    <row r="171" ht="14.25" customHeight="1">
      <c r="A171" s="191"/>
      <c r="B171" s="191"/>
      <c r="C171" s="191"/>
      <c r="D171" s="191"/>
      <c r="E171" s="191"/>
      <c r="F171" s="191"/>
      <c r="G171" s="191"/>
      <c r="H171" s="191"/>
      <c r="I171" s="191"/>
      <c r="J171" s="191"/>
      <c r="K171" s="191"/>
      <c r="L171" s="191"/>
      <c r="M171" s="191"/>
      <c r="N171" s="191"/>
      <c r="O171" s="191"/>
      <c r="P171" s="191"/>
      <c r="Q171" s="187"/>
      <c r="R171" s="187"/>
      <c r="S171" s="187"/>
      <c r="T171" s="187"/>
      <c r="U171" s="187"/>
      <c r="V171" s="187"/>
      <c r="W171" s="187"/>
      <c r="X171" s="187"/>
      <c r="Y171" s="187"/>
      <c r="Z171" s="187"/>
      <c r="AA171" s="187"/>
      <c r="AB171" s="187"/>
      <c r="AC171" s="187"/>
      <c r="AD171" s="187"/>
      <c r="AE171" s="187"/>
      <c r="AF171" s="187"/>
      <c r="AG171" s="187"/>
      <c r="AH171" s="187"/>
    </row>
    <row r="172" ht="14.25" customHeight="1">
      <c r="A172" s="191"/>
      <c r="B172" s="191"/>
      <c r="C172" s="191"/>
      <c r="D172" s="191"/>
      <c r="E172" s="191"/>
      <c r="F172" s="191"/>
      <c r="G172" s="191"/>
      <c r="H172" s="191"/>
      <c r="I172" s="191"/>
      <c r="J172" s="191"/>
      <c r="K172" s="191"/>
      <c r="L172" s="191"/>
      <c r="M172" s="191"/>
      <c r="N172" s="191"/>
      <c r="O172" s="191"/>
      <c r="P172" s="191"/>
      <c r="Q172" s="187"/>
      <c r="R172" s="187"/>
      <c r="S172" s="187"/>
      <c r="T172" s="187"/>
      <c r="U172" s="187"/>
      <c r="V172" s="187"/>
      <c r="W172" s="187"/>
      <c r="X172" s="187"/>
      <c r="Y172" s="187"/>
      <c r="Z172" s="187"/>
      <c r="AA172" s="187"/>
      <c r="AB172" s="187"/>
      <c r="AC172" s="187"/>
      <c r="AD172" s="187"/>
      <c r="AE172" s="187"/>
      <c r="AF172" s="187"/>
      <c r="AG172" s="187"/>
      <c r="AH172" s="187"/>
    </row>
    <row r="173" ht="14.25" customHeight="1">
      <c r="A173" s="191"/>
      <c r="B173" s="191"/>
      <c r="C173" s="191"/>
      <c r="D173" s="191"/>
      <c r="E173" s="191"/>
      <c r="F173" s="191"/>
      <c r="G173" s="191"/>
      <c r="H173" s="191"/>
      <c r="I173" s="191"/>
      <c r="J173" s="191"/>
      <c r="K173" s="191"/>
      <c r="L173" s="191"/>
      <c r="M173" s="191"/>
      <c r="N173" s="191"/>
      <c r="O173" s="191"/>
      <c r="P173" s="191"/>
      <c r="Q173" s="187"/>
      <c r="R173" s="187"/>
      <c r="S173" s="187"/>
      <c r="T173" s="187"/>
      <c r="U173" s="187"/>
      <c r="V173" s="187"/>
      <c r="W173" s="187"/>
      <c r="X173" s="187"/>
      <c r="Y173" s="187"/>
      <c r="Z173" s="187"/>
      <c r="AA173" s="187"/>
      <c r="AB173" s="187"/>
      <c r="AC173" s="187"/>
      <c r="AD173" s="187"/>
      <c r="AE173" s="187"/>
      <c r="AF173" s="187"/>
      <c r="AG173" s="187"/>
      <c r="AH173" s="187"/>
    </row>
    <row r="174" ht="14.25" customHeight="1">
      <c r="A174" s="191"/>
      <c r="B174" s="191"/>
      <c r="C174" s="191"/>
      <c r="D174" s="191"/>
      <c r="E174" s="191"/>
      <c r="F174" s="191"/>
      <c r="G174" s="191"/>
      <c r="H174" s="191"/>
      <c r="I174" s="191"/>
      <c r="J174" s="191"/>
      <c r="K174" s="191"/>
      <c r="L174" s="191"/>
      <c r="M174" s="191"/>
      <c r="N174" s="191"/>
      <c r="O174" s="191"/>
      <c r="P174" s="191"/>
      <c r="Q174" s="187"/>
      <c r="R174" s="187"/>
      <c r="S174" s="187"/>
      <c r="T174" s="187"/>
      <c r="U174" s="187"/>
      <c r="V174" s="187"/>
      <c r="W174" s="187"/>
      <c r="X174" s="187"/>
      <c r="Y174" s="187"/>
      <c r="Z174" s="187"/>
      <c r="AA174" s="187"/>
      <c r="AB174" s="187"/>
      <c r="AC174" s="187"/>
      <c r="AD174" s="187"/>
      <c r="AE174" s="187"/>
      <c r="AF174" s="187"/>
      <c r="AG174" s="187"/>
      <c r="AH174" s="187"/>
    </row>
    <row r="175" ht="14.25" customHeight="1">
      <c r="A175" s="191"/>
      <c r="B175" s="191"/>
      <c r="C175" s="191"/>
      <c r="D175" s="191"/>
      <c r="E175" s="191"/>
      <c r="F175" s="191"/>
      <c r="G175" s="191"/>
      <c r="H175" s="191"/>
      <c r="I175" s="191"/>
      <c r="J175" s="191"/>
      <c r="K175" s="191"/>
      <c r="L175" s="191"/>
      <c r="M175" s="191"/>
      <c r="N175" s="191"/>
      <c r="O175" s="191"/>
      <c r="P175" s="191"/>
      <c r="Q175" s="187"/>
      <c r="R175" s="187"/>
      <c r="S175" s="187"/>
      <c r="T175" s="187"/>
      <c r="U175" s="187"/>
      <c r="V175" s="187"/>
      <c r="W175" s="187"/>
      <c r="X175" s="187"/>
      <c r="Y175" s="187"/>
      <c r="Z175" s="187"/>
      <c r="AA175" s="187"/>
      <c r="AB175" s="187"/>
      <c r="AC175" s="187"/>
      <c r="AD175" s="187"/>
      <c r="AE175" s="187"/>
      <c r="AF175" s="187"/>
      <c r="AG175" s="187"/>
      <c r="AH175" s="187"/>
    </row>
    <row r="176" ht="14.25" customHeight="1">
      <c r="A176" s="191"/>
      <c r="B176" s="191"/>
      <c r="C176" s="191"/>
      <c r="D176" s="191"/>
      <c r="E176" s="191"/>
      <c r="F176" s="191"/>
      <c r="G176" s="191"/>
      <c r="H176" s="191"/>
      <c r="I176" s="191"/>
      <c r="J176" s="191"/>
      <c r="K176" s="191"/>
      <c r="L176" s="191"/>
      <c r="M176" s="191"/>
      <c r="N176" s="191"/>
      <c r="O176" s="191"/>
      <c r="P176" s="191"/>
      <c r="Q176" s="187"/>
      <c r="R176" s="187"/>
      <c r="S176" s="187"/>
      <c r="T176" s="187"/>
      <c r="U176" s="187"/>
      <c r="V176" s="187"/>
      <c r="W176" s="187"/>
      <c r="X176" s="187"/>
      <c r="Y176" s="187"/>
      <c r="Z176" s="187"/>
      <c r="AA176" s="187"/>
      <c r="AB176" s="187"/>
      <c r="AC176" s="187"/>
      <c r="AD176" s="187"/>
      <c r="AE176" s="187"/>
      <c r="AF176" s="187"/>
      <c r="AG176" s="187"/>
      <c r="AH176" s="187"/>
    </row>
    <row r="177" ht="14.25" customHeight="1">
      <c r="A177" s="191"/>
      <c r="B177" s="191"/>
      <c r="C177" s="191"/>
      <c r="D177" s="191"/>
      <c r="E177" s="191"/>
      <c r="F177" s="191"/>
      <c r="G177" s="191"/>
      <c r="H177" s="191"/>
      <c r="I177" s="191"/>
      <c r="J177" s="191"/>
      <c r="K177" s="191"/>
      <c r="L177" s="191"/>
      <c r="M177" s="191"/>
      <c r="N177" s="191"/>
      <c r="O177" s="191"/>
      <c r="P177" s="191"/>
      <c r="Q177" s="187"/>
      <c r="R177" s="187"/>
      <c r="S177" s="187"/>
      <c r="T177" s="187"/>
      <c r="U177" s="187"/>
      <c r="V177" s="187"/>
      <c r="W177" s="187"/>
      <c r="X177" s="187"/>
      <c r="Y177" s="187"/>
      <c r="Z177" s="187"/>
      <c r="AA177" s="187"/>
      <c r="AB177" s="187"/>
      <c r="AC177" s="187"/>
      <c r="AD177" s="187"/>
      <c r="AE177" s="187"/>
      <c r="AF177" s="187"/>
      <c r="AG177" s="187"/>
      <c r="AH177" s="187"/>
    </row>
    <row r="178" ht="14.25" customHeight="1">
      <c r="A178" s="191"/>
      <c r="B178" s="191"/>
      <c r="C178" s="191"/>
      <c r="D178" s="191"/>
      <c r="E178" s="191"/>
      <c r="F178" s="191"/>
      <c r="G178" s="191"/>
      <c r="H178" s="191"/>
      <c r="I178" s="191"/>
      <c r="J178" s="191"/>
      <c r="K178" s="191"/>
      <c r="L178" s="191"/>
      <c r="M178" s="191"/>
      <c r="N178" s="191"/>
      <c r="O178" s="191"/>
      <c r="P178" s="191"/>
      <c r="Q178" s="187"/>
      <c r="R178" s="187"/>
      <c r="S178" s="187"/>
      <c r="T178" s="187"/>
      <c r="U178" s="187"/>
      <c r="V178" s="187"/>
      <c r="W178" s="187"/>
      <c r="X178" s="187"/>
      <c r="Y178" s="187"/>
      <c r="Z178" s="187"/>
      <c r="AA178" s="187"/>
      <c r="AB178" s="187"/>
      <c r="AC178" s="187"/>
      <c r="AD178" s="187"/>
      <c r="AE178" s="187"/>
      <c r="AF178" s="187"/>
      <c r="AG178" s="187"/>
      <c r="AH178" s="187"/>
    </row>
    <row r="179" ht="14.25" customHeight="1">
      <c r="A179" s="191"/>
      <c r="B179" s="191"/>
      <c r="C179" s="191"/>
      <c r="D179" s="191"/>
      <c r="E179" s="191"/>
      <c r="F179" s="191"/>
      <c r="G179" s="191"/>
      <c r="H179" s="191"/>
      <c r="I179" s="191"/>
      <c r="J179" s="191"/>
      <c r="K179" s="191"/>
      <c r="L179" s="191"/>
      <c r="M179" s="191"/>
      <c r="N179" s="191"/>
      <c r="O179" s="191"/>
      <c r="P179" s="191"/>
      <c r="Q179" s="187"/>
      <c r="R179" s="187"/>
      <c r="S179" s="187"/>
      <c r="T179" s="187"/>
      <c r="U179" s="187"/>
      <c r="V179" s="187"/>
      <c r="W179" s="187"/>
      <c r="X179" s="187"/>
      <c r="Y179" s="187"/>
      <c r="Z179" s="187"/>
      <c r="AA179" s="187"/>
      <c r="AB179" s="187"/>
      <c r="AC179" s="187"/>
      <c r="AD179" s="187"/>
      <c r="AE179" s="187"/>
      <c r="AF179" s="187"/>
      <c r="AG179" s="187"/>
      <c r="AH179" s="187"/>
    </row>
    <row r="180" ht="14.25" customHeight="1">
      <c r="A180" s="191"/>
      <c r="B180" s="191"/>
      <c r="C180" s="191"/>
      <c r="D180" s="191"/>
      <c r="E180" s="191"/>
      <c r="F180" s="191"/>
      <c r="G180" s="191"/>
      <c r="H180" s="191"/>
      <c r="I180" s="191"/>
      <c r="J180" s="191"/>
      <c r="K180" s="191"/>
      <c r="L180" s="191"/>
      <c r="M180" s="191"/>
      <c r="N180" s="191"/>
      <c r="O180" s="191"/>
      <c r="P180" s="191"/>
      <c r="Q180" s="187"/>
      <c r="R180" s="187"/>
      <c r="S180" s="187"/>
      <c r="T180" s="187"/>
      <c r="U180" s="187"/>
      <c r="V180" s="187"/>
      <c r="W180" s="187"/>
      <c r="X180" s="187"/>
      <c r="Y180" s="187"/>
      <c r="Z180" s="187"/>
      <c r="AA180" s="187"/>
      <c r="AB180" s="187"/>
      <c r="AC180" s="187"/>
      <c r="AD180" s="187"/>
      <c r="AE180" s="187"/>
      <c r="AF180" s="187"/>
      <c r="AG180" s="187"/>
      <c r="AH180" s="187"/>
    </row>
    <row r="181" ht="14.25" customHeight="1">
      <c r="A181" s="191"/>
      <c r="B181" s="191"/>
      <c r="C181" s="191"/>
      <c r="D181" s="191"/>
      <c r="E181" s="191"/>
      <c r="F181" s="191"/>
      <c r="G181" s="191"/>
      <c r="H181" s="191"/>
      <c r="I181" s="191"/>
      <c r="J181" s="191"/>
      <c r="K181" s="191"/>
      <c r="L181" s="191"/>
      <c r="M181" s="191"/>
      <c r="N181" s="191"/>
      <c r="O181" s="191"/>
      <c r="P181" s="191"/>
      <c r="Q181" s="187"/>
      <c r="R181" s="187"/>
      <c r="S181" s="187"/>
      <c r="T181" s="187"/>
      <c r="U181" s="187"/>
      <c r="V181" s="187"/>
      <c r="W181" s="187"/>
      <c r="X181" s="187"/>
      <c r="Y181" s="187"/>
      <c r="Z181" s="187"/>
      <c r="AA181" s="187"/>
      <c r="AB181" s="187"/>
      <c r="AC181" s="187"/>
      <c r="AD181" s="187"/>
      <c r="AE181" s="187"/>
      <c r="AF181" s="187"/>
      <c r="AG181" s="187"/>
      <c r="AH181" s="187"/>
    </row>
    <row r="182" ht="14.25" customHeight="1">
      <c r="A182" s="191"/>
      <c r="B182" s="191"/>
      <c r="C182" s="191"/>
      <c r="D182" s="191"/>
      <c r="E182" s="191"/>
      <c r="F182" s="191"/>
      <c r="G182" s="191"/>
      <c r="H182" s="191"/>
      <c r="I182" s="191"/>
      <c r="J182" s="191"/>
      <c r="K182" s="191"/>
      <c r="L182" s="191"/>
      <c r="M182" s="191"/>
      <c r="N182" s="191"/>
      <c r="O182" s="191"/>
      <c r="P182" s="191"/>
      <c r="Q182" s="187"/>
      <c r="R182" s="187"/>
      <c r="S182" s="187"/>
      <c r="T182" s="187"/>
      <c r="U182" s="187"/>
      <c r="V182" s="187"/>
      <c r="W182" s="187"/>
      <c r="X182" s="187"/>
      <c r="Y182" s="187"/>
      <c r="Z182" s="187"/>
      <c r="AA182" s="187"/>
      <c r="AB182" s="187"/>
      <c r="AC182" s="187"/>
      <c r="AD182" s="187"/>
      <c r="AE182" s="187"/>
      <c r="AF182" s="187"/>
      <c r="AG182" s="187"/>
      <c r="AH182" s="187"/>
    </row>
    <row r="183" ht="14.25" customHeight="1">
      <c r="A183" s="191"/>
      <c r="B183" s="191"/>
      <c r="C183" s="191"/>
      <c r="D183" s="191"/>
      <c r="E183" s="191"/>
      <c r="F183" s="191"/>
      <c r="G183" s="191"/>
      <c r="H183" s="191"/>
      <c r="I183" s="191"/>
      <c r="J183" s="191"/>
      <c r="K183" s="191"/>
      <c r="L183" s="191"/>
      <c r="M183" s="191"/>
      <c r="N183" s="191"/>
      <c r="O183" s="191"/>
      <c r="P183" s="191"/>
      <c r="Q183" s="187"/>
      <c r="R183" s="187"/>
      <c r="S183" s="187"/>
      <c r="T183" s="187"/>
      <c r="U183" s="187"/>
      <c r="V183" s="187"/>
      <c r="W183" s="187"/>
      <c r="X183" s="187"/>
      <c r="Y183" s="187"/>
      <c r="Z183" s="187"/>
      <c r="AA183" s="187"/>
      <c r="AB183" s="187"/>
      <c r="AC183" s="187"/>
      <c r="AD183" s="187"/>
      <c r="AE183" s="187"/>
      <c r="AF183" s="187"/>
      <c r="AG183" s="187"/>
      <c r="AH183" s="187"/>
    </row>
    <row r="184" ht="14.25" customHeight="1">
      <c r="A184" s="191"/>
      <c r="B184" s="191"/>
      <c r="C184" s="191"/>
      <c r="D184" s="191"/>
      <c r="E184" s="191"/>
      <c r="F184" s="191"/>
      <c r="G184" s="191"/>
      <c r="H184" s="191"/>
      <c r="I184" s="191"/>
      <c r="J184" s="191"/>
      <c r="K184" s="191"/>
      <c r="L184" s="191"/>
      <c r="M184" s="191"/>
      <c r="N184" s="191"/>
      <c r="O184" s="191"/>
      <c r="P184" s="191"/>
      <c r="Q184" s="187"/>
      <c r="R184" s="187"/>
      <c r="S184" s="187"/>
      <c r="T184" s="187"/>
      <c r="U184" s="187"/>
      <c r="V184" s="187"/>
      <c r="W184" s="187"/>
      <c r="X184" s="187"/>
      <c r="Y184" s="187"/>
      <c r="Z184" s="187"/>
      <c r="AA184" s="187"/>
      <c r="AB184" s="187"/>
      <c r="AC184" s="187"/>
      <c r="AD184" s="187"/>
      <c r="AE184" s="187"/>
      <c r="AF184" s="187"/>
      <c r="AG184" s="187"/>
      <c r="AH184" s="187"/>
    </row>
    <row r="185" ht="14.25" customHeight="1">
      <c r="A185" s="191"/>
      <c r="B185" s="191"/>
      <c r="C185" s="191"/>
      <c r="D185" s="191"/>
      <c r="E185" s="191"/>
      <c r="F185" s="191"/>
      <c r="G185" s="191"/>
      <c r="H185" s="191"/>
      <c r="I185" s="191"/>
      <c r="J185" s="191"/>
      <c r="K185" s="191"/>
      <c r="L185" s="191"/>
      <c r="M185" s="191"/>
      <c r="N185" s="191"/>
      <c r="O185" s="191"/>
      <c r="P185" s="191"/>
      <c r="Q185" s="187"/>
      <c r="R185" s="187"/>
      <c r="S185" s="187"/>
      <c r="T185" s="187"/>
      <c r="U185" s="187"/>
      <c r="V185" s="187"/>
      <c r="W185" s="187"/>
      <c r="X185" s="187"/>
      <c r="Y185" s="187"/>
      <c r="Z185" s="187"/>
      <c r="AA185" s="187"/>
      <c r="AB185" s="187"/>
      <c r="AC185" s="187"/>
      <c r="AD185" s="187"/>
      <c r="AE185" s="187"/>
      <c r="AF185" s="187"/>
      <c r="AG185" s="187"/>
      <c r="AH185" s="187"/>
    </row>
    <row r="186" ht="14.25" customHeight="1">
      <c r="A186" s="191"/>
      <c r="B186" s="191"/>
      <c r="C186" s="191"/>
      <c r="D186" s="191"/>
      <c r="E186" s="191"/>
      <c r="F186" s="191"/>
      <c r="G186" s="191"/>
      <c r="H186" s="191"/>
      <c r="I186" s="191"/>
      <c r="J186" s="191"/>
      <c r="K186" s="191"/>
      <c r="L186" s="191"/>
      <c r="M186" s="191"/>
      <c r="N186" s="191"/>
      <c r="O186" s="191"/>
      <c r="P186" s="191"/>
      <c r="Q186" s="187"/>
      <c r="R186" s="187"/>
      <c r="S186" s="187"/>
      <c r="T186" s="187"/>
      <c r="U186" s="187"/>
      <c r="V186" s="187"/>
      <c r="W186" s="187"/>
      <c r="X186" s="187"/>
      <c r="Y186" s="187"/>
      <c r="Z186" s="187"/>
      <c r="AA186" s="187"/>
      <c r="AB186" s="187"/>
      <c r="AC186" s="187"/>
      <c r="AD186" s="187"/>
      <c r="AE186" s="187"/>
      <c r="AF186" s="187"/>
      <c r="AG186" s="187"/>
      <c r="AH186" s="187"/>
    </row>
    <row r="187" ht="14.25" customHeight="1">
      <c r="A187" s="191"/>
      <c r="B187" s="191"/>
      <c r="C187" s="191"/>
      <c r="D187" s="191"/>
      <c r="E187" s="191"/>
      <c r="F187" s="191"/>
      <c r="G187" s="191"/>
      <c r="H187" s="191"/>
      <c r="I187" s="191"/>
      <c r="J187" s="191"/>
      <c r="K187" s="191"/>
      <c r="L187" s="191"/>
      <c r="M187" s="191"/>
      <c r="N187" s="191"/>
      <c r="O187" s="191"/>
      <c r="P187" s="191"/>
      <c r="Q187" s="187"/>
      <c r="R187" s="187"/>
      <c r="S187" s="187"/>
      <c r="T187" s="187"/>
      <c r="U187" s="187"/>
      <c r="V187" s="187"/>
      <c r="W187" s="187"/>
      <c r="X187" s="187"/>
      <c r="Y187" s="187"/>
      <c r="Z187" s="187"/>
      <c r="AA187" s="187"/>
      <c r="AB187" s="187"/>
      <c r="AC187" s="187"/>
      <c r="AD187" s="187"/>
      <c r="AE187" s="187"/>
      <c r="AF187" s="187"/>
      <c r="AG187" s="187"/>
      <c r="AH187" s="187"/>
    </row>
    <row r="188" ht="14.25" customHeight="1">
      <c r="A188" s="191"/>
      <c r="B188" s="191"/>
      <c r="C188" s="191"/>
      <c r="D188" s="191"/>
      <c r="E188" s="191"/>
      <c r="F188" s="191"/>
      <c r="G188" s="191"/>
      <c r="H188" s="191"/>
      <c r="I188" s="191"/>
      <c r="J188" s="191"/>
      <c r="K188" s="191"/>
      <c r="L188" s="191"/>
      <c r="M188" s="191"/>
      <c r="N188" s="191"/>
      <c r="O188" s="191"/>
      <c r="P188" s="191"/>
      <c r="Q188" s="187"/>
      <c r="R188" s="187"/>
      <c r="S188" s="187"/>
      <c r="T188" s="187"/>
      <c r="U188" s="187"/>
      <c r="V188" s="187"/>
      <c r="W188" s="187"/>
      <c r="X188" s="187"/>
      <c r="Y188" s="187"/>
      <c r="Z188" s="187"/>
      <c r="AA188" s="187"/>
      <c r="AB188" s="187"/>
      <c r="AC188" s="187"/>
      <c r="AD188" s="187"/>
      <c r="AE188" s="187"/>
      <c r="AF188" s="187"/>
      <c r="AG188" s="187"/>
      <c r="AH188" s="187"/>
    </row>
    <row r="189" ht="14.25" customHeight="1">
      <c r="A189" s="191"/>
      <c r="B189" s="191"/>
      <c r="C189" s="191"/>
      <c r="D189" s="191"/>
      <c r="E189" s="191"/>
      <c r="F189" s="191"/>
      <c r="G189" s="191"/>
      <c r="H189" s="191"/>
      <c r="I189" s="191"/>
      <c r="J189" s="191"/>
      <c r="K189" s="191"/>
      <c r="L189" s="191"/>
      <c r="M189" s="191"/>
      <c r="N189" s="191"/>
      <c r="O189" s="191"/>
      <c r="P189" s="191"/>
      <c r="Q189" s="187"/>
      <c r="R189" s="187"/>
      <c r="S189" s="187"/>
      <c r="T189" s="187"/>
      <c r="U189" s="187"/>
      <c r="V189" s="187"/>
      <c r="W189" s="187"/>
      <c r="X189" s="187"/>
      <c r="Y189" s="187"/>
      <c r="Z189" s="187"/>
      <c r="AA189" s="187"/>
      <c r="AB189" s="187"/>
      <c r="AC189" s="187"/>
      <c r="AD189" s="187"/>
      <c r="AE189" s="187"/>
      <c r="AF189" s="187"/>
      <c r="AG189" s="187"/>
      <c r="AH189" s="187"/>
    </row>
    <row r="190" ht="14.25" customHeight="1">
      <c r="A190" s="191"/>
      <c r="B190" s="191"/>
      <c r="C190" s="191"/>
      <c r="D190" s="191"/>
      <c r="E190" s="191"/>
      <c r="F190" s="191"/>
      <c r="G190" s="191"/>
      <c r="H190" s="191"/>
      <c r="I190" s="191"/>
      <c r="J190" s="191"/>
      <c r="K190" s="191"/>
      <c r="L190" s="191"/>
      <c r="M190" s="191"/>
      <c r="N190" s="191"/>
      <c r="O190" s="191"/>
      <c r="P190" s="191"/>
      <c r="Q190" s="187"/>
      <c r="R190" s="187"/>
      <c r="S190" s="187"/>
      <c r="T190" s="187"/>
      <c r="U190" s="187"/>
      <c r="V190" s="187"/>
      <c r="W190" s="187"/>
      <c r="X190" s="187"/>
      <c r="Y190" s="187"/>
      <c r="Z190" s="187"/>
      <c r="AA190" s="187"/>
      <c r="AB190" s="187"/>
      <c r="AC190" s="187"/>
      <c r="AD190" s="187"/>
      <c r="AE190" s="187"/>
      <c r="AF190" s="187"/>
      <c r="AG190" s="187"/>
      <c r="AH190" s="187"/>
    </row>
    <row r="191" ht="14.25" customHeight="1">
      <c r="A191" s="191"/>
      <c r="B191" s="191"/>
      <c r="C191" s="191"/>
      <c r="D191" s="191"/>
      <c r="E191" s="191"/>
      <c r="F191" s="191"/>
      <c r="G191" s="191"/>
      <c r="H191" s="191"/>
      <c r="I191" s="191"/>
      <c r="J191" s="191"/>
      <c r="K191" s="191"/>
      <c r="L191" s="191"/>
      <c r="M191" s="191"/>
      <c r="N191" s="191"/>
      <c r="O191" s="191"/>
      <c r="P191" s="191"/>
      <c r="Q191" s="187"/>
      <c r="R191" s="187"/>
      <c r="S191" s="187"/>
      <c r="T191" s="187"/>
      <c r="U191" s="187"/>
      <c r="V191" s="187"/>
      <c r="W191" s="187"/>
      <c r="X191" s="187"/>
      <c r="Y191" s="187"/>
      <c r="Z191" s="187"/>
      <c r="AA191" s="187"/>
      <c r="AB191" s="187"/>
      <c r="AC191" s="187"/>
      <c r="AD191" s="187"/>
      <c r="AE191" s="187"/>
      <c r="AF191" s="187"/>
      <c r="AG191" s="187"/>
      <c r="AH191" s="187"/>
    </row>
    <row r="192" ht="14.25" customHeight="1">
      <c r="A192" s="191"/>
      <c r="B192" s="191"/>
      <c r="C192" s="191"/>
      <c r="D192" s="191"/>
      <c r="E192" s="191"/>
      <c r="F192" s="191"/>
      <c r="G192" s="191"/>
      <c r="H192" s="191"/>
      <c r="I192" s="191"/>
      <c r="J192" s="191"/>
      <c r="K192" s="191"/>
      <c r="L192" s="191"/>
      <c r="M192" s="191"/>
      <c r="N192" s="191"/>
      <c r="O192" s="191"/>
      <c r="P192" s="191"/>
      <c r="Q192" s="187"/>
      <c r="R192" s="187"/>
      <c r="S192" s="187"/>
      <c r="T192" s="187"/>
      <c r="U192" s="187"/>
      <c r="V192" s="187"/>
      <c r="W192" s="187"/>
      <c r="X192" s="187"/>
      <c r="Y192" s="187"/>
      <c r="Z192" s="187"/>
      <c r="AA192" s="187"/>
      <c r="AB192" s="187"/>
      <c r="AC192" s="187"/>
      <c r="AD192" s="187"/>
      <c r="AE192" s="187"/>
      <c r="AF192" s="187"/>
      <c r="AG192" s="187"/>
      <c r="AH192" s="187"/>
    </row>
    <row r="193" ht="14.25" customHeight="1">
      <c r="A193" s="191"/>
      <c r="B193" s="191"/>
      <c r="C193" s="191"/>
      <c r="D193" s="191"/>
      <c r="E193" s="191"/>
      <c r="F193" s="191"/>
      <c r="G193" s="191"/>
      <c r="H193" s="191"/>
      <c r="I193" s="191"/>
      <c r="J193" s="191"/>
      <c r="K193" s="191"/>
      <c r="L193" s="191"/>
      <c r="M193" s="191"/>
      <c r="N193" s="191"/>
      <c r="O193" s="191"/>
      <c r="P193" s="191"/>
      <c r="Q193" s="187"/>
      <c r="R193" s="187"/>
      <c r="S193" s="187"/>
      <c r="T193" s="187"/>
      <c r="U193" s="187"/>
      <c r="V193" s="187"/>
      <c r="W193" s="187"/>
      <c r="X193" s="187"/>
      <c r="Y193" s="187"/>
      <c r="Z193" s="187"/>
      <c r="AA193" s="187"/>
      <c r="AB193" s="187"/>
      <c r="AC193" s="187"/>
      <c r="AD193" s="187"/>
      <c r="AE193" s="187"/>
      <c r="AF193" s="187"/>
      <c r="AG193" s="187"/>
      <c r="AH193" s="187"/>
    </row>
    <row r="194" ht="14.25" customHeight="1">
      <c r="A194" s="191"/>
      <c r="B194" s="191"/>
      <c r="C194" s="191"/>
      <c r="D194" s="191"/>
      <c r="E194" s="191"/>
      <c r="F194" s="191"/>
      <c r="G194" s="191"/>
      <c r="H194" s="191"/>
      <c r="I194" s="191"/>
      <c r="J194" s="191"/>
      <c r="K194" s="191"/>
      <c r="L194" s="191"/>
      <c r="M194" s="191"/>
      <c r="N194" s="191"/>
      <c r="O194" s="191"/>
      <c r="P194" s="191"/>
      <c r="Q194" s="187"/>
      <c r="R194" s="187"/>
      <c r="S194" s="187"/>
      <c r="T194" s="187"/>
      <c r="U194" s="187"/>
      <c r="V194" s="187"/>
      <c r="W194" s="187"/>
      <c r="X194" s="187"/>
      <c r="Y194" s="187"/>
      <c r="Z194" s="187"/>
      <c r="AA194" s="187"/>
      <c r="AB194" s="187"/>
      <c r="AC194" s="187"/>
      <c r="AD194" s="187"/>
      <c r="AE194" s="187"/>
      <c r="AF194" s="187"/>
      <c r="AG194" s="187"/>
      <c r="AH194" s="187"/>
    </row>
    <row r="195" ht="14.25" customHeight="1">
      <c r="A195" s="191"/>
      <c r="B195" s="191"/>
      <c r="C195" s="191"/>
      <c r="D195" s="191"/>
      <c r="E195" s="191"/>
      <c r="F195" s="191"/>
      <c r="G195" s="191"/>
      <c r="H195" s="191"/>
      <c r="I195" s="191"/>
      <c r="J195" s="191"/>
      <c r="K195" s="191"/>
      <c r="L195" s="191"/>
      <c r="M195" s="191"/>
      <c r="N195" s="191"/>
      <c r="O195" s="191"/>
      <c r="P195" s="191"/>
      <c r="Q195" s="187"/>
      <c r="R195" s="187"/>
      <c r="S195" s="187"/>
      <c r="T195" s="187"/>
      <c r="U195" s="187"/>
      <c r="V195" s="187"/>
      <c r="W195" s="187"/>
      <c r="X195" s="187"/>
      <c r="Y195" s="187"/>
      <c r="Z195" s="187"/>
      <c r="AA195" s="187"/>
      <c r="AB195" s="187"/>
      <c r="AC195" s="187"/>
      <c r="AD195" s="187"/>
      <c r="AE195" s="187"/>
      <c r="AF195" s="187"/>
      <c r="AG195" s="187"/>
      <c r="AH195" s="187"/>
    </row>
    <row r="196" ht="14.25" customHeight="1">
      <c r="A196" s="191"/>
      <c r="B196" s="191"/>
      <c r="C196" s="191"/>
      <c r="D196" s="191"/>
      <c r="E196" s="191"/>
      <c r="F196" s="191"/>
      <c r="G196" s="191"/>
      <c r="H196" s="191"/>
      <c r="I196" s="191"/>
      <c r="J196" s="191"/>
      <c r="K196" s="191"/>
      <c r="L196" s="191"/>
      <c r="M196" s="191"/>
      <c r="N196" s="191"/>
      <c r="O196" s="191"/>
      <c r="P196" s="191"/>
      <c r="Q196" s="187"/>
      <c r="R196" s="187"/>
      <c r="S196" s="187"/>
      <c r="T196" s="187"/>
      <c r="U196" s="187"/>
      <c r="V196" s="187"/>
      <c r="W196" s="187"/>
      <c r="X196" s="187"/>
      <c r="Y196" s="187"/>
      <c r="Z196" s="187"/>
      <c r="AA196" s="187"/>
      <c r="AB196" s="187"/>
      <c r="AC196" s="187"/>
      <c r="AD196" s="187"/>
      <c r="AE196" s="187"/>
      <c r="AF196" s="187"/>
      <c r="AG196" s="187"/>
      <c r="AH196" s="187"/>
    </row>
    <row r="197" ht="14.25" customHeight="1">
      <c r="A197" s="191"/>
      <c r="B197" s="191"/>
      <c r="C197" s="191"/>
      <c r="D197" s="191"/>
      <c r="E197" s="191"/>
      <c r="F197" s="191"/>
      <c r="G197" s="191"/>
      <c r="H197" s="191"/>
      <c r="I197" s="191"/>
      <c r="J197" s="191"/>
      <c r="K197" s="191"/>
      <c r="L197" s="191"/>
      <c r="M197" s="191"/>
      <c r="N197" s="191"/>
      <c r="O197" s="191"/>
      <c r="P197" s="191"/>
      <c r="Q197" s="187"/>
      <c r="R197" s="187"/>
      <c r="S197" s="187"/>
      <c r="T197" s="187"/>
      <c r="U197" s="187"/>
      <c r="V197" s="187"/>
      <c r="W197" s="187"/>
      <c r="X197" s="187"/>
      <c r="Y197" s="187"/>
      <c r="Z197" s="187"/>
      <c r="AA197" s="187"/>
      <c r="AB197" s="187"/>
      <c r="AC197" s="187"/>
      <c r="AD197" s="187"/>
      <c r="AE197" s="187"/>
      <c r="AF197" s="187"/>
      <c r="AG197" s="187"/>
      <c r="AH197" s="187"/>
    </row>
    <row r="198" ht="14.25" customHeight="1">
      <c r="A198" s="191"/>
      <c r="B198" s="191"/>
      <c r="C198" s="191"/>
      <c r="D198" s="191"/>
      <c r="E198" s="191"/>
      <c r="F198" s="191"/>
      <c r="G198" s="191"/>
      <c r="H198" s="191"/>
      <c r="I198" s="191"/>
      <c r="J198" s="191"/>
      <c r="K198" s="191"/>
      <c r="L198" s="191"/>
      <c r="M198" s="191"/>
      <c r="N198" s="191"/>
      <c r="O198" s="191"/>
      <c r="P198" s="191"/>
      <c r="Q198" s="187"/>
      <c r="R198" s="187"/>
      <c r="S198" s="187"/>
      <c r="T198" s="187"/>
      <c r="U198" s="187"/>
      <c r="V198" s="187"/>
      <c r="W198" s="187"/>
      <c r="X198" s="187"/>
      <c r="Y198" s="187"/>
      <c r="Z198" s="187"/>
      <c r="AA198" s="187"/>
      <c r="AB198" s="187"/>
      <c r="AC198" s="187"/>
      <c r="AD198" s="187"/>
      <c r="AE198" s="187"/>
      <c r="AF198" s="187"/>
      <c r="AG198" s="187"/>
      <c r="AH198" s="187"/>
    </row>
    <row r="199" ht="14.25" customHeight="1">
      <c r="A199" s="191"/>
      <c r="B199" s="191"/>
      <c r="C199" s="191"/>
      <c r="D199" s="191"/>
      <c r="E199" s="191"/>
      <c r="F199" s="191"/>
      <c r="G199" s="191"/>
      <c r="H199" s="191"/>
      <c r="I199" s="191"/>
      <c r="J199" s="191"/>
      <c r="K199" s="191"/>
      <c r="L199" s="191"/>
      <c r="M199" s="191"/>
      <c r="N199" s="191"/>
      <c r="O199" s="191"/>
      <c r="P199" s="191"/>
      <c r="Q199" s="187"/>
      <c r="R199" s="187"/>
      <c r="S199" s="187"/>
      <c r="T199" s="187"/>
      <c r="U199" s="187"/>
      <c r="V199" s="187"/>
      <c r="W199" s="187"/>
      <c r="X199" s="187"/>
      <c r="Y199" s="187"/>
      <c r="Z199" s="187"/>
      <c r="AA199" s="187"/>
      <c r="AB199" s="187"/>
      <c r="AC199" s="187"/>
      <c r="AD199" s="187"/>
      <c r="AE199" s="187"/>
      <c r="AF199" s="187"/>
      <c r="AG199" s="187"/>
      <c r="AH199" s="187"/>
    </row>
    <row r="200" ht="14.25" customHeight="1">
      <c r="A200" s="191"/>
      <c r="B200" s="191"/>
      <c r="C200" s="191"/>
      <c r="D200" s="191"/>
      <c r="E200" s="191"/>
      <c r="F200" s="191"/>
      <c r="G200" s="191"/>
      <c r="H200" s="191"/>
      <c r="I200" s="191"/>
      <c r="J200" s="191"/>
      <c r="K200" s="191"/>
      <c r="L200" s="191"/>
      <c r="M200" s="191"/>
      <c r="N200" s="191"/>
      <c r="O200" s="191"/>
      <c r="P200" s="191"/>
      <c r="Q200" s="187"/>
      <c r="R200" s="187"/>
      <c r="S200" s="187"/>
      <c r="T200" s="187"/>
      <c r="U200" s="187"/>
      <c r="V200" s="187"/>
      <c r="W200" s="187"/>
      <c r="X200" s="187"/>
      <c r="Y200" s="187"/>
      <c r="Z200" s="187"/>
      <c r="AA200" s="187"/>
      <c r="AB200" s="187"/>
      <c r="AC200" s="187"/>
      <c r="AD200" s="187"/>
      <c r="AE200" s="187"/>
      <c r="AF200" s="187"/>
      <c r="AG200" s="187"/>
      <c r="AH200" s="187"/>
    </row>
    <row r="201" ht="14.25" customHeight="1">
      <c r="A201" s="191"/>
      <c r="B201" s="191"/>
      <c r="C201" s="191"/>
      <c r="D201" s="191"/>
      <c r="E201" s="191"/>
      <c r="F201" s="191"/>
      <c r="G201" s="191"/>
      <c r="H201" s="191"/>
      <c r="I201" s="191"/>
      <c r="J201" s="191"/>
      <c r="K201" s="191"/>
      <c r="L201" s="191"/>
      <c r="M201" s="191"/>
      <c r="N201" s="191"/>
      <c r="O201" s="191"/>
      <c r="P201" s="191"/>
      <c r="Q201" s="187"/>
      <c r="R201" s="187"/>
      <c r="S201" s="187"/>
      <c r="T201" s="187"/>
      <c r="U201" s="187"/>
      <c r="V201" s="187"/>
      <c r="W201" s="187"/>
      <c r="X201" s="187"/>
      <c r="Y201" s="187"/>
      <c r="Z201" s="187"/>
      <c r="AA201" s="187"/>
      <c r="AB201" s="187"/>
      <c r="AC201" s="187"/>
      <c r="AD201" s="187"/>
      <c r="AE201" s="187"/>
      <c r="AF201" s="187"/>
      <c r="AG201" s="187"/>
      <c r="AH201" s="187"/>
    </row>
    <row r="202" ht="14.25" customHeight="1">
      <c r="A202" s="191"/>
      <c r="B202" s="191"/>
      <c r="C202" s="191"/>
      <c r="D202" s="191"/>
      <c r="E202" s="191"/>
      <c r="F202" s="191"/>
      <c r="G202" s="191"/>
      <c r="H202" s="191"/>
      <c r="I202" s="191"/>
      <c r="J202" s="191"/>
      <c r="K202" s="191"/>
      <c r="L202" s="191"/>
      <c r="M202" s="191"/>
      <c r="N202" s="191"/>
      <c r="O202" s="191"/>
      <c r="P202" s="191"/>
      <c r="Q202" s="187"/>
      <c r="R202" s="187"/>
      <c r="S202" s="187"/>
      <c r="T202" s="187"/>
      <c r="U202" s="187"/>
      <c r="V202" s="187"/>
      <c r="W202" s="187"/>
      <c r="X202" s="187"/>
      <c r="Y202" s="187"/>
      <c r="Z202" s="187"/>
      <c r="AA202" s="187"/>
      <c r="AB202" s="187"/>
      <c r="AC202" s="187"/>
      <c r="AD202" s="187"/>
      <c r="AE202" s="187"/>
      <c r="AF202" s="187"/>
      <c r="AG202" s="187"/>
      <c r="AH202" s="187"/>
    </row>
    <row r="203" ht="14.25" customHeight="1">
      <c r="A203" s="191"/>
      <c r="B203" s="191"/>
      <c r="C203" s="191"/>
      <c r="D203" s="191"/>
      <c r="E203" s="191"/>
      <c r="F203" s="191"/>
      <c r="G203" s="191"/>
      <c r="H203" s="191"/>
      <c r="I203" s="191"/>
      <c r="J203" s="191"/>
      <c r="K203" s="191"/>
      <c r="L203" s="191"/>
      <c r="M203" s="191"/>
      <c r="N203" s="191"/>
      <c r="O203" s="191"/>
      <c r="P203" s="191"/>
      <c r="Q203" s="187"/>
      <c r="R203" s="187"/>
      <c r="S203" s="187"/>
      <c r="T203" s="187"/>
      <c r="U203" s="187"/>
      <c r="V203" s="187"/>
      <c r="W203" s="187"/>
      <c r="X203" s="187"/>
      <c r="Y203" s="187"/>
      <c r="Z203" s="187"/>
      <c r="AA203" s="187"/>
      <c r="AB203" s="187"/>
      <c r="AC203" s="187"/>
      <c r="AD203" s="187"/>
      <c r="AE203" s="187"/>
      <c r="AF203" s="187"/>
      <c r="AG203" s="187"/>
      <c r="AH203" s="187"/>
    </row>
    <row r="204" ht="14.25" customHeight="1">
      <c r="A204" s="191"/>
      <c r="B204" s="191"/>
      <c r="C204" s="191"/>
      <c r="D204" s="191"/>
      <c r="E204" s="191"/>
      <c r="F204" s="191"/>
      <c r="G204" s="191"/>
      <c r="H204" s="191"/>
      <c r="I204" s="191"/>
      <c r="J204" s="191"/>
      <c r="K204" s="191"/>
      <c r="L204" s="191"/>
      <c r="M204" s="191"/>
      <c r="N204" s="191"/>
      <c r="O204" s="191"/>
      <c r="P204" s="191"/>
      <c r="Q204" s="187"/>
      <c r="R204" s="187"/>
      <c r="S204" s="187"/>
      <c r="T204" s="187"/>
      <c r="U204" s="187"/>
      <c r="V204" s="187"/>
      <c r="W204" s="187"/>
      <c r="X204" s="187"/>
      <c r="Y204" s="187"/>
      <c r="Z204" s="187"/>
      <c r="AA204" s="187"/>
      <c r="AB204" s="187"/>
      <c r="AC204" s="187"/>
      <c r="AD204" s="187"/>
      <c r="AE204" s="187"/>
      <c r="AF204" s="187"/>
      <c r="AG204" s="187"/>
      <c r="AH204" s="187"/>
    </row>
    <row r="205" ht="14.25" customHeight="1">
      <c r="A205" s="191"/>
      <c r="B205" s="191"/>
      <c r="C205" s="191"/>
      <c r="D205" s="191"/>
      <c r="E205" s="191"/>
      <c r="F205" s="191"/>
      <c r="G205" s="191"/>
      <c r="H205" s="191"/>
      <c r="I205" s="191"/>
      <c r="J205" s="191"/>
      <c r="K205" s="191"/>
      <c r="L205" s="191"/>
      <c r="M205" s="191"/>
      <c r="N205" s="191"/>
      <c r="O205" s="191"/>
      <c r="P205" s="191"/>
      <c r="Q205" s="187"/>
      <c r="R205" s="187"/>
      <c r="S205" s="187"/>
      <c r="T205" s="187"/>
      <c r="U205" s="187"/>
      <c r="V205" s="187"/>
      <c r="W205" s="187"/>
      <c r="X205" s="187"/>
      <c r="Y205" s="187"/>
      <c r="Z205" s="187"/>
      <c r="AA205" s="187"/>
      <c r="AB205" s="187"/>
      <c r="AC205" s="187"/>
      <c r="AD205" s="187"/>
      <c r="AE205" s="187"/>
      <c r="AF205" s="187"/>
      <c r="AG205" s="187"/>
      <c r="AH205" s="187"/>
    </row>
    <row r="206" ht="14.25" customHeight="1">
      <c r="A206" s="191"/>
      <c r="B206" s="191"/>
      <c r="C206" s="191"/>
      <c r="D206" s="191"/>
      <c r="E206" s="191"/>
      <c r="F206" s="191"/>
      <c r="G206" s="191"/>
      <c r="H206" s="191"/>
      <c r="I206" s="191"/>
      <c r="J206" s="191"/>
      <c r="K206" s="191"/>
      <c r="L206" s="191"/>
      <c r="M206" s="191"/>
      <c r="N206" s="191"/>
      <c r="O206" s="191"/>
      <c r="P206" s="191"/>
      <c r="Q206" s="187"/>
      <c r="R206" s="187"/>
      <c r="S206" s="187"/>
      <c r="T206" s="187"/>
      <c r="U206" s="187"/>
      <c r="V206" s="187"/>
      <c r="W206" s="187"/>
      <c r="X206" s="187"/>
      <c r="Y206" s="187"/>
      <c r="Z206" s="187"/>
      <c r="AA206" s="187"/>
      <c r="AB206" s="187"/>
      <c r="AC206" s="187"/>
      <c r="AD206" s="187"/>
      <c r="AE206" s="187"/>
      <c r="AF206" s="187"/>
      <c r="AG206" s="187"/>
      <c r="AH206" s="187"/>
    </row>
    <row r="207" ht="14.25" customHeight="1">
      <c r="A207" s="191"/>
      <c r="B207" s="191"/>
      <c r="C207" s="191"/>
      <c r="D207" s="191"/>
      <c r="E207" s="191"/>
      <c r="F207" s="191"/>
      <c r="G207" s="191"/>
      <c r="H207" s="191"/>
      <c r="I207" s="191"/>
      <c r="J207" s="191"/>
      <c r="K207" s="191"/>
      <c r="L207" s="191"/>
      <c r="M207" s="191"/>
      <c r="N207" s="191"/>
      <c r="O207" s="191"/>
      <c r="P207" s="191"/>
      <c r="Q207" s="187"/>
      <c r="R207" s="187"/>
      <c r="S207" s="187"/>
      <c r="T207" s="187"/>
      <c r="U207" s="187"/>
      <c r="V207" s="187"/>
      <c r="W207" s="187"/>
      <c r="X207" s="187"/>
      <c r="Y207" s="187"/>
      <c r="Z207" s="187"/>
      <c r="AA207" s="187"/>
      <c r="AB207" s="187"/>
      <c r="AC207" s="187"/>
      <c r="AD207" s="187"/>
      <c r="AE207" s="187"/>
      <c r="AF207" s="187"/>
      <c r="AG207" s="187"/>
      <c r="AH207" s="187"/>
    </row>
    <row r="208" ht="14.25" customHeight="1">
      <c r="A208" s="191"/>
      <c r="B208" s="191"/>
      <c r="C208" s="191"/>
      <c r="D208" s="191"/>
      <c r="E208" s="191"/>
      <c r="F208" s="191"/>
      <c r="G208" s="191"/>
      <c r="H208" s="191"/>
      <c r="I208" s="191"/>
      <c r="J208" s="191"/>
      <c r="K208" s="191"/>
      <c r="L208" s="191"/>
      <c r="M208" s="191"/>
      <c r="N208" s="191"/>
      <c r="O208" s="191"/>
      <c r="P208" s="191"/>
      <c r="Q208" s="187"/>
      <c r="R208" s="187"/>
      <c r="S208" s="187"/>
      <c r="T208" s="187"/>
      <c r="U208" s="187"/>
      <c r="V208" s="187"/>
      <c r="W208" s="187"/>
      <c r="X208" s="187"/>
      <c r="Y208" s="187"/>
      <c r="Z208" s="187"/>
      <c r="AA208" s="187"/>
      <c r="AB208" s="187"/>
      <c r="AC208" s="187"/>
      <c r="AD208" s="187"/>
      <c r="AE208" s="187"/>
      <c r="AF208" s="187"/>
      <c r="AG208" s="187"/>
      <c r="AH208" s="187"/>
    </row>
    <row r="209" ht="14.25" customHeight="1">
      <c r="A209" s="191"/>
      <c r="B209" s="191"/>
      <c r="C209" s="191"/>
      <c r="D209" s="191"/>
      <c r="E209" s="191"/>
      <c r="F209" s="191"/>
      <c r="G209" s="191"/>
      <c r="H209" s="191"/>
      <c r="I209" s="191"/>
      <c r="J209" s="191"/>
      <c r="K209" s="191"/>
      <c r="L209" s="191"/>
      <c r="M209" s="191"/>
      <c r="N209" s="191"/>
      <c r="O209" s="191"/>
      <c r="P209" s="191"/>
      <c r="Q209" s="187"/>
      <c r="R209" s="187"/>
      <c r="S209" s="187"/>
      <c r="T209" s="187"/>
      <c r="U209" s="187"/>
      <c r="V209" s="187"/>
      <c r="W209" s="187"/>
      <c r="X209" s="187"/>
      <c r="Y209" s="187"/>
      <c r="Z209" s="187"/>
      <c r="AA209" s="187"/>
      <c r="AB209" s="187"/>
      <c r="AC209" s="187"/>
      <c r="AD209" s="187"/>
      <c r="AE209" s="187"/>
      <c r="AF209" s="187"/>
      <c r="AG209" s="187"/>
      <c r="AH209" s="187"/>
    </row>
    <row r="210" ht="14.25" customHeight="1">
      <c r="A210" s="191"/>
      <c r="B210" s="191"/>
      <c r="C210" s="191"/>
      <c r="D210" s="191"/>
      <c r="E210" s="191"/>
      <c r="F210" s="191"/>
      <c r="G210" s="191"/>
      <c r="H210" s="191"/>
      <c r="I210" s="191"/>
      <c r="J210" s="191"/>
      <c r="K210" s="191"/>
      <c r="L210" s="191"/>
      <c r="M210" s="191"/>
      <c r="N210" s="191"/>
      <c r="O210" s="191"/>
      <c r="P210" s="191"/>
      <c r="Q210" s="187"/>
      <c r="R210" s="187"/>
      <c r="S210" s="187"/>
      <c r="T210" s="187"/>
      <c r="U210" s="187"/>
      <c r="V210" s="187"/>
      <c r="W210" s="187"/>
      <c r="X210" s="187"/>
      <c r="Y210" s="187"/>
      <c r="Z210" s="187"/>
      <c r="AA210" s="187"/>
      <c r="AB210" s="187"/>
      <c r="AC210" s="187"/>
      <c r="AD210" s="187"/>
      <c r="AE210" s="187"/>
      <c r="AF210" s="187"/>
      <c r="AG210" s="187"/>
      <c r="AH210" s="187"/>
    </row>
    <row r="211" ht="14.25" customHeight="1">
      <c r="A211" s="191"/>
      <c r="B211" s="191"/>
      <c r="C211" s="191"/>
      <c r="D211" s="191"/>
      <c r="E211" s="191"/>
      <c r="F211" s="191"/>
      <c r="G211" s="191"/>
      <c r="H211" s="191"/>
      <c r="I211" s="191"/>
      <c r="J211" s="191"/>
      <c r="K211" s="191"/>
      <c r="L211" s="191"/>
      <c r="M211" s="191"/>
      <c r="N211" s="191"/>
      <c r="O211" s="191"/>
      <c r="P211" s="191"/>
      <c r="Q211" s="187"/>
      <c r="R211" s="187"/>
      <c r="S211" s="187"/>
      <c r="T211" s="187"/>
      <c r="U211" s="187"/>
      <c r="V211" s="187"/>
      <c r="W211" s="187"/>
      <c r="X211" s="187"/>
      <c r="Y211" s="187"/>
      <c r="Z211" s="187"/>
      <c r="AA211" s="187"/>
      <c r="AB211" s="187"/>
      <c r="AC211" s="187"/>
      <c r="AD211" s="187"/>
      <c r="AE211" s="187"/>
      <c r="AF211" s="187"/>
      <c r="AG211" s="187"/>
      <c r="AH211" s="187"/>
    </row>
    <row r="212" ht="14.25" customHeight="1">
      <c r="A212" s="191"/>
      <c r="B212" s="191"/>
      <c r="C212" s="191"/>
      <c r="D212" s="191"/>
      <c r="E212" s="191"/>
      <c r="F212" s="191"/>
      <c r="G212" s="191"/>
      <c r="H212" s="191"/>
      <c r="I212" s="191"/>
      <c r="J212" s="191"/>
      <c r="K212" s="191"/>
      <c r="L212" s="191"/>
      <c r="M212" s="191"/>
      <c r="N212" s="191"/>
      <c r="O212" s="191"/>
      <c r="P212" s="191"/>
      <c r="Q212" s="187"/>
      <c r="R212" s="187"/>
      <c r="S212" s="187"/>
      <c r="T212" s="187"/>
      <c r="U212" s="187"/>
      <c r="V212" s="187"/>
      <c r="W212" s="187"/>
      <c r="X212" s="187"/>
      <c r="Y212" s="187"/>
      <c r="Z212" s="187"/>
      <c r="AA212" s="187"/>
      <c r="AB212" s="187"/>
      <c r="AC212" s="187"/>
      <c r="AD212" s="187"/>
      <c r="AE212" s="187"/>
      <c r="AF212" s="187"/>
      <c r="AG212" s="187"/>
      <c r="AH212" s="187"/>
    </row>
    <row r="213" ht="14.25" customHeight="1">
      <c r="A213" s="191"/>
      <c r="B213" s="191"/>
      <c r="C213" s="191"/>
      <c r="D213" s="191"/>
      <c r="E213" s="191"/>
      <c r="F213" s="191"/>
      <c r="G213" s="191"/>
      <c r="H213" s="191"/>
      <c r="I213" s="191"/>
      <c r="J213" s="191"/>
      <c r="K213" s="191"/>
      <c r="L213" s="191"/>
      <c r="M213" s="191"/>
      <c r="N213" s="191"/>
      <c r="O213" s="191"/>
      <c r="P213" s="191"/>
      <c r="Q213" s="187"/>
      <c r="R213" s="187"/>
      <c r="S213" s="187"/>
      <c r="T213" s="187"/>
      <c r="U213" s="187"/>
      <c r="V213" s="187"/>
      <c r="W213" s="187"/>
      <c r="X213" s="187"/>
      <c r="Y213" s="187"/>
      <c r="Z213" s="187"/>
      <c r="AA213" s="187"/>
      <c r="AB213" s="187"/>
      <c r="AC213" s="187"/>
      <c r="AD213" s="187"/>
      <c r="AE213" s="187"/>
      <c r="AF213" s="187"/>
      <c r="AG213" s="187"/>
      <c r="AH213" s="187"/>
    </row>
    <row r="214" ht="14.25" customHeight="1">
      <c r="A214" s="191"/>
      <c r="B214" s="191"/>
      <c r="C214" s="191"/>
      <c r="D214" s="191"/>
      <c r="E214" s="191"/>
      <c r="F214" s="191"/>
      <c r="G214" s="191"/>
      <c r="H214" s="191"/>
      <c r="I214" s="191"/>
      <c r="J214" s="191"/>
      <c r="K214" s="191"/>
      <c r="L214" s="191"/>
      <c r="M214" s="191"/>
      <c r="N214" s="191"/>
      <c r="O214" s="191"/>
      <c r="P214" s="191"/>
      <c r="Q214" s="187"/>
      <c r="R214" s="187"/>
      <c r="S214" s="187"/>
      <c r="T214" s="187"/>
      <c r="U214" s="187"/>
      <c r="V214" s="187"/>
      <c r="W214" s="187"/>
      <c r="X214" s="187"/>
      <c r="Y214" s="187"/>
      <c r="Z214" s="187"/>
      <c r="AA214" s="187"/>
      <c r="AB214" s="187"/>
      <c r="AC214" s="187"/>
      <c r="AD214" s="187"/>
      <c r="AE214" s="187"/>
      <c r="AF214" s="187"/>
      <c r="AG214" s="187"/>
      <c r="AH214" s="187"/>
    </row>
    <row r="215" ht="14.25" customHeight="1">
      <c r="A215" s="191"/>
      <c r="B215" s="191"/>
      <c r="C215" s="191"/>
      <c r="D215" s="191"/>
      <c r="E215" s="191"/>
      <c r="F215" s="191"/>
      <c r="G215" s="191"/>
      <c r="H215" s="191"/>
      <c r="I215" s="191"/>
      <c r="J215" s="191"/>
      <c r="K215" s="191"/>
      <c r="L215" s="191"/>
      <c r="M215" s="191"/>
      <c r="N215" s="191"/>
      <c r="O215" s="191"/>
      <c r="P215" s="191"/>
      <c r="Q215" s="187"/>
      <c r="R215" s="187"/>
      <c r="S215" s="187"/>
      <c r="T215" s="187"/>
      <c r="U215" s="187"/>
      <c r="V215" s="187"/>
      <c r="W215" s="187"/>
      <c r="X215" s="187"/>
      <c r="Y215" s="187"/>
      <c r="Z215" s="187"/>
      <c r="AA215" s="187"/>
      <c r="AB215" s="187"/>
      <c r="AC215" s="187"/>
      <c r="AD215" s="187"/>
      <c r="AE215" s="187"/>
      <c r="AF215" s="187"/>
      <c r="AG215" s="187"/>
      <c r="AH215" s="187"/>
    </row>
    <row r="216" ht="14.25" customHeight="1">
      <c r="A216" s="191"/>
      <c r="B216" s="191"/>
      <c r="C216" s="191"/>
      <c r="D216" s="191"/>
      <c r="E216" s="191"/>
      <c r="F216" s="191"/>
      <c r="G216" s="191"/>
      <c r="H216" s="191"/>
      <c r="I216" s="191"/>
      <c r="J216" s="191"/>
      <c r="K216" s="191"/>
      <c r="L216" s="191"/>
      <c r="M216" s="191"/>
      <c r="N216" s="191"/>
      <c r="O216" s="191"/>
      <c r="P216" s="191"/>
      <c r="Q216" s="187"/>
      <c r="R216" s="187"/>
      <c r="S216" s="187"/>
      <c r="T216" s="187"/>
      <c r="U216" s="187"/>
      <c r="V216" s="187"/>
      <c r="W216" s="187"/>
      <c r="X216" s="187"/>
      <c r="Y216" s="187"/>
      <c r="Z216" s="187"/>
      <c r="AA216" s="187"/>
      <c r="AB216" s="187"/>
      <c r="AC216" s="187"/>
      <c r="AD216" s="187"/>
      <c r="AE216" s="187"/>
      <c r="AF216" s="187"/>
      <c r="AG216" s="187"/>
      <c r="AH216" s="187"/>
    </row>
    <row r="217" ht="14.25" customHeight="1">
      <c r="A217" s="191"/>
      <c r="B217" s="191"/>
      <c r="C217" s="191"/>
      <c r="D217" s="191"/>
      <c r="E217" s="191"/>
      <c r="F217" s="191"/>
      <c r="G217" s="191"/>
      <c r="H217" s="191"/>
      <c r="I217" s="191"/>
      <c r="J217" s="191"/>
      <c r="K217" s="191"/>
      <c r="L217" s="191"/>
      <c r="M217" s="191"/>
      <c r="N217" s="191"/>
      <c r="O217" s="191"/>
      <c r="P217" s="191"/>
      <c r="Q217" s="187"/>
      <c r="R217" s="187"/>
      <c r="S217" s="187"/>
      <c r="T217" s="187"/>
      <c r="U217" s="187"/>
      <c r="V217" s="187"/>
      <c r="W217" s="187"/>
      <c r="X217" s="187"/>
      <c r="Y217" s="187"/>
      <c r="Z217" s="187"/>
      <c r="AA217" s="187"/>
      <c r="AB217" s="187"/>
      <c r="AC217" s="187"/>
      <c r="AD217" s="187"/>
      <c r="AE217" s="187"/>
      <c r="AF217" s="187"/>
      <c r="AG217" s="187"/>
      <c r="AH217" s="187"/>
    </row>
    <row r="218" ht="14.25" customHeight="1">
      <c r="A218" s="191"/>
      <c r="B218" s="191"/>
      <c r="C218" s="191"/>
      <c r="D218" s="191"/>
      <c r="E218" s="191"/>
      <c r="F218" s="191"/>
      <c r="G218" s="191"/>
      <c r="H218" s="191"/>
      <c r="I218" s="191"/>
      <c r="J218" s="191"/>
      <c r="K218" s="191"/>
      <c r="L218" s="191"/>
      <c r="M218" s="191"/>
      <c r="N218" s="191"/>
      <c r="O218" s="191"/>
      <c r="P218" s="191"/>
      <c r="Q218" s="187"/>
      <c r="R218" s="187"/>
      <c r="S218" s="187"/>
      <c r="T218" s="187"/>
      <c r="U218" s="187"/>
      <c r="V218" s="187"/>
      <c r="W218" s="187"/>
      <c r="X218" s="187"/>
      <c r="Y218" s="187"/>
      <c r="Z218" s="187"/>
      <c r="AA218" s="187"/>
      <c r="AB218" s="187"/>
      <c r="AC218" s="187"/>
      <c r="AD218" s="187"/>
      <c r="AE218" s="187"/>
      <c r="AF218" s="187"/>
      <c r="AG218" s="187"/>
      <c r="AH218" s="187"/>
    </row>
    <row r="219" ht="14.25" customHeight="1">
      <c r="A219" s="191"/>
      <c r="B219" s="191"/>
      <c r="C219" s="191"/>
      <c r="D219" s="191"/>
      <c r="E219" s="191"/>
      <c r="F219" s="191"/>
      <c r="G219" s="191"/>
      <c r="H219" s="191"/>
      <c r="I219" s="191"/>
      <c r="J219" s="191"/>
      <c r="K219" s="191"/>
      <c r="L219" s="191"/>
      <c r="M219" s="191"/>
      <c r="N219" s="191"/>
      <c r="O219" s="191"/>
      <c r="P219" s="191"/>
      <c r="Q219" s="187"/>
      <c r="R219" s="187"/>
      <c r="S219" s="187"/>
      <c r="T219" s="187"/>
      <c r="U219" s="187"/>
      <c r="V219" s="187"/>
      <c r="W219" s="187"/>
      <c r="X219" s="187"/>
      <c r="Y219" s="187"/>
      <c r="Z219" s="187"/>
      <c r="AA219" s="187"/>
      <c r="AB219" s="187"/>
      <c r="AC219" s="187"/>
      <c r="AD219" s="187"/>
      <c r="AE219" s="187"/>
      <c r="AF219" s="187"/>
      <c r="AG219" s="187"/>
      <c r="AH219" s="187"/>
    </row>
    <row r="220" ht="14.25" customHeight="1">
      <c r="A220" s="191"/>
      <c r="B220" s="191"/>
      <c r="C220" s="191"/>
      <c r="D220" s="191"/>
      <c r="E220" s="191"/>
      <c r="F220" s="191"/>
      <c r="G220" s="191"/>
      <c r="H220" s="191"/>
      <c r="I220" s="191"/>
      <c r="J220" s="191"/>
      <c r="K220" s="191"/>
      <c r="L220" s="191"/>
      <c r="M220" s="191"/>
      <c r="N220" s="191"/>
      <c r="O220" s="191"/>
      <c r="P220" s="191"/>
      <c r="Q220" s="187"/>
      <c r="R220" s="187"/>
      <c r="S220" s="187"/>
      <c r="T220" s="187"/>
      <c r="U220" s="187"/>
      <c r="V220" s="187"/>
      <c r="W220" s="187"/>
      <c r="X220" s="187"/>
      <c r="Y220" s="187"/>
      <c r="Z220" s="187"/>
      <c r="AA220" s="187"/>
      <c r="AB220" s="187"/>
      <c r="AC220" s="187"/>
      <c r="AD220" s="187"/>
      <c r="AE220" s="187"/>
      <c r="AF220" s="187"/>
      <c r="AG220" s="187"/>
      <c r="AH220" s="187"/>
    </row>
    <row r="221" ht="14.25" customHeight="1">
      <c r="A221" s="191"/>
      <c r="B221" s="191"/>
      <c r="C221" s="191"/>
      <c r="D221" s="191"/>
      <c r="E221" s="191"/>
      <c r="F221" s="191"/>
      <c r="G221" s="191"/>
      <c r="H221" s="191"/>
      <c r="I221" s="191"/>
      <c r="J221" s="191"/>
      <c r="K221" s="191"/>
      <c r="L221" s="191"/>
      <c r="M221" s="191"/>
      <c r="N221" s="191"/>
      <c r="O221" s="191"/>
      <c r="P221" s="191"/>
      <c r="Q221" s="187"/>
      <c r="R221" s="187"/>
      <c r="S221" s="187"/>
      <c r="T221" s="187"/>
      <c r="U221" s="187"/>
      <c r="V221" s="187"/>
      <c r="W221" s="187"/>
      <c r="X221" s="187"/>
      <c r="Y221" s="187"/>
      <c r="Z221" s="187"/>
      <c r="AA221" s="187"/>
      <c r="AB221" s="187"/>
      <c r="AC221" s="187"/>
      <c r="AD221" s="187"/>
      <c r="AE221" s="187"/>
      <c r="AF221" s="187"/>
      <c r="AG221" s="187"/>
      <c r="AH221" s="187"/>
    </row>
    <row r="222" ht="14.25" customHeight="1">
      <c r="A222" s="191"/>
      <c r="B222" s="191"/>
      <c r="C222" s="191"/>
      <c r="D222" s="191"/>
      <c r="E222" s="191"/>
      <c r="F222" s="191"/>
      <c r="G222" s="191"/>
      <c r="H222" s="191"/>
      <c r="I222" s="191"/>
      <c r="J222" s="191"/>
      <c r="K222" s="191"/>
      <c r="L222" s="191"/>
      <c r="M222" s="191"/>
      <c r="N222" s="191"/>
      <c r="O222" s="191"/>
      <c r="P222" s="191"/>
      <c r="Q222" s="187"/>
      <c r="R222" s="187"/>
      <c r="S222" s="187"/>
      <c r="T222" s="187"/>
      <c r="U222" s="187"/>
      <c r="V222" s="187"/>
      <c r="W222" s="187"/>
      <c r="X222" s="187"/>
      <c r="Y222" s="187"/>
      <c r="Z222" s="187"/>
      <c r="AA222" s="187"/>
      <c r="AB222" s="187"/>
      <c r="AC222" s="187"/>
      <c r="AD222" s="187"/>
      <c r="AE222" s="187"/>
      <c r="AF222" s="187"/>
      <c r="AG222" s="187"/>
      <c r="AH222" s="187"/>
    </row>
    <row r="223" ht="14.25" customHeight="1">
      <c r="A223" s="191"/>
      <c r="B223" s="191"/>
      <c r="C223" s="191"/>
      <c r="D223" s="191"/>
      <c r="E223" s="191"/>
      <c r="F223" s="191"/>
      <c r="G223" s="191"/>
      <c r="H223" s="191"/>
      <c r="I223" s="191"/>
      <c r="J223" s="191"/>
      <c r="K223" s="191"/>
      <c r="L223" s="191"/>
      <c r="M223" s="191"/>
      <c r="N223" s="191"/>
      <c r="O223" s="191"/>
      <c r="P223" s="191"/>
      <c r="Q223" s="187"/>
      <c r="R223" s="187"/>
      <c r="S223" s="187"/>
      <c r="T223" s="187"/>
      <c r="U223" s="187"/>
      <c r="V223" s="187"/>
      <c r="W223" s="187"/>
      <c r="X223" s="187"/>
      <c r="Y223" s="187"/>
      <c r="Z223" s="187"/>
      <c r="AA223" s="187"/>
      <c r="AB223" s="187"/>
      <c r="AC223" s="187"/>
      <c r="AD223" s="187"/>
      <c r="AE223" s="187"/>
      <c r="AF223" s="187"/>
      <c r="AG223" s="187"/>
      <c r="AH223" s="187"/>
    </row>
    <row r="224" ht="14.25" customHeight="1">
      <c r="A224" s="191"/>
      <c r="B224" s="191"/>
      <c r="C224" s="191"/>
      <c r="D224" s="191"/>
      <c r="E224" s="191"/>
      <c r="F224" s="191"/>
      <c r="G224" s="191"/>
      <c r="H224" s="191"/>
      <c r="I224" s="191"/>
      <c r="J224" s="191"/>
      <c r="K224" s="191"/>
      <c r="L224" s="191"/>
      <c r="M224" s="191"/>
      <c r="N224" s="191"/>
      <c r="O224" s="191"/>
      <c r="P224" s="191"/>
      <c r="Q224" s="187"/>
      <c r="R224" s="187"/>
      <c r="S224" s="187"/>
      <c r="T224" s="187"/>
      <c r="U224" s="187"/>
      <c r="V224" s="187"/>
      <c r="W224" s="187"/>
      <c r="X224" s="187"/>
      <c r="Y224" s="187"/>
      <c r="Z224" s="187"/>
      <c r="AA224" s="187"/>
      <c r="AB224" s="187"/>
      <c r="AC224" s="187"/>
      <c r="AD224" s="187"/>
      <c r="AE224" s="187"/>
      <c r="AF224" s="187"/>
      <c r="AG224" s="187"/>
      <c r="AH224" s="187"/>
    </row>
    <row r="225" ht="14.25" customHeight="1">
      <c r="A225" s="191"/>
      <c r="B225" s="191"/>
      <c r="C225" s="191"/>
      <c r="D225" s="191"/>
      <c r="E225" s="191"/>
      <c r="F225" s="191"/>
      <c r="G225" s="191"/>
      <c r="H225" s="191"/>
      <c r="I225" s="191"/>
      <c r="J225" s="191"/>
      <c r="K225" s="191"/>
      <c r="L225" s="191"/>
      <c r="M225" s="191"/>
      <c r="N225" s="191"/>
      <c r="O225" s="191"/>
      <c r="P225" s="191"/>
      <c r="Q225" s="187"/>
      <c r="R225" s="187"/>
      <c r="S225" s="187"/>
      <c r="T225" s="187"/>
      <c r="U225" s="187"/>
      <c r="V225" s="187"/>
      <c r="W225" s="187"/>
      <c r="X225" s="187"/>
      <c r="Y225" s="187"/>
      <c r="Z225" s="187"/>
      <c r="AA225" s="187"/>
      <c r="AB225" s="187"/>
      <c r="AC225" s="187"/>
      <c r="AD225" s="187"/>
      <c r="AE225" s="187"/>
      <c r="AF225" s="187"/>
      <c r="AG225" s="187"/>
      <c r="AH225" s="187"/>
    </row>
    <row r="226" ht="14.25" customHeight="1">
      <c r="A226" s="191"/>
      <c r="B226" s="191"/>
      <c r="C226" s="191"/>
      <c r="D226" s="191"/>
      <c r="E226" s="191"/>
      <c r="F226" s="191"/>
      <c r="G226" s="191"/>
      <c r="H226" s="191"/>
      <c r="I226" s="191"/>
      <c r="J226" s="191"/>
      <c r="K226" s="191"/>
      <c r="L226" s="191"/>
      <c r="M226" s="191"/>
      <c r="N226" s="191"/>
      <c r="O226" s="191"/>
      <c r="P226" s="191"/>
      <c r="Q226" s="187"/>
      <c r="R226" s="187"/>
      <c r="S226" s="187"/>
      <c r="T226" s="187"/>
      <c r="U226" s="187"/>
      <c r="V226" s="187"/>
      <c r="W226" s="187"/>
      <c r="X226" s="187"/>
      <c r="Y226" s="187"/>
      <c r="Z226" s="187"/>
      <c r="AA226" s="187"/>
      <c r="AB226" s="187"/>
      <c r="AC226" s="187"/>
      <c r="AD226" s="187"/>
      <c r="AE226" s="187"/>
      <c r="AF226" s="187"/>
      <c r="AG226" s="187"/>
      <c r="AH226" s="187"/>
    </row>
    <row r="227" ht="14.25" customHeight="1">
      <c r="A227" s="191"/>
      <c r="B227" s="191"/>
      <c r="C227" s="191"/>
      <c r="D227" s="191"/>
      <c r="E227" s="191"/>
      <c r="F227" s="191"/>
      <c r="G227" s="191"/>
      <c r="H227" s="191"/>
      <c r="I227" s="191"/>
      <c r="J227" s="191"/>
      <c r="K227" s="191"/>
      <c r="L227" s="191"/>
      <c r="M227" s="191"/>
      <c r="N227" s="191"/>
      <c r="O227" s="191"/>
      <c r="P227" s="191"/>
      <c r="Q227" s="187"/>
      <c r="R227" s="187"/>
      <c r="S227" s="187"/>
      <c r="T227" s="187"/>
      <c r="U227" s="187"/>
      <c r="V227" s="187"/>
      <c r="W227" s="187"/>
      <c r="X227" s="187"/>
      <c r="Y227" s="187"/>
      <c r="Z227" s="187"/>
      <c r="AA227" s="187"/>
      <c r="AB227" s="187"/>
      <c r="AC227" s="187"/>
      <c r="AD227" s="187"/>
      <c r="AE227" s="187"/>
      <c r="AF227" s="187"/>
      <c r="AG227" s="187"/>
      <c r="AH227" s="187"/>
    </row>
    <row r="228" ht="14.25" customHeight="1">
      <c r="A228" s="191"/>
      <c r="B228" s="191"/>
      <c r="C228" s="191"/>
      <c r="D228" s="191"/>
      <c r="E228" s="191"/>
      <c r="F228" s="191"/>
      <c r="G228" s="191"/>
      <c r="H228" s="191"/>
      <c r="I228" s="191"/>
      <c r="J228" s="191"/>
      <c r="K228" s="191"/>
      <c r="L228" s="191"/>
      <c r="M228" s="191"/>
      <c r="N228" s="191"/>
      <c r="O228" s="191"/>
      <c r="P228" s="191"/>
      <c r="Q228" s="187"/>
      <c r="R228" s="187"/>
      <c r="S228" s="187"/>
      <c r="T228" s="187"/>
      <c r="U228" s="187"/>
      <c r="V228" s="187"/>
      <c r="W228" s="187"/>
      <c r="X228" s="187"/>
      <c r="Y228" s="187"/>
      <c r="Z228" s="187"/>
      <c r="AA228" s="187"/>
      <c r="AB228" s="187"/>
      <c r="AC228" s="187"/>
      <c r="AD228" s="187"/>
      <c r="AE228" s="187"/>
      <c r="AF228" s="187"/>
      <c r="AG228" s="187"/>
      <c r="AH228" s="187"/>
    </row>
    <row r="229" ht="14.25" customHeight="1">
      <c r="A229" s="191"/>
      <c r="B229" s="191"/>
      <c r="C229" s="191"/>
      <c r="D229" s="191"/>
      <c r="E229" s="191"/>
      <c r="F229" s="191"/>
      <c r="G229" s="191"/>
      <c r="H229" s="191"/>
      <c r="I229" s="191"/>
      <c r="J229" s="191"/>
      <c r="K229" s="191"/>
      <c r="L229" s="191"/>
      <c r="M229" s="191"/>
      <c r="N229" s="191"/>
      <c r="O229" s="191"/>
      <c r="P229" s="191"/>
      <c r="Q229" s="187"/>
      <c r="R229" s="187"/>
      <c r="S229" s="187"/>
      <c r="T229" s="187"/>
      <c r="U229" s="187"/>
      <c r="V229" s="187"/>
      <c r="W229" s="187"/>
      <c r="X229" s="187"/>
      <c r="Y229" s="187"/>
      <c r="Z229" s="187"/>
      <c r="AA229" s="187"/>
      <c r="AB229" s="187"/>
      <c r="AC229" s="187"/>
      <c r="AD229" s="187"/>
      <c r="AE229" s="187"/>
      <c r="AF229" s="187"/>
      <c r="AG229" s="187"/>
      <c r="AH229" s="187"/>
    </row>
    <row r="230" ht="14.25" customHeight="1">
      <c r="A230" s="191"/>
      <c r="B230" s="191"/>
      <c r="C230" s="191"/>
      <c r="D230" s="191"/>
      <c r="E230" s="191"/>
      <c r="F230" s="191"/>
      <c r="G230" s="191"/>
      <c r="H230" s="191"/>
      <c r="I230" s="191"/>
      <c r="J230" s="191"/>
      <c r="K230" s="191"/>
      <c r="L230" s="191"/>
      <c r="M230" s="191"/>
      <c r="N230" s="191"/>
      <c r="O230" s="191"/>
      <c r="P230" s="191"/>
      <c r="Q230" s="187"/>
      <c r="R230" s="187"/>
      <c r="S230" s="187"/>
      <c r="T230" s="187"/>
      <c r="U230" s="187"/>
      <c r="V230" s="187"/>
      <c r="W230" s="187"/>
      <c r="X230" s="187"/>
      <c r="Y230" s="187"/>
      <c r="Z230" s="187"/>
      <c r="AA230" s="187"/>
      <c r="AB230" s="187"/>
      <c r="AC230" s="187"/>
      <c r="AD230" s="187"/>
      <c r="AE230" s="187"/>
      <c r="AF230" s="187"/>
      <c r="AG230" s="187"/>
      <c r="AH230" s="187"/>
    </row>
    <row r="231" ht="14.25" customHeight="1">
      <c r="A231" s="191"/>
      <c r="B231" s="191"/>
      <c r="C231" s="191"/>
      <c r="D231" s="191"/>
      <c r="E231" s="191"/>
      <c r="F231" s="191"/>
      <c r="G231" s="191"/>
      <c r="H231" s="191"/>
      <c r="I231" s="191"/>
      <c r="J231" s="191"/>
      <c r="K231" s="191"/>
      <c r="L231" s="191"/>
      <c r="M231" s="191"/>
      <c r="N231" s="191"/>
      <c r="O231" s="191"/>
      <c r="P231" s="191"/>
      <c r="Q231" s="187"/>
      <c r="R231" s="187"/>
      <c r="S231" s="187"/>
      <c r="T231" s="187"/>
      <c r="U231" s="187"/>
      <c r="V231" s="187"/>
      <c r="W231" s="187"/>
      <c r="X231" s="187"/>
      <c r="Y231" s="187"/>
      <c r="Z231" s="187"/>
      <c r="AA231" s="187"/>
      <c r="AB231" s="187"/>
      <c r="AC231" s="187"/>
      <c r="AD231" s="187"/>
      <c r="AE231" s="187"/>
      <c r="AF231" s="187"/>
      <c r="AG231" s="187"/>
      <c r="AH231" s="187"/>
    </row>
    <row r="232" ht="14.25" customHeight="1">
      <c r="A232" s="191"/>
      <c r="B232" s="191"/>
      <c r="C232" s="191"/>
      <c r="D232" s="191"/>
      <c r="E232" s="191"/>
      <c r="F232" s="191"/>
      <c r="G232" s="191"/>
      <c r="H232" s="191"/>
      <c r="I232" s="191"/>
      <c r="J232" s="191"/>
      <c r="K232" s="191"/>
      <c r="L232" s="191"/>
      <c r="M232" s="191"/>
      <c r="N232" s="191"/>
      <c r="O232" s="191"/>
      <c r="P232" s="191"/>
      <c r="Q232" s="187"/>
      <c r="R232" s="187"/>
      <c r="S232" s="187"/>
      <c r="T232" s="187"/>
      <c r="U232" s="187"/>
      <c r="V232" s="187"/>
      <c r="W232" s="187"/>
      <c r="X232" s="187"/>
      <c r="Y232" s="187"/>
      <c r="Z232" s="187"/>
      <c r="AA232" s="187"/>
      <c r="AB232" s="187"/>
      <c r="AC232" s="187"/>
      <c r="AD232" s="187"/>
      <c r="AE232" s="187"/>
      <c r="AF232" s="187"/>
      <c r="AG232" s="187"/>
      <c r="AH232" s="187"/>
    </row>
    <row r="233" ht="14.25" customHeight="1">
      <c r="A233" s="191"/>
      <c r="B233" s="191"/>
      <c r="C233" s="191"/>
      <c r="D233" s="191"/>
      <c r="E233" s="191"/>
      <c r="F233" s="191"/>
      <c r="G233" s="191"/>
      <c r="H233" s="191"/>
      <c r="I233" s="191"/>
      <c r="J233" s="191"/>
      <c r="K233" s="191"/>
      <c r="L233" s="191"/>
      <c r="M233" s="191"/>
      <c r="N233" s="191"/>
      <c r="O233" s="191"/>
      <c r="P233" s="191"/>
      <c r="Q233" s="187"/>
      <c r="R233" s="187"/>
      <c r="S233" s="187"/>
      <c r="T233" s="187"/>
      <c r="U233" s="187"/>
      <c r="V233" s="187"/>
      <c r="W233" s="187"/>
      <c r="X233" s="187"/>
      <c r="Y233" s="187"/>
      <c r="Z233" s="187"/>
      <c r="AA233" s="187"/>
      <c r="AB233" s="187"/>
      <c r="AC233" s="187"/>
      <c r="AD233" s="187"/>
      <c r="AE233" s="187"/>
      <c r="AF233" s="187"/>
      <c r="AG233" s="187"/>
      <c r="AH233" s="187"/>
    </row>
    <row r="234" ht="14.25" customHeight="1">
      <c r="A234" s="191"/>
      <c r="B234" s="191"/>
      <c r="C234" s="191"/>
      <c r="D234" s="191"/>
      <c r="E234" s="191"/>
      <c r="F234" s="191"/>
      <c r="G234" s="191"/>
      <c r="H234" s="191"/>
      <c r="I234" s="191"/>
      <c r="J234" s="191"/>
      <c r="K234" s="191"/>
      <c r="L234" s="191"/>
      <c r="M234" s="191"/>
      <c r="N234" s="191"/>
      <c r="O234" s="191"/>
      <c r="P234" s="191"/>
      <c r="Q234" s="187"/>
      <c r="R234" s="187"/>
      <c r="S234" s="187"/>
      <c r="T234" s="187"/>
      <c r="U234" s="187"/>
      <c r="V234" s="187"/>
      <c r="W234" s="187"/>
      <c r="X234" s="187"/>
      <c r="Y234" s="187"/>
      <c r="Z234" s="187"/>
      <c r="AA234" s="187"/>
      <c r="AB234" s="187"/>
      <c r="AC234" s="187"/>
      <c r="AD234" s="187"/>
      <c r="AE234" s="187"/>
      <c r="AF234" s="187"/>
      <c r="AG234" s="187"/>
      <c r="AH234" s="187"/>
    </row>
    <row r="235" ht="14.25" customHeight="1">
      <c r="A235" s="191"/>
      <c r="B235" s="191"/>
      <c r="C235" s="191"/>
      <c r="D235" s="191"/>
      <c r="E235" s="191"/>
      <c r="F235" s="191"/>
      <c r="G235" s="191"/>
      <c r="H235" s="191"/>
      <c r="I235" s="191"/>
      <c r="J235" s="191"/>
      <c r="K235" s="191"/>
      <c r="L235" s="191"/>
      <c r="M235" s="191"/>
      <c r="N235" s="191"/>
      <c r="O235" s="191"/>
      <c r="P235" s="191"/>
      <c r="Q235" s="187"/>
      <c r="R235" s="187"/>
      <c r="S235" s="187"/>
      <c r="T235" s="187"/>
      <c r="U235" s="187"/>
      <c r="V235" s="187"/>
      <c r="W235" s="187"/>
      <c r="X235" s="187"/>
      <c r="Y235" s="187"/>
      <c r="Z235" s="187"/>
      <c r="AA235" s="187"/>
      <c r="AB235" s="187"/>
      <c r="AC235" s="187"/>
      <c r="AD235" s="187"/>
      <c r="AE235" s="187"/>
      <c r="AF235" s="187"/>
      <c r="AG235" s="187"/>
      <c r="AH235" s="187"/>
    </row>
    <row r="236" ht="14.25" customHeight="1">
      <c r="A236" s="191"/>
      <c r="B236" s="191"/>
      <c r="C236" s="191"/>
      <c r="D236" s="191"/>
      <c r="E236" s="191"/>
      <c r="F236" s="191"/>
      <c r="G236" s="191"/>
      <c r="H236" s="191"/>
      <c r="I236" s="191"/>
      <c r="J236" s="191"/>
      <c r="K236" s="191"/>
      <c r="L236" s="191"/>
      <c r="M236" s="191"/>
      <c r="N236" s="191"/>
      <c r="O236" s="191"/>
      <c r="P236" s="191"/>
      <c r="Q236" s="187"/>
      <c r="R236" s="187"/>
      <c r="S236" s="187"/>
      <c r="T236" s="187"/>
      <c r="U236" s="187"/>
      <c r="V236" s="187"/>
      <c r="W236" s="187"/>
      <c r="X236" s="187"/>
      <c r="Y236" s="187"/>
      <c r="Z236" s="187"/>
      <c r="AA236" s="187"/>
      <c r="AB236" s="187"/>
      <c r="AC236" s="187"/>
      <c r="AD236" s="187"/>
      <c r="AE236" s="187"/>
      <c r="AF236" s="187"/>
      <c r="AG236" s="187"/>
      <c r="AH236" s="187"/>
    </row>
    <row r="237" ht="14.25" customHeight="1">
      <c r="A237" s="191"/>
      <c r="B237" s="191"/>
      <c r="C237" s="191"/>
      <c r="D237" s="191"/>
      <c r="E237" s="191"/>
      <c r="F237" s="191"/>
      <c r="G237" s="191"/>
      <c r="H237" s="191"/>
      <c r="I237" s="191"/>
      <c r="J237" s="191"/>
      <c r="K237" s="191"/>
      <c r="L237" s="191"/>
      <c r="M237" s="191"/>
      <c r="N237" s="191"/>
      <c r="O237" s="191"/>
      <c r="P237" s="191"/>
      <c r="Q237" s="187"/>
      <c r="R237" s="187"/>
      <c r="S237" s="187"/>
      <c r="T237" s="187"/>
      <c r="U237" s="187"/>
      <c r="V237" s="187"/>
      <c r="W237" s="187"/>
      <c r="X237" s="187"/>
      <c r="Y237" s="187"/>
      <c r="Z237" s="187"/>
      <c r="AA237" s="187"/>
      <c r="AB237" s="187"/>
      <c r="AC237" s="187"/>
      <c r="AD237" s="187"/>
      <c r="AE237" s="187"/>
      <c r="AF237" s="187"/>
      <c r="AG237" s="187"/>
      <c r="AH237" s="187"/>
    </row>
    <row r="238" ht="14.25" customHeight="1">
      <c r="A238" s="191"/>
      <c r="B238" s="191"/>
      <c r="C238" s="191"/>
      <c r="D238" s="191"/>
      <c r="E238" s="191"/>
      <c r="F238" s="191"/>
      <c r="G238" s="191"/>
      <c r="H238" s="191"/>
      <c r="I238" s="191"/>
      <c r="J238" s="191"/>
      <c r="K238" s="191"/>
      <c r="L238" s="191"/>
      <c r="M238" s="191"/>
      <c r="N238" s="191"/>
      <c r="O238" s="191"/>
      <c r="P238" s="191"/>
      <c r="Q238" s="187"/>
      <c r="R238" s="187"/>
      <c r="S238" s="187"/>
      <c r="T238" s="187"/>
      <c r="U238" s="187"/>
      <c r="V238" s="187"/>
      <c r="W238" s="187"/>
      <c r="X238" s="187"/>
      <c r="Y238" s="187"/>
      <c r="Z238" s="187"/>
      <c r="AA238" s="187"/>
      <c r="AB238" s="187"/>
      <c r="AC238" s="187"/>
      <c r="AD238" s="187"/>
      <c r="AE238" s="187"/>
      <c r="AF238" s="187"/>
      <c r="AG238" s="187"/>
      <c r="AH238" s="187"/>
    </row>
    <row r="239" ht="14.25" customHeight="1">
      <c r="A239" s="191"/>
      <c r="B239" s="191"/>
      <c r="C239" s="191"/>
      <c r="D239" s="191"/>
      <c r="E239" s="191"/>
      <c r="F239" s="191"/>
      <c r="G239" s="191"/>
      <c r="H239" s="191"/>
      <c r="I239" s="191"/>
      <c r="J239" s="191"/>
      <c r="K239" s="191"/>
      <c r="L239" s="191"/>
      <c r="M239" s="191"/>
      <c r="N239" s="191"/>
      <c r="O239" s="191"/>
      <c r="P239" s="191"/>
      <c r="Q239" s="187"/>
      <c r="R239" s="187"/>
      <c r="S239" s="187"/>
      <c r="T239" s="187"/>
      <c r="U239" s="187"/>
      <c r="V239" s="187"/>
      <c r="W239" s="187"/>
      <c r="X239" s="187"/>
      <c r="Y239" s="187"/>
      <c r="Z239" s="187"/>
      <c r="AA239" s="187"/>
      <c r="AB239" s="187"/>
      <c r="AC239" s="187"/>
      <c r="AD239" s="187"/>
      <c r="AE239" s="187"/>
      <c r="AF239" s="187"/>
      <c r="AG239" s="187"/>
      <c r="AH239" s="187"/>
    </row>
    <row r="240" ht="14.25" customHeight="1">
      <c r="A240" s="191"/>
      <c r="B240" s="191"/>
      <c r="C240" s="191"/>
      <c r="D240" s="191"/>
      <c r="E240" s="191"/>
      <c r="F240" s="191"/>
      <c r="G240" s="191"/>
      <c r="H240" s="191"/>
      <c r="I240" s="191"/>
      <c r="J240" s="191"/>
      <c r="K240" s="191"/>
      <c r="L240" s="191"/>
      <c r="M240" s="191"/>
      <c r="N240" s="191"/>
      <c r="O240" s="191"/>
      <c r="P240" s="191"/>
      <c r="Q240" s="187"/>
      <c r="R240" s="187"/>
      <c r="S240" s="187"/>
      <c r="T240" s="187"/>
      <c r="U240" s="187"/>
      <c r="V240" s="187"/>
      <c r="W240" s="187"/>
      <c r="X240" s="187"/>
      <c r="Y240" s="187"/>
      <c r="Z240" s="187"/>
      <c r="AA240" s="187"/>
      <c r="AB240" s="187"/>
      <c r="AC240" s="187"/>
      <c r="AD240" s="187"/>
      <c r="AE240" s="187"/>
      <c r="AF240" s="187"/>
      <c r="AG240" s="187"/>
      <c r="AH240" s="187"/>
    </row>
    <row r="241" ht="14.25" customHeight="1">
      <c r="A241" s="191"/>
      <c r="B241" s="191"/>
      <c r="C241" s="191"/>
      <c r="D241" s="191"/>
      <c r="E241" s="191"/>
      <c r="F241" s="191"/>
      <c r="G241" s="191"/>
      <c r="H241" s="191"/>
      <c r="I241" s="191"/>
      <c r="J241" s="191"/>
      <c r="K241" s="191"/>
      <c r="L241" s="191"/>
      <c r="M241" s="191"/>
      <c r="N241" s="191"/>
      <c r="O241" s="191"/>
      <c r="P241" s="191"/>
      <c r="Q241" s="187"/>
      <c r="R241" s="187"/>
      <c r="S241" s="187"/>
      <c r="T241" s="187"/>
      <c r="U241" s="187"/>
      <c r="V241" s="187"/>
      <c r="W241" s="187"/>
      <c r="X241" s="187"/>
      <c r="Y241" s="187"/>
      <c r="Z241" s="187"/>
      <c r="AA241" s="187"/>
      <c r="AB241" s="187"/>
      <c r="AC241" s="187"/>
      <c r="AD241" s="187"/>
      <c r="AE241" s="187"/>
      <c r="AF241" s="187"/>
      <c r="AG241" s="187"/>
      <c r="AH241" s="187"/>
    </row>
    <row r="242" ht="14.25" customHeight="1">
      <c r="A242" s="191"/>
      <c r="B242" s="191"/>
      <c r="C242" s="191"/>
      <c r="D242" s="191"/>
      <c r="E242" s="191"/>
      <c r="F242" s="191"/>
      <c r="G242" s="191"/>
      <c r="H242" s="191"/>
      <c r="I242" s="191"/>
      <c r="J242" s="191"/>
      <c r="K242" s="191"/>
      <c r="L242" s="191"/>
      <c r="M242" s="191"/>
      <c r="N242" s="191"/>
      <c r="O242" s="191"/>
      <c r="P242" s="191"/>
      <c r="Q242" s="187"/>
      <c r="R242" s="187"/>
      <c r="S242" s="187"/>
      <c r="T242" s="187"/>
      <c r="U242" s="187"/>
      <c r="V242" s="187"/>
      <c r="W242" s="187"/>
      <c r="X242" s="187"/>
      <c r="Y242" s="187"/>
      <c r="Z242" s="187"/>
      <c r="AA242" s="187"/>
      <c r="AB242" s="187"/>
      <c r="AC242" s="187"/>
      <c r="AD242" s="187"/>
      <c r="AE242" s="187"/>
      <c r="AF242" s="187"/>
      <c r="AG242" s="187"/>
      <c r="AH242" s="187"/>
    </row>
    <row r="243" ht="14.25" customHeight="1">
      <c r="A243" s="191"/>
      <c r="B243" s="191"/>
      <c r="C243" s="191"/>
      <c r="D243" s="191"/>
      <c r="E243" s="191"/>
      <c r="F243" s="191"/>
      <c r="G243" s="191"/>
      <c r="H243" s="191"/>
      <c r="I243" s="191"/>
      <c r="J243" s="191"/>
      <c r="K243" s="191"/>
      <c r="L243" s="191"/>
      <c r="M243" s="191"/>
      <c r="N243" s="191"/>
      <c r="O243" s="191"/>
      <c r="P243" s="191"/>
      <c r="Q243" s="187"/>
      <c r="R243" s="187"/>
      <c r="S243" s="187"/>
      <c r="T243" s="187"/>
      <c r="U243" s="187"/>
      <c r="V243" s="187"/>
      <c r="W243" s="187"/>
      <c r="X243" s="187"/>
      <c r="Y243" s="187"/>
      <c r="Z243" s="187"/>
      <c r="AA243" s="187"/>
      <c r="AB243" s="187"/>
      <c r="AC243" s="187"/>
      <c r="AD243" s="187"/>
      <c r="AE243" s="187"/>
      <c r="AF243" s="187"/>
      <c r="AG243" s="187"/>
      <c r="AH243" s="187"/>
    </row>
    <row r="244" ht="14.25" customHeight="1">
      <c r="A244" s="191"/>
      <c r="B244" s="191"/>
      <c r="C244" s="191"/>
      <c r="D244" s="191"/>
      <c r="E244" s="191"/>
      <c r="F244" s="191"/>
      <c r="G244" s="191"/>
      <c r="H244" s="191"/>
      <c r="I244" s="191"/>
      <c r="J244" s="191"/>
      <c r="K244" s="191"/>
      <c r="L244" s="191"/>
      <c r="M244" s="191"/>
      <c r="N244" s="191"/>
      <c r="O244" s="191"/>
      <c r="P244" s="191"/>
      <c r="Q244" s="187"/>
      <c r="R244" s="187"/>
      <c r="S244" s="187"/>
      <c r="T244" s="187"/>
      <c r="U244" s="187"/>
      <c r="V244" s="187"/>
      <c r="W244" s="187"/>
      <c r="X244" s="187"/>
      <c r="Y244" s="187"/>
      <c r="Z244" s="187"/>
      <c r="AA244" s="187"/>
      <c r="AB244" s="187"/>
      <c r="AC244" s="187"/>
      <c r="AD244" s="187"/>
      <c r="AE244" s="187"/>
      <c r="AF244" s="187"/>
      <c r="AG244" s="187"/>
      <c r="AH244" s="187"/>
    </row>
    <row r="245" ht="14.25" customHeight="1">
      <c r="A245" s="191"/>
      <c r="B245" s="191"/>
      <c r="C245" s="191"/>
      <c r="D245" s="191"/>
      <c r="E245" s="191"/>
      <c r="F245" s="191"/>
      <c r="G245" s="191"/>
      <c r="H245" s="191"/>
      <c r="I245" s="191"/>
      <c r="J245" s="191"/>
      <c r="K245" s="191"/>
      <c r="L245" s="191"/>
      <c r="M245" s="191"/>
      <c r="N245" s="191"/>
      <c r="O245" s="191"/>
      <c r="P245" s="191"/>
      <c r="Q245" s="187"/>
      <c r="R245" s="187"/>
      <c r="S245" s="187"/>
      <c r="T245" s="187"/>
      <c r="U245" s="187"/>
      <c r="V245" s="187"/>
      <c r="W245" s="187"/>
      <c r="X245" s="187"/>
      <c r="Y245" s="187"/>
      <c r="Z245" s="187"/>
      <c r="AA245" s="187"/>
      <c r="AB245" s="187"/>
      <c r="AC245" s="187"/>
      <c r="AD245" s="187"/>
      <c r="AE245" s="187"/>
      <c r="AF245" s="187"/>
      <c r="AG245" s="187"/>
      <c r="AH245" s="187"/>
    </row>
    <row r="246" ht="14.25" customHeight="1">
      <c r="A246" s="191"/>
      <c r="B246" s="191"/>
      <c r="C246" s="191"/>
      <c r="D246" s="191"/>
      <c r="E246" s="191"/>
      <c r="F246" s="191"/>
      <c r="G246" s="191"/>
      <c r="H246" s="191"/>
      <c r="I246" s="191"/>
      <c r="J246" s="191"/>
      <c r="K246" s="191"/>
      <c r="L246" s="191"/>
      <c r="M246" s="191"/>
      <c r="N246" s="191"/>
      <c r="O246" s="191"/>
      <c r="P246" s="191"/>
      <c r="Q246" s="187"/>
      <c r="R246" s="187"/>
      <c r="S246" s="187"/>
      <c r="T246" s="187"/>
      <c r="U246" s="187"/>
      <c r="V246" s="187"/>
      <c r="W246" s="187"/>
      <c r="X246" s="187"/>
      <c r="Y246" s="187"/>
      <c r="Z246" s="187"/>
      <c r="AA246" s="187"/>
      <c r="AB246" s="187"/>
      <c r="AC246" s="187"/>
      <c r="AD246" s="187"/>
      <c r="AE246" s="187"/>
      <c r="AF246" s="187"/>
      <c r="AG246" s="187"/>
      <c r="AH246" s="187"/>
    </row>
    <row r="247" ht="14.25" customHeight="1">
      <c r="A247" s="191"/>
      <c r="B247" s="191"/>
      <c r="C247" s="191"/>
      <c r="D247" s="191"/>
      <c r="E247" s="191"/>
      <c r="F247" s="191"/>
      <c r="G247" s="191"/>
      <c r="H247" s="191"/>
      <c r="I247" s="191"/>
      <c r="J247" s="191"/>
      <c r="K247" s="191"/>
      <c r="L247" s="191"/>
      <c r="M247" s="191"/>
      <c r="N247" s="191"/>
      <c r="O247" s="191"/>
      <c r="P247" s="191"/>
      <c r="Q247" s="187"/>
      <c r="R247" s="187"/>
      <c r="S247" s="187"/>
      <c r="T247" s="187"/>
      <c r="U247" s="187"/>
      <c r="V247" s="187"/>
      <c r="W247" s="187"/>
      <c r="X247" s="187"/>
      <c r="Y247" s="187"/>
      <c r="Z247" s="187"/>
      <c r="AA247" s="187"/>
      <c r="AB247" s="187"/>
      <c r="AC247" s="187"/>
      <c r="AD247" s="187"/>
      <c r="AE247" s="187"/>
      <c r="AF247" s="187"/>
      <c r="AG247" s="187"/>
      <c r="AH247" s="187"/>
    </row>
    <row r="248" ht="14.25" customHeight="1">
      <c r="A248" s="191"/>
      <c r="B248" s="191"/>
      <c r="C248" s="191"/>
      <c r="D248" s="191"/>
      <c r="E248" s="191"/>
      <c r="F248" s="191"/>
      <c r="G248" s="191"/>
      <c r="H248" s="191"/>
      <c r="I248" s="191"/>
      <c r="J248" s="191"/>
      <c r="K248" s="191"/>
      <c r="L248" s="191"/>
      <c r="M248" s="191"/>
      <c r="N248" s="191"/>
      <c r="O248" s="191"/>
      <c r="P248" s="191"/>
      <c r="Q248" s="187"/>
      <c r="R248" s="187"/>
      <c r="S248" s="187"/>
      <c r="T248" s="187"/>
      <c r="U248" s="187"/>
      <c r="V248" s="187"/>
      <c r="W248" s="187"/>
      <c r="X248" s="187"/>
      <c r="Y248" s="187"/>
      <c r="Z248" s="187"/>
      <c r="AA248" s="187"/>
      <c r="AB248" s="187"/>
      <c r="AC248" s="187"/>
      <c r="AD248" s="187"/>
      <c r="AE248" s="187"/>
      <c r="AF248" s="187"/>
      <c r="AG248" s="187"/>
      <c r="AH248" s="187"/>
    </row>
    <row r="249" ht="14.25" customHeight="1">
      <c r="A249" s="191"/>
      <c r="B249" s="191"/>
      <c r="C249" s="191"/>
      <c r="D249" s="191"/>
      <c r="E249" s="191"/>
      <c r="F249" s="191"/>
      <c r="G249" s="191"/>
      <c r="H249" s="191"/>
      <c r="I249" s="191"/>
      <c r="J249" s="191"/>
      <c r="K249" s="191"/>
      <c r="L249" s="191"/>
      <c r="M249" s="191"/>
      <c r="N249" s="191"/>
      <c r="O249" s="191"/>
      <c r="P249" s="191"/>
      <c r="Q249" s="187"/>
      <c r="R249" s="187"/>
      <c r="S249" s="187"/>
      <c r="T249" s="187"/>
      <c r="U249" s="187"/>
      <c r="V249" s="187"/>
      <c r="W249" s="187"/>
      <c r="X249" s="187"/>
      <c r="Y249" s="187"/>
      <c r="Z249" s="187"/>
      <c r="AA249" s="187"/>
      <c r="AB249" s="187"/>
      <c r="AC249" s="187"/>
      <c r="AD249" s="187"/>
      <c r="AE249" s="187"/>
      <c r="AF249" s="187"/>
      <c r="AG249" s="187"/>
      <c r="AH249" s="187"/>
    </row>
    <row r="250" ht="14.25" customHeight="1">
      <c r="A250" s="191"/>
      <c r="B250" s="191"/>
      <c r="C250" s="191"/>
      <c r="D250" s="191"/>
      <c r="E250" s="191"/>
      <c r="F250" s="191"/>
      <c r="G250" s="191"/>
      <c r="H250" s="191"/>
      <c r="I250" s="191"/>
      <c r="J250" s="191"/>
      <c r="K250" s="191"/>
      <c r="L250" s="191"/>
      <c r="M250" s="191"/>
      <c r="N250" s="191"/>
      <c r="O250" s="191"/>
      <c r="P250" s="191"/>
      <c r="Q250" s="187"/>
      <c r="R250" s="187"/>
      <c r="S250" s="187"/>
      <c r="T250" s="187"/>
      <c r="U250" s="187"/>
      <c r="V250" s="187"/>
      <c r="W250" s="187"/>
      <c r="X250" s="187"/>
      <c r="Y250" s="187"/>
      <c r="Z250" s="187"/>
      <c r="AA250" s="187"/>
      <c r="AB250" s="187"/>
      <c r="AC250" s="187"/>
      <c r="AD250" s="187"/>
      <c r="AE250" s="187"/>
      <c r="AF250" s="187"/>
      <c r="AG250" s="187"/>
      <c r="AH250" s="187"/>
    </row>
    <row r="251" ht="14.25" customHeight="1">
      <c r="A251" s="191"/>
      <c r="B251" s="191"/>
      <c r="C251" s="191"/>
      <c r="D251" s="191"/>
      <c r="E251" s="191"/>
      <c r="F251" s="191"/>
      <c r="G251" s="191"/>
      <c r="H251" s="191"/>
      <c r="I251" s="191"/>
      <c r="J251" s="191"/>
      <c r="K251" s="191"/>
      <c r="L251" s="191"/>
      <c r="M251" s="191"/>
      <c r="N251" s="191"/>
      <c r="O251" s="191"/>
      <c r="P251" s="191"/>
      <c r="Q251" s="187"/>
      <c r="R251" s="187"/>
      <c r="S251" s="187"/>
      <c r="T251" s="187"/>
      <c r="U251" s="187"/>
      <c r="V251" s="187"/>
      <c r="W251" s="187"/>
      <c r="X251" s="187"/>
      <c r="Y251" s="187"/>
      <c r="Z251" s="187"/>
      <c r="AA251" s="187"/>
      <c r="AB251" s="187"/>
      <c r="AC251" s="187"/>
      <c r="AD251" s="187"/>
      <c r="AE251" s="187"/>
      <c r="AF251" s="187"/>
      <c r="AG251" s="187"/>
      <c r="AH251" s="187"/>
    </row>
    <row r="252" ht="14.25" customHeight="1">
      <c r="A252" s="191"/>
      <c r="B252" s="191"/>
      <c r="C252" s="191"/>
      <c r="D252" s="191"/>
      <c r="E252" s="191"/>
      <c r="F252" s="191"/>
      <c r="G252" s="191"/>
      <c r="H252" s="191"/>
      <c r="I252" s="191"/>
      <c r="J252" s="191"/>
      <c r="K252" s="191"/>
      <c r="L252" s="191"/>
      <c r="M252" s="191"/>
      <c r="N252" s="191"/>
      <c r="O252" s="191"/>
      <c r="P252" s="191"/>
      <c r="Q252" s="187"/>
      <c r="R252" s="187"/>
      <c r="S252" s="187"/>
      <c r="T252" s="187"/>
      <c r="U252" s="187"/>
      <c r="V252" s="187"/>
      <c r="W252" s="187"/>
      <c r="X252" s="187"/>
      <c r="Y252" s="187"/>
      <c r="Z252" s="187"/>
      <c r="AA252" s="187"/>
      <c r="AB252" s="187"/>
      <c r="AC252" s="187"/>
      <c r="AD252" s="187"/>
      <c r="AE252" s="187"/>
      <c r="AF252" s="187"/>
      <c r="AG252" s="187"/>
      <c r="AH252" s="187"/>
    </row>
    <row r="253" ht="14.25" customHeight="1">
      <c r="A253" s="191"/>
      <c r="B253" s="191"/>
      <c r="C253" s="191"/>
      <c r="D253" s="191"/>
      <c r="E253" s="191"/>
      <c r="F253" s="191"/>
      <c r="G253" s="191"/>
      <c r="H253" s="191"/>
      <c r="I253" s="191"/>
      <c r="J253" s="191"/>
      <c r="K253" s="191"/>
      <c r="L253" s="191"/>
      <c r="M253" s="191"/>
      <c r="N253" s="191"/>
      <c r="O253" s="191"/>
      <c r="P253" s="191"/>
      <c r="Q253" s="187"/>
      <c r="R253" s="187"/>
      <c r="S253" s="187"/>
      <c r="T253" s="187"/>
      <c r="U253" s="187"/>
      <c r="V253" s="187"/>
      <c r="W253" s="187"/>
      <c r="X253" s="187"/>
      <c r="Y253" s="187"/>
      <c r="Z253" s="187"/>
      <c r="AA253" s="187"/>
      <c r="AB253" s="187"/>
      <c r="AC253" s="187"/>
      <c r="AD253" s="187"/>
      <c r="AE253" s="187"/>
      <c r="AF253" s="187"/>
      <c r="AG253" s="187"/>
      <c r="AH253" s="187"/>
    </row>
    <row r="254" ht="14.25" customHeight="1">
      <c r="A254" s="191"/>
      <c r="B254" s="191"/>
      <c r="C254" s="191"/>
      <c r="D254" s="191"/>
      <c r="E254" s="191"/>
      <c r="F254" s="191"/>
      <c r="G254" s="191"/>
      <c r="H254" s="191"/>
      <c r="I254" s="191"/>
      <c r="J254" s="191"/>
      <c r="K254" s="191"/>
      <c r="L254" s="191"/>
      <c r="M254" s="191"/>
      <c r="N254" s="191"/>
      <c r="O254" s="191"/>
      <c r="P254" s="191"/>
      <c r="Q254" s="187"/>
      <c r="R254" s="187"/>
      <c r="S254" s="187"/>
      <c r="T254" s="187"/>
      <c r="U254" s="187"/>
      <c r="V254" s="187"/>
      <c r="W254" s="187"/>
      <c r="X254" s="187"/>
      <c r="Y254" s="187"/>
      <c r="Z254" s="187"/>
      <c r="AA254" s="187"/>
      <c r="AB254" s="187"/>
      <c r="AC254" s="187"/>
      <c r="AD254" s="187"/>
      <c r="AE254" s="187"/>
      <c r="AF254" s="187"/>
      <c r="AG254" s="187"/>
      <c r="AH254" s="187"/>
    </row>
    <row r="255" ht="14.25" customHeight="1">
      <c r="A255" s="191"/>
      <c r="B255" s="191"/>
      <c r="C255" s="191"/>
      <c r="D255" s="191"/>
      <c r="E255" s="191"/>
      <c r="F255" s="191"/>
      <c r="G255" s="191"/>
      <c r="H255" s="191"/>
      <c r="I255" s="191"/>
      <c r="J255" s="191"/>
      <c r="K255" s="191"/>
      <c r="L255" s="191"/>
      <c r="M255" s="191"/>
      <c r="N255" s="191"/>
      <c r="O255" s="191"/>
      <c r="P255" s="191"/>
      <c r="Q255" s="187"/>
      <c r="R255" s="187"/>
      <c r="S255" s="187"/>
      <c r="T255" s="187"/>
      <c r="U255" s="187"/>
      <c r="V255" s="187"/>
      <c r="W255" s="187"/>
      <c r="X255" s="187"/>
      <c r="Y255" s="187"/>
      <c r="Z255" s="187"/>
      <c r="AA255" s="187"/>
      <c r="AB255" s="187"/>
      <c r="AC255" s="187"/>
      <c r="AD255" s="187"/>
      <c r="AE255" s="187"/>
      <c r="AF255" s="187"/>
      <c r="AG255" s="187"/>
      <c r="AH255" s="187"/>
    </row>
    <row r="256" ht="14.25" customHeight="1">
      <c r="A256" s="191"/>
      <c r="B256" s="191"/>
      <c r="C256" s="191"/>
      <c r="D256" s="191"/>
      <c r="E256" s="191"/>
      <c r="F256" s="191"/>
      <c r="G256" s="191"/>
      <c r="H256" s="191"/>
      <c r="I256" s="191"/>
      <c r="J256" s="191"/>
      <c r="K256" s="191"/>
      <c r="L256" s="191"/>
      <c r="M256" s="191"/>
      <c r="N256" s="191"/>
      <c r="O256" s="191"/>
      <c r="P256" s="191"/>
      <c r="Q256" s="187"/>
      <c r="R256" s="187"/>
      <c r="S256" s="187"/>
      <c r="T256" s="187"/>
      <c r="U256" s="187"/>
      <c r="V256" s="187"/>
      <c r="W256" s="187"/>
      <c r="X256" s="187"/>
      <c r="Y256" s="187"/>
      <c r="Z256" s="187"/>
      <c r="AA256" s="187"/>
      <c r="AB256" s="187"/>
      <c r="AC256" s="187"/>
      <c r="AD256" s="187"/>
      <c r="AE256" s="187"/>
      <c r="AF256" s="187"/>
      <c r="AG256" s="187"/>
      <c r="AH256" s="187"/>
    </row>
    <row r="257" ht="14.25" customHeight="1">
      <c r="A257" s="191"/>
      <c r="B257" s="191"/>
      <c r="C257" s="191"/>
      <c r="D257" s="191"/>
      <c r="E257" s="191"/>
      <c r="F257" s="191"/>
      <c r="G257" s="191"/>
      <c r="H257" s="191"/>
      <c r="I257" s="191"/>
      <c r="J257" s="191"/>
      <c r="K257" s="191"/>
      <c r="L257" s="191"/>
      <c r="M257" s="191"/>
      <c r="N257" s="191"/>
      <c r="O257" s="191"/>
      <c r="P257" s="191"/>
      <c r="Q257" s="187"/>
      <c r="R257" s="187"/>
      <c r="S257" s="187"/>
      <c r="T257" s="187"/>
      <c r="U257" s="187"/>
      <c r="V257" s="187"/>
      <c r="W257" s="187"/>
      <c r="X257" s="187"/>
      <c r="Y257" s="187"/>
      <c r="Z257" s="187"/>
      <c r="AA257" s="187"/>
      <c r="AB257" s="187"/>
      <c r="AC257" s="187"/>
      <c r="AD257" s="187"/>
      <c r="AE257" s="187"/>
      <c r="AF257" s="187"/>
      <c r="AG257" s="187"/>
      <c r="AH257" s="187"/>
    </row>
    <row r="258" ht="14.25" customHeight="1">
      <c r="A258" s="191"/>
      <c r="B258" s="191"/>
      <c r="C258" s="191"/>
      <c r="D258" s="191"/>
      <c r="E258" s="191"/>
      <c r="F258" s="191"/>
      <c r="G258" s="191"/>
      <c r="H258" s="191"/>
      <c r="I258" s="191"/>
      <c r="J258" s="191"/>
      <c r="K258" s="191"/>
      <c r="L258" s="191"/>
      <c r="M258" s="191"/>
      <c r="N258" s="191"/>
      <c r="O258" s="191"/>
      <c r="P258" s="191"/>
      <c r="Q258" s="187"/>
      <c r="R258" s="187"/>
      <c r="S258" s="187"/>
      <c r="T258" s="187"/>
      <c r="U258" s="187"/>
      <c r="V258" s="187"/>
      <c r="W258" s="187"/>
      <c r="X258" s="187"/>
      <c r="Y258" s="187"/>
      <c r="Z258" s="187"/>
      <c r="AA258" s="187"/>
      <c r="AB258" s="187"/>
      <c r="AC258" s="187"/>
      <c r="AD258" s="187"/>
      <c r="AE258" s="187"/>
      <c r="AF258" s="187"/>
      <c r="AG258" s="187"/>
      <c r="AH258" s="187"/>
    </row>
    <row r="259" ht="14.25" customHeight="1">
      <c r="A259" s="191"/>
      <c r="B259" s="191"/>
      <c r="C259" s="191"/>
      <c r="D259" s="191"/>
      <c r="E259" s="191"/>
      <c r="F259" s="191"/>
      <c r="G259" s="191"/>
      <c r="H259" s="191"/>
      <c r="I259" s="191"/>
      <c r="J259" s="191"/>
      <c r="K259" s="191"/>
      <c r="L259" s="191"/>
      <c r="M259" s="191"/>
      <c r="N259" s="191"/>
      <c r="O259" s="191"/>
      <c r="P259" s="191"/>
      <c r="Q259" s="187"/>
      <c r="R259" s="187"/>
      <c r="S259" s="187"/>
      <c r="T259" s="187"/>
      <c r="U259" s="187"/>
      <c r="V259" s="187"/>
      <c r="W259" s="187"/>
      <c r="X259" s="187"/>
      <c r="Y259" s="187"/>
      <c r="Z259" s="187"/>
      <c r="AA259" s="187"/>
      <c r="AB259" s="187"/>
      <c r="AC259" s="187"/>
      <c r="AD259" s="187"/>
      <c r="AE259" s="187"/>
      <c r="AF259" s="187"/>
      <c r="AG259" s="187"/>
      <c r="AH259" s="187"/>
    </row>
    <row r="260" ht="14.25" customHeight="1">
      <c r="A260" s="191"/>
      <c r="B260" s="191"/>
      <c r="C260" s="191"/>
      <c r="D260" s="191"/>
      <c r="E260" s="191"/>
      <c r="F260" s="191"/>
      <c r="G260" s="191"/>
      <c r="H260" s="191"/>
      <c r="I260" s="191"/>
      <c r="J260" s="191"/>
      <c r="K260" s="191"/>
      <c r="L260" s="191"/>
      <c r="M260" s="191"/>
      <c r="N260" s="191"/>
      <c r="O260" s="191"/>
      <c r="P260" s="191"/>
      <c r="Q260" s="187"/>
      <c r="R260" s="187"/>
      <c r="S260" s="187"/>
      <c r="T260" s="187"/>
      <c r="U260" s="187"/>
      <c r="V260" s="187"/>
      <c r="W260" s="187"/>
      <c r="X260" s="187"/>
      <c r="Y260" s="187"/>
      <c r="Z260" s="187"/>
      <c r="AA260" s="187"/>
      <c r="AB260" s="187"/>
      <c r="AC260" s="187"/>
      <c r="AD260" s="187"/>
      <c r="AE260" s="187"/>
      <c r="AF260" s="187"/>
      <c r="AG260" s="187"/>
      <c r="AH260" s="187"/>
    </row>
    <row r="261" ht="14.25" customHeight="1">
      <c r="A261" s="191"/>
      <c r="B261" s="191"/>
      <c r="C261" s="191"/>
      <c r="D261" s="191"/>
      <c r="E261" s="191"/>
      <c r="F261" s="191"/>
      <c r="G261" s="191"/>
      <c r="H261" s="191"/>
      <c r="I261" s="191"/>
      <c r="J261" s="191"/>
      <c r="K261" s="191"/>
      <c r="L261" s="191"/>
      <c r="M261" s="191"/>
      <c r="N261" s="191"/>
      <c r="O261" s="191"/>
      <c r="P261" s="191"/>
      <c r="Q261" s="187"/>
      <c r="R261" s="187"/>
      <c r="S261" s="187"/>
      <c r="T261" s="187"/>
      <c r="U261" s="187"/>
      <c r="V261" s="187"/>
      <c r="W261" s="187"/>
      <c r="X261" s="187"/>
      <c r="Y261" s="187"/>
      <c r="Z261" s="187"/>
      <c r="AA261" s="187"/>
      <c r="AB261" s="187"/>
      <c r="AC261" s="187"/>
      <c r="AD261" s="187"/>
      <c r="AE261" s="187"/>
      <c r="AF261" s="187"/>
      <c r="AG261" s="187"/>
      <c r="AH261" s="187"/>
    </row>
    <row r="262" ht="14.25" customHeight="1">
      <c r="A262" s="191"/>
      <c r="B262" s="191"/>
      <c r="C262" s="191"/>
      <c r="D262" s="191"/>
      <c r="E262" s="191"/>
      <c r="F262" s="191"/>
      <c r="G262" s="191"/>
      <c r="H262" s="191"/>
      <c r="I262" s="191"/>
      <c r="J262" s="191"/>
      <c r="K262" s="191"/>
      <c r="L262" s="191"/>
      <c r="M262" s="191"/>
      <c r="N262" s="191"/>
      <c r="O262" s="191"/>
      <c r="P262" s="191"/>
      <c r="Q262" s="187"/>
      <c r="R262" s="187"/>
      <c r="S262" s="187"/>
      <c r="T262" s="187"/>
      <c r="U262" s="187"/>
      <c r="V262" s="187"/>
      <c r="W262" s="187"/>
      <c r="X262" s="187"/>
      <c r="Y262" s="187"/>
      <c r="Z262" s="187"/>
      <c r="AA262" s="187"/>
      <c r="AB262" s="187"/>
      <c r="AC262" s="187"/>
      <c r="AD262" s="187"/>
      <c r="AE262" s="187"/>
      <c r="AF262" s="187"/>
      <c r="AG262" s="187"/>
      <c r="AH262" s="187"/>
    </row>
    <row r="263" ht="14.25" customHeight="1">
      <c r="A263" s="191"/>
      <c r="B263" s="191"/>
      <c r="C263" s="191"/>
      <c r="D263" s="191"/>
      <c r="E263" s="191"/>
      <c r="F263" s="191"/>
      <c r="G263" s="191"/>
      <c r="H263" s="191"/>
      <c r="I263" s="191"/>
      <c r="J263" s="191"/>
      <c r="K263" s="191"/>
      <c r="L263" s="191"/>
      <c r="M263" s="191"/>
      <c r="N263" s="191"/>
      <c r="O263" s="191"/>
      <c r="P263" s="191"/>
      <c r="Q263" s="187"/>
      <c r="R263" s="187"/>
      <c r="S263" s="187"/>
      <c r="T263" s="187"/>
      <c r="U263" s="187"/>
      <c r="V263" s="187"/>
      <c r="W263" s="187"/>
      <c r="X263" s="187"/>
      <c r="Y263" s="187"/>
      <c r="Z263" s="187"/>
      <c r="AA263" s="187"/>
      <c r="AB263" s="187"/>
      <c r="AC263" s="187"/>
      <c r="AD263" s="187"/>
      <c r="AE263" s="187"/>
      <c r="AF263" s="187"/>
      <c r="AG263" s="187"/>
      <c r="AH263" s="187"/>
    </row>
    <row r="264" ht="14.25" customHeight="1">
      <c r="A264" s="191"/>
      <c r="B264" s="191"/>
      <c r="C264" s="191"/>
      <c r="D264" s="191"/>
      <c r="E264" s="191"/>
      <c r="F264" s="191"/>
      <c r="G264" s="191"/>
      <c r="H264" s="191"/>
      <c r="I264" s="191"/>
      <c r="J264" s="191"/>
      <c r="K264" s="191"/>
      <c r="L264" s="191"/>
      <c r="M264" s="191"/>
      <c r="N264" s="191"/>
      <c r="O264" s="191"/>
      <c r="P264" s="191"/>
      <c r="Q264" s="187"/>
      <c r="R264" s="187"/>
      <c r="S264" s="187"/>
      <c r="T264" s="187"/>
      <c r="U264" s="187"/>
      <c r="V264" s="187"/>
      <c r="W264" s="187"/>
      <c r="X264" s="187"/>
      <c r="Y264" s="187"/>
      <c r="Z264" s="187"/>
      <c r="AA264" s="187"/>
      <c r="AB264" s="187"/>
      <c r="AC264" s="187"/>
      <c r="AD264" s="187"/>
      <c r="AE264" s="187"/>
      <c r="AF264" s="187"/>
      <c r="AG264" s="187"/>
      <c r="AH264" s="187"/>
    </row>
    <row r="265" ht="14.25" customHeight="1">
      <c r="A265" s="191"/>
      <c r="B265" s="191"/>
      <c r="C265" s="191"/>
      <c r="D265" s="191"/>
      <c r="E265" s="191"/>
      <c r="F265" s="191"/>
      <c r="G265" s="191"/>
      <c r="H265" s="191"/>
      <c r="I265" s="191"/>
      <c r="J265" s="191"/>
      <c r="K265" s="191"/>
      <c r="L265" s="191"/>
      <c r="M265" s="191"/>
      <c r="N265" s="191"/>
      <c r="O265" s="191"/>
      <c r="P265" s="191"/>
      <c r="Q265" s="187"/>
      <c r="R265" s="187"/>
      <c r="S265" s="187"/>
      <c r="T265" s="187"/>
      <c r="U265" s="187"/>
      <c r="V265" s="187"/>
      <c r="W265" s="187"/>
      <c r="X265" s="187"/>
      <c r="Y265" s="187"/>
      <c r="Z265" s="187"/>
      <c r="AA265" s="187"/>
      <c r="AB265" s="187"/>
      <c r="AC265" s="187"/>
      <c r="AD265" s="187"/>
      <c r="AE265" s="187"/>
      <c r="AF265" s="187"/>
      <c r="AG265" s="187"/>
      <c r="AH265" s="187"/>
    </row>
    <row r="266" ht="14.25" customHeight="1">
      <c r="A266" s="191"/>
      <c r="B266" s="191"/>
      <c r="C266" s="191"/>
      <c r="D266" s="191"/>
      <c r="E266" s="191"/>
      <c r="F266" s="191"/>
      <c r="G266" s="191"/>
      <c r="H266" s="191"/>
      <c r="I266" s="191"/>
      <c r="J266" s="191"/>
      <c r="K266" s="191"/>
      <c r="L266" s="191"/>
      <c r="M266" s="191"/>
      <c r="N266" s="191"/>
      <c r="O266" s="191"/>
      <c r="P266" s="191"/>
      <c r="Q266" s="187"/>
      <c r="R266" s="187"/>
      <c r="S266" s="187"/>
      <c r="T266" s="187"/>
      <c r="U266" s="187"/>
      <c r="V266" s="187"/>
      <c r="W266" s="187"/>
      <c r="X266" s="187"/>
      <c r="Y266" s="187"/>
      <c r="Z266" s="187"/>
      <c r="AA266" s="187"/>
      <c r="AB266" s="187"/>
      <c r="AC266" s="187"/>
      <c r="AD266" s="187"/>
      <c r="AE266" s="187"/>
      <c r="AF266" s="187"/>
      <c r="AG266" s="187"/>
      <c r="AH266" s="187"/>
    </row>
    <row r="267" ht="14.25" customHeight="1">
      <c r="A267" s="191"/>
      <c r="B267" s="191"/>
      <c r="C267" s="191"/>
      <c r="D267" s="191"/>
      <c r="E267" s="191"/>
      <c r="F267" s="191"/>
      <c r="G267" s="191"/>
      <c r="H267" s="191"/>
      <c r="I267" s="191"/>
      <c r="J267" s="191"/>
      <c r="K267" s="191"/>
      <c r="L267" s="191"/>
      <c r="M267" s="191"/>
      <c r="N267" s="191"/>
      <c r="O267" s="191"/>
      <c r="P267" s="191"/>
      <c r="Q267" s="187"/>
      <c r="R267" s="187"/>
      <c r="S267" s="187"/>
      <c r="T267" s="187"/>
      <c r="U267" s="187"/>
      <c r="V267" s="187"/>
      <c r="W267" s="187"/>
      <c r="X267" s="187"/>
      <c r="Y267" s="187"/>
      <c r="Z267" s="187"/>
      <c r="AA267" s="187"/>
      <c r="AB267" s="187"/>
      <c r="AC267" s="187"/>
      <c r="AD267" s="187"/>
      <c r="AE267" s="187"/>
      <c r="AF267" s="187"/>
      <c r="AG267" s="187"/>
      <c r="AH267" s="187"/>
    </row>
    <row r="268" ht="14.25" customHeight="1">
      <c r="A268" s="191"/>
      <c r="B268" s="191"/>
      <c r="C268" s="191"/>
      <c r="D268" s="191"/>
      <c r="E268" s="191"/>
      <c r="F268" s="191"/>
      <c r="G268" s="191"/>
      <c r="H268" s="191"/>
      <c r="I268" s="191"/>
      <c r="J268" s="191"/>
      <c r="K268" s="191"/>
      <c r="L268" s="191"/>
      <c r="M268" s="191"/>
      <c r="N268" s="191"/>
      <c r="O268" s="191"/>
      <c r="P268" s="191"/>
      <c r="Q268" s="187"/>
      <c r="R268" s="187"/>
      <c r="S268" s="187"/>
      <c r="T268" s="187"/>
      <c r="U268" s="187"/>
      <c r="V268" s="187"/>
      <c r="W268" s="187"/>
      <c r="X268" s="187"/>
      <c r="Y268" s="187"/>
      <c r="Z268" s="187"/>
      <c r="AA268" s="187"/>
      <c r="AB268" s="187"/>
      <c r="AC268" s="187"/>
      <c r="AD268" s="187"/>
      <c r="AE268" s="187"/>
      <c r="AF268" s="187"/>
      <c r="AG268" s="187"/>
      <c r="AH268" s="187"/>
    </row>
    <row r="269" ht="14.25" customHeight="1">
      <c r="A269" s="191"/>
      <c r="B269" s="191"/>
      <c r="C269" s="191"/>
      <c r="D269" s="191"/>
      <c r="E269" s="191"/>
      <c r="F269" s="191"/>
      <c r="G269" s="191"/>
      <c r="H269" s="191"/>
      <c r="I269" s="191"/>
      <c r="J269" s="191"/>
      <c r="K269" s="191"/>
      <c r="L269" s="191"/>
      <c r="M269" s="191"/>
      <c r="N269" s="191"/>
      <c r="O269" s="191"/>
      <c r="P269" s="191"/>
      <c r="Q269" s="187"/>
      <c r="R269" s="187"/>
      <c r="S269" s="187"/>
      <c r="T269" s="187"/>
      <c r="U269" s="187"/>
      <c r="V269" s="187"/>
      <c r="W269" s="187"/>
      <c r="X269" s="187"/>
      <c r="Y269" s="187"/>
      <c r="Z269" s="187"/>
      <c r="AA269" s="187"/>
      <c r="AB269" s="187"/>
      <c r="AC269" s="187"/>
      <c r="AD269" s="187"/>
      <c r="AE269" s="187"/>
      <c r="AF269" s="187"/>
      <c r="AG269" s="187"/>
      <c r="AH269" s="187"/>
    </row>
    <row r="270" ht="14.25" customHeight="1">
      <c r="A270" s="191"/>
      <c r="B270" s="191"/>
      <c r="C270" s="191"/>
      <c r="D270" s="191"/>
      <c r="E270" s="191"/>
      <c r="F270" s="191"/>
      <c r="G270" s="191"/>
      <c r="H270" s="191"/>
      <c r="I270" s="191"/>
      <c r="J270" s="191"/>
      <c r="K270" s="191"/>
      <c r="L270" s="191"/>
      <c r="M270" s="191"/>
      <c r="N270" s="191"/>
      <c r="O270" s="191"/>
      <c r="P270" s="191"/>
      <c r="Q270" s="187"/>
      <c r="R270" s="187"/>
      <c r="S270" s="187"/>
      <c r="T270" s="187"/>
      <c r="U270" s="187"/>
      <c r="V270" s="187"/>
      <c r="W270" s="187"/>
      <c r="X270" s="187"/>
      <c r="Y270" s="187"/>
      <c r="Z270" s="187"/>
      <c r="AA270" s="187"/>
      <c r="AB270" s="187"/>
      <c r="AC270" s="187"/>
      <c r="AD270" s="187"/>
      <c r="AE270" s="187"/>
      <c r="AF270" s="187"/>
      <c r="AG270" s="187"/>
      <c r="AH270" s="187"/>
    </row>
    <row r="271" ht="14.25" customHeight="1">
      <c r="A271" s="191"/>
      <c r="B271" s="191"/>
      <c r="C271" s="191"/>
      <c r="D271" s="191"/>
      <c r="E271" s="191"/>
      <c r="F271" s="191"/>
      <c r="G271" s="191"/>
      <c r="H271" s="191"/>
      <c r="I271" s="191"/>
      <c r="J271" s="191"/>
      <c r="K271" s="191"/>
      <c r="L271" s="191"/>
      <c r="M271" s="191"/>
      <c r="N271" s="191"/>
      <c r="O271" s="191"/>
      <c r="P271" s="191"/>
      <c r="Q271" s="187"/>
      <c r="R271" s="187"/>
      <c r="S271" s="187"/>
      <c r="T271" s="187"/>
      <c r="U271" s="187"/>
      <c r="V271" s="187"/>
      <c r="W271" s="187"/>
      <c r="X271" s="187"/>
      <c r="Y271" s="187"/>
      <c r="Z271" s="187"/>
      <c r="AA271" s="187"/>
      <c r="AB271" s="187"/>
      <c r="AC271" s="187"/>
      <c r="AD271" s="187"/>
      <c r="AE271" s="187"/>
      <c r="AF271" s="187"/>
      <c r="AG271" s="187"/>
      <c r="AH271" s="187"/>
    </row>
    <row r="272" ht="14.25" customHeight="1">
      <c r="A272" s="191"/>
      <c r="B272" s="191"/>
      <c r="C272" s="191"/>
      <c r="D272" s="191"/>
      <c r="E272" s="191"/>
      <c r="F272" s="191"/>
      <c r="G272" s="191"/>
      <c r="H272" s="191"/>
      <c r="I272" s="191"/>
      <c r="J272" s="191"/>
      <c r="K272" s="191"/>
      <c r="L272" s="191"/>
      <c r="M272" s="191"/>
      <c r="N272" s="191"/>
      <c r="O272" s="191"/>
      <c r="P272" s="191"/>
      <c r="Q272" s="187"/>
      <c r="R272" s="187"/>
      <c r="S272" s="187"/>
      <c r="T272" s="187"/>
      <c r="U272" s="187"/>
      <c r="V272" s="187"/>
      <c r="W272" s="187"/>
      <c r="X272" s="187"/>
      <c r="Y272" s="187"/>
      <c r="Z272" s="187"/>
      <c r="AA272" s="187"/>
      <c r="AB272" s="187"/>
      <c r="AC272" s="187"/>
      <c r="AD272" s="187"/>
      <c r="AE272" s="187"/>
      <c r="AF272" s="187"/>
      <c r="AG272" s="187"/>
      <c r="AH272" s="187"/>
    </row>
    <row r="273" ht="14.25" customHeight="1">
      <c r="A273" s="191"/>
      <c r="B273" s="191"/>
      <c r="C273" s="191"/>
      <c r="D273" s="191"/>
      <c r="E273" s="191"/>
      <c r="F273" s="191"/>
      <c r="G273" s="191"/>
      <c r="H273" s="191"/>
      <c r="I273" s="191"/>
      <c r="J273" s="191"/>
      <c r="K273" s="191"/>
      <c r="L273" s="191"/>
      <c r="M273" s="191"/>
      <c r="N273" s="191"/>
      <c r="O273" s="191"/>
      <c r="P273" s="191"/>
      <c r="Q273" s="187"/>
      <c r="R273" s="187"/>
      <c r="S273" s="187"/>
      <c r="T273" s="187"/>
      <c r="U273" s="187"/>
      <c r="V273" s="187"/>
      <c r="W273" s="187"/>
      <c r="X273" s="187"/>
      <c r="Y273" s="187"/>
      <c r="Z273" s="187"/>
      <c r="AA273" s="187"/>
      <c r="AB273" s="187"/>
      <c r="AC273" s="187"/>
      <c r="AD273" s="187"/>
      <c r="AE273" s="187"/>
      <c r="AF273" s="187"/>
      <c r="AG273" s="187"/>
      <c r="AH273" s="187"/>
    </row>
    <row r="274" ht="14.25" customHeight="1">
      <c r="A274" s="191"/>
      <c r="B274" s="191"/>
      <c r="C274" s="191"/>
      <c r="D274" s="191"/>
      <c r="E274" s="191"/>
      <c r="F274" s="191"/>
      <c r="G274" s="191"/>
      <c r="H274" s="191"/>
      <c r="I274" s="191"/>
      <c r="J274" s="191"/>
      <c r="K274" s="191"/>
      <c r="L274" s="191"/>
      <c r="M274" s="191"/>
      <c r="N274" s="191"/>
      <c r="O274" s="191"/>
      <c r="P274" s="191"/>
      <c r="Q274" s="187"/>
      <c r="R274" s="187"/>
      <c r="S274" s="187"/>
      <c r="T274" s="187"/>
      <c r="U274" s="187"/>
      <c r="V274" s="187"/>
      <c r="W274" s="187"/>
      <c r="X274" s="187"/>
      <c r="Y274" s="187"/>
      <c r="Z274" s="187"/>
      <c r="AA274" s="187"/>
      <c r="AB274" s="187"/>
      <c r="AC274" s="187"/>
      <c r="AD274" s="187"/>
      <c r="AE274" s="187"/>
      <c r="AF274" s="187"/>
      <c r="AG274" s="187"/>
      <c r="AH274" s="187"/>
    </row>
    <row r="275" ht="14.25" customHeight="1">
      <c r="A275" s="191"/>
      <c r="B275" s="191"/>
      <c r="C275" s="191"/>
      <c r="D275" s="191"/>
      <c r="E275" s="191"/>
      <c r="F275" s="191"/>
      <c r="G275" s="191"/>
      <c r="H275" s="191"/>
      <c r="I275" s="191"/>
      <c r="J275" s="191"/>
      <c r="K275" s="191"/>
      <c r="L275" s="191"/>
      <c r="M275" s="191"/>
      <c r="N275" s="191"/>
      <c r="O275" s="191"/>
      <c r="P275" s="191"/>
      <c r="Q275" s="187"/>
      <c r="R275" s="187"/>
      <c r="S275" s="187"/>
      <c r="T275" s="187"/>
      <c r="U275" s="187"/>
      <c r="V275" s="187"/>
      <c r="W275" s="187"/>
      <c r="X275" s="187"/>
      <c r="Y275" s="187"/>
      <c r="Z275" s="187"/>
      <c r="AA275" s="187"/>
      <c r="AB275" s="187"/>
      <c r="AC275" s="187"/>
      <c r="AD275" s="187"/>
      <c r="AE275" s="187"/>
      <c r="AF275" s="187"/>
      <c r="AG275" s="187"/>
      <c r="AH275" s="187"/>
    </row>
    <row r="276" ht="14.25" customHeight="1">
      <c r="A276" s="191"/>
      <c r="B276" s="191"/>
      <c r="C276" s="191"/>
      <c r="D276" s="191"/>
      <c r="E276" s="191"/>
      <c r="F276" s="191"/>
      <c r="G276" s="191"/>
      <c r="H276" s="191"/>
      <c r="I276" s="191"/>
      <c r="J276" s="191"/>
      <c r="K276" s="191"/>
      <c r="L276" s="191"/>
      <c r="M276" s="191"/>
      <c r="N276" s="191"/>
      <c r="O276" s="191"/>
      <c r="P276" s="191"/>
      <c r="Q276" s="187"/>
      <c r="R276" s="187"/>
      <c r="S276" s="187"/>
      <c r="T276" s="187"/>
      <c r="U276" s="187"/>
      <c r="V276" s="187"/>
      <c r="W276" s="187"/>
      <c r="X276" s="187"/>
      <c r="Y276" s="187"/>
      <c r="Z276" s="187"/>
      <c r="AA276" s="187"/>
      <c r="AB276" s="187"/>
      <c r="AC276" s="187"/>
      <c r="AD276" s="187"/>
      <c r="AE276" s="187"/>
      <c r="AF276" s="187"/>
      <c r="AG276" s="187"/>
      <c r="AH276" s="187"/>
    </row>
    <row r="277" ht="14.25" customHeight="1">
      <c r="A277" s="191"/>
      <c r="B277" s="191"/>
      <c r="C277" s="191"/>
      <c r="D277" s="191"/>
      <c r="E277" s="191"/>
      <c r="F277" s="191"/>
      <c r="G277" s="191"/>
      <c r="H277" s="191"/>
      <c r="I277" s="191"/>
      <c r="J277" s="191"/>
      <c r="K277" s="191"/>
      <c r="L277" s="191"/>
      <c r="M277" s="191"/>
      <c r="N277" s="191"/>
      <c r="O277" s="191"/>
      <c r="P277" s="191"/>
      <c r="Q277" s="187"/>
      <c r="R277" s="187"/>
      <c r="S277" s="187"/>
      <c r="T277" s="187"/>
      <c r="U277" s="187"/>
      <c r="V277" s="187"/>
      <c r="W277" s="187"/>
      <c r="X277" s="187"/>
      <c r="Y277" s="187"/>
      <c r="Z277" s="187"/>
      <c r="AA277" s="187"/>
      <c r="AB277" s="187"/>
      <c r="AC277" s="187"/>
      <c r="AD277" s="187"/>
      <c r="AE277" s="187"/>
      <c r="AF277" s="187"/>
      <c r="AG277" s="187"/>
      <c r="AH277" s="187"/>
    </row>
    <row r="278" ht="14.25" customHeight="1">
      <c r="A278" s="191"/>
      <c r="B278" s="191"/>
      <c r="C278" s="191"/>
      <c r="D278" s="191"/>
      <c r="E278" s="191"/>
      <c r="F278" s="191"/>
      <c r="G278" s="191"/>
      <c r="H278" s="191"/>
      <c r="I278" s="191"/>
      <c r="J278" s="191"/>
      <c r="K278" s="191"/>
      <c r="L278" s="191"/>
      <c r="M278" s="191"/>
      <c r="N278" s="191"/>
      <c r="O278" s="191"/>
      <c r="P278" s="191"/>
      <c r="Q278" s="187"/>
      <c r="R278" s="187"/>
      <c r="S278" s="187"/>
      <c r="T278" s="187"/>
      <c r="U278" s="187"/>
      <c r="V278" s="187"/>
      <c r="W278" s="187"/>
      <c r="X278" s="187"/>
      <c r="Y278" s="187"/>
      <c r="Z278" s="187"/>
      <c r="AA278" s="187"/>
      <c r="AB278" s="187"/>
      <c r="AC278" s="187"/>
      <c r="AD278" s="187"/>
      <c r="AE278" s="187"/>
      <c r="AF278" s="187"/>
      <c r="AG278" s="187"/>
      <c r="AH278" s="187"/>
    </row>
    <row r="279" ht="14.25" customHeight="1">
      <c r="A279" s="191"/>
      <c r="B279" s="191"/>
      <c r="C279" s="191"/>
      <c r="D279" s="191"/>
      <c r="E279" s="191"/>
      <c r="F279" s="191"/>
      <c r="G279" s="191"/>
      <c r="H279" s="191"/>
      <c r="I279" s="191"/>
      <c r="J279" s="191"/>
      <c r="K279" s="191"/>
      <c r="L279" s="191"/>
      <c r="M279" s="191"/>
      <c r="N279" s="191"/>
      <c r="O279" s="191"/>
      <c r="P279" s="191"/>
      <c r="Q279" s="187"/>
      <c r="R279" s="187"/>
      <c r="S279" s="187"/>
      <c r="T279" s="187"/>
      <c r="U279" s="187"/>
      <c r="V279" s="187"/>
      <c r="W279" s="187"/>
      <c r="X279" s="187"/>
      <c r="Y279" s="187"/>
      <c r="Z279" s="187"/>
      <c r="AA279" s="187"/>
      <c r="AB279" s="187"/>
      <c r="AC279" s="187"/>
      <c r="AD279" s="187"/>
      <c r="AE279" s="187"/>
      <c r="AF279" s="187"/>
      <c r="AG279" s="187"/>
      <c r="AH279" s="187"/>
    </row>
    <row r="280" ht="14.25" customHeight="1">
      <c r="A280" s="191"/>
      <c r="B280" s="191"/>
      <c r="C280" s="191"/>
      <c r="D280" s="191"/>
      <c r="E280" s="191"/>
      <c r="F280" s="191"/>
      <c r="G280" s="191"/>
      <c r="H280" s="191"/>
      <c r="I280" s="191"/>
      <c r="J280" s="191"/>
      <c r="K280" s="191"/>
      <c r="L280" s="191"/>
      <c r="M280" s="191"/>
      <c r="N280" s="191"/>
      <c r="O280" s="191"/>
      <c r="P280" s="191"/>
      <c r="Q280" s="187"/>
      <c r="R280" s="187"/>
      <c r="S280" s="187"/>
      <c r="T280" s="187"/>
      <c r="U280" s="187"/>
      <c r="V280" s="187"/>
      <c r="W280" s="187"/>
      <c r="X280" s="187"/>
      <c r="Y280" s="187"/>
      <c r="Z280" s="187"/>
      <c r="AA280" s="187"/>
      <c r="AB280" s="187"/>
      <c r="AC280" s="187"/>
      <c r="AD280" s="187"/>
      <c r="AE280" s="187"/>
      <c r="AF280" s="187"/>
      <c r="AG280" s="187"/>
      <c r="AH280" s="187"/>
    </row>
    <row r="281" ht="14.25" customHeight="1">
      <c r="A281" s="191"/>
      <c r="B281" s="191"/>
      <c r="C281" s="191"/>
      <c r="D281" s="191"/>
      <c r="E281" s="191"/>
      <c r="F281" s="191"/>
      <c r="G281" s="191"/>
      <c r="H281" s="191"/>
      <c r="I281" s="191"/>
      <c r="J281" s="191"/>
      <c r="K281" s="191"/>
      <c r="L281" s="191"/>
      <c r="M281" s="191"/>
      <c r="N281" s="191"/>
      <c r="O281" s="191"/>
      <c r="P281" s="191"/>
      <c r="Q281" s="187"/>
      <c r="R281" s="187"/>
      <c r="S281" s="187"/>
      <c r="T281" s="187"/>
      <c r="U281" s="187"/>
      <c r="V281" s="187"/>
      <c r="W281" s="187"/>
      <c r="X281" s="187"/>
      <c r="Y281" s="187"/>
      <c r="Z281" s="187"/>
      <c r="AA281" s="187"/>
      <c r="AB281" s="187"/>
      <c r="AC281" s="187"/>
      <c r="AD281" s="187"/>
      <c r="AE281" s="187"/>
      <c r="AF281" s="187"/>
      <c r="AG281" s="187"/>
      <c r="AH281" s="187"/>
    </row>
    <row r="282" ht="14.25" customHeight="1">
      <c r="A282" s="191"/>
      <c r="B282" s="191"/>
      <c r="C282" s="191"/>
      <c r="D282" s="191"/>
      <c r="E282" s="191"/>
      <c r="F282" s="191"/>
      <c r="G282" s="191"/>
      <c r="H282" s="191"/>
      <c r="I282" s="191"/>
      <c r="J282" s="191"/>
      <c r="K282" s="191"/>
      <c r="L282" s="191"/>
      <c r="M282" s="191"/>
      <c r="N282" s="191"/>
      <c r="O282" s="191"/>
      <c r="P282" s="191"/>
      <c r="Q282" s="187"/>
      <c r="R282" s="187"/>
      <c r="S282" s="187"/>
      <c r="T282" s="187"/>
      <c r="U282" s="187"/>
      <c r="V282" s="187"/>
      <c r="W282" s="187"/>
      <c r="X282" s="187"/>
      <c r="Y282" s="187"/>
      <c r="Z282" s="187"/>
      <c r="AA282" s="187"/>
      <c r="AB282" s="187"/>
      <c r="AC282" s="187"/>
      <c r="AD282" s="187"/>
      <c r="AE282" s="187"/>
      <c r="AF282" s="187"/>
      <c r="AG282" s="187"/>
      <c r="AH282" s="187"/>
    </row>
    <row r="283" ht="14.25" customHeight="1">
      <c r="A283" s="191"/>
      <c r="B283" s="191"/>
      <c r="C283" s="191"/>
      <c r="D283" s="191"/>
      <c r="E283" s="191"/>
      <c r="F283" s="191"/>
      <c r="G283" s="191"/>
      <c r="H283" s="191"/>
      <c r="I283" s="191"/>
      <c r="J283" s="191"/>
      <c r="K283" s="191"/>
      <c r="L283" s="191"/>
      <c r="M283" s="191"/>
      <c r="N283" s="191"/>
      <c r="O283" s="191"/>
      <c r="P283" s="191"/>
      <c r="Q283" s="187"/>
      <c r="R283" s="187"/>
      <c r="S283" s="187"/>
      <c r="T283" s="187"/>
      <c r="U283" s="187"/>
      <c r="V283" s="187"/>
      <c r="W283" s="187"/>
      <c r="X283" s="187"/>
      <c r="Y283" s="187"/>
      <c r="Z283" s="187"/>
      <c r="AA283" s="187"/>
      <c r="AB283" s="187"/>
      <c r="AC283" s="187"/>
      <c r="AD283" s="187"/>
      <c r="AE283" s="187"/>
      <c r="AF283" s="187"/>
      <c r="AG283" s="187"/>
      <c r="AH283" s="187"/>
    </row>
    <row r="284" ht="14.25" customHeight="1">
      <c r="A284" s="191"/>
      <c r="B284" s="191"/>
      <c r="C284" s="191"/>
      <c r="D284" s="191"/>
      <c r="E284" s="191"/>
      <c r="F284" s="191"/>
      <c r="G284" s="191"/>
      <c r="H284" s="191"/>
      <c r="I284" s="191"/>
      <c r="J284" s="191"/>
      <c r="K284" s="191"/>
      <c r="L284" s="191"/>
      <c r="M284" s="191"/>
      <c r="N284" s="191"/>
      <c r="O284" s="191"/>
      <c r="P284" s="191"/>
      <c r="Q284" s="187"/>
      <c r="R284" s="187"/>
      <c r="S284" s="187"/>
      <c r="T284" s="187"/>
      <c r="U284" s="187"/>
      <c r="V284" s="187"/>
      <c r="W284" s="187"/>
      <c r="X284" s="187"/>
      <c r="Y284" s="187"/>
      <c r="Z284" s="187"/>
      <c r="AA284" s="187"/>
      <c r="AB284" s="187"/>
      <c r="AC284" s="187"/>
      <c r="AD284" s="187"/>
      <c r="AE284" s="187"/>
      <c r="AF284" s="187"/>
      <c r="AG284" s="187"/>
      <c r="AH284" s="187"/>
    </row>
    <row r="285" ht="14.25" customHeight="1">
      <c r="A285" s="191"/>
      <c r="B285" s="191"/>
      <c r="C285" s="191"/>
      <c r="D285" s="191"/>
      <c r="E285" s="191"/>
      <c r="F285" s="191"/>
      <c r="G285" s="191"/>
      <c r="H285" s="191"/>
      <c r="I285" s="191"/>
      <c r="J285" s="191"/>
      <c r="K285" s="191"/>
      <c r="L285" s="191"/>
      <c r="M285" s="191"/>
      <c r="N285" s="191"/>
      <c r="O285" s="191"/>
      <c r="P285" s="191"/>
      <c r="Q285" s="187"/>
      <c r="R285" s="187"/>
      <c r="S285" s="187"/>
      <c r="T285" s="187"/>
      <c r="U285" s="187"/>
      <c r="V285" s="187"/>
      <c r="W285" s="187"/>
      <c r="X285" s="187"/>
      <c r="Y285" s="187"/>
      <c r="Z285" s="187"/>
      <c r="AA285" s="187"/>
      <c r="AB285" s="187"/>
      <c r="AC285" s="187"/>
      <c r="AD285" s="187"/>
      <c r="AE285" s="187"/>
      <c r="AF285" s="187"/>
      <c r="AG285" s="187"/>
      <c r="AH285" s="187"/>
    </row>
    <row r="286" ht="14.25" customHeight="1">
      <c r="A286" s="191"/>
      <c r="B286" s="191"/>
      <c r="C286" s="191"/>
      <c r="D286" s="191"/>
      <c r="E286" s="191"/>
      <c r="F286" s="191"/>
      <c r="G286" s="191"/>
      <c r="H286" s="191"/>
      <c r="I286" s="191"/>
      <c r="J286" s="191"/>
      <c r="K286" s="191"/>
      <c r="L286" s="191"/>
      <c r="M286" s="191"/>
      <c r="N286" s="191"/>
      <c r="O286" s="191"/>
      <c r="P286" s="191"/>
      <c r="Q286" s="187"/>
      <c r="R286" s="187"/>
      <c r="S286" s="187"/>
      <c r="T286" s="187"/>
      <c r="U286" s="187"/>
      <c r="V286" s="187"/>
      <c r="W286" s="187"/>
      <c r="X286" s="187"/>
      <c r="Y286" s="187"/>
      <c r="Z286" s="187"/>
      <c r="AA286" s="187"/>
      <c r="AB286" s="187"/>
      <c r="AC286" s="187"/>
      <c r="AD286" s="187"/>
      <c r="AE286" s="187"/>
      <c r="AF286" s="187"/>
      <c r="AG286" s="187"/>
      <c r="AH286" s="187"/>
    </row>
    <row r="287" ht="14.25" customHeight="1">
      <c r="A287" s="191"/>
      <c r="B287" s="191"/>
      <c r="C287" s="191"/>
      <c r="D287" s="191"/>
      <c r="E287" s="191"/>
      <c r="F287" s="191"/>
      <c r="G287" s="191"/>
      <c r="H287" s="191"/>
      <c r="I287" s="191"/>
      <c r="J287" s="191"/>
      <c r="K287" s="191"/>
      <c r="L287" s="191"/>
      <c r="M287" s="191"/>
      <c r="N287" s="191"/>
      <c r="O287" s="191"/>
      <c r="P287" s="191"/>
      <c r="Q287" s="187"/>
      <c r="R287" s="187"/>
      <c r="S287" s="187"/>
      <c r="T287" s="187"/>
      <c r="U287" s="187"/>
      <c r="V287" s="187"/>
      <c r="W287" s="187"/>
      <c r="X287" s="187"/>
      <c r="Y287" s="187"/>
      <c r="Z287" s="187"/>
      <c r="AA287" s="187"/>
      <c r="AB287" s="187"/>
      <c r="AC287" s="187"/>
      <c r="AD287" s="187"/>
      <c r="AE287" s="187"/>
      <c r="AF287" s="187"/>
      <c r="AG287" s="187"/>
      <c r="AH287" s="187"/>
    </row>
    <row r="288" ht="14.25" customHeight="1">
      <c r="A288" s="191"/>
      <c r="B288" s="191"/>
      <c r="C288" s="191"/>
      <c r="D288" s="191"/>
      <c r="E288" s="191"/>
      <c r="F288" s="191"/>
      <c r="G288" s="191"/>
      <c r="H288" s="191"/>
      <c r="I288" s="191"/>
      <c r="J288" s="191"/>
      <c r="K288" s="191"/>
      <c r="L288" s="191"/>
      <c r="M288" s="191"/>
      <c r="N288" s="191"/>
      <c r="O288" s="191"/>
      <c r="P288" s="191"/>
      <c r="Q288" s="187"/>
      <c r="R288" s="187"/>
      <c r="S288" s="187"/>
      <c r="T288" s="187"/>
      <c r="U288" s="187"/>
      <c r="V288" s="187"/>
      <c r="W288" s="187"/>
      <c r="X288" s="187"/>
      <c r="Y288" s="187"/>
      <c r="Z288" s="187"/>
      <c r="AA288" s="187"/>
      <c r="AB288" s="187"/>
      <c r="AC288" s="187"/>
      <c r="AD288" s="187"/>
      <c r="AE288" s="187"/>
      <c r="AF288" s="187"/>
      <c r="AG288" s="187"/>
      <c r="AH288" s="187"/>
    </row>
    <row r="289" ht="14.25" customHeight="1">
      <c r="A289" s="191"/>
      <c r="B289" s="191"/>
      <c r="C289" s="191"/>
      <c r="D289" s="191"/>
      <c r="E289" s="191"/>
      <c r="F289" s="191"/>
      <c r="G289" s="191"/>
      <c r="H289" s="191"/>
      <c r="I289" s="191"/>
      <c r="J289" s="191"/>
      <c r="K289" s="191"/>
      <c r="L289" s="191"/>
      <c r="M289" s="191"/>
      <c r="N289" s="191"/>
      <c r="O289" s="191"/>
      <c r="P289" s="191"/>
      <c r="Q289" s="187"/>
      <c r="R289" s="187"/>
      <c r="S289" s="187"/>
      <c r="T289" s="187"/>
      <c r="U289" s="187"/>
      <c r="V289" s="187"/>
      <c r="W289" s="187"/>
      <c r="X289" s="187"/>
      <c r="Y289" s="187"/>
      <c r="Z289" s="187"/>
      <c r="AA289" s="187"/>
      <c r="AB289" s="187"/>
      <c r="AC289" s="187"/>
      <c r="AD289" s="187"/>
      <c r="AE289" s="187"/>
      <c r="AF289" s="187"/>
      <c r="AG289" s="187"/>
      <c r="AH289" s="187"/>
    </row>
    <row r="290" ht="14.25" customHeight="1">
      <c r="A290" s="191"/>
      <c r="B290" s="191"/>
      <c r="C290" s="191"/>
      <c r="D290" s="191"/>
      <c r="E290" s="191"/>
      <c r="F290" s="191"/>
      <c r="G290" s="191"/>
      <c r="H290" s="191"/>
      <c r="I290" s="191"/>
      <c r="J290" s="191"/>
      <c r="K290" s="191"/>
      <c r="L290" s="191"/>
      <c r="M290" s="191"/>
      <c r="N290" s="191"/>
      <c r="O290" s="191"/>
      <c r="P290" s="191"/>
      <c r="Q290" s="187"/>
      <c r="R290" s="187"/>
      <c r="S290" s="187"/>
      <c r="T290" s="187"/>
      <c r="U290" s="187"/>
      <c r="V290" s="187"/>
      <c r="W290" s="187"/>
      <c r="X290" s="187"/>
      <c r="Y290" s="187"/>
      <c r="Z290" s="187"/>
      <c r="AA290" s="187"/>
      <c r="AB290" s="187"/>
      <c r="AC290" s="187"/>
      <c r="AD290" s="187"/>
      <c r="AE290" s="187"/>
      <c r="AF290" s="187"/>
      <c r="AG290" s="187"/>
      <c r="AH290" s="187"/>
    </row>
    <row r="291" ht="14.25" customHeight="1">
      <c r="A291" s="191"/>
      <c r="B291" s="191"/>
      <c r="C291" s="191"/>
      <c r="D291" s="191"/>
      <c r="E291" s="191"/>
      <c r="F291" s="191"/>
      <c r="G291" s="191"/>
      <c r="H291" s="191"/>
      <c r="I291" s="191"/>
      <c r="J291" s="191"/>
      <c r="K291" s="191"/>
      <c r="L291" s="191"/>
      <c r="M291" s="191"/>
      <c r="N291" s="191"/>
      <c r="O291" s="191"/>
      <c r="P291" s="191"/>
      <c r="Q291" s="187"/>
      <c r="R291" s="187"/>
      <c r="S291" s="187"/>
      <c r="T291" s="187"/>
      <c r="U291" s="187"/>
      <c r="V291" s="187"/>
      <c r="W291" s="187"/>
      <c r="X291" s="187"/>
      <c r="Y291" s="187"/>
      <c r="Z291" s="187"/>
      <c r="AA291" s="187"/>
      <c r="AB291" s="187"/>
      <c r="AC291" s="187"/>
      <c r="AD291" s="187"/>
      <c r="AE291" s="187"/>
      <c r="AF291" s="187"/>
      <c r="AG291" s="187"/>
      <c r="AH291" s="187"/>
    </row>
    <row r="292" ht="14.25" customHeight="1">
      <c r="A292" s="191"/>
      <c r="B292" s="191"/>
      <c r="C292" s="191"/>
      <c r="D292" s="191"/>
      <c r="E292" s="191"/>
      <c r="F292" s="191"/>
      <c r="G292" s="191"/>
      <c r="H292" s="191"/>
      <c r="I292" s="191"/>
      <c r="J292" s="191"/>
      <c r="K292" s="191"/>
      <c r="L292" s="191"/>
      <c r="M292" s="191"/>
      <c r="N292" s="191"/>
      <c r="O292" s="191"/>
      <c r="P292" s="191"/>
      <c r="Q292" s="187"/>
      <c r="R292" s="187"/>
      <c r="S292" s="187"/>
      <c r="T292" s="187"/>
      <c r="U292" s="187"/>
      <c r="V292" s="187"/>
      <c r="W292" s="187"/>
      <c r="X292" s="187"/>
      <c r="Y292" s="187"/>
      <c r="Z292" s="187"/>
      <c r="AA292" s="187"/>
      <c r="AB292" s="187"/>
      <c r="AC292" s="187"/>
      <c r="AD292" s="187"/>
      <c r="AE292" s="187"/>
      <c r="AF292" s="187"/>
      <c r="AG292" s="187"/>
      <c r="AH292" s="187"/>
    </row>
    <row r="293" ht="14.25" customHeight="1">
      <c r="A293" s="191"/>
      <c r="B293" s="191"/>
      <c r="C293" s="191"/>
      <c r="D293" s="191"/>
      <c r="E293" s="191"/>
      <c r="F293" s="191"/>
      <c r="G293" s="191"/>
      <c r="H293" s="191"/>
      <c r="I293" s="191"/>
      <c r="J293" s="191"/>
      <c r="K293" s="191"/>
      <c r="L293" s="191"/>
      <c r="M293" s="191"/>
      <c r="N293" s="191"/>
      <c r="O293" s="191"/>
      <c r="P293" s="191"/>
      <c r="Q293" s="187"/>
      <c r="R293" s="187"/>
      <c r="S293" s="187"/>
      <c r="T293" s="187"/>
      <c r="U293" s="187"/>
      <c r="V293" s="187"/>
      <c r="W293" s="187"/>
      <c r="X293" s="187"/>
      <c r="Y293" s="187"/>
      <c r="Z293" s="187"/>
      <c r="AA293" s="187"/>
      <c r="AB293" s="187"/>
      <c r="AC293" s="187"/>
      <c r="AD293" s="187"/>
      <c r="AE293" s="187"/>
      <c r="AF293" s="187"/>
      <c r="AG293" s="187"/>
      <c r="AH293" s="187"/>
    </row>
    <row r="294" ht="14.25" customHeight="1">
      <c r="A294" s="191"/>
      <c r="B294" s="191"/>
      <c r="C294" s="191"/>
      <c r="D294" s="191"/>
      <c r="E294" s="191"/>
      <c r="F294" s="191"/>
      <c r="G294" s="191"/>
      <c r="H294" s="191"/>
      <c r="I294" s="191"/>
      <c r="J294" s="191"/>
      <c r="K294" s="191"/>
      <c r="L294" s="191"/>
      <c r="M294" s="191"/>
      <c r="N294" s="191"/>
      <c r="O294" s="191"/>
      <c r="P294" s="191"/>
      <c r="Q294" s="187"/>
      <c r="R294" s="187"/>
      <c r="S294" s="187"/>
      <c r="T294" s="187"/>
      <c r="U294" s="187"/>
      <c r="V294" s="187"/>
      <c r="W294" s="187"/>
      <c r="X294" s="187"/>
      <c r="Y294" s="187"/>
      <c r="Z294" s="187"/>
      <c r="AA294" s="187"/>
      <c r="AB294" s="187"/>
      <c r="AC294" s="187"/>
      <c r="AD294" s="187"/>
      <c r="AE294" s="187"/>
      <c r="AF294" s="187"/>
      <c r="AG294" s="187"/>
      <c r="AH294" s="187"/>
    </row>
    <row r="295" ht="14.25" customHeight="1">
      <c r="A295" s="191"/>
      <c r="B295" s="191"/>
      <c r="C295" s="191"/>
      <c r="D295" s="191"/>
      <c r="E295" s="191"/>
      <c r="F295" s="191"/>
      <c r="G295" s="191"/>
      <c r="H295" s="191"/>
      <c r="I295" s="191"/>
      <c r="J295" s="191"/>
      <c r="K295" s="191"/>
      <c r="L295" s="191"/>
      <c r="M295" s="191"/>
      <c r="N295" s="191"/>
      <c r="O295" s="191"/>
      <c r="P295" s="191"/>
      <c r="Q295" s="187"/>
      <c r="R295" s="187"/>
      <c r="S295" s="187"/>
      <c r="T295" s="187"/>
      <c r="U295" s="187"/>
      <c r="V295" s="187"/>
      <c r="W295" s="187"/>
      <c r="X295" s="187"/>
      <c r="Y295" s="187"/>
      <c r="Z295" s="187"/>
      <c r="AA295" s="187"/>
      <c r="AB295" s="187"/>
      <c r="AC295" s="187"/>
      <c r="AD295" s="187"/>
      <c r="AE295" s="187"/>
      <c r="AF295" s="187"/>
      <c r="AG295" s="187"/>
      <c r="AH295" s="187"/>
    </row>
    <row r="296" ht="14.25" customHeight="1">
      <c r="A296" s="191"/>
      <c r="B296" s="191"/>
      <c r="C296" s="191"/>
      <c r="D296" s="191"/>
      <c r="E296" s="191"/>
      <c r="F296" s="191"/>
      <c r="G296" s="191"/>
      <c r="H296" s="191"/>
      <c r="I296" s="191"/>
      <c r="J296" s="191"/>
      <c r="K296" s="191"/>
      <c r="L296" s="191"/>
      <c r="M296" s="191"/>
      <c r="N296" s="191"/>
      <c r="O296" s="191"/>
      <c r="P296" s="191"/>
      <c r="Q296" s="187"/>
      <c r="R296" s="187"/>
      <c r="S296" s="187"/>
      <c r="T296" s="187"/>
      <c r="U296" s="187"/>
      <c r="V296" s="187"/>
      <c r="W296" s="187"/>
      <c r="X296" s="187"/>
      <c r="Y296" s="187"/>
      <c r="Z296" s="187"/>
      <c r="AA296" s="187"/>
      <c r="AB296" s="187"/>
      <c r="AC296" s="187"/>
      <c r="AD296" s="187"/>
      <c r="AE296" s="187"/>
      <c r="AF296" s="187"/>
      <c r="AG296" s="187"/>
      <c r="AH296" s="187"/>
    </row>
    <row r="297" ht="14.25" customHeight="1">
      <c r="A297" s="191"/>
      <c r="B297" s="191"/>
      <c r="C297" s="191"/>
      <c r="D297" s="191"/>
      <c r="E297" s="191"/>
      <c r="F297" s="191"/>
      <c r="G297" s="191"/>
      <c r="H297" s="191"/>
      <c r="I297" s="191"/>
      <c r="J297" s="191"/>
      <c r="K297" s="191"/>
      <c r="L297" s="191"/>
      <c r="M297" s="191"/>
      <c r="N297" s="191"/>
      <c r="O297" s="191"/>
      <c r="P297" s="191"/>
      <c r="Q297" s="187"/>
      <c r="R297" s="187"/>
      <c r="S297" s="187"/>
      <c r="T297" s="187"/>
      <c r="U297" s="187"/>
      <c r="V297" s="187"/>
      <c r="W297" s="187"/>
      <c r="X297" s="187"/>
      <c r="Y297" s="187"/>
      <c r="Z297" s="187"/>
      <c r="AA297" s="187"/>
      <c r="AB297" s="187"/>
      <c r="AC297" s="187"/>
      <c r="AD297" s="187"/>
      <c r="AE297" s="187"/>
      <c r="AF297" s="187"/>
      <c r="AG297" s="187"/>
      <c r="AH297" s="187"/>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row>
  </sheetData>
  <mergeCells count="59">
    <mergeCell ref="D78:E78"/>
    <mergeCell ref="F78:G78"/>
    <mergeCell ref="H78:I78"/>
    <mergeCell ref="J78:K78"/>
    <mergeCell ref="L78:M78"/>
    <mergeCell ref="N78:O78"/>
    <mergeCell ref="P78:Q78"/>
    <mergeCell ref="C93:D93"/>
    <mergeCell ref="E93:F93"/>
    <mergeCell ref="C94:D94"/>
    <mergeCell ref="E94:F94"/>
    <mergeCell ref="H96:I96"/>
    <mergeCell ref="B78:C78"/>
    <mergeCell ref="B84:C84"/>
    <mergeCell ref="D84:E84"/>
    <mergeCell ref="F84:G84"/>
    <mergeCell ref="H84:I84"/>
    <mergeCell ref="J84:K84"/>
    <mergeCell ref="L84:M84"/>
    <mergeCell ref="A2:Q2"/>
    <mergeCell ref="C4:F4"/>
    <mergeCell ref="C5:F5"/>
    <mergeCell ref="C6:F6"/>
    <mergeCell ref="C7:F7"/>
    <mergeCell ref="C8:F8"/>
    <mergeCell ref="B12:Q12"/>
    <mergeCell ref="N35:O35"/>
    <mergeCell ref="P35:Q35"/>
    <mergeCell ref="B13:Q13"/>
    <mergeCell ref="B14:Q14"/>
    <mergeCell ref="C17:O17"/>
    <mergeCell ref="B35:C35"/>
    <mergeCell ref="D35:E35"/>
    <mergeCell ref="F35:G35"/>
    <mergeCell ref="H35:I35"/>
    <mergeCell ref="C51:F51"/>
    <mergeCell ref="C52:F52"/>
    <mergeCell ref="S54:AH54"/>
    <mergeCell ref="B55:Q55"/>
    <mergeCell ref="B56:Q56"/>
    <mergeCell ref="B57:Q57"/>
    <mergeCell ref="C60:O60"/>
    <mergeCell ref="L41:M41"/>
    <mergeCell ref="N41:O41"/>
    <mergeCell ref="P41:Q41"/>
    <mergeCell ref="A46:Q46"/>
    <mergeCell ref="C48:F48"/>
    <mergeCell ref="C49:F49"/>
    <mergeCell ref="C50:F50"/>
    <mergeCell ref="J35:K35"/>
    <mergeCell ref="L35:M35"/>
    <mergeCell ref="B41:C41"/>
    <mergeCell ref="D41:E41"/>
    <mergeCell ref="F41:G41"/>
    <mergeCell ref="H41:I41"/>
    <mergeCell ref="J41:K41"/>
    <mergeCell ref="N84:O84"/>
    <mergeCell ref="P84:Q84"/>
    <mergeCell ref="S86:AH86"/>
  </mergeCells>
  <conditionalFormatting sqref="C29:N29 C72:N72 O20:O29 O63:O72">
    <cfRule type="cellIs" dxfId="0" priority="1" operator="equal">
      <formula>0</formula>
    </cfRule>
  </conditionalFormatting>
  <dataValidations>
    <dataValidation type="list" allowBlank="1" showErrorMessage="1" sqref="G62:N62">
      <formula1>"（見込額）,（実績額）"</formula1>
    </dataValidation>
  </dataValidations>
  <printOptions/>
  <pageMargins bottom="0.39375" footer="0.0" header="0.0" left="0.196527777777778" right="0.196527777777778" top="0.590277777777778"/>
  <pageSetup fitToHeight="0" paperSize="9" orientation="landscape"/>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ySplit="9.0" topLeftCell="C10" activePane="bottomRight" state="frozen"/>
      <selection activeCell="C1" sqref="C1" pane="topRight"/>
      <selection activeCell="A10" sqref="A10" pane="bottomLeft"/>
      <selection activeCell="C10" sqref="C10" pane="bottomRight"/>
    </sheetView>
  </sheetViews>
  <sheetFormatPr customHeight="1" defaultColWidth="12.63" defaultRowHeight="15.0"/>
  <cols>
    <col customWidth="1" min="1" max="1" width="6.0"/>
    <col customWidth="1" min="2" max="2" width="31.88"/>
    <col customWidth="1" min="3" max="14" width="8.25"/>
    <col customWidth="1" min="15" max="15" width="21.5"/>
    <col customWidth="1" min="16" max="16" width="1.13"/>
    <col customWidth="1" min="17" max="26" width="7.0"/>
  </cols>
  <sheetData>
    <row r="1">
      <c r="A1" s="369" t="s">
        <v>252</v>
      </c>
      <c r="B1" s="199"/>
      <c r="C1" s="199"/>
      <c r="D1" s="199"/>
      <c r="E1" s="199"/>
      <c r="F1" s="199"/>
      <c r="G1" s="199"/>
      <c r="H1" s="199"/>
      <c r="I1" s="199"/>
      <c r="J1" s="199"/>
      <c r="K1" s="199"/>
      <c r="L1" s="199"/>
      <c r="M1" s="199"/>
      <c r="N1" s="199"/>
      <c r="O1" s="370"/>
      <c r="P1" s="199"/>
      <c r="Q1" s="199"/>
      <c r="R1" s="199"/>
      <c r="S1" s="199"/>
      <c r="T1" s="199"/>
      <c r="U1" s="199"/>
      <c r="V1" s="199"/>
      <c r="W1" s="199"/>
      <c r="X1" s="199"/>
      <c r="Y1" s="199"/>
      <c r="Z1" s="199"/>
    </row>
    <row r="2">
      <c r="A2" s="88" t="s">
        <v>253</v>
      </c>
      <c r="P2" s="199"/>
      <c r="Q2" s="199"/>
      <c r="R2" s="199"/>
      <c r="S2" s="199"/>
      <c r="T2" s="199"/>
      <c r="U2" s="199"/>
      <c r="V2" s="199"/>
      <c r="W2" s="199"/>
      <c r="X2" s="199"/>
      <c r="Y2" s="199"/>
      <c r="Z2" s="199"/>
    </row>
    <row r="3" ht="9.0" customHeight="1">
      <c r="A3" s="199"/>
      <c r="B3" s="199"/>
      <c r="C3" s="199"/>
      <c r="D3" s="199"/>
      <c r="E3" s="199"/>
      <c r="F3" s="199"/>
      <c r="G3" s="199"/>
      <c r="H3" s="199"/>
      <c r="I3" s="199"/>
      <c r="J3" s="199"/>
      <c r="K3" s="199"/>
      <c r="L3" s="199"/>
      <c r="M3" s="199"/>
      <c r="N3" s="199"/>
      <c r="O3" s="370"/>
      <c r="P3" s="199"/>
      <c r="Q3" s="199"/>
      <c r="R3" s="199"/>
      <c r="S3" s="199"/>
      <c r="T3" s="199"/>
      <c r="U3" s="199"/>
      <c r="V3" s="199"/>
      <c r="W3" s="199"/>
      <c r="X3" s="199"/>
      <c r="Y3" s="199"/>
      <c r="Z3" s="199"/>
    </row>
    <row r="4" ht="22.5" customHeight="1">
      <c r="A4" s="92" t="s">
        <v>1</v>
      </c>
      <c r="B4" s="371" t="str">
        <f>IF('初めに'!C4="","",'初めに'!C4)</f>
        <v/>
      </c>
      <c r="C4" s="199"/>
      <c r="D4" s="92" t="s">
        <v>2</v>
      </c>
      <c r="E4" s="372" t="str">
        <f>IF('初めに'!C5="","",'初めに'!C5)</f>
        <v/>
      </c>
      <c r="F4" s="8"/>
      <c r="G4" s="8"/>
      <c r="H4" s="8"/>
      <c r="I4" s="6"/>
      <c r="J4" s="87"/>
      <c r="K4" s="373" t="s">
        <v>3</v>
      </c>
      <c r="L4" s="6"/>
      <c r="M4" s="374" t="str">
        <f>IF('初めに'!C6="","",'初めに'!C6)</f>
        <v/>
      </c>
      <c r="N4" s="6"/>
      <c r="O4" s="370"/>
      <c r="P4" s="199"/>
      <c r="Q4" s="199"/>
      <c r="R4" s="199"/>
      <c r="S4" s="199"/>
      <c r="T4" s="199"/>
      <c r="U4" s="199"/>
      <c r="V4" s="199"/>
      <c r="W4" s="199"/>
      <c r="X4" s="199"/>
      <c r="Y4" s="199"/>
      <c r="Z4" s="199"/>
    </row>
    <row r="5" ht="14.25" customHeight="1">
      <c r="A5" s="87"/>
      <c r="B5" s="199"/>
      <c r="C5" s="199"/>
      <c r="D5" s="199"/>
      <c r="E5" s="199"/>
      <c r="F5" s="199"/>
      <c r="G5" s="199"/>
      <c r="H5" s="199"/>
      <c r="I5" s="199"/>
      <c r="J5" s="199"/>
      <c r="K5" s="199"/>
      <c r="L5" s="199"/>
      <c r="M5" s="199"/>
      <c r="N5" s="199"/>
      <c r="O5" s="370"/>
      <c r="P5" s="199"/>
      <c r="Q5" s="199"/>
      <c r="R5" s="199"/>
      <c r="S5" s="199"/>
      <c r="T5" s="199"/>
      <c r="U5" s="199"/>
      <c r="V5" s="199"/>
      <c r="W5" s="199"/>
      <c r="X5" s="199"/>
      <c r="Y5" s="199"/>
      <c r="Z5" s="199"/>
    </row>
    <row r="6" ht="40.5" customHeight="1">
      <c r="A6" s="375" t="s">
        <v>254</v>
      </c>
      <c r="B6" s="199"/>
      <c r="C6" s="41" t="s">
        <v>31</v>
      </c>
      <c r="D6" s="114"/>
      <c r="E6" s="114"/>
      <c r="F6" s="115"/>
      <c r="G6" s="376"/>
      <c r="H6" s="376"/>
      <c r="I6" s="199"/>
      <c r="J6" s="199"/>
      <c r="K6" s="199"/>
      <c r="L6" s="199"/>
      <c r="M6" s="199"/>
      <c r="N6" s="199"/>
      <c r="O6" s="377" t="s">
        <v>193</v>
      </c>
      <c r="P6" s="199"/>
      <c r="Q6" s="199"/>
      <c r="R6" s="199"/>
      <c r="S6" s="199"/>
      <c r="T6" s="199"/>
      <c r="U6" s="199"/>
      <c r="V6" s="199"/>
      <c r="W6" s="199"/>
      <c r="X6" s="199"/>
      <c r="Y6" s="199"/>
      <c r="Z6" s="199"/>
    </row>
    <row r="7" ht="12.0" customHeight="1">
      <c r="A7" s="378"/>
      <c r="B7" s="379"/>
      <c r="C7" s="380" t="s">
        <v>197</v>
      </c>
      <c r="D7" s="381" t="s">
        <v>198</v>
      </c>
      <c r="E7" s="381" t="s">
        <v>199</v>
      </c>
      <c r="F7" s="381" t="s">
        <v>200</v>
      </c>
      <c r="G7" s="381" t="s">
        <v>201</v>
      </c>
      <c r="H7" s="381" t="s">
        <v>202</v>
      </c>
      <c r="I7" s="381" t="s">
        <v>203</v>
      </c>
      <c r="J7" s="382" t="s">
        <v>204</v>
      </c>
      <c r="K7" s="382" t="s">
        <v>205</v>
      </c>
      <c r="L7" s="382" t="s">
        <v>206</v>
      </c>
      <c r="M7" s="383" t="s">
        <v>207</v>
      </c>
      <c r="N7" s="382" t="s">
        <v>208</v>
      </c>
      <c r="O7" s="384" t="s">
        <v>209</v>
      </c>
      <c r="P7" s="199"/>
      <c r="Q7" s="199"/>
      <c r="R7" s="199"/>
      <c r="S7" s="199"/>
      <c r="T7" s="199"/>
      <c r="U7" s="199"/>
      <c r="V7" s="199"/>
      <c r="W7" s="199"/>
      <c r="X7" s="199"/>
      <c r="Y7" s="199"/>
      <c r="Z7" s="199"/>
    </row>
    <row r="8" ht="12.0" customHeight="1">
      <c r="A8" s="385"/>
      <c r="B8" s="97"/>
      <c r="C8" s="386"/>
      <c r="D8" s="125"/>
      <c r="E8" s="125"/>
      <c r="F8" s="125"/>
      <c r="G8" s="125"/>
      <c r="H8" s="125"/>
      <c r="I8" s="125"/>
      <c r="J8" s="125"/>
      <c r="K8" s="125"/>
      <c r="L8" s="125"/>
      <c r="M8" s="125"/>
      <c r="N8" s="125"/>
      <c r="O8" s="133"/>
      <c r="P8" s="199"/>
      <c r="Q8" s="199"/>
      <c r="R8" s="199"/>
      <c r="S8" s="199"/>
      <c r="T8" s="199"/>
      <c r="U8" s="199"/>
      <c r="V8" s="199"/>
      <c r="W8" s="199"/>
      <c r="X8" s="199"/>
      <c r="Y8" s="199"/>
      <c r="Z8" s="199"/>
    </row>
    <row r="9" ht="12.0" customHeight="1">
      <c r="A9" s="385" t="s">
        <v>255</v>
      </c>
      <c r="B9" s="97"/>
      <c r="C9" s="387" t="s">
        <v>213</v>
      </c>
      <c r="D9" s="388" t="s">
        <v>213</v>
      </c>
      <c r="E9" s="388" t="s">
        <v>213</v>
      </c>
      <c r="F9" s="388" t="s">
        <v>213</v>
      </c>
      <c r="G9" s="388" t="s">
        <v>213</v>
      </c>
      <c r="H9" s="388" t="s">
        <v>213</v>
      </c>
      <c r="I9" s="388" t="s">
        <v>213</v>
      </c>
      <c r="J9" s="388" t="s">
        <v>214</v>
      </c>
      <c r="K9" s="388" t="s">
        <v>214</v>
      </c>
      <c r="L9" s="388" t="s">
        <v>214</v>
      </c>
      <c r="M9" s="388" t="s">
        <v>214</v>
      </c>
      <c r="N9" s="388" t="s">
        <v>214</v>
      </c>
      <c r="O9" s="389"/>
      <c r="P9" s="199"/>
      <c r="Q9" s="199"/>
      <c r="R9" s="199"/>
      <c r="S9" s="199"/>
      <c r="T9" s="199"/>
      <c r="U9" s="199"/>
      <c r="V9" s="199"/>
      <c r="W9" s="199"/>
      <c r="X9" s="199"/>
      <c r="Y9" s="199"/>
      <c r="Z9" s="199"/>
    </row>
    <row r="10" ht="30.0" customHeight="1">
      <c r="A10" s="390" t="s">
        <v>10</v>
      </c>
      <c r="B10" s="391" t="s">
        <v>249</v>
      </c>
      <c r="C10" s="392"/>
      <c r="D10" s="393"/>
      <c r="E10" s="393"/>
      <c r="F10" s="393"/>
      <c r="G10" s="393"/>
      <c r="H10" s="393"/>
      <c r="I10" s="394"/>
      <c r="J10" s="394"/>
      <c r="K10" s="394"/>
      <c r="L10" s="394"/>
      <c r="M10" s="394"/>
      <c r="N10" s="395"/>
      <c r="O10" s="396">
        <f>SUM(C10:N10)</f>
        <v>0</v>
      </c>
      <c r="P10" s="199"/>
      <c r="Q10" s="199"/>
      <c r="R10" s="199"/>
      <c r="S10" s="199"/>
      <c r="T10" s="199"/>
      <c r="U10" s="199"/>
      <c r="V10" s="199"/>
      <c r="W10" s="199"/>
      <c r="X10" s="199"/>
      <c r="Y10" s="199"/>
      <c r="Z10" s="199"/>
    </row>
    <row r="11" ht="4.5" customHeight="1">
      <c r="A11" s="397"/>
      <c r="B11" s="397"/>
      <c r="C11" s="398"/>
      <c r="D11" s="398"/>
      <c r="E11" s="398"/>
      <c r="F11" s="398"/>
      <c r="G11" s="398"/>
      <c r="H11" s="398"/>
      <c r="I11" s="399"/>
      <c r="J11" s="399"/>
      <c r="K11" s="399"/>
      <c r="L11" s="399"/>
      <c r="M11" s="399"/>
      <c r="N11" s="399"/>
      <c r="O11" s="400"/>
      <c r="P11" s="199"/>
      <c r="Q11" s="199"/>
      <c r="R11" s="199"/>
      <c r="S11" s="199"/>
      <c r="T11" s="199"/>
      <c r="U11" s="199"/>
      <c r="V11" s="199"/>
      <c r="W11" s="199"/>
      <c r="X11" s="199"/>
      <c r="Y11" s="199"/>
      <c r="Z11" s="199"/>
    </row>
    <row r="12" ht="30.0" customHeight="1">
      <c r="A12" s="401" t="s">
        <v>256</v>
      </c>
      <c r="B12" s="402" t="s">
        <v>249</v>
      </c>
      <c r="C12" s="403"/>
      <c r="D12" s="404"/>
      <c r="E12" s="404"/>
      <c r="F12" s="404"/>
      <c r="G12" s="404"/>
      <c r="H12" s="404"/>
      <c r="I12" s="405"/>
      <c r="J12" s="405"/>
      <c r="K12" s="405"/>
      <c r="L12" s="405"/>
      <c r="M12" s="405"/>
      <c r="N12" s="405"/>
      <c r="O12" s="406">
        <f t="shared" ref="O12:O13" si="1">SUM(C12:N12)</f>
        <v>0</v>
      </c>
      <c r="P12" s="199"/>
      <c r="Q12" s="199"/>
      <c r="R12" s="199"/>
      <c r="S12" s="199"/>
      <c r="T12" s="199"/>
      <c r="U12" s="199"/>
      <c r="V12" s="199"/>
      <c r="W12" s="199"/>
      <c r="X12" s="199"/>
      <c r="Y12" s="199"/>
      <c r="Z12" s="199"/>
    </row>
    <row r="13" ht="30.0" customHeight="1">
      <c r="A13" s="407"/>
      <c r="B13" s="408" t="s">
        <v>257</v>
      </c>
      <c r="C13" s="409"/>
      <c r="D13" s="410"/>
      <c r="E13" s="410"/>
      <c r="F13" s="411"/>
      <c r="G13" s="411"/>
      <c r="H13" s="411"/>
      <c r="I13" s="412"/>
      <c r="J13" s="412"/>
      <c r="K13" s="412"/>
      <c r="L13" s="412"/>
      <c r="M13" s="412"/>
      <c r="N13" s="412"/>
      <c r="O13" s="413">
        <f t="shared" si="1"/>
        <v>0</v>
      </c>
      <c r="P13" s="199"/>
      <c r="Q13" s="199"/>
      <c r="R13" s="199"/>
      <c r="S13" s="199"/>
      <c r="T13" s="199"/>
      <c r="U13" s="199"/>
      <c r="V13" s="199"/>
      <c r="W13" s="199"/>
      <c r="X13" s="199"/>
      <c r="Y13" s="199"/>
      <c r="Z13" s="199"/>
    </row>
    <row r="14" ht="30.0" customHeight="1">
      <c r="A14" s="414"/>
      <c r="B14" s="415" t="s">
        <v>73</v>
      </c>
      <c r="C14" s="416">
        <f t="shared" ref="C14:O14" si="2">SUM(C12:C13)</f>
        <v>0</v>
      </c>
      <c r="D14" s="417">
        <f t="shared" si="2"/>
        <v>0</v>
      </c>
      <c r="E14" s="417">
        <f t="shared" si="2"/>
        <v>0</v>
      </c>
      <c r="F14" s="417">
        <f t="shared" si="2"/>
        <v>0</v>
      </c>
      <c r="G14" s="417">
        <f t="shared" si="2"/>
        <v>0</v>
      </c>
      <c r="H14" s="417">
        <f t="shared" si="2"/>
        <v>0</v>
      </c>
      <c r="I14" s="417">
        <f t="shared" si="2"/>
        <v>0</v>
      </c>
      <c r="J14" s="417">
        <f t="shared" si="2"/>
        <v>0</v>
      </c>
      <c r="K14" s="417">
        <f t="shared" si="2"/>
        <v>0</v>
      </c>
      <c r="L14" s="417">
        <f t="shared" si="2"/>
        <v>0</v>
      </c>
      <c r="M14" s="417">
        <f t="shared" si="2"/>
        <v>0</v>
      </c>
      <c r="N14" s="418">
        <f t="shared" si="2"/>
        <v>0</v>
      </c>
      <c r="O14" s="419">
        <f t="shared" si="2"/>
        <v>0</v>
      </c>
      <c r="P14" s="370"/>
      <c r="Q14" s="370"/>
      <c r="R14" s="370"/>
      <c r="S14" s="370"/>
      <c r="T14" s="370"/>
      <c r="U14" s="370"/>
      <c r="V14" s="370"/>
      <c r="W14" s="370"/>
      <c r="X14" s="370"/>
      <c r="Y14" s="370"/>
      <c r="Z14" s="370"/>
    </row>
    <row r="15" ht="4.5" customHeight="1">
      <c r="A15" s="397"/>
      <c r="B15" s="397"/>
      <c r="C15" s="398"/>
      <c r="D15" s="398"/>
      <c r="E15" s="398"/>
      <c r="F15" s="398"/>
      <c r="G15" s="398"/>
      <c r="H15" s="398"/>
      <c r="I15" s="399"/>
      <c r="J15" s="399"/>
      <c r="K15" s="399"/>
      <c r="L15" s="399"/>
      <c r="M15" s="399"/>
      <c r="N15" s="399"/>
      <c r="O15" s="400"/>
      <c r="P15" s="199"/>
      <c r="Q15" s="199"/>
      <c r="R15" s="199"/>
      <c r="S15" s="199"/>
      <c r="T15" s="199"/>
      <c r="U15" s="199"/>
      <c r="V15" s="199"/>
      <c r="W15" s="199"/>
      <c r="X15" s="199"/>
      <c r="Y15" s="199"/>
      <c r="Z15" s="199"/>
    </row>
    <row r="16" ht="30.0" customHeight="1">
      <c r="A16" s="401" t="s">
        <v>12</v>
      </c>
      <c r="B16" s="402" t="s">
        <v>249</v>
      </c>
      <c r="C16" s="403"/>
      <c r="D16" s="404"/>
      <c r="E16" s="404"/>
      <c r="F16" s="404"/>
      <c r="G16" s="404"/>
      <c r="H16" s="404"/>
      <c r="I16" s="420"/>
      <c r="J16" s="405"/>
      <c r="K16" s="405"/>
      <c r="L16" s="405"/>
      <c r="M16" s="405"/>
      <c r="N16" s="405"/>
      <c r="O16" s="406">
        <f t="shared" ref="O16:O19" si="3">SUM(C16:N16)</f>
        <v>0</v>
      </c>
      <c r="P16" s="199"/>
      <c r="Q16" s="199"/>
      <c r="R16" s="199"/>
      <c r="S16" s="199"/>
      <c r="T16" s="199"/>
      <c r="U16" s="199"/>
      <c r="V16" s="199"/>
      <c r="W16" s="199"/>
      <c r="X16" s="199"/>
      <c r="Y16" s="199"/>
      <c r="Z16" s="199"/>
    </row>
    <row r="17" ht="30.0" customHeight="1">
      <c r="A17" s="407"/>
      <c r="B17" s="408" t="s">
        <v>257</v>
      </c>
      <c r="C17" s="421"/>
      <c r="D17" s="422"/>
      <c r="E17" s="422"/>
      <c r="F17" s="422"/>
      <c r="G17" s="422"/>
      <c r="H17" s="422"/>
      <c r="I17" s="423"/>
      <c r="J17" s="424"/>
      <c r="K17" s="424"/>
      <c r="L17" s="424"/>
      <c r="M17" s="424"/>
      <c r="N17" s="424"/>
      <c r="O17" s="406">
        <f t="shared" si="3"/>
        <v>0</v>
      </c>
      <c r="P17" s="199"/>
      <c r="Q17" s="199"/>
      <c r="R17" s="199"/>
      <c r="S17" s="199"/>
      <c r="T17" s="199"/>
      <c r="U17" s="199"/>
      <c r="V17" s="199"/>
      <c r="W17" s="199"/>
      <c r="X17" s="199"/>
      <c r="Y17" s="199"/>
      <c r="Z17" s="199"/>
    </row>
    <row r="18" ht="30.0" customHeight="1">
      <c r="A18" s="407"/>
      <c r="B18" s="425" t="s">
        <v>258</v>
      </c>
      <c r="C18" s="409"/>
      <c r="D18" s="410"/>
      <c r="E18" s="410"/>
      <c r="F18" s="410"/>
      <c r="G18" s="410"/>
      <c r="H18" s="410"/>
      <c r="I18" s="426"/>
      <c r="J18" s="427"/>
      <c r="K18" s="427"/>
      <c r="L18" s="427"/>
      <c r="M18" s="427"/>
      <c r="N18" s="427"/>
      <c r="O18" s="406">
        <f t="shared" si="3"/>
        <v>0</v>
      </c>
      <c r="P18" s="199"/>
      <c r="Q18" s="199"/>
      <c r="R18" s="199"/>
      <c r="S18" s="199"/>
      <c r="T18" s="199"/>
      <c r="U18" s="199"/>
      <c r="V18" s="199"/>
      <c r="W18" s="199"/>
      <c r="X18" s="199"/>
      <c r="Y18" s="199"/>
      <c r="Z18" s="199"/>
    </row>
    <row r="19" ht="30.0" customHeight="1">
      <c r="A19" s="407"/>
      <c r="B19" s="425" t="s">
        <v>259</v>
      </c>
      <c r="C19" s="409"/>
      <c r="D19" s="410"/>
      <c r="E19" s="410"/>
      <c r="F19" s="410"/>
      <c r="G19" s="410"/>
      <c r="H19" s="410"/>
      <c r="I19" s="426"/>
      <c r="J19" s="427"/>
      <c r="K19" s="427"/>
      <c r="L19" s="427"/>
      <c r="M19" s="427"/>
      <c r="N19" s="427"/>
      <c r="O19" s="413">
        <f t="shared" si="3"/>
        <v>0</v>
      </c>
      <c r="P19" s="199"/>
      <c r="Q19" s="199"/>
      <c r="R19" s="199"/>
      <c r="S19" s="199"/>
      <c r="T19" s="199"/>
      <c r="U19" s="199"/>
      <c r="V19" s="199"/>
      <c r="W19" s="199"/>
      <c r="X19" s="199"/>
      <c r="Y19" s="199"/>
      <c r="Z19" s="199"/>
    </row>
    <row r="20" ht="30.0" customHeight="1">
      <c r="A20" s="414"/>
      <c r="B20" s="415" t="s">
        <v>73</v>
      </c>
      <c r="C20" s="416">
        <f t="shared" ref="C20:O20" si="4">SUM(C16:C19)</f>
        <v>0</v>
      </c>
      <c r="D20" s="428">
        <f t="shared" si="4"/>
        <v>0</v>
      </c>
      <c r="E20" s="428">
        <f t="shared" si="4"/>
        <v>0</v>
      </c>
      <c r="F20" s="428">
        <f t="shared" si="4"/>
        <v>0</v>
      </c>
      <c r="G20" s="428">
        <f t="shared" si="4"/>
        <v>0</v>
      </c>
      <c r="H20" s="428">
        <f t="shared" si="4"/>
        <v>0</v>
      </c>
      <c r="I20" s="428">
        <f t="shared" si="4"/>
        <v>0</v>
      </c>
      <c r="J20" s="428">
        <f t="shared" si="4"/>
        <v>0</v>
      </c>
      <c r="K20" s="428">
        <f t="shared" si="4"/>
        <v>0</v>
      </c>
      <c r="L20" s="428">
        <f t="shared" si="4"/>
        <v>0</v>
      </c>
      <c r="M20" s="428">
        <f t="shared" si="4"/>
        <v>0</v>
      </c>
      <c r="N20" s="429">
        <f t="shared" si="4"/>
        <v>0</v>
      </c>
      <c r="O20" s="419">
        <f t="shared" si="4"/>
        <v>0</v>
      </c>
      <c r="P20" s="370"/>
      <c r="Q20" s="370"/>
      <c r="R20" s="370"/>
      <c r="S20" s="370"/>
      <c r="T20" s="370"/>
      <c r="U20" s="370"/>
      <c r="V20" s="370"/>
      <c r="W20" s="370"/>
      <c r="X20" s="370"/>
      <c r="Y20" s="370"/>
      <c r="Z20" s="370"/>
    </row>
    <row r="21" ht="4.5" customHeight="1">
      <c r="A21" s="430"/>
      <c r="B21" s="430"/>
      <c r="C21" s="431"/>
      <c r="D21" s="431"/>
      <c r="E21" s="431"/>
      <c r="F21" s="431"/>
      <c r="G21" s="431"/>
      <c r="H21" s="431"/>
      <c r="I21" s="432"/>
      <c r="J21" s="432"/>
      <c r="K21" s="432"/>
      <c r="L21" s="432"/>
      <c r="M21" s="432"/>
      <c r="N21" s="432"/>
      <c r="O21" s="433"/>
      <c r="P21" s="199"/>
      <c r="Q21" s="199"/>
      <c r="R21" s="199"/>
      <c r="S21" s="199"/>
      <c r="T21" s="199"/>
      <c r="U21" s="199"/>
      <c r="V21" s="199"/>
      <c r="W21" s="199"/>
      <c r="X21" s="199"/>
      <c r="Y21" s="199"/>
      <c r="Z21" s="199"/>
    </row>
    <row r="22" ht="30.0" customHeight="1">
      <c r="A22" s="434" t="s">
        <v>13</v>
      </c>
      <c r="B22" s="435" t="s">
        <v>249</v>
      </c>
      <c r="C22" s="436"/>
      <c r="D22" s="437"/>
      <c r="E22" s="437"/>
      <c r="F22" s="437"/>
      <c r="G22" s="437"/>
      <c r="H22" s="437"/>
      <c r="I22" s="437"/>
      <c r="J22" s="437"/>
      <c r="K22" s="437"/>
      <c r="L22" s="437"/>
      <c r="M22" s="437"/>
      <c r="N22" s="438"/>
      <c r="O22" s="419">
        <f>SUM(C22:N22)</f>
        <v>0</v>
      </c>
      <c r="P22" s="199"/>
      <c r="Q22" s="199"/>
      <c r="R22" s="199"/>
      <c r="S22" s="199"/>
      <c r="T22" s="199"/>
      <c r="U22" s="199"/>
      <c r="V22" s="199"/>
      <c r="W22" s="199"/>
      <c r="X22" s="199"/>
      <c r="Y22" s="199"/>
      <c r="Z22" s="199"/>
    </row>
    <row r="23" ht="4.5" customHeight="1">
      <c r="A23" s="397"/>
      <c r="B23" s="397"/>
      <c r="C23" s="398"/>
      <c r="D23" s="398"/>
      <c r="E23" s="398"/>
      <c r="F23" s="398"/>
      <c r="G23" s="398"/>
      <c r="H23" s="398"/>
      <c r="I23" s="399"/>
      <c r="J23" s="399"/>
      <c r="K23" s="399"/>
      <c r="L23" s="399"/>
      <c r="M23" s="399"/>
      <c r="N23" s="399"/>
      <c r="O23" s="400"/>
      <c r="P23" s="199"/>
      <c r="Q23" s="199"/>
      <c r="R23" s="199"/>
      <c r="S23" s="199"/>
      <c r="T23" s="199"/>
      <c r="U23" s="199"/>
      <c r="V23" s="199"/>
      <c r="W23" s="199"/>
      <c r="X23" s="199"/>
      <c r="Y23" s="199"/>
      <c r="Z23" s="199"/>
    </row>
    <row r="24" ht="30.0" customHeight="1">
      <c r="A24" s="401" t="s">
        <v>14</v>
      </c>
      <c r="B24" s="402" t="s">
        <v>249</v>
      </c>
      <c r="C24" s="403"/>
      <c r="D24" s="404"/>
      <c r="E24" s="404"/>
      <c r="F24" s="404"/>
      <c r="G24" s="404"/>
      <c r="H24" s="404"/>
      <c r="I24" s="405"/>
      <c r="J24" s="405"/>
      <c r="K24" s="405"/>
      <c r="L24" s="405"/>
      <c r="M24" s="405"/>
      <c r="N24" s="405"/>
      <c r="O24" s="406">
        <f t="shared" ref="O24:O25" si="5">SUM(C24:N24)</f>
        <v>0</v>
      </c>
      <c r="P24" s="199"/>
      <c r="Q24" s="199"/>
      <c r="R24" s="199"/>
      <c r="S24" s="199"/>
      <c r="T24" s="199"/>
      <c r="U24" s="199"/>
      <c r="V24" s="199"/>
      <c r="W24" s="199"/>
      <c r="X24" s="199"/>
      <c r="Y24" s="199"/>
      <c r="Z24" s="199"/>
    </row>
    <row r="25" ht="30.0" customHeight="1">
      <c r="A25" s="407"/>
      <c r="B25" s="408" t="s">
        <v>257</v>
      </c>
      <c r="C25" s="409"/>
      <c r="D25" s="410"/>
      <c r="E25" s="410"/>
      <c r="F25" s="411"/>
      <c r="G25" s="411"/>
      <c r="H25" s="411"/>
      <c r="I25" s="412"/>
      <c r="J25" s="412"/>
      <c r="K25" s="412"/>
      <c r="L25" s="412"/>
      <c r="M25" s="412"/>
      <c r="N25" s="412"/>
      <c r="O25" s="413">
        <f t="shared" si="5"/>
        <v>0</v>
      </c>
      <c r="P25" s="199"/>
      <c r="Q25" s="199"/>
      <c r="R25" s="199"/>
      <c r="S25" s="199"/>
      <c r="T25" s="199"/>
      <c r="U25" s="199"/>
      <c r="V25" s="199"/>
      <c r="W25" s="199"/>
      <c r="X25" s="199"/>
      <c r="Y25" s="199"/>
      <c r="Z25" s="199"/>
    </row>
    <row r="26" ht="30.0" customHeight="1">
      <c r="A26" s="414"/>
      <c r="B26" s="415" t="s">
        <v>73</v>
      </c>
      <c r="C26" s="416">
        <f t="shared" ref="C26:O26" si="6">SUM(C24:C25)</f>
        <v>0</v>
      </c>
      <c r="D26" s="417">
        <f t="shared" si="6"/>
        <v>0</v>
      </c>
      <c r="E26" s="417">
        <f t="shared" si="6"/>
        <v>0</v>
      </c>
      <c r="F26" s="417">
        <f t="shared" si="6"/>
        <v>0</v>
      </c>
      <c r="G26" s="417">
        <f t="shared" si="6"/>
        <v>0</v>
      </c>
      <c r="H26" s="417">
        <f t="shared" si="6"/>
        <v>0</v>
      </c>
      <c r="I26" s="417">
        <f t="shared" si="6"/>
        <v>0</v>
      </c>
      <c r="J26" s="417">
        <f t="shared" si="6"/>
        <v>0</v>
      </c>
      <c r="K26" s="417">
        <f t="shared" si="6"/>
        <v>0</v>
      </c>
      <c r="L26" s="417">
        <f t="shared" si="6"/>
        <v>0</v>
      </c>
      <c r="M26" s="417">
        <f t="shared" si="6"/>
        <v>0</v>
      </c>
      <c r="N26" s="418">
        <f t="shared" si="6"/>
        <v>0</v>
      </c>
      <c r="O26" s="419">
        <f t="shared" si="6"/>
        <v>0</v>
      </c>
      <c r="P26" s="370"/>
      <c r="Q26" s="370"/>
      <c r="R26" s="370"/>
      <c r="S26" s="370"/>
      <c r="T26" s="370"/>
      <c r="U26" s="370"/>
      <c r="V26" s="370"/>
      <c r="W26" s="370"/>
      <c r="X26" s="370"/>
      <c r="Y26" s="370"/>
      <c r="Z26" s="370"/>
    </row>
    <row r="27" ht="4.5" customHeight="1">
      <c r="A27" s="397"/>
      <c r="B27" s="397"/>
      <c r="C27" s="398"/>
      <c r="D27" s="398"/>
      <c r="E27" s="398"/>
      <c r="F27" s="398"/>
      <c r="G27" s="398"/>
      <c r="H27" s="398"/>
      <c r="I27" s="399"/>
      <c r="J27" s="399"/>
      <c r="K27" s="399"/>
      <c r="L27" s="399"/>
      <c r="M27" s="399"/>
      <c r="N27" s="399"/>
      <c r="O27" s="400"/>
      <c r="P27" s="199"/>
      <c r="Q27" s="199"/>
      <c r="R27" s="199"/>
      <c r="S27" s="199"/>
      <c r="T27" s="199"/>
      <c r="U27" s="199"/>
      <c r="V27" s="199"/>
      <c r="W27" s="199"/>
      <c r="X27" s="199"/>
      <c r="Y27" s="199"/>
      <c r="Z27" s="199"/>
    </row>
    <row r="28" ht="30.0" customHeight="1">
      <c r="A28" s="401" t="s">
        <v>15</v>
      </c>
      <c r="B28" s="402" t="s">
        <v>249</v>
      </c>
      <c r="C28" s="403"/>
      <c r="D28" s="404"/>
      <c r="E28" s="404"/>
      <c r="F28" s="404"/>
      <c r="G28" s="404"/>
      <c r="H28" s="404"/>
      <c r="I28" s="420"/>
      <c r="J28" s="405"/>
      <c r="K28" s="405"/>
      <c r="L28" s="405"/>
      <c r="M28" s="405"/>
      <c r="N28" s="405"/>
      <c r="O28" s="406">
        <f t="shared" ref="O28:O30" si="7">SUM(C28:N28)</f>
        <v>0</v>
      </c>
      <c r="P28" s="199"/>
      <c r="Q28" s="199"/>
      <c r="R28" s="199"/>
      <c r="S28" s="199"/>
      <c r="T28" s="199"/>
      <c r="U28" s="199"/>
      <c r="V28" s="199"/>
      <c r="W28" s="199"/>
      <c r="X28" s="199"/>
      <c r="Y28" s="199"/>
      <c r="Z28" s="199"/>
    </row>
    <row r="29" ht="30.0" customHeight="1">
      <c r="A29" s="407"/>
      <c r="B29" s="408" t="s">
        <v>257</v>
      </c>
      <c r="C29" s="421"/>
      <c r="D29" s="422"/>
      <c r="E29" s="422"/>
      <c r="F29" s="422"/>
      <c r="G29" s="422"/>
      <c r="H29" s="422"/>
      <c r="I29" s="423"/>
      <c r="J29" s="424"/>
      <c r="K29" s="424"/>
      <c r="L29" s="424"/>
      <c r="M29" s="424"/>
      <c r="N29" s="424"/>
      <c r="O29" s="406">
        <f t="shared" si="7"/>
        <v>0</v>
      </c>
      <c r="P29" s="199"/>
      <c r="Q29" s="199"/>
      <c r="R29" s="199"/>
      <c r="S29" s="199"/>
      <c r="T29" s="199"/>
      <c r="U29" s="199"/>
      <c r="V29" s="199"/>
      <c r="W29" s="199"/>
      <c r="X29" s="199"/>
      <c r="Y29" s="199"/>
      <c r="Z29" s="199"/>
    </row>
    <row r="30" ht="30.0" customHeight="1">
      <c r="A30" s="407"/>
      <c r="B30" s="425" t="s">
        <v>260</v>
      </c>
      <c r="C30" s="409"/>
      <c r="D30" s="410"/>
      <c r="E30" s="410"/>
      <c r="F30" s="410"/>
      <c r="G30" s="410"/>
      <c r="H30" s="410"/>
      <c r="I30" s="426"/>
      <c r="J30" s="427"/>
      <c r="K30" s="427"/>
      <c r="L30" s="427"/>
      <c r="M30" s="427"/>
      <c r="N30" s="427"/>
      <c r="O30" s="413">
        <f t="shared" si="7"/>
        <v>0</v>
      </c>
      <c r="P30" s="199"/>
      <c r="Q30" s="199"/>
      <c r="R30" s="199"/>
      <c r="S30" s="199"/>
      <c r="T30" s="199"/>
      <c r="U30" s="199"/>
      <c r="V30" s="199"/>
      <c r="W30" s="199"/>
      <c r="X30" s="199"/>
      <c r="Y30" s="199"/>
      <c r="Z30" s="199"/>
    </row>
    <row r="31" ht="30.0" customHeight="1">
      <c r="A31" s="414"/>
      <c r="B31" s="415" t="s">
        <v>73</v>
      </c>
      <c r="C31" s="416">
        <f t="shared" ref="C31:O31" si="8">SUM(C28:C30)</f>
        <v>0</v>
      </c>
      <c r="D31" s="428">
        <f t="shared" si="8"/>
        <v>0</v>
      </c>
      <c r="E31" s="428">
        <f t="shared" si="8"/>
        <v>0</v>
      </c>
      <c r="F31" s="428">
        <f t="shared" si="8"/>
        <v>0</v>
      </c>
      <c r="G31" s="428">
        <f t="shared" si="8"/>
        <v>0</v>
      </c>
      <c r="H31" s="428">
        <f t="shared" si="8"/>
        <v>0</v>
      </c>
      <c r="I31" s="428">
        <f t="shared" si="8"/>
        <v>0</v>
      </c>
      <c r="J31" s="428">
        <f t="shared" si="8"/>
        <v>0</v>
      </c>
      <c r="K31" s="428">
        <f t="shared" si="8"/>
        <v>0</v>
      </c>
      <c r="L31" s="428">
        <f t="shared" si="8"/>
        <v>0</v>
      </c>
      <c r="M31" s="428">
        <f t="shared" si="8"/>
        <v>0</v>
      </c>
      <c r="N31" s="429">
        <f t="shared" si="8"/>
        <v>0</v>
      </c>
      <c r="O31" s="419">
        <f t="shared" si="8"/>
        <v>0</v>
      </c>
      <c r="P31" s="370"/>
      <c r="Q31" s="370"/>
      <c r="R31" s="370"/>
      <c r="S31" s="370"/>
      <c r="T31" s="370"/>
      <c r="U31" s="370"/>
      <c r="V31" s="370"/>
      <c r="W31" s="370"/>
      <c r="X31" s="370"/>
      <c r="Y31" s="370"/>
      <c r="Z31" s="370"/>
    </row>
    <row r="32" ht="4.5" customHeight="1">
      <c r="A32" s="430"/>
      <c r="B32" s="430"/>
      <c r="C32" s="431"/>
      <c r="D32" s="431"/>
      <c r="E32" s="431"/>
      <c r="F32" s="431"/>
      <c r="G32" s="431"/>
      <c r="H32" s="431"/>
      <c r="I32" s="432"/>
      <c r="J32" s="432"/>
      <c r="K32" s="432"/>
      <c r="L32" s="432"/>
      <c r="M32" s="432"/>
      <c r="N32" s="432"/>
      <c r="O32" s="433"/>
      <c r="P32" s="199"/>
      <c r="Q32" s="199"/>
      <c r="R32" s="199"/>
      <c r="S32" s="199"/>
      <c r="T32" s="199"/>
      <c r="U32" s="199"/>
      <c r="V32" s="199"/>
      <c r="W32" s="199"/>
      <c r="X32" s="199"/>
      <c r="Y32" s="199"/>
      <c r="Z32" s="199"/>
    </row>
    <row r="33" ht="30.0" customHeight="1">
      <c r="A33" s="401" t="s">
        <v>261</v>
      </c>
      <c r="B33" s="439" t="s">
        <v>249</v>
      </c>
      <c r="C33" s="403"/>
      <c r="D33" s="404"/>
      <c r="E33" s="404"/>
      <c r="F33" s="404"/>
      <c r="G33" s="404"/>
      <c r="H33" s="404"/>
      <c r="I33" s="420"/>
      <c r="J33" s="405"/>
      <c r="K33" s="405"/>
      <c r="L33" s="405"/>
      <c r="M33" s="405"/>
      <c r="N33" s="405"/>
      <c r="O33" s="440">
        <f t="shared" ref="O33:O35" si="9">SUM(C33:N33)</f>
        <v>0</v>
      </c>
      <c r="P33" s="199"/>
      <c r="Q33" s="199"/>
      <c r="R33" s="199"/>
      <c r="S33" s="199"/>
      <c r="T33" s="199"/>
      <c r="U33" s="199"/>
      <c r="V33" s="199"/>
      <c r="W33" s="199"/>
      <c r="X33" s="199"/>
      <c r="Y33" s="199"/>
      <c r="Z33" s="199"/>
    </row>
    <row r="34" ht="30.0" customHeight="1">
      <c r="A34" s="407"/>
      <c r="B34" s="408" t="s">
        <v>257</v>
      </c>
      <c r="C34" s="421"/>
      <c r="D34" s="422"/>
      <c r="E34" s="422"/>
      <c r="F34" s="422"/>
      <c r="G34" s="422"/>
      <c r="H34" s="422"/>
      <c r="I34" s="423"/>
      <c r="J34" s="424"/>
      <c r="K34" s="424"/>
      <c r="L34" s="424"/>
      <c r="M34" s="424"/>
      <c r="N34" s="424"/>
      <c r="O34" s="406">
        <f t="shared" si="9"/>
        <v>0</v>
      </c>
      <c r="P34" s="199"/>
      <c r="Q34" s="199"/>
      <c r="R34" s="199"/>
      <c r="S34" s="199"/>
      <c r="T34" s="199"/>
      <c r="U34" s="199"/>
      <c r="V34" s="199"/>
      <c r="W34" s="199"/>
      <c r="X34" s="199"/>
      <c r="Y34" s="199"/>
      <c r="Z34" s="199"/>
    </row>
    <row r="35" ht="30.0" customHeight="1">
      <c r="A35" s="407"/>
      <c r="B35" s="425" t="s">
        <v>260</v>
      </c>
      <c r="C35" s="409"/>
      <c r="D35" s="410"/>
      <c r="E35" s="410"/>
      <c r="F35" s="410"/>
      <c r="G35" s="410"/>
      <c r="H35" s="410"/>
      <c r="I35" s="426"/>
      <c r="J35" s="427"/>
      <c r="K35" s="427"/>
      <c r="L35" s="427"/>
      <c r="M35" s="427"/>
      <c r="N35" s="427"/>
      <c r="O35" s="413">
        <f t="shared" si="9"/>
        <v>0</v>
      </c>
      <c r="P35" s="199"/>
      <c r="Q35" s="199"/>
      <c r="R35" s="199"/>
      <c r="S35" s="199"/>
      <c r="T35" s="199"/>
      <c r="U35" s="199"/>
      <c r="V35" s="199"/>
      <c r="W35" s="199"/>
      <c r="X35" s="199"/>
      <c r="Y35" s="199"/>
      <c r="Z35" s="199"/>
    </row>
    <row r="36" ht="30.0" customHeight="1">
      <c r="A36" s="414"/>
      <c r="B36" s="415" t="s">
        <v>73</v>
      </c>
      <c r="C36" s="416">
        <f t="shared" ref="C36:O36" si="10">SUM(C33:C35)</f>
        <v>0</v>
      </c>
      <c r="D36" s="428">
        <f t="shared" si="10"/>
        <v>0</v>
      </c>
      <c r="E36" s="428">
        <f t="shared" si="10"/>
        <v>0</v>
      </c>
      <c r="F36" s="428">
        <f t="shared" si="10"/>
        <v>0</v>
      </c>
      <c r="G36" s="428">
        <f t="shared" si="10"/>
        <v>0</v>
      </c>
      <c r="H36" s="428">
        <f t="shared" si="10"/>
        <v>0</v>
      </c>
      <c r="I36" s="428">
        <f t="shared" si="10"/>
        <v>0</v>
      </c>
      <c r="J36" s="428">
        <f t="shared" si="10"/>
        <v>0</v>
      </c>
      <c r="K36" s="428">
        <f t="shared" si="10"/>
        <v>0</v>
      </c>
      <c r="L36" s="428">
        <f t="shared" si="10"/>
        <v>0</v>
      </c>
      <c r="M36" s="428">
        <f t="shared" si="10"/>
        <v>0</v>
      </c>
      <c r="N36" s="429">
        <f t="shared" si="10"/>
        <v>0</v>
      </c>
      <c r="O36" s="419">
        <f t="shared" si="10"/>
        <v>0</v>
      </c>
      <c r="P36" s="370"/>
      <c r="Q36" s="370"/>
      <c r="R36" s="370"/>
      <c r="S36" s="370"/>
      <c r="T36" s="370"/>
      <c r="U36" s="370"/>
      <c r="V36" s="370"/>
      <c r="W36" s="370"/>
      <c r="X36" s="370"/>
      <c r="Y36" s="370"/>
      <c r="Z36" s="370"/>
    </row>
    <row r="37" ht="4.5" customHeight="1">
      <c r="A37" s="97"/>
      <c r="B37" s="97"/>
      <c r="C37" s="441"/>
      <c r="D37" s="441"/>
      <c r="E37" s="441"/>
      <c r="F37" s="441"/>
      <c r="G37" s="441"/>
      <c r="H37" s="441"/>
      <c r="I37" s="442"/>
      <c r="J37" s="442"/>
      <c r="K37" s="442"/>
      <c r="L37" s="442"/>
      <c r="M37" s="442"/>
      <c r="N37" s="442"/>
      <c r="O37" s="433"/>
      <c r="P37" s="199"/>
      <c r="Q37" s="199"/>
      <c r="R37" s="199"/>
      <c r="S37" s="199"/>
      <c r="T37" s="199"/>
      <c r="U37" s="199"/>
      <c r="V37" s="199"/>
      <c r="W37" s="199"/>
      <c r="X37" s="199"/>
      <c r="Y37" s="199"/>
      <c r="Z37" s="199"/>
    </row>
    <row r="38" ht="30.0" customHeight="1">
      <c r="A38" s="434" t="s">
        <v>17</v>
      </c>
      <c r="B38" s="435" t="s">
        <v>249</v>
      </c>
      <c r="C38" s="436"/>
      <c r="D38" s="437"/>
      <c r="E38" s="437"/>
      <c r="F38" s="437"/>
      <c r="G38" s="437"/>
      <c r="H38" s="437"/>
      <c r="I38" s="437"/>
      <c r="J38" s="437"/>
      <c r="K38" s="437"/>
      <c r="L38" s="437"/>
      <c r="M38" s="437"/>
      <c r="N38" s="438"/>
      <c r="O38" s="419">
        <f>SUM(C38:N38)</f>
        <v>0</v>
      </c>
      <c r="P38" s="199"/>
      <c r="Q38" s="199"/>
      <c r="R38" s="199"/>
      <c r="S38" s="199"/>
      <c r="T38" s="199"/>
      <c r="U38" s="199"/>
      <c r="V38" s="199"/>
      <c r="W38" s="199"/>
      <c r="X38" s="199"/>
      <c r="Y38" s="199"/>
      <c r="Z38" s="199"/>
    </row>
    <row r="39" ht="4.5" customHeight="1">
      <c r="A39" s="397"/>
      <c r="B39" s="397"/>
      <c r="C39" s="398"/>
      <c r="D39" s="398"/>
      <c r="E39" s="398"/>
      <c r="F39" s="398"/>
      <c r="G39" s="398"/>
      <c r="H39" s="398"/>
      <c r="I39" s="399"/>
      <c r="J39" s="399"/>
      <c r="K39" s="399"/>
      <c r="L39" s="399"/>
      <c r="M39" s="399"/>
      <c r="N39" s="399"/>
      <c r="O39" s="400"/>
      <c r="P39" s="199"/>
      <c r="Q39" s="199"/>
      <c r="R39" s="199"/>
      <c r="S39" s="199"/>
      <c r="T39" s="199"/>
      <c r="U39" s="199"/>
      <c r="V39" s="199"/>
      <c r="W39" s="199"/>
      <c r="X39" s="199"/>
      <c r="Y39" s="199"/>
      <c r="Z39" s="199"/>
    </row>
    <row r="40" ht="15.0" customHeight="1">
      <c r="A40" s="443" t="s">
        <v>239</v>
      </c>
      <c r="B40" s="444" t="s">
        <v>249</v>
      </c>
      <c r="C40" s="445"/>
      <c r="D40" s="446"/>
      <c r="E40" s="446"/>
      <c r="F40" s="446"/>
      <c r="G40" s="446"/>
      <c r="H40" s="446"/>
      <c r="I40" s="446"/>
      <c r="J40" s="446"/>
      <c r="K40" s="446"/>
      <c r="L40" s="446"/>
      <c r="M40" s="446"/>
      <c r="N40" s="446"/>
      <c r="O40" s="447">
        <f>SUM(C40:N40)</f>
        <v>0</v>
      </c>
      <c r="P40" s="199"/>
      <c r="Q40" s="199"/>
      <c r="R40" s="199"/>
      <c r="S40" s="199"/>
      <c r="T40" s="199"/>
      <c r="U40" s="199"/>
      <c r="V40" s="199"/>
      <c r="W40" s="199"/>
      <c r="X40" s="199"/>
      <c r="Y40" s="199"/>
      <c r="Z40" s="199"/>
    </row>
    <row r="41" ht="15.0" customHeight="1">
      <c r="A41" s="407"/>
      <c r="B41" s="448" t="s">
        <v>262</v>
      </c>
      <c r="C41" s="449"/>
      <c r="D41" s="450"/>
      <c r="E41" s="450"/>
      <c r="F41" s="450"/>
      <c r="G41" s="450"/>
      <c r="H41" s="450"/>
      <c r="I41" s="450"/>
      <c r="J41" s="450"/>
      <c r="K41" s="450"/>
      <c r="L41" s="450"/>
      <c r="M41" s="450"/>
      <c r="N41" s="450"/>
      <c r="O41" s="133"/>
      <c r="P41" s="199"/>
      <c r="Q41" s="199"/>
      <c r="R41" s="199"/>
      <c r="S41" s="199"/>
      <c r="T41" s="199"/>
      <c r="U41" s="199"/>
      <c r="V41" s="199"/>
      <c r="W41" s="199"/>
      <c r="X41" s="199"/>
      <c r="Y41" s="199"/>
      <c r="Z41" s="199"/>
    </row>
    <row r="42" ht="15.0" customHeight="1">
      <c r="A42" s="407"/>
      <c r="B42" s="451" t="s">
        <v>257</v>
      </c>
      <c r="C42" s="452"/>
      <c r="D42" s="453"/>
      <c r="E42" s="453"/>
      <c r="F42" s="453"/>
      <c r="G42" s="453"/>
      <c r="H42" s="453"/>
      <c r="I42" s="453"/>
      <c r="J42" s="453"/>
      <c r="K42" s="453"/>
      <c r="L42" s="453"/>
      <c r="M42" s="453"/>
      <c r="N42" s="453"/>
      <c r="O42" s="454">
        <f>SUM(C42:N42)</f>
        <v>0</v>
      </c>
      <c r="P42" s="199"/>
      <c r="Q42" s="199"/>
      <c r="R42" s="199"/>
      <c r="S42" s="199"/>
      <c r="T42" s="199"/>
      <c r="U42" s="199"/>
      <c r="V42" s="199"/>
      <c r="W42" s="199"/>
      <c r="X42" s="199"/>
      <c r="Y42" s="199"/>
      <c r="Z42" s="199"/>
    </row>
    <row r="43" ht="15.0" customHeight="1">
      <c r="A43" s="407"/>
      <c r="B43" s="455" t="s">
        <v>263</v>
      </c>
      <c r="C43" s="449"/>
      <c r="D43" s="450"/>
      <c r="E43" s="450"/>
      <c r="F43" s="450"/>
      <c r="G43" s="450"/>
      <c r="H43" s="450"/>
      <c r="I43" s="450"/>
      <c r="J43" s="450"/>
      <c r="K43" s="450"/>
      <c r="L43" s="450"/>
      <c r="M43" s="450"/>
      <c r="N43" s="450"/>
      <c r="O43" s="456"/>
      <c r="P43" s="199"/>
      <c r="Q43" s="199"/>
      <c r="R43" s="199"/>
      <c r="S43" s="199"/>
      <c r="T43" s="199"/>
      <c r="U43" s="199"/>
      <c r="V43" s="199"/>
      <c r="W43" s="199"/>
      <c r="X43" s="199"/>
      <c r="Y43" s="199"/>
      <c r="Z43" s="199"/>
    </row>
    <row r="44" ht="15.0" customHeight="1">
      <c r="A44" s="407"/>
      <c r="B44" s="451" t="s">
        <v>264</v>
      </c>
      <c r="C44" s="452"/>
      <c r="D44" s="453"/>
      <c r="E44" s="453"/>
      <c r="F44" s="453"/>
      <c r="G44" s="453"/>
      <c r="H44" s="453"/>
      <c r="I44" s="453"/>
      <c r="J44" s="453"/>
      <c r="K44" s="453"/>
      <c r="L44" s="453"/>
      <c r="M44" s="453"/>
      <c r="N44" s="453"/>
      <c r="O44" s="454">
        <f>SUM(C44:N44)</f>
        <v>0</v>
      </c>
      <c r="P44" s="199"/>
      <c r="Q44" s="199"/>
      <c r="R44" s="199"/>
      <c r="S44" s="199"/>
      <c r="T44" s="199"/>
      <c r="U44" s="199"/>
      <c r="V44" s="199"/>
      <c r="W44" s="199"/>
      <c r="X44" s="199"/>
      <c r="Y44" s="199"/>
      <c r="Z44" s="199"/>
    </row>
    <row r="45" ht="15.0" customHeight="1">
      <c r="A45" s="407"/>
      <c r="B45" s="457" t="s">
        <v>265</v>
      </c>
      <c r="C45" s="386"/>
      <c r="D45" s="125"/>
      <c r="E45" s="125"/>
      <c r="F45" s="125"/>
      <c r="G45" s="125"/>
      <c r="H45" s="125"/>
      <c r="I45" s="125"/>
      <c r="J45" s="125"/>
      <c r="K45" s="125"/>
      <c r="L45" s="125"/>
      <c r="M45" s="125"/>
      <c r="N45" s="125"/>
      <c r="O45" s="456"/>
      <c r="P45" s="199"/>
      <c r="Q45" s="199"/>
      <c r="R45" s="199"/>
      <c r="S45" s="199"/>
      <c r="T45" s="199"/>
      <c r="U45" s="199"/>
      <c r="V45" s="199"/>
      <c r="W45" s="199"/>
      <c r="X45" s="199"/>
      <c r="Y45" s="199"/>
      <c r="Z45" s="199"/>
    </row>
    <row r="46" ht="15.0" customHeight="1">
      <c r="A46" s="407"/>
      <c r="B46" s="458" t="s">
        <v>266</v>
      </c>
      <c r="C46" s="459"/>
      <c r="D46" s="460"/>
      <c r="E46" s="460"/>
      <c r="F46" s="460"/>
      <c r="G46" s="460"/>
      <c r="H46" s="460"/>
      <c r="I46" s="460"/>
      <c r="J46" s="460"/>
      <c r="K46" s="460"/>
      <c r="L46" s="460"/>
      <c r="M46" s="460"/>
      <c r="N46" s="460"/>
      <c r="O46" s="454">
        <f>SUM(C46:N46)</f>
        <v>0</v>
      </c>
      <c r="P46" s="199"/>
      <c r="Q46" s="199"/>
      <c r="R46" s="199"/>
      <c r="S46" s="199"/>
      <c r="T46" s="199"/>
      <c r="U46" s="199"/>
      <c r="V46" s="199"/>
      <c r="W46" s="199"/>
      <c r="X46" s="199"/>
      <c r="Y46" s="199"/>
      <c r="Z46" s="199"/>
    </row>
    <row r="47" ht="15.0" customHeight="1">
      <c r="A47" s="407"/>
      <c r="B47" s="461" t="s">
        <v>267</v>
      </c>
      <c r="C47" s="386"/>
      <c r="D47" s="125"/>
      <c r="E47" s="125"/>
      <c r="F47" s="125"/>
      <c r="G47" s="125"/>
      <c r="H47" s="125"/>
      <c r="I47" s="125"/>
      <c r="J47" s="125"/>
      <c r="K47" s="125"/>
      <c r="L47" s="125"/>
      <c r="M47" s="125"/>
      <c r="N47" s="125"/>
      <c r="O47" s="456"/>
      <c r="P47" s="199"/>
      <c r="Q47" s="199"/>
      <c r="R47" s="199"/>
      <c r="S47" s="199"/>
      <c r="T47" s="199"/>
      <c r="U47" s="199"/>
      <c r="V47" s="199"/>
      <c r="W47" s="199"/>
      <c r="X47" s="199"/>
      <c r="Y47" s="199"/>
      <c r="Z47" s="199"/>
    </row>
    <row r="48" ht="30.0" customHeight="1">
      <c r="A48" s="414"/>
      <c r="B48" s="462" t="s">
        <v>73</v>
      </c>
      <c r="C48" s="416">
        <f t="shared" ref="C48:O48" si="11">SUM(C40:C47)</f>
        <v>0</v>
      </c>
      <c r="D48" s="417">
        <f t="shared" si="11"/>
        <v>0</v>
      </c>
      <c r="E48" s="417">
        <f t="shared" si="11"/>
        <v>0</v>
      </c>
      <c r="F48" s="417">
        <f t="shared" si="11"/>
        <v>0</v>
      </c>
      <c r="G48" s="417">
        <f t="shared" si="11"/>
        <v>0</v>
      </c>
      <c r="H48" s="417">
        <f t="shared" si="11"/>
        <v>0</v>
      </c>
      <c r="I48" s="417">
        <f t="shared" si="11"/>
        <v>0</v>
      </c>
      <c r="J48" s="417">
        <f t="shared" si="11"/>
        <v>0</v>
      </c>
      <c r="K48" s="417">
        <f t="shared" si="11"/>
        <v>0</v>
      </c>
      <c r="L48" s="417">
        <f t="shared" si="11"/>
        <v>0</v>
      </c>
      <c r="M48" s="417">
        <f t="shared" si="11"/>
        <v>0</v>
      </c>
      <c r="N48" s="418">
        <f t="shared" si="11"/>
        <v>0</v>
      </c>
      <c r="O48" s="419">
        <f t="shared" si="11"/>
        <v>0</v>
      </c>
      <c r="P48" s="370"/>
      <c r="Q48" s="370"/>
      <c r="R48" s="370"/>
      <c r="S48" s="370"/>
      <c r="T48" s="370"/>
      <c r="U48" s="370"/>
      <c r="V48" s="370"/>
      <c r="W48" s="370"/>
      <c r="X48" s="370"/>
      <c r="Y48" s="370"/>
      <c r="Z48" s="370"/>
    </row>
    <row r="49" ht="4.5" customHeight="1">
      <c r="A49" s="430"/>
      <c r="B49" s="430"/>
      <c r="C49" s="431"/>
      <c r="D49" s="431"/>
      <c r="E49" s="431"/>
      <c r="F49" s="431"/>
      <c r="G49" s="431"/>
      <c r="H49" s="431"/>
      <c r="I49" s="432"/>
      <c r="J49" s="432"/>
      <c r="K49" s="432"/>
      <c r="L49" s="432"/>
      <c r="M49" s="432"/>
      <c r="N49" s="432"/>
      <c r="O49" s="463"/>
      <c r="P49" s="199"/>
      <c r="Q49" s="199"/>
      <c r="R49" s="199"/>
      <c r="S49" s="199"/>
      <c r="T49" s="199"/>
      <c r="U49" s="199"/>
      <c r="V49" s="199"/>
      <c r="W49" s="199"/>
      <c r="X49" s="199"/>
      <c r="Y49" s="199"/>
      <c r="Z49" s="199"/>
    </row>
    <row r="50" ht="30.0" customHeight="1">
      <c r="A50" s="464" t="s">
        <v>20</v>
      </c>
      <c r="B50" s="465" t="s">
        <v>249</v>
      </c>
      <c r="C50" s="466"/>
      <c r="D50" s="467"/>
      <c r="E50" s="467"/>
      <c r="F50" s="467"/>
      <c r="G50" s="467"/>
      <c r="H50" s="467"/>
      <c r="I50" s="468"/>
      <c r="J50" s="468"/>
      <c r="K50" s="468"/>
      <c r="L50" s="468"/>
      <c r="M50" s="468"/>
      <c r="N50" s="469"/>
      <c r="O50" s="419">
        <f>SUM(C50:N50)</f>
        <v>0</v>
      </c>
      <c r="P50" s="199"/>
      <c r="Q50" s="199"/>
      <c r="R50" s="199"/>
      <c r="S50" s="199"/>
      <c r="T50" s="199"/>
      <c r="U50" s="199"/>
      <c r="V50" s="199"/>
      <c r="W50" s="199"/>
      <c r="X50" s="199"/>
      <c r="Y50" s="199"/>
      <c r="Z50" s="199"/>
    </row>
    <row r="51" ht="4.5" customHeight="1">
      <c r="A51" s="397"/>
      <c r="B51" s="397"/>
      <c r="C51" s="398"/>
      <c r="D51" s="398"/>
      <c r="E51" s="398"/>
      <c r="F51" s="398"/>
      <c r="G51" s="398"/>
      <c r="H51" s="398"/>
      <c r="I51" s="399"/>
      <c r="J51" s="399"/>
      <c r="K51" s="399"/>
      <c r="L51" s="399"/>
      <c r="M51" s="399"/>
      <c r="N51" s="399"/>
      <c r="O51" s="400"/>
      <c r="P51" s="199"/>
      <c r="Q51" s="199"/>
      <c r="R51" s="199"/>
      <c r="S51" s="199"/>
      <c r="T51" s="199"/>
      <c r="U51" s="199"/>
      <c r="V51" s="199"/>
      <c r="W51" s="199"/>
      <c r="X51" s="199"/>
      <c r="Y51" s="199"/>
      <c r="Z51" s="199"/>
    </row>
    <row r="52" ht="30.0" customHeight="1">
      <c r="A52" s="401" t="s">
        <v>21</v>
      </c>
      <c r="B52" s="402" t="s">
        <v>249</v>
      </c>
      <c r="C52" s="403"/>
      <c r="D52" s="404"/>
      <c r="E52" s="404"/>
      <c r="F52" s="404"/>
      <c r="G52" s="404"/>
      <c r="H52" s="404"/>
      <c r="I52" s="405"/>
      <c r="J52" s="405"/>
      <c r="K52" s="405"/>
      <c r="L52" s="405"/>
      <c r="M52" s="405"/>
      <c r="N52" s="405"/>
      <c r="O52" s="406">
        <f t="shared" ref="O52:O53" si="12">SUM(C52:N52)</f>
        <v>0</v>
      </c>
      <c r="P52" s="199"/>
      <c r="Q52" s="199"/>
      <c r="R52" s="199"/>
      <c r="S52" s="199"/>
      <c r="T52" s="199"/>
      <c r="U52" s="199"/>
      <c r="V52" s="199"/>
      <c r="W52" s="199"/>
      <c r="X52" s="199"/>
      <c r="Y52" s="199"/>
      <c r="Z52" s="199"/>
    </row>
    <row r="53" ht="30.0" customHeight="1">
      <c r="A53" s="407"/>
      <c r="B53" s="408" t="s">
        <v>257</v>
      </c>
      <c r="C53" s="409"/>
      <c r="D53" s="410"/>
      <c r="E53" s="410"/>
      <c r="F53" s="411"/>
      <c r="G53" s="411"/>
      <c r="H53" s="411"/>
      <c r="I53" s="412"/>
      <c r="J53" s="412"/>
      <c r="K53" s="412"/>
      <c r="L53" s="412"/>
      <c r="M53" s="412"/>
      <c r="N53" s="412"/>
      <c r="O53" s="413">
        <f t="shared" si="12"/>
        <v>0</v>
      </c>
      <c r="P53" s="199"/>
      <c r="Q53" s="199"/>
      <c r="R53" s="199"/>
      <c r="S53" s="199"/>
      <c r="T53" s="199"/>
      <c r="U53" s="199"/>
      <c r="V53" s="199"/>
      <c r="W53" s="199"/>
      <c r="X53" s="199"/>
      <c r="Y53" s="199"/>
      <c r="Z53" s="199"/>
    </row>
    <row r="54" ht="30.0" customHeight="1">
      <c r="A54" s="414"/>
      <c r="B54" s="415" t="s">
        <v>73</v>
      </c>
      <c r="C54" s="416">
        <f t="shared" ref="C54:O54" si="13">SUM(C52:C53)</f>
        <v>0</v>
      </c>
      <c r="D54" s="417">
        <f t="shared" si="13"/>
        <v>0</v>
      </c>
      <c r="E54" s="417">
        <f t="shared" si="13"/>
        <v>0</v>
      </c>
      <c r="F54" s="417">
        <f t="shared" si="13"/>
        <v>0</v>
      </c>
      <c r="G54" s="417">
        <f t="shared" si="13"/>
        <v>0</v>
      </c>
      <c r="H54" s="417">
        <f t="shared" si="13"/>
        <v>0</v>
      </c>
      <c r="I54" s="417">
        <f t="shared" si="13"/>
        <v>0</v>
      </c>
      <c r="J54" s="417">
        <f t="shared" si="13"/>
        <v>0</v>
      </c>
      <c r="K54" s="417">
        <f t="shared" si="13"/>
        <v>0</v>
      </c>
      <c r="L54" s="417">
        <f t="shared" si="13"/>
        <v>0</v>
      </c>
      <c r="M54" s="417">
        <f t="shared" si="13"/>
        <v>0</v>
      </c>
      <c r="N54" s="418">
        <f t="shared" si="13"/>
        <v>0</v>
      </c>
      <c r="O54" s="419">
        <f t="shared" si="13"/>
        <v>0</v>
      </c>
      <c r="P54" s="370"/>
      <c r="Q54" s="370"/>
      <c r="R54" s="370"/>
      <c r="S54" s="370"/>
      <c r="T54" s="370"/>
      <c r="U54" s="370"/>
      <c r="V54" s="370"/>
      <c r="W54" s="370"/>
      <c r="X54" s="370"/>
      <c r="Y54" s="370"/>
      <c r="Z54" s="370"/>
    </row>
    <row r="55" ht="4.5" customHeight="1">
      <c r="A55" s="397"/>
      <c r="B55" s="397"/>
      <c r="C55" s="398"/>
      <c r="D55" s="398"/>
      <c r="E55" s="398"/>
      <c r="F55" s="398"/>
      <c r="G55" s="398"/>
      <c r="H55" s="398"/>
      <c r="I55" s="399"/>
      <c r="J55" s="399"/>
      <c r="K55" s="399"/>
      <c r="L55" s="399"/>
      <c r="M55" s="399"/>
      <c r="N55" s="399"/>
      <c r="O55" s="400"/>
      <c r="P55" s="199"/>
      <c r="Q55" s="199"/>
      <c r="R55" s="199"/>
      <c r="S55" s="199"/>
      <c r="T55" s="199"/>
      <c r="U55" s="199"/>
      <c r="V55" s="199"/>
      <c r="W55" s="199"/>
      <c r="X55" s="199"/>
      <c r="Y55" s="199"/>
      <c r="Z55" s="199"/>
    </row>
    <row r="56" ht="30.0" customHeight="1">
      <c r="A56" s="401" t="s">
        <v>22</v>
      </c>
      <c r="B56" s="402" t="s">
        <v>249</v>
      </c>
      <c r="C56" s="403"/>
      <c r="D56" s="404"/>
      <c r="E56" s="404"/>
      <c r="F56" s="404"/>
      <c r="G56" s="404"/>
      <c r="H56" s="404"/>
      <c r="I56" s="420"/>
      <c r="J56" s="405"/>
      <c r="K56" s="405"/>
      <c r="L56" s="405"/>
      <c r="M56" s="405"/>
      <c r="N56" s="405"/>
      <c r="O56" s="406">
        <f t="shared" ref="O56:O59" si="14">SUM(C56:N56)</f>
        <v>0</v>
      </c>
      <c r="P56" s="199"/>
      <c r="Q56" s="199"/>
      <c r="R56" s="199"/>
      <c r="S56" s="199"/>
      <c r="T56" s="199"/>
      <c r="U56" s="199"/>
      <c r="V56" s="199"/>
      <c r="W56" s="199"/>
      <c r="X56" s="199"/>
      <c r="Y56" s="199"/>
      <c r="Z56" s="199"/>
    </row>
    <row r="57" ht="30.0" customHeight="1">
      <c r="A57" s="407"/>
      <c r="B57" s="408" t="s">
        <v>257</v>
      </c>
      <c r="C57" s="421"/>
      <c r="D57" s="422"/>
      <c r="E57" s="422"/>
      <c r="F57" s="422"/>
      <c r="G57" s="422"/>
      <c r="H57" s="422"/>
      <c r="I57" s="423"/>
      <c r="J57" s="424"/>
      <c r="K57" s="424"/>
      <c r="L57" s="424"/>
      <c r="M57" s="424"/>
      <c r="N57" s="424"/>
      <c r="O57" s="406">
        <f t="shared" si="14"/>
        <v>0</v>
      </c>
      <c r="P57" s="199"/>
      <c r="Q57" s="199"/>
      <c r="R57" s="199"/>
      <c r="S57" s="199"/>
      <c r="T57" s="199"/>
      <c r="U57" s="199"/>
      <c r="V57" s="199"/>
      <c r="W57" s="199"/>
      <c r="X57" s="199"/>
      <c r="Y57" s="199"/>
      <c r="Z57" s="199"/>
    </row>
    <row r="58" ht="30.0" customHeight="1">
      <c r="A58" s="407"/>
      <c r="B58" s="425" t="s">
        <v>258</v>
      </c>
      <c r="C58" s="409"/>
      <c r="D58" s="410"/>
      <c r="E58" s="410"/>
      <c r="F58" s="410"/>
      <c r="G58" s="410"/>
      <c r="H58" s="410"/>
      <c r="I58" s="426"/>
      <c r="J58" s="427"/>
      <c r="K58" s="427"/>
      <c r="L58" s="427"/>
      <c r="M58" s="427"/>
      <c r="N58" s="427"/>
      <c r="O58" s="406">
        <f t="shared" si="14"/>
        <v>0</v>
      </c>
      <c r="P58" s="199"/>
      <c r="Q58" s="199"/>
      <c r="R58" s="199"/>
      <c r="S58" s="199"/>
      <c r="T58" s="199"/>
      <c r="U58" s="199"/>
      <c r="V58" s="199"/>
      <c r="W58" s="199"/>
      <c r="X58" s="199"/>
      <c r="Y58" s="199"/>
      <c r="Z58" s="199"/>
    </row>
    <row r="59" ht="30.0" customHeight="1">
      <c r="A59" s="407"/>
      <c r="B59" s="425" t="s">
        <v>268</v>
      </c>
      <c r="C59" s="409"/>
      <c r="D59" s="410"/>
      <c r="E59" s="410"/>
      <c r="F59" s="410"/>
      <c r="G59" s="410"/>
      <c r="H59" s="410"/>
      <c r="I59" s="426"/>
      <c r="J59" s="427"/>
      <c r="K59" s="427"/>
      <c r="L59" s="427"/>
      <c r="M59" s="427"/>
      <c r="N59" s="427"/>
      <c r="O59" s="413">
        <f t="shared" si="14"/>
        <v>0</v>
      </c>
      <c r="P59" s="199"/>
      <c r="Q59" s="199"/>
      <c r="R59" s="199"/>
      <c r="S59" s="199"/>
      <c r="T59" s="199"/>
      <c r="U59" s="199"/>
      <c r="V59" s="199"/>
      <c r="W59" s="199"/>
      <c r="X59" s="199"/>
      <c r="Y59" s="199"/>
      <c r="Z59" s="199"/>
    </row>
    <row r="60" ht="30.0" customHeight="1">
      <c r="A60" s="414"/>
      <c r="B60" s="415" t="s">
        <v>73</v>
      </c>
      <c r="C60" s="416">
        <f t="shared" ref="C60:O60" si="15">SUM(C56:C59)</f>
        <v>0</v>
      </c>
      <c r="D60" s="428">
        <f t="shared" si="15"/>
        <v>0</v>
      </c>
      <c r="E60" s="428">
        <f t="shared" si="15"/>
        <v>0</v>
      </c>
      <c r="F60" s="428">
        <f t="shared" si="15"/>
        <v>0</v>
      </c>
      <c r="G60" s="428">
        <f t="shared" si="15"/>
        <v>0</v>
      </c>
      <c r="H60" s="428">
        <f t="shared" si="15"/>
        <v>0</v>
      </c>
      <c r="I60" s="428">
        <f t="shared" si="15"/>
        <v>0</v>
      </c>
      <c r="J60" s="428">
        <f t="shared" si="15"/>
        <v>0</v>
      </c>
      <c r="K60" s="428">
        <f t="shared" si="15"/>
        <v>0</v>
      </c>
      <c r="L60" s="428">
        <f t="shared" si="15"/>
        <v>0</v>
      </c>
      <c r="M60" s="428">
        <f t="shared" si="15"/>
        <v>0</v>
      </c>
      <c r="N60" s="429">
        <f t="shared" si="15"/>
        <v>0</v>
      </c>
      <c r="O60" s="419">
        <f t="shared" si="15"/>
        <v>0</v>
      </c>
      <c r="P60" s="370"/>
      <c r="Q60" s="370"/>
      <c r="R60" s="370"/>
      <c r="S60" s="370"/>
      <c r="T60" s="370"/>
      <c r="U60" s="370"/>
      <c r="V60" s="370"/>
      <c r="W60" s="370"/>
      <c r="X60" s="370"/>
      <c r="Y60" s="370"/>
      <c r="Z60" s="370"/>
    </row>
    <row r="61" ht="4.5" customHeight="1">
      <c r="A61" s="397"/>
      <c r="B61" s="397"/>
      <c r="C61" s="398"/>
      <c r="D61" s="398"/>
      <c r="E61" s="398"/>
      <c r="F61" s="398"/>
      <c r="G61" s="398"/>
      <c r="H61" s="398"/>
      <c r="I61" s="399"/>
      <c r="J61" s="399"/>
      <c r="K61" s="399"/>
      <c r="L61" s="399"/>
      <c r="M61" s="399"/>
      <c r="N61" s="399"/>
      <c r="O61" s="400"/>
      <c r="P61" s="199"/>
      <c r="Q61" s="199"/>
      <c r="R61" s="199"/>
      <c r="S61" s="199"/>
      <c r="T61" s="199"/>
      <c r="U61" s="199"/>
      <c r="V61" s="199"/>
      <c r="W61" s="199"/>
      <c r="X61" s="199"/>
      <c r="Y61" s="199"/>
      <c r="Z61" s="199"/>
    </row>
    <row r="62" ht="30.0" customHeight="1">
      <c r="A62" s="401" t="s">
        <v>23</v>
      </c>
      <c r="B62" s="402" t="s">
        <v>249</v>
      </c>
      <c r="C62" s="403"/>
      <c r="D62" s="404"/>
      <c r="E62" s="404"/>
      <c r="F62" s="404"/>
      <c r="G62" s="404"/>
      <c r="H62" s="404"/>
      <c r="I62" s="405"/>
      <c r="J62" s="405"/>
      <c r="K62" s="405"/>
      <c r="L62" s="405"/>
      <c r="M62" s="405"/>
      <c r="N62" s="405"/>
      <c r="O62" s="406">
        <f t="shared" ref="O62:O63" si="16">SUM(C62:N62)</f>
        <v>0</v>
      </c>
      <c r="P62" s="199"/>
      <c r="Q62" s="199"/>
      <c r="R62" s="199"/>
      <c r="S62" s="199"/>
      <c r="T62" s="199"/>
      <c r="U62" s="199"/>
      <c r="V62" s="199"/>
      <c r="W62" s="199"/>
      <c r="X62" s="199"/>
      <c r="Y62" s="199"/>
      <c r="Z62" s="199"/>
    </row>
    <row r="63" ht="30.0" customHeight="1">
      <c r="A63" s="407"/>
      <c r="B63" s="408" t="s">
        <v>257</v>
      </c>
      <c r="C63" s="409"/>
      <c r="D63" s="410"/>
      <c r="E63" s="410"/>
      <c r="F63" s="411"/>
      <c r="G63" s="411"/>
      <c r="H63" s="411"/>
      <c r="I63" s="412"/>
      <c r="J63" s="412"/>
      <c r="K63" s="412"/>
      <c r="L63" s="412"/>
      <c r="M63" s="412"/>
      <c r="N63" s="412"/>
      <c r="O63" s="413">
        <f t="shared" si="16"/>
        <v>0</v>
      </c>
      <c r="P63" s="199"/>
      <c r="Q63" s="199"/>
      <c r="R63" s="199"/>
      <c r="S63" s="199"/>
      <c r="T63" s="199"/>
      <c r="U63" s="199"/>
      <c r="V63" s="199"/>
      <c r="W63" s="199"/>
      <c r="X63" s="199"/>
      <c r="Y63" s="199"/>
      <c r="Z63" s="199"/>
    </row>
    <row r="64" ht="30.0" customHeight="1">
      <c r="A64" s="414"/>
      <c r="B64" s="415" t="s">
        <v>73</v>
      </c>
      <c r="C64" s="416">
        <f t="shared" ref="C64:O64" si="17">SUM(C62:C63)</f>
        <v>0</v>
      </c>
      <c r="D64" s="417">
        <f t="shared" si="17"/>
        <v>0</v>
      </c>
      <c r="E64" s="417">
        <f t="shared" si="17"/>
        <v>0</v>
      </c>
      <c r="F64" s="417">
        <f t="shared" si="17"/>
        <v>0</v>
      </c>
      <c r="G64" s="417">
        <f t="shared" si="17"/>
        <v>0</v>
      </c>
      <c r="H64" s="417">
        <f t="shared" si="17"/>
        <v>0</v>
      </c>
      <c r="I64" s="417">
        <f t="shared" si="17"/>
        <v>0</v>
      </c>
      <c r="J64" s="417">
        <f t="shared" si="17"/>
        <v>0</v>
      </c>
      <c r="K64" s="417">
        <f t="shared" si="17"/>
        <v>0</v>
      </c>
      <c r="L64" s="417">
        <f t="shared" si="17"/>
        <v>0</v>
      </c>
      <c r="M64" s="417">
        <f t="shared" si="17"/>
        <v>0</v>
      </c>
      <c r="N64" s="418">
        <f t="shared" si="17"/>
        <v>0</v>
      </c>
      <c r="O64" s="419">
        <f t="shared" si="17"/>
        <v>0</v>
      </c>
      <c r="P64" s="370"/>
      <c r="Q64" s="370"/>
      <c r="R64" s="370"/>
      <c r="S64" s="370"/>
      <c r="T64" s="370"/>
      <c r="U64" s="370"/>
      <c r="V64" s="370"/>
      <c r="W64" s="370"/>
      <c r="X64" s="370"/>
      <c r="Y64" s="370"/>
      <c r="Z64" s="370"/>
    </row>
    <row r="65" ht="4.5" customHeight="1">
      <c r="A65" s="397"/>
      <c r="B65" s="397"/>
      <c r="C65" s="398"/>
      <c r="D65" s="398"/>
      <c r="E65" s="398"/>
      <c r="F65" s="398"/>
      <c r="G65" s="398"/>
      <c r="H65" s="398"/>
      <c r="I65" s="399"/>
      <c r="J65" s="399"/>
      <c r="K65" s="399"/>
      <c r="L65" s="399"/>
      <c r="M65" s="399"/>
      <c r="N65" s="399"/>
      <c r="O65" s="400"/>
      <c r="P65" s="199"/>
      <c r="Q65" s="199"/>
      <c r="R65" s="199"/>
      <c r="S65" s="199"/>
      <c r="T65" s="199"/>
      <c r="U65" s="199"/>
      <c r="V65" s="199"/>
      <c r="W65" s="199"/>
      <c r="X65" s="199"/>
      <c r="Y65" s="199"/>
      <c r="Z65" s="199"/>
    </row>
    <row r="66" ht="30.0" customHeight="1">
      <c r="A66" s="401" t="s">
        <v>24</v>
      </c>
      <c r="B66" s="402" t="s">
        <v>249</v>
      </c>
      <c r="C66" s="403"/>
      <c r="D66" s="404"/>
      <c r="E66" s="404"/>
      <c r="F66" s="404"/>
      <c r="G66" s="404"/>
      <c r="H66" s="404"/>
      <c r="I66" s="420"/>
      <c r="J66" s="405"/>
      <c r="K66" s="405"/>
      <c r="L66" s="405"/>
      <c r="M66" s="405"/>
      <c r="N66" s="405"/>
      <c r="O66" s="406">
        <f t="shared" ref="O66:O68" si="18">SUM(C66:N66)</f>
        <v>0</v>
      </c>
      <c r="P66" s="199"/>
      <c r="Q66" s="199"/>
      <c r="R66" s="199"/>
      <c r="S66" s="199"/>
      <c r="T66" s="199"/>
      <c r="U66" s="199"/>
      <c r="V66" s="199"/>
      <c r="W66" s="199"/>
      <c r="X66" s="199"/>
      <c r="Y66" s="199"/>
      <c r="Z66" s="199"/>
    </row>
    <row r="67" ht="30.0" customHeight="1">
      <c r="A67" s="407"/>
      <c r="B67" s="408" t="s">
        <v>257</v>
      </c>
      <c r="C67" s="421"/>
      <c r="D67" s="422"/>
      <c r="E67" s="422"/>
      <c r="F67" s="422"/>
      <c r="G67" s="422"/>
      <c r="H67" s="422"/>
      <c r="I67" s="423"/>
      <c r="J67" s="424"/>
      <c r="K67" s="424"/>
      <c r="L67" s="424"/>
      <c r="M67" s="424"/>
      <c r="N67" s="424"/>
      <c r="O67" s="406">
        <f t="shared" si="18"/>
        <v>0</v>
      </c>
      <c r="P67" s="199"/>
      <c r="Q67" s="199"/>
      <c r="R67" s="199"/>
      <c r="S67" s="199"/>
      <c r="T67" s="199"/>
      <c r="U67" s="199"/>
      <c r="V67" s="199"/>
      <c r="W67" s="199"/>
      <c r="X67" s="199"/>
      <c r="Y67" s="199"/>
      <c r="Z67" s="199"/>
    </row>
    <row r="68" ht="30.0" customHeight="1">
      <c r="A68" s="407"/>
      <c r="B68" s="425" t="s">
        <v>260</v>
      </c>
      <c r="C68" s="409"/>
      <c r="D68" s="410"/>
      <c r="E68" s="410"/>
      <c r="F68" s="410"/>
      <c r="G68" s="410"/>
      <c r="H68" s="410"/>
      <c r="I68" s="426"/>
      <c r="J68" s="427"/>
      <c r="K68" s="427"/>
      <c r="L68" s="427"/>
      <c r="M68" s="427"/>
      <c r="N68" s="427"/>
      <c r="O68" s="413">
        <f t="shared" si="18"/>
        <v>0</v>
      </c>
      <c r="P68" s="199"/>
      <c r="Q68" s="199"/>
      <c r="R68" s="199"/>
      <c r="S68" s="199"/>
      <c r="T68" s="199"/>
      <c r="U68" s="199"/>
      <c r="V68" s="199"/>
      <c r="W68" s="199"/>
      <c r="X68" s="199"/>
      <c r="Y68" s="199"/>
      <c r="Z68" s="199"/>
    </row>
    <row r="69" ht="30.0" customHeight="1">
      <c r="A69" s="414"/>
      <c r="B69" s="415" t="s">
        <v>73</v>
      </c>
      <c r="C69" s="416">
        <f t="shared" ref="C69:O69" si="19">SUM(C66:C68)</f>
        <v>0</v>
      </c>
      <c r="D69" s="428">
        <f t="shared" si="19"/>
        <v>0</v>
      </c>
      <c r="E69" s="428">
        <f t="shared" si="19"/>
        <v>0</v>
      </c>
      <c r="F69" s="428">
        <f t="shared" si="19"/>
        <v>0</v>
      </c>
      <c r="G69" s="428">
        <f t="shared" si="19"/>
        <v>0</v>
      </c>
      <c r="H69" s="428">
        <f t="shared" si="19"/>
        <v>0</v>
      </c>
      <c r="I69" s="428">
        <f t="shared" si="19"/>
        <v>0</v>
      </c>
      <c r="J69" s="428">
        <f t="shared" si="19"/>
        <v>0</v>
      </c>
      <c r="K69" s="428">
        <f t="shared" si="19"/>
        <v>0</v>
      </c>
      <c r="L69" s="428">
        <f t="shared" si="19"/>
        <v>0</v>
      </c>
      <c r="M69" s="428">
        <f t="shared" si="19"/>
        <v>0</v>
      </c>
      <c r="N69" s="429">
        <f t="shared" si="19"/>
        <v>0</v>
      </c>
      <c r="O69" s="419">
        <f t="shared" si="19"/>
        <v>0</v>
      </c>
      <c r="P69" s="370"/>
      <c r="Q69" s="370"/>
      <c r="R69" s="370"/>
      <c r="S69" s="370"/>
      <c r="T69" s="370"/>
      <c r="U69" s="370"/>
      <c r="V69" s="370"/>
      <c r="W69" s="370"/>
      <c r="X69" s="370"/>
      <c r="Y69" s="370"/>
      <c r="Z69" s="370"/>
    </row>
    <row r="70" ht="14.25" customHeight="1">
      <c r="A70" s="470" t="s">
        <v>269</v>
      </c>
      <c r="B70" s="470"/>
      <c r="C70" s="470"/>
      <c r="D70" s="470"/>
      <c r="E70" s="470"/>
      <c r="F70" s="470"/>
      <c r="G70" s="470"/>
      <c r="H70" s="470"/>
      <c r="I70" s="470"/>
      <c r="J70" s="470"/>
      <c r="K70" s="470"/>
      <c r="L70" s="470"/>
      <c r="M70" s="470"/>
      <c r="N70" s="470"/>
      <c r="O70" s="470"/>
      <c r="P70" s="470"/>
      <c r="Q70" s="470"/>
      <c r="R70" s="470"/>
      <c r="S70" s="470"/>
      <c r="T70" s="470"/>
      <c r="U70" s="470"/>
      <c r="V70" s="470"/>
      <c r="W70" s="470"/>
      <c r="X70" s="470"/>
      <c r="Y70" s="470"/>
      <c r="Z70" s="470"/>
    </row>
    <row r="71" ht="14.25" customHeight="1">
      <c r="A71" s="470" t="s">
        <v>270</v>
      </c>
      <c r="B71" s="470"/>
      <c r="C71" s="470"/>
      <c r="D71" s="470"/>
      <c r="E71" s="470"/>
      <c r="F71" s="470"/>
      <c r="G71" s="470"/>
      <c r="H71" s="470"/>
      <c r="I71" s="470"/>
      <c r="J71" s="470"/>
      <c r="K71" s="470"/>
      <c r="L71" s="470"/>
      <c r="M71" s="470"/>
      <c r="N71" s="470"/>
      <c r="O71" s="470"/>
      <c r="P71" s="470"/>
      <c r="Q71" s="470"/>
      <c r="R71" s="470"/>
      <c r="S71" s="470"/>
      <c r="T71" s="470"/>
      <c r="U71" s="470"/>
      <c r="V71" s="470"/>
      <c r="W71" s="470"/>
      <c r="X71" s="470"/>
      <c r="Y71" s="470"/>
      <c r="Z71" s="470"/>
    </row>
    <row r="72" ht="14.25" customHeight="1">
      <c r="A72" s="470" t="s">
        <v>271</v>
      </c>
      <c r="B72" s="470"/>
      <c r="C72" s="470"/>
      <c r="D72" s="470"/>
      <c r="E72" s="470"/>
      <c r="F72" s="470"/>
      <c r="G72" s="470"/>
      <c r="H72" s="470"/>
      <c r="I72" s="470"/>
      <c r="J72" s="470"/>
      <c r="K72" s="470"/>
      <c r="L72" s="470"/>
      <c r="M72" s="470"/>
      <c r="N72" s="470"/>
      <c r="O72" s="470"/>
      <c r="P72" s="470"/>
      <c r="Q72" s="470"/>
      <c r="R72" s="470"/>
      <c r="S72" s="470"/>
      <c r="T72" s="470"/>
      <c r="U72" s="470"/>
      <c r="V72" s="470"/>
      <c r="W72" s="470"/>
      <c r="X72" s="470"/>
      <c r="Y72" s="470"/>
      <c r="Z72" s="470"/>
    </row>
    <row r="73" ht="14.25" customHeight="1">
      <c r="A73" s="470" t="s">
        <v>272</v>
      </c>
      <c r="B73" s="470"/>
      <c r="C73" s="470"/>
      <c r="D73" s="470"/>
      <c r="E73" s="470"/>
      <c r="F73" s="470"/>
      <c r="G73" s="470"/>
      <c r="H73" s="470"/>
      <c r="I73" s="470"/>
      <c r="J73" s="470"/>
      <c r="K73" s="470"/>
      <c r="L73" s="470"/>
      <c r="M73" s="470"/>
      <c r="N73" s="470"/>
      <c r="O73" s="470"/>
      <c r="P73" s="470"/>
      <c r="Q73" s="470"/>
      <c r="R73" s="470"/>
      <c r="S73" s="470"/>
      <c r="T73" s="470"/>
      <c r="U73" s="470"/>
      <c r="V73" s="470"/>
      <c r="W73" s="470"/>
      <c r="X73" s="470"/>
      <c r="Y73" s="470"/>
      <c r="Z73" s="470"/>
    </row>
    <row r="74" ht="14.25" customHeight="1">
      <c r="A74" s="199"/>
      <c r="B74" s="199"/>
      <c r="C74" s="199"/>
      <c r="D74" s="199"/>
      <c r="E74" s="199"/>
      <c r="F74" s="199"/>
      <c r="G74" s="199"/>
      <c r="H74" s="199"/>
      <c r="I74" s="199"/>
      <c r="J74" s="199"/>
      <c r="K74" s="199"/>
      <c r="L74" s="199"/>
      <c r="M74" s="199"/>
      <c r="N74" s="199"/>
      <c r="O74" s="370"/>
      <c r="P74" s="199"/>
      <c r="Q74" s="199"/>
      <c r="R74" s="199"/>
      <c r="S74" s="199"/>
      <c r="T74" s="199"/>
      <c r="U74" s="199"/>
      <c r="V74" s="199"/>
      <c r="W74" s="199"/>
      <c r="X74" s="199"/>
      <c r="Y74" s="199"/>
      <c r="Z74" s="199"/>
    </row>
    <row r="75" ht="14.25" customHeight="1">
      <c r="A75" s="199"/>
      <c r="B75" s="199"/>
      <c r="C75" s="199"/>
      <c r="D75" s="199"/>
      <c r="E75" s="199"/>
      <c r="F75" s="199"/>
      <c r="G75" s="199"/>
      <c r="H75" s="199"/>
      <c r="I75" s="199"/>
      <c r="J75" s="199"/>
      <c r="K75" s="199"/>
      <c r="L75" s="199"/>
      <c r="M75" s="199"/>
      <c r="N75" s="199"/>
      <c r="O75" s="370"/>
      <c r="P75" s="199"/>
      <c r="Q75" s="199"/>
      <c r="R75" s="199"/>
      <c r="S75" s="199"/>
      <c r="T75" s="199"/>
      <c r="U75" s="199"/>
      <c r="V75" s="199"/>
      <c r="W75" s="199"/>
      <c r="X75" s="199"/>
      <c r="Y75" s="199"/>
      <c r="Z75" s="199"/>
    </row>
    <row r="76" ht="14.25" customHeight="1">
      <c r="A76" s="199"/>
      <c r="B76" s="199"/>
      <c r="C76" s="199"/>
      <c r="D76" s="199"/>
      <c r="E76" s="199"/>
      <c r="F76" s="199"/>
      <c r="G76" s="199"/>
      <c r="H76" s="199"/>
      <c r="I76" s="199"/>
      <c r="J76" s="199"/>
      <c r="K76" s="199"/>
      <c r="L76" s="199"/>
      <c r="M76" s="199"/>
      <c r="N76" s="199"/>
      <c r="O76" s="370"/>
      <c r="P76" s="199"/>
      <c r="Q76" s="199"/>
      <c r="R76" s="199"/>
      <c r="S76" s="199"/>
      <c r="T76" s="199"/>
      <c r="U76" s="199"/>
      <c r="V76" s="199"/>
      <c r="W76" s="199"/>
      <c r="X76" s="199"/>
      <c r="Y76" s="199"/>
      <c r="Z76" s="199"/>
    </row>
    <row r="77" ht="14.25" customHeight="1">
      <c r="A77" s="199"/>
      <c r="B77" s="199"/>
      <c r="C77" s="199"/>
      <c r="D77" s="199"/>
      <c r="E77" s="199"/>
      <c r="F77" s="199"/>
      <c r="G77" s="199"/>
      <c r="H77" s="199"/>
      <c r="I77" s="199"/>
      <c r="J77" s="199"/>
      <c r="K77" s="199"/>
      <c r="L77" s="199"/>
      <c r="M77" s="199"/>
      <c r="N77" s="199"/>
      <c r="O77" s="370"/>
      <c r="P77" s="199"/>
      <c r="Q77" s="199"/>
      <c r="R77" s="199"/>
      <c r="S77" s="199"/>
      <c r="T77" s="199"/>
      <c r="U77" s="199"/>
      <c r="V77" s="199"/>
      <c r="W77" s="199"/>
      <c r="X77" s="199"/>
      <c r="Y77" s="199"/>
      <c r="Z77" s="199"/>
    </row>
    <row r="78" ht="14.25" customHeight="1">
      <c r="A78" s="199"/>
      <c r="B78" s="199"/>
      <c r="C78" s="199"/>
      <c r="D78" s="199"/>
      <c r="E78" s="199"/>
      <c r="F78" s="199"/>
      <c r="G78" s="199"/>
      <c r="H78" s="199"/>
      <c r="I78" s="199"/>
      <c r="J78" s="199"/>
      <c r="K78" s="199"/>
      <c r="L78" s="199"/>
      <c r="M78" s="199"/>
      <c r="N78" s="199"/>
      <c r="O78" s="370"/>
      <c r="P78" s="199"/>
      <c r="Q78" s="199"/>
      <c r="R78" s="199"/>
      <c r="S78" s="199"/>
      <c r="T78" s="199"/>
      <c r="U78" s="199"/>
      <c r="V78" s="199"/>
      <c r="W78" s="199"/>
      <c r="X78" s="199"/>
      <c r="Y78" s="199"/>
      <c r="Z78" s="199"/>
    </row>
    <row r="79" ht="14.25" customHeight="1">
      <c r="A79" s="199"/>
      <c r="B79" s="199"/>
      <c r="C79" s="199"/>
      <c r="D79" s="199"/>
      <c r="E79" s="199"/>
      <c r="F79" s="199"/>
      <c r="G79" s="199"/>
      <c r="H79" s="199"/>
      <c r="I79" s="199"/>
      <c r="J79" s="199"/>
      <c r="K79" s="199"/>
      <c r="L79" s="199"/>
      <c r="M79" s="199"/>
      <c r="N79" s="199"/>
      <c r="O79" s="370"/>
      <c r="P79" s="199"/>
      <c r="Q79" s="199"/>
      <c r="R79" s="199"/>
      <c r="S79" s="199"/>
      <c r="T79" s="199"/>
      <c r="U79" s="199"/>
      <c r="V79" s="199"/>
      <c r="W79" s="199"/>
      <c r="X79" s="199"/>
      <c r="Y79" s="199"/>
      <c r="Z79" s="199"/>
    </row>
    <row r="80" ht="14.25" customHeight="1">
      <c r="A80" s="199"/>
      <c r="B80" s="199"/>
      <c r="C80" s="199"/>
      <c r="D80" s="199"/>
      <c r="E80" s="199"/>
      <c r="F80" s="199"/>
      <c r="G80" s="199"/>
      <c r="H80" s="199"/>
      <c r="I80" s="199"/>
      <c r="J80" s="199"/>
      <c r="K80" s="199"/>
      <c r="L80" s="199"/>
      <c r="M80" s="199"/>
      <c r="N80" s="199"/>
      <c r="O80" s="370"/>
      <c r="P80" s="199"/>
      <c r="Q80" s="199"/>
      <c r="R80" s="199"/>
      <c r="S80" s="199"/>
      <c r="T80" s="199"/>
      <c r="U80" s="199"/>
      <c r="V80" s="199"/>
      <c r="W80" s="199"/>
      <c r="X80" s="199"/>
      <c r="Y80" s="199"/>
      <c r="Z80" s="199"/>
    </row>
    <row r="81" ht="14.25" customHeight="1">
      <c r="A81" s="199"/>
      <c r="B81" s="199"/>
      <c r="C81" s="199"/>
      <c r="D81" s="199"/>
      <c r="E81" s="199"/>
      <c r="F81" s="199"/>
      <c r="G81" s="199"/>
      <c r="H81" s="199"/>
      <c r="I81" s="199"/>
      <c r="J81" s="199"/>
      <c r="K81" s="199"/>
      <c r="L81" s="199"/>
      <c r="M81" s="199"/>
      <c r="N81" s="199"/>
      <c r="O81" s="370"/>
      <c r="P81" s="199"/>
      <c r="Q81" s="199"/>
      <c r="R81" s="199"/>
      <c r="S81" s="199"/>
      <c r="T81" s="199"/>
      <c r="U81" s="199"/>
      <c r="V81" s="199"/>
      <c r="W81" s="199"/>
      <c r="X81" s="199"/>
      <c r="Y81" s="199"/>
      <c r="Z81" s="199"/>
    </row>
    <row r="82" ht="14.25" customHeight="1">
      <c r="A82" s="199"/>
      <c r="B82" s="199"/>
      <c r="C82" s="199"/>
      <c r="D82" s="199"/>
      <c r="E82" s="199"/>
      <c r="F82" s="199"/>
      <c r="G82" s="199"/>
      <c r="H82" s="199"/>
      <c r="I82" s="199"/>
      <c r="J82" s="199"/>
      <c r="K82" s="199"/>
      <c r="L82" s="199"/>
      <c r="M82" s="199"/>
      <c r="N82" s="199"/>
      <c r="O82" s="370"/>
      <c r="P82" s="199"/>
      <c r="Q82" s="199"/>
      <c r="R82" s="199"/>
      <c r="S82" s="199"/>
      <c r="T82" s="199"/>
      <c r="U82" s="199"/>
      <c r="V82" s="199"/>
      <c r="W82" s="199"/>
      <c r="X82" s="199"/>
      <c r="Y82" s="199"/>
      <c r="Z82" s="199"/>
    </row>
    <row r="83" ht="14.25" customHeight="1">
      <c r="A83" s="199"/>
      <c r="B83" s="199"/>
      <c r="C83" s="199"/>
      <c r="D83" s="199"/>
      <c r="E83" s="199"/>
      <c r="F83" s="199"/>
      <c r="G83" s="199"/>
      <c r="H83" s="199"/>
      <c r="I83" s="199"/>
      <c r="J83" s="199"/>
      <c r="K83" s="199"/>
      <c r="L83" s="199"/>
      <c r="M83" s="199"/>
      <c r="N83" s="199"/>
      <c r="O83" s="370"/>
      <c r="P83" s="199"/>
      <c r="Q83" s="199"/>
      <c r="R83" s="199"/>
      <c r="S83" s="199"/>
      <c r="T83" s="199"/>
      <c r="U83" s="199"/>
      <c r="V83" s="199"/>
      <c r="W83" s="199"/>
      <c r="X83" s="199"/>
      <c r="Y83" s="199"/>
      <c r="Z83" s="199"/>
    </row>
    <row r="84" ht="14.25" customHeight="1">
      <c r="A84" s="199"/>
      <c r="B84" s="199"/>
      <c r="C84" s="199"/>
      <c r="D84" s="199"/>
      <c r="E84" s="199"/>
      <c r="F84" s="199"/>
      <c r="G84" s="199"/>
      <c r="H84" s="199"/>
      <c r="I84" s="199"/>
      <c r="J84" s="199"/>
      <c r="K84" s="199"/>
      <c r="L84" s="199"/>
      <c r="M84" s="199"/>
      <c r="N84" s="199"/>
      <c r="O84" s="370"/>
      <c r="P84" s="199"/>
      <c r="Q84" s="199"/>
      <c r="R84" s="199"/>
      <c r="S84" s="199"/>
      <c r="T84" s="199"/>
      <c r="U84" s="199"/>
      <c r="V84" s="199"/>
      <c r="W84" s="199"/>
      <c r="X84" s="199"/>
      <c r="Y84" s="199"/>
      <c r="Z84" s="199"/>
    </row>
    <row r="85" ht="14.25" customHeight="1">
      <c r="A85" s="199"/>
      <c r="B85" s="199"/>
      <c r="C85" s="199"/>
      <c r="D85" s="199"/>
      <c r="E85" s="199"/>
      <c r="F85" s="199"/>
      <c r="G85" s="199"/>
      <c r="H85" s="199"/>
      <c r="I85" s="199"/>
      <c r="J85" s="199"/>
      <c r="K85" s="199"/>
      <c r="L85" s="199"/>
      <c r="M85" s="199"/>
      <c r="N85" s="199"/>
      <c r="O85" s="370"/>
      <c r="P85" s="199"/>
      <c r="Q85" s="199"/>
      <c r="R85" s="199"/>
      <c r="S85" s="199"/>
      <c r="T85" s="199"/>
      <c r="U85" s="199"/>
      <c r="V85" s="199"/>
      <c r="W85" s="199"/>
      <c r="X85" s="199"/>
      <c r="Y85" s="199"/>
      <c r="Z85" s="199"/>
    </row>
    <row r="86" ht="14.25" customHeight="1">
      <c r="A86" s="199"/>
      <c r="B86" s="199"/>
      <c r="C86" s="199"/>
      <c r="D86" s="199"/>
      <c r="E86" s="199"/>
      <c r="F86" s="199"/>
      <c r="G86" s="199"/>
      <c r="H86" s="199"/>
      <c r="I86" s="199"/>
      <c r="J86" s="199"/>
      <c r="K86" s="199"/>
      <c r="L86" s="199"/>
      <c r="M86" s="199"/>
      <c r="N86" s="199"/>
      <c r="O86" s="370"/>
      <c r="P86" s="199"/>
      <c r="Q86" s="199"/>
      <c r="R86" s="199"/>
      <c r="S86" s="199"/>
      <c r="T86" s="199"/>
      <c r="U86" s="199"/>
      <c r="V86" s="199"/>
      <c r="W86" s="199"/>
      <c r="X86" s="199"/>
      <c r="Y86" s="199"/>
      <c r="Z86" s="199"/>
    </row>
    <row r="87" ht="14.25" customHeight="1">
      <c r="A87" s="199"/>
      <c r="B87" s="199"/>
      <c r="C87" s="199"/>
      <c r="D87" s="199"/>
      <c r="E87" s="199"/>
      <c r="F87" s="199"/>
      <c r="G87" s="199"/>
      <c r="H87" s="199"/>
      <c r="I87" s="199"/>
      <c r="J87" s="199"/>
      <c r="K87" s="199"/>
      <c r="L87" s="199"/>
      <c r="M87" s="199"/>
      <c r="N87" s="199"/>
      <c r="O87" s="370"/>
      <c r="P87" s="199"/>
      <c r="Q87" s="199"/>
      <c r="R87" s="199"/>
      <c r="S87" s="199"/>
      <c r="T87" s="199"/>
      <c r="U87" s="199"/>
      <c r="V87" s="199"/>
      <c r="W87" s="199"/>
      <c r="X87" s="199"/>
      <c r="Y87" s="199"/>
      <c r="Z87" s="199"/>
    </row>
    <row r="88" ht="14.25" customHeight="1">
      <c r="A88" s="199"/>
      <c r="B88" s="199"/>
      <c r="C88" s="199"/>
      <c r="D88" s="199"/>
      <c r="E88" s="199"/>
      <c r="F88" s="199"/>
      <c r="G88" s="199"/>
      <c r="H88" s="199"/>
      <c r="I88" s="199"/>
      <c r="J88" s="199"/>
      <c r="K88" s="199"/>
      <c r="L88" s="199"/>
      <c r="M88" s="199"/>
      <c r="N88" s="199"/>
      <c r="O88" s="370"/>
      <c r="P88" s="199"/>
      <c r="Q88" s="199"/>
      <c r="R88" s="199"/>
      <c r="S88" s="199"/>
      <c r="T88" s="199"/>
      <c r="U88" s="199"/>
      <c r="V88" s="199"/>
      <c r="W88" s="199"/>
      <c r="X88" s="199"/>
      <c r="Y88" s="199"/>
      <c r="Z88" s="199"/>
    </row>
    <row r="89" ht="14.25" customHeight="1">
      <c r="A89" s="199"/>
      <c r="B89" s="199"/>
      <c r="C89" s="199"/>
      <c r="D89" s="199"/>
      <c r="E89" s="199"/>
      <c r="F89" s="199"/>
      <c r="G89" s="199"/>
      <c r="H89" s="199"/>
      <c r="I89" s="199"/>
      <c r="J89" s="199"/>
      <c r="K89" s="199"/>
      <c r="L89" s="199"/>
      <c r="M89" s="199"/>
      <c r="N89" s="199"/>
      <c r="O89" s="370"/>
      <c r="P89" s="199"/>
      <c r="Q89" s="199"/>
      <c r="R89" s="199"/>
      <c r="S89" s="199"/>
      <c r="T89" s="199"/>
      <c r="U89" s="199"/>
      <c r="V89" s="199"/>
      <c r="W89" s="199"/>
      <c r="X89" s="199"/>
      <c r="Y89" s="199"/>
      <c r="Z89" s="199"/>
    </row>
    <row r="90" ht="14.25" customHeight="1">
      <c r="A90" s="199"/>
      <c r="B90" s="199"/>
      <c r="C90" s="199"/>
      <c r="D90" s="199"/>
      <c r="E90" s="199"/>
      <c r="F90" s="199"/>
      <c r="G90" s="199"/>
      <c r="H90" s="199"/>
      <c r="I90" s="199"/>
      <c r="J90" s="199"/>
      <c r="K90" s="199"/>
      <c r="L90" s="199"/>
      <c r="M90" s="199"/>
      <c r="N90" s="199"/>
      <c r="O90" s="370"/>
      <c r="P90" s="199"/>
      <c r="Q90" s="199"/>
      <c r="R90" s="199"/>
      <c r="S90" s="199"/>
      <c r="T90" s="199"/>
      <c r="U90" s="199"/>
      <c r="V90" s="199"/>
      <c r="W90" s="199"/>
      <c r="X90" s="199"/>
      <c r="Y90" s="199"/>
      <c r="Z90" s="199"/>
    </row>
    <row r="91" ht="14.25" customHeight="1">
      <c r="A91" s="199"/>
      <c r="B91" s="199"/>
      <c r="C91" s="199"/>
      <c r="D91" s="199"/>
      <c r="E91" s="199"/>
      <c r="F91" s="199"/>
      <c r="G91" s="199"/>
      <c r="H91" s="199"/>
      <c r="I91" s="199"/>
      <c r="J91" s="199"/>
      <c r="K91" s="199"/>
      <c r="L91" s="199"/>
      <c r="M91" s="199"/>
      <c r="N91" s="199"/>
      <c r="O91" s="370"/>
      <c r="P91" s="199"/>
      <c r="Q91" s="199"/>
      <c r="R91" s="199"/>
      <c r="S91" s="199"/>
      <c r="T91" s="199"/>
      <c r="U91" s="199"/>
      <c r="V91" s="199"/>
      <c r="W91" s="199"/>
      <c r="X91" s="199"/>
      <c r="Y91" s="199"/>
      <c r="Z91" s="199"/>
    </row>
    <row r="92" ht="14.25" customHeight="1">
      <c r="A92" s="199"/>
      <c r="B92" s="199"/>
      <c r="C92" s="199"/>
      <c r="D92" s="199"/>
      <c r="E92" s="199"/>
      <c r="F92" s="199"/>
      <c r="G92" s="199"/>
      <c r="H92" s="199"/>
      <c r="I92" s="199"/>
      <c r="J92" s="199"/>
      <c r="K92" s="199"/>
      <c r="L92" s="199"/>
      <c r="M92" s="199"/>
      <c r="N92" s="199"/>
      <c r="O92" s="370"/>
      <c r="P92" s="199"/>
      <c r="Q92" s="199"/>
      <c r="R92" s="199"/>
      <c r="S92" s="199"/>
      <c r="T92" s="199"/>
      <c r="U92" s="199"/>
      <c r="V92" s="199"/>
      <c r="W92" s="199"/>
      <c r="X92" s="199"/>
      <c r="Y92" s="199"/>
      <c r="Z92" s="199"/>
    </row>
    <row r="93" ht="14.25" customHeight="1">
      <c r="A93" s="199"/>
      <c r="B93" s="199"/>
      <c r="C93" s="199"/>
      <c r="D93" s="199"/>
      <c r="E93" s="199"/>
      <c r="F93" s="199"/>
      <c r="G93" s="199"/>
      <c r="H93" s="199"/>
      <c r="I93" s="199"/>
      <c r="J93" s="199"/>
      <c r="K93" s="199"/>
      <c r="L93" s="199"/>
      <c r="M93" s="199"/>
      <c r="N93" s="199"/>
      <c r="O93" s="370"/>
      <c r="P93" s="199"/>
      <c r="Q93" s="199"/>
      <c r="R93" s="199"/>
      <c r="S93" s="199"/>
      <c r="T93" s="199"/>
      <c r="U93" s="199"/>
      <c r="V93" s="199"/>
      <c r="W93" s="199"/>
      <c r="X93" s="199"/>
      <c r="Y93" s="199"/>
      <c r="Z93" s="199"/>
    </row>
    <row r="94" ht="14.25" customHeight="1">
      <c r="A94" s="199"/>
      <c r="B94" s="199"/>
      <c r="C94" s="199"/>
      <c r="D94" s="199"/>
      <c r="E94" s="199"/>
      <c r="F94" s="199"/>
      <c r="G94" s="199"/>
      <c r="H94" s="199"/>
      <c r="I94" s="199"/>
      <c r="J94" s="199"/>
      <c r="K94" s="199"/>
      <c r="L94" s="199"/>
      <c r="M94" s="199"/>
      <c r="N94" s="199"/>
      <c r="O94" s="370"/>
      <c r="P94" s="199"/>
      <c r="Q94" s="199"/>
      <c r="R94" s="199"/>
      <c r="S94" s="199"/>
      <c r="T94" s="199"/>
      <c r="U94" s="199"/>
      <c r="V94" s="199"/>
      <c r="W94" s="199"/>
      <c r="X94" s="199"/>
      <c r="Y94" s="199"/>
      <c r="Z94" s="199"/>
    </row>
    <row r="95" ht="14.25" customHeight="1">
      <c r="A95" s="199"/>
      <c r="B95" s="199"/>
      <c r="C95" s="199"/>
      <c r="D95" s="199"/>
      <c r="E95" s="199"/>
      <c r="F95" s="199"/>
      <c r="G95" s="199"/>
      <c r="H95" s="199"/>
      <c r="I95" s="199"/>
      <c r="J95" s="199"/>
      <c r="K95" s="199"/>
      <c r="L95" s="199"/>
      <c r="M95" s="199"/>
      <c r="N95" s="199"/>
      <c r="O95" s="370"/>
      <c r="P95" s="199"/>
      <c r="Q95" s="199"/>
      <c r="R95" s="199"/>
      <c r="S95" s="199"/>
      <c r="T95" s="199"/>
      <c r="U95" s="199"/>
      <c r="V95" s="199"/>
      <c r="W95" s="199"/>
      <c r="X95" s="199"/>
      <c r="Y95" s="199"/>
      <c r="Z95" s="199"/>
    </row>
    <row r="96" ht="14.25" customHeight="1">
      <c r="A96" s="199"/>
      <c r="B96" s="199"/>
      <c r="C96" s="199"/>
      <c r="D96" s="199"/>
      <c r="E96" s="199"/>
      <c r="F96" s="199"/>
      <c r="G96" s="199"/>
      <c r="H96" s="199"/>
      <c r="I96" s="199"/>
      <c r="J96" s="199"/>
      <c r="K96" s="199"/>
      <c r="L96" s="199"/>
      <c r="M96" s="199"/>
      <c r="N96" s="199"/>
      <c r="O96" s="370"/>
      <c r="P96" s="199"/>
      <c r="Q96" s="199"/>
      <c r="R96" s="199"/>
      <c r="S96" s="199"/>
      <c r="T96" s="199"/>
      <c r="U96" s="199"/>
      <c r="V96" s="199"/>
      <c r="W96" s="199"/>
      <c r="X96" s="199"/>
      <c r="Y96" s="199"/>
      <c r="Z96" s="199"/>
    </row>
    <row r="97" ht="14.25" customHeight="1">
      <c r="A97" s="199"/>
      <c r="B97" s="199"/>
      <c r="C97" s="199"/>
      <c r="D97" s="199"/>
      <c r="E97" s="199"/>
      <c r="F97" s="199"/>
      <c r="G97" s="199"/>
      <c r="H97" s="199"/>
      <c r="I97" s="199"/>
      <c r="J97" s="199"/>
      <c r="K97" s="199"/>
      <c r="L97" s="199"/>
      <c r="M97" s="199"/>
      <c r="N97" s="199"/>
      <c r="O97" s="370"/>
      <c r="P97" s="199"/>
      <c r="Q97" s="199"/>
      <c r="R97" s="199"/>
      <c r="S97" s="199"/>
      <c r="T97" s="199"/>
      <c r="U97" s="199"/>
      <c r="V97" s="199"/>
      <c r="W97" s="199"/>
      <c r="X97" s="199"/>
      <c r="Y97" s="199"/>
      <c r="Z97" s="199"/>
    </row>
    <row r="98" ht="14.25" customHeight="1">
      <c r="A98" s="199"/>
      <c r="B98" s="199"/>
      <c r="C98" s="199"/>
      <c r="D98" s="199"/>
      <c r="E98" s="199"/>
      <c r="F98" s="199"/>
      <c r="G98" s="199"/>
      <c r="H98" s="199"/>
      <c r="I98" s="199"/>
      <c r="J98" s="199"/>
      <c r="K98" s="199"/>
      <c r="L98" s="199"/>
      <c r="M98" s="199"/>
      <c r="N98" s="199"/>
      <c r="O98" s="370"/>
      <c r="P98" s="199"/>
      <c r="Q98" s="199"/>
      <c r="R98" s="199"/>
      <c r="S98" s="199"/>
      <c r="T98" s="199"/>
      <c r="U98" s="199"/>
      <c r="V98" s="199"/>
      <c r="W98" s="199"/>
      <c r="X98" s="199"/>
      <c r="Y98" s="199"/>
      <c r="Z98" s="199"/>
    </row>
    <row r="99" ht="14.25" customHeight="1">
      <c r="A99" s="199"/>
      <c r="B99" s="199"/>
      <c r="C99" s="199"/>
      <c r="D99" s="199"/>
      <c r="E99" s="199"/>
      <c r="F99" s="199"/>
      <c r="G99" s="199"/>
      <c r="H99" s="199"/>
      <c r="I99" s="199"/>
      <c r="J99" s="199"/>
      <c r="K99" s="199"/>
      <c r="L99" s="199"/>
      <c r="M99" s="199"/>
      <c r="N99" s="199"/>
      <c r="O99" s="370"/>
      <c r="P99" s="199"/>
      <c r="Q99" s="199"/>
      <c r="R99" s="199"/>
      <c r="S99" s="199"/>
      <c r="T99" s="199"/>
      <c r="U99" s="199"/>
      <c r="V99" s="199"/>
      <c r="W99" s="199"/>
      <c r="X99" s="199"/>
      <c r="Y99" s="199"/>
      <c r="Z99" s="199"/>
    </row>
    <row r="100" ht="14.25" customHeight="1">
      <c r="A100" s="199"/>
      <c r="B100" s="199"/>
      <c r="C100" s="199"/>
      <c r="D100" s="199"/>
      <c r="E100" s="199"/>
      <c r="F100" s="199"/>
      <c r="G100" s="199"/>
      <c r="H100" s="199"/>
      <c r="I100" s="199"/>
      <c r="J100" s="199"/>
      <c r="K100" s="199"/>
      <c r="L100" s="199"/>
      <c r="M100" s="199"/>
      <c r="N100" s="199"/>
      <c r="O100" s="370"/>
      <c r="P100" s="199"/>
      <c r="Q100" s="199"/>
      <c r="R100" s="199"/>
      <c r="S100" s="199"/>
      <c r="T100" s="199"/>
      <c r="U100" s="199"/>
      <c r="V100" s="199"/>
      <c r="W100" s="199"/>
      <c r="X100" s="199"/>
      <c r="Y100" s="199"/>
      <c r="Z100" s="199"/>
    </row>
    <row r="101" ht="14.25" customHeight="1">
      <c r="A101" s="199"/>
      <c r="B101" s="199"/>
      <c r="C101" s="199"/>
      <c r="D101" s="199"/>
      <c r="E101" s="199"/>
      <c r="F101" s="199"/>
      <c r="G101" s="199"/>
      <c r="H101" s="199"/>
      <c r="I101" s="199"/>
      <c r="J101" s="199"/>
      <c r="K101" s="199"/>
      <c r="L101" s="199"/>
      <c r="M101" s="199"/>
      <c r="N101" s="199"/>
      <c r="O101" s="370"/>
      <c r="P101" s="199"/>
      <c r="Q101" s="199"/>
      <c r="R101" s="199"/>
      <c r="S101" s="199"/>
      <c r="T101" s="199"/>
      <c r="U101" s="199"/>
      <c r="V101" s="199"/>
      <c r="W101" s="199"/>
      <c r="X101" s="199"/>
      <c r="Y101" s="199"/>
      <c r="Z101" s="199"/>
    </row>
    <row r="102" ht="14.25" customHeight="1">
      <c r="A102" s="199"/>
      <c r="B102" s="199"/>
      <c r="C102" s="199"/>
      <c r="D102" s="199"/>
      <c r="E102" s="199"/>
      <c r="F102" s="199"/>
      <c r="G102" s="199"/>
      <c r="H102" s="199"/>
      <c r="I102" s="199"/>
      <c r="J102" s="199"/>
      <c r="K102" s="199"/>
      <c r="L102" s="199"/>
      <c r="M102" s="199"/>
      <c r="N102" s="199"/>
      <c r="O102" s="370"/>
      <c r="P102" s="199"/>
      <c r="Q102" s="199"/>
      <c r="R102" s="199"/>
      <c r="S102" s="199"/>
      <c r="T102" s="199"/>
      <c r="U102" s="199"/>
      <c r="V102" s="199"/>
      <c r="W102" s="199"/>
      <c r="X102" s="199"/>
      <c r="Y102" s="199"/>
      <c r="Z102" s="199"/>
    </row>
    <row r="103" ht="14.25" customHeight="1">
      <c r="A103" s="199"/>
      <c r="B103" s="199"/>
      <c r="C103" s="199"/>
      <c r="D103" s="199"/>
      <c r="E103" s="199"/>
      <c r="F103" s="199"/>
      <c r="G103" s="199"/>
      <c r="H103" s="199"/>
      <c r="I103" s="199"/>
      <c r="J103" s="199"/>
      <c r="K103" s="199"/>
      <c r="L103" s="199"/>
      <c r="M103" s="199"/>
      <c r="N103" s="199"/>
      <c r="O103" s="370"/>
      <c r="P103" s="199"/>
      <c r="Q103" s="199"/>
      <c r="R103" s="199"/>
      <c r="S103" s="199"/>
      <c r="T103" s="199"/>
      <c r="U103" s="199"/>
      <c r="V103" s="199"/>
      <c r="W103" s="199"/>
      <c r="X103" s="199"/>
      <c r="Y103" s="199"/>
      <c r="Z103" s="199"/>
    </row>
    <row r="104" ht="14.25" customHeight="1">
      <c r="A104" s="199"/>
      <c r="B104" s="199"/>
      <c r="C104" s="199"/>
      <c r="D104" s="199"/>
      <c r="E104" s="199"/>
      <c r="F104" s="199"/>
      <c r="G104" s="199"/>
      <c r="H104" s="199"/>
      <c r="I104" s="199"/>
      <c r="J104" s="199"/>
      <c r="K104" s="199"/>
      <c r="L104" s="199"/>
      <c r="M104" s="199"/>
      <c r="N104" s="199"/>
      <c r="O104" s="370"/>
      <c r="P104" s="199"/>
      <c r="Q104" s="199"/>
      <c r="R104" s="199"/>
      <c r="S104" s="199"/>
      <c r="T104" s="199"/>
      <c r="U104" s="199"/>
      <c r="V104" s="199"/>
      <c r="W104" s="199"/>
      <c r="X104" s="199"/>
      <c r="Y104" s="199"/>
      <c r="Z104" s="199"/>
    </row>
    <row r="105" ht="14.25" customHeight="1">
      <c r="A105" s="199"/>
      <c r="B105" s="199"/>
      <c r="C105" s="199"/>
      <c r="D105" s="199"/>
      <c r="E105" s="199"/>
      <c r="F105" s="199"/>
      <c r="G105" s="199"/>
      <c r="H105" s="199"/>
      <c r="I105" s="199"/>
      <c r="J105" s="199"/>
      <c r="K105" s="199"/>
      <c r="L105" s="199"/>
      <c r="M105" s="199"/>
      <c r="N105" s="199"/>
      <c r="O105" s="370"/>
      <c r="P105" s="199"/>
      <c r="Q105" s="199"/>
      <c r="R105" s="199"/>
      <c r="S105" s="199"/>
      <c r="T105" s="199"/>
      <c r="U105" s="199"/>
      <c r="V105" s="199"/>
      <c r="W105" s="199"/>
      <c r="X105" s="199"/>
      <c r="Y105" s="199"/>
      <c r="Z105" s="199"/>
    </row>
    <row r="106" ht="14.25" customHeight="1">
      <c r="A106" s="199"/>
      <c r="B106" s="199"/>
      <c r="C106" s="199"/>
      <c r="D106" s="199"/>
      <c r="E106" s="199"/>
      <c r="F106" s="199"/>
      <c r="G106" s="199"/>
      <c r="H106" s="199"/>
      <c r="I106" s="199"/>
      <c r="J106" s="199"/>
      <c r="K106" s="199"/>
      <c r="L106" s="199"/>
      <c r="M106" s="199"/>
      <c r="N106" s="199"/>
      <c r="O106" s="370"/>
      <c r="P106" s="199"/>
      <c r="Q106" s="199"/>
      <c r="R106" s="199"/>
      <c r="S106" s="199"/>
      <c r="T106" s="199"/>
      <c r="U106" s="199"/>
      <c r="V106" s="199"/>
      <c r="W106" s="199"/>
      <c r="X106" s="199"/>
      <c r="Y106" s="199"/>
      <c r="Z106" s="199"/>
    </row>
    <row r="107" ht="14.25" customHeight="1">
      <c r="A107" s="199"/>
      <c r="B107" s="199"/>
      <c r="C107" s="199"/>
      <c r="D107" s="199"/>
      <c r="E107" s="199"/>
      <c r="F107" s="199"/>
      <c r="G107" s="199"/>
      <c r="H107" s="199"/>
      <c r="I107" s="199"/>
      <c r="J107" s="199"/>
      <c r="K107" s="199"/>
      <c r="L107" s="199"/>
      <c r="M107" s="199"/>
      <c r="N107" s="199"/>
      <c r="O107" s="370"/>
      <c r="P107" s="199"/>
      <c r="Q107" s="199"/>
      <c r="R107" s="199"/>
      <c r="S107" s="199"/>
      <c r="T107" s="199"/>
      <c r="U107" s="199"/>
      <c r="V107" s="199"/>
      <c r="W107" s="199"/>
      <c r="X107" s="199"/>
      <c r="Y107" s="199"/>
      <c r="Z107" s="199"/>
    </row>
    <row r="108" ht="14.25" customHeight="1">
      <c r="A108" s="199"/>
      <c r="B108" s="199"/>
      <c r="C108" s="199"/>
      <c r="D108" s="199"/>
      <c r="E108" s="199"/>
      <c r="F108" s="199"/>
      <c r="G108" s="199"/>
      <c r="H108" s="199"/>
      <c r="I108" s="199"/>
      <c r="J108" s="199"/>
      <c r="K108" s="199"/>
      <c r="L108" s="199"/>
      <c r="M108" s="199"/>
      <c r="N108" s="199"/>
      <c r="O108" s="370"/>
      <c r="P108" s="199"/>
      <c r="Q108" s="199"/>
      <c r="R108" s="199"/>
      <c r="S108" s="199"/>
      <c r="T108" s="199"/>
      <c r="U108" s="199"/>
      <c r="V108" s="199"/>
      <c r="W108" s="199"/>
      <c r="X108" s="199"/>
      <c r="Y108" s="199"/>
      <c r="Z108" s="199"/>
    </row>
    <row r="109" ht="14.25" customHeight="1">
      <c r="A109" s="199"/>
      <c r="B109" s="199"/>
      <c r="C109" s="199"/>
      <c r="D109" s="199"/>
      <c r="E109" s="199"/>
      <c r="F109" s="199"/>
      <c r="G109" s="199"/>
      <c r="H109" s="199"/>
      <c r="I109" s="199"/>
      <c r="J109" s="199"/>
      <c r="K109" s="199"/>
      <c r="L109" s="199"/>
      <c r="M109" s="199"/>
      <c r="N109" s="199"/>
      <c r="O109" s="370"/>
      <c r="P109" s="199"/>
      <c r="Q109" s="199"/>
      <c r="R109" s="199"/>
      <c r="S109" s="199"/>
      <c r="T109" s="199"/>
      <c r="U109" s="199"/>
      <c r="V109" s="199"/>
      <c r="W109" s="199"/>
      <c r="X109" s="199"/>
      <c r="Y109" s="199"/>
      <c r="Z109" s="199"/>
    </row>
    <row r="110" ht="14.25" customHeight="1">
      <c r="A110" s="199"/>
      <c r="B110" s="199"/>
      <c r="C110" s="199"/>
      <c r="D110" s="199"/>
      <c r="E110" s="199"/>
      <c r="F110" s="199"/>
      <c r="G110" s="199"/>
      <c r="H110" s="199"/>
      <c r="I110" s="199"/>
      <c r="J110" s="199"/>
      <c r="K110" s="199"/>
      <c r="L110" s="199"/>
      <c r="M110" s="199"/>
      <c r="N110" s="199"/>
      <c r="O110" s="370"/>
      <c r="P110" s="199"/>
      <c r="Q110" s="199"/>
      <c r="R110" s="199"/>
      <c r="S110" s="199"/>
      <c r="T110" s="199"/>
      <c r="U110" s="199"/>
      <c r="V110" s="199"/>
      <c r="W110" s="199"/>
      <c r="X110" s="199"/>
      <c r="Y110" s="199"/>
      <c r="Z110" s="199"/>
    </row>
    <row r="111" ht="14.25" customHeight="1">
      <c r="A111" s="199"/>
      <c r="B111" s="199"/>
      <c r="C111" s="199"/>
      <c r="D111" s="199"/>
      <c r="E111" s="199"/>
      <c r="F111" s="199"/>
      <c r="G111" s="199"/>
      <c r="H111" s="199"/>
      <c r="I111" s="199"/>
      <c r="J111" s="199"/>
      <c r="K111" s="199"/>
      <c r="L111" s="199"/>
      <c r="M111" s="199"/>
      <c r="N111" s="199"/>
      <c r="O111" s="370"/>
      <c r="P111" s="199"/>
      <c r="Q111" s="199"/>
      <c r="R111" s="199"/>
      <c r="S111" s="199"/>
      <c r="T111" s="199"/>
      <c r="U111" s="199"/>
      <c r="V111" s="199"/>
      <c r="W111" s="199"/>
      <c r="X111" s="199"/>
      <c r="Y111" s="199"/>
      <c r="Z111" s="199"/>
    </row>
    <row r="112" ht="14.25" customHeight="1">
      <c r="A112" s="199"/>
      <c r="B112" s="199"/>
      <c r="C112" s="199"/>
      <c r="D112" s="199"/>
      <c r="E112" s="199"/>
      <c r="F112" s="199"/>
      <c r="G112" s="199"/>
      <c r="H112" s="199"/>
      <c r="I112" s="199"/>
      <c r="J112" s="199"/>
      <c r="K112" s="199"/>
      <c r="L112" s="199"/>
      <c r="M112" s="199"/>
      <c r="N112" s="199"/>
      <c r="O112" s="370"/>
      <c r="P112" s="199"/>
      <c r="Q112" s="199"/>
      <c r="R112" s="199"/>
      <c r="S112" s="199"/>
      <c r="T112" s="199"/>
      <c r="U112" s="199"/>
      <c r="V112" s="199"/>
      <c r="W112" s="199"/>
      <c r="X112" s="199"/>
      <c r="Y112" s="199"/>
      <c r="Z112" s="199"/>
    </row>
    <row r="113" ht="14.25" customHeight="1">
      <c r="A113" s="199"/>
      <c r="B113" s="199"/>
      <c r="C113" s="199"/>
      <c r="D113" s="199"/>
      <c r="E113" s="199"/>
      <c r="F113" s="199"/>
      <c r="G113" s="199"/>
      <c r="H113" s="199"/>
      <c r="I113" s="199"/>
      <c r="J113" s="199"/>
      <c r="K113" s="199"/>
      <c r="L113" s="199"/>
      <c r="M113" s="199"/>
      <c r="N113" s="199"/>
      <c r="O113" s="370"/>
      <c r="P113" s="199"/>
      <c r="Q113" s="199"/>
      <c r="R113" s="199"/>
      <c r="S113" s="199"/>
      <c r="T113" s="199"/>
      <c r="U113" s="199"/>
      <c r="V113" s="199"/>
      <c r="W113" s="199"/>
      <c r="X113" s="199"/>
      <c r="Y113" s="199"/>
      <c r="Z113" s="199"/>
    </row>
    <row r="114" ht="14.25" customHeight="1">
      <c r="A114" s="199"/>
      <c r="B114" s="199"/>
      <c r="C114" s="199"/>
      <c r="D114" s="199"/>
      <c r="E114" s="199"/>
      <c r="F114" s="199"/>
      <c r="G114" s="199"/>
      <c r="H114" s="199"/>
      <c r="I114" s="199"/>
      <c r="J114" s="199"/>
      <c r="K114" s="199"/>
      <c r="L114" s="199"/>
      <c r="M114" s="199"/>
      <c r="N114" s="199"/>
      <c r="O114" s="370"/>
      <c r="P114" s="199"/>
      <c r="Q114" s="199"/>
      <c r="R114" s="199"/>
      <c r="S114" s="199"/>
      <c r="T114" s="199"/>
      <c r="U114" s="199"/>
      <c r="V114" s="199"/>
      <c r="W114" s="199"/>
      <c r="X114" s="199"/>
      <c r="Y114" s="199"/>
      <c r="Z114" s="199"/>
    </row>
    <row r="115" ht="14.25" customHeight="1">
      <c r="A115" s="199"/>
      <c r="B115" s="199"/>
      <c r="C115" s="199"/>
      <c r="D115" s="199"/>
      <c r="E115" s="199"/>
      <c r="F115" s="199"/>
      <c r="G115" s="199"/>
      <c r="H115" s="199"/>
      <c r="I115" s="199"/>
      <c r="J115" s="199"/>
      <c r="K115" s="199"/>
      <c r="L115" s="199"/>
      <c r="M115" s="199"/>
      <c r="N115" s="199"/>
      <c r="O115" s="370"/>
      <c r="P115" s="199"/>
      <c r="Q115" s="199"/>
      <c r="R115" s="199"/>
      <c r="S115" s="199"/>
      <c r="T115" s="199"/>
      <c r="U115" s="199"/>
      <c r="V115" s="199"/>
      <c r="W115" s="199"/>
      <c r="X115" s="199"/>
      <c r="Y115" s="199"/>
      <c r="Z115" s="199"/>
    </row>
    <row r="116" ht="14.25" customHeight="1">
      <c r="A116" s="199"/>
      <c r="B116" s="199"/>
      <c r="C116" s="199"/>
      <c r="D116" s="199"/>
      <c r="E116" s="199"/>
      <c r="F116" s="199"/>
      <c r="G116" s="199"/>
      <c r="H116" s="199"/>
      <c r="I116" s="199"/>
      <c r="J116" s="199"/>
      <c r="K116" s="199"/>
      <c r="L116" s="199"/>
      <c r="M116" s="199"/>
      <c r="N116" s="199"/>
      <c r="O116" s="370"/>
      <c r="P116" s="199"/>
      <c r="Q116" s="199"/>
      <c r="R116" s="199"/>
      <c r="S116" s="199"/>
      <c r="T116" s="199"/>
      <c r="U116" s="199"/>
      <c r="V116" s="199"/>
      <c r="W116" s="199"/>
      <c r="X116" s="199"/>
      <c r="Y116" s="199"/>
      <c r="Z116" s="199"/>
    </row>
    <row r="117" ht="14.25" customHeight="1">
      <c r="A117" s="199"/>
      <c r="B117" s="199"/>
      <c r="C117" s="199"/>
      <c r="D117" s="199"/>
      <c r="E117" s="199"/>
      <c r="F117" s="199"/>
      <c r="G117" s="199"/>
      <c r="H117" s="199"/>
      <c r="I117" s="199"/>
      <c r="J117" s="199"/>
      <c r="K117" s="199"/>
      <c r="L117" s="199"/>
      <c r="M117" s="199"/>
      <c r="N117" s="199"/>
      <c r="O117" s="370"/>
      <c r="P117" s="199"/>
      <c r="Q117" s="199"/>
      <c r="R117" s="199"/>
      <c r="S117" s="199"/>
      <c r="T117" s="199"/>
      <c r="U117" s="199"/>
      <c r="V117" s="199"/>
      <c r="W117" s="199"/>
      <c r="X117" s="199"/>
      <c r="Y117" s="199"/>
      <c r="Z117" s="199"/>
    </row>
    <row r="118" ht="14.25" customHeight="1">
      <c r="A118" s="199"/>
      <c r="B118" s="199"/>
      <c r="C118" s="199"/>
      <c r="D118" s="199"/>
      <c r="E118" s="199"/>
      <c r="F118" s="199"/>
      <c r="G118" s="199"/>
      <c r="H118" s="199"/>
      <c r="I118" s="199"/>
      <c r="J118" s="199"/>
      <c r="K118" s="199"/>
      <c r="L118" s="199"/>
      <c r="M118" s="199"/>
      <c r="N118" s="199"/>
      <c r="O118" s="370"/>
      <c r="P118" s="199"/>
      <c r="Q118" s="199"/>
      <c r="R118" s="199"/>
      <c r="S118" s="199"/>
      <c r="T118" s="199"/>
      <c r="U118" s="199"/>
      <c r="V118" s="199"/>
      <c r="W118" s="199"/>
      <c r="X118" s="199"/>
      <c r="Y118" s="199"/>
      <c r="Z118" s="199"/>
    </row>
    <row r="119" ht="14.25" customHeight="1">
      <c r="A119" s="199"/>
      <c r="B119" s="199"/>
      <c r="C119" s="199"/>
      <c r="D119" s="199"/>
      <c r="E119" s="199"/>
      <c r="F119" s="199"/>
      <c r="G119" s="199"/>
      <c r="H119" s="199"/>
      <c r="I119" s="199"/>
      <c r="J119" s="199"/>
      <c r="K119" s="199"/>
      <c r="L119" s="199"/>
      <c r="M119" s="199"/>
      <c r="N119" s="199"/>
      <c r="O119" s="370"/>
      <c r="P119" s="199"/>
      <c r="Q119" s="199"/>
      <c r="R119" s="199"/>
      <c r="S119" s="199"/>
      <c r="T119" s="199"/>
      <c r="U119" s="199"/>
      <c r="V119" s="199"/>
      <c r="W119" s="199"/>
      <c r="X119" s="199"/>
      <c r="Y119" s="199"/>
      <c r="Z119" s="199"/>
    </row>
    <row r="120" ht="14.25" customHeight="1">
      <c r="A120" s="199"/>
      <c r="B120" s="199"/>
      <c r="C120" s="199"/>
      <c r="D120" s="199"/>
      <c r="E120" s="199"/>
      <c r="F120" s="199"/>
      <c r="G120" s="199"/>
      <c r="H120" s="199"/>
      <c r="I120" s="199"/>
      <c r="J120" s="199"/>
      <c r="K120" s="199"/>
      <c r="L120" s="199"/>
      <c r="M120" s="199"/>
      <c r="N120" s="199"/>
      <c r="O120" s="370"/>
      <c r="P120" s="199"/>
      <c r="Q120" s="199"/>
      <c r="R120" s="199"/>
      <c r="S120" s="199"/>
      <c r="T120" s="199"/>
      <c r="U120" s="199"/>
      <c r="V120" s="199"/>
      <c r="W120" s="199"/>
      <c r="X120" s="199"/>
      <c r="Y120" s="199"/>
      <c r="Z120" s="199"/>
    </row>
    <row r="121" ht="14.25" customHeight="1">
      <c r="A121" s="199"/>
      <c r="B121" s="199"/>
      <c r="C121" s="199"/>
      <c r="D121" s="199"/>
      <c r="E121" s="199"/>
      <c r="F121" s="199"/>
      <c r="G121" s="199"/>
      <c r="H121" s="199"/>
      <c r="I121" s="199"/>
      <c r="J121" s="199"/>
      <c r="K121" s="199"/>
      <c r="L121" s="199"/>
      <c r="M121" s="199"/>
      <c r="N121" s="199"/>
      <c r="O121" s="370"/>
      <c r="P121" s="199"/>
      <c r="Q121" s="199"/>
      <c r="R121" s="199"/>
      <c r="S121" s="199"/>
      <c r="T121" s="199"/>
      <c r="U121" s="199"/>
      <c r="V121" s="199"/>
      <c r="W121" s="199"/>
      <c r="X121" s="199"/>
      <c r="Y121" s="199"/>
      <c r="Z121" s="199"/>
    </row>
    <row r="122" ht="14.25" customHeight="1">
      <c r="A122" s="199"/>
      <c r="B122" s="199"/>
      <c r="C122" s="199"/>
      <c r="D122" s="199"/>
      <c r="E122" s="199"/>
      <c r="F122" s="199"/>
      <c r="G122" s="199"/>
      <c r="H122" s="199"/>
      <c r="I122" s="199"/>
      <c r="J122" s="199"/>
      <c r="K122" s="199"/>
      <c r="L122" s="199"/>
      <c r="M122" s="199"/>
      <c r="N122" s="199"/>
      <c r="O122" s="370"/>
      <c r="P122" s="199"/>
      <c r="Q122" s="199"/>
      <c r="R122" s="199"/>
      <c r="S122" s="199"/>
      <c r="T122" s="199"/>
      <c r="U122" s="199"/>
      <c r="V122" s="199"/>
      <c r="W122" s="199"/>
      <c r="X122" s="199"/>
      <c r="Y122" s="199"/>
      <c r="Z122" s="199"/>
    </row>
    <row r="123" ht="14.25" customHeight="1">
      <c r="A123" s="199"/>
      <c r="B123" s="199"/>
      <c r="C123" s="199"/>
      <c r="D123" s="199"/>
      <c r="E123" s="199"/>
      <c r="F123" s="199"/>
      <c r="G123" s="199"/>
      <c r="H123" s="199"/>
      <c r="I123" s="199"/>
      <c r="J123" s="199"/>
      <c r="K123" s="199"/>
      <c r="L123" s="199"/>
      <c r="M123" s="199"/>
      <c r="N123" s="199"/>
      <c r="O123" s="370"/>
      <c r="P123" s="199"/>
      <c r="Q123" s="199"/>
      <c r="R123" s="199"/>
      <c r="S123" s="199"/>
      <c r="T123" s="199"/>
      <c r="U123" s="199"/>
      <c r="V123" s="199"/>
      <c r="W123" s="199"/>
      <c r="X123" s="199"/>
      <c r="Y123" s="199"/>
      <c r="Z123" s="199"/>
    </row>
    <row r="124" ht="14.25" customHeight="1">
      <c r="A124" s="199"/>
      <c r="B124" s="199"/>
      <c r="C124" s="199"/>
      <c r="D124" s="199"/>
      <c r="E124" s="199"/>
      <c r="F124" s="199"/>
      <c r="G124" s="199"/>
      <c r="H124" s="199"/>
      <c r="I124" s="199"/>
      <c r="J124" s="199"/>
      <c r="K124" s="199"/>
      <c r="L124" s="199"/>
      <c r="M124" s="199"/>
      <c r="N124" s="199"/>
      <c r="O124" s="370"/>
      <c r="P124" s="199"/>
      <c r="Q124" s="199"/>
      <c r="R124" s="199"/>
      <c r="S124" s="199"/>
      <c r="T124" s="199"/>
      <c r="U124" s="199"/>
      <c r="V124" s="199"/>
      <c r="W124" s="199"/>
      <c r="X124" s="199"/>
      <c r="Y124" s="199"/>
      <c r="Z124" s="199"/>
    </row>
    <row r="125" ht="14.25" customHeight="1">
      <c r="A125" s="199"/>
      <c r="B125" s="199"/>
      <c r="C125" s="199"/>
      <c r="D125" s="199"/>
      <c r="E125" s="199"/>
      <c r="F125" s="199"/>
      <c r="G125" s="199"/>
      <c r="H125" s="199"/>
      <c r="I125" s="199"/>
      <c r="J125" s="199"/>
      <c r="K125" s="199"/>
      <c r="L125" s="199"/>
      <c r="M125" s="199"/>
      <c r="N125" s="199"/>
      <c r="O125" s="370"/>
      <c r="P125" s="199"/>
      <c r="Q125" s="199"/>
      <c r="R125" s="199"/>
      <c r="S125" s="199"/>
      <c r="T125" s="199"/>
      <c r="U125" s="199"/>
      <c r="V125" s="199"/>
      <c r="W125" s="199"/>
      <c r="X125" s="199"/>
      <c r="Y125" s="199"/>
      <c r="Z125" s="199"/>
    </row>
    <row r="126" ht="14.25" customHeight="1">
      <c r="A126" s="199"/>
      <c r="B126" s="199"/>
      <c r="C126" s="199"/>
      <c r="D126" s="199"/>
      <c r="E126" s="199"/>
      <c r="F126" s="199"/>
      <c r="G126" s="199"/>
      <c r="H126" s="199"/>
      <c r="I126" s="199"/>
      <c r="J126" s="199"/>
      <c r="K126" s="199"/>
      <c r="L126" s="199"/>
      <c r="M126" s="199"/>
      <c r="N126" s="199"/>
      <c r="O126" s="370"/>
      <c r="P126" s="199"/>
      <c r="Q126" s="199"/>
      <c r="R126" s="199"/>
      <c r="S126" s="199"/>
      <c r="T126" s="199"/>
      <c r="U126" s="199"/>
      <c r="V126" s="199"/>
      <c r="W126" s="199"/>
      <c r="X126" s="199"/>
      <c r="Y126" s="199"/>
      <c r="Z126" s="199"/>
    </row>
    <row r="127" ht="14.25" customHeight="1">
      <c r="A127" s="199"/>
      <c r="B127" s="199"/>
      <c r="C127" s="199"/>
      <c r="D127" s="199"/>
      <c r="E127" s="199"/>
      <c r="F127" s="199"/>
      <c r="G127" s="199"/>
      <c r="H127" s="199"/>
      <c r="I127" s="199"/>
      <c r="J127" s="199"/>
      <c r="K127" s="199"/>
      <c r="L127" s="199"/>
      <c r="M127" s="199"/>
      <c r="N127" s="199"/>
      <c r="O127" s="370"/>
      <c r="P127" s="199"/>
      <c r="Q127" s="199"/>
      <c r="R127" s="199"/>
      <c r="S127" s="199"/>
      <c r="T127" s="199"/>
      <c r="U127" s="199"/>
      <c r="V127" s="199"/>
      <c r="W127" s="199"/>
      <c r="X127" s="199"/>
      <c r="Y127" s="199"/>
      <c r="Z127" s="199"/>
    </row>
    <row r="128" ht="14.25" customHeight="1">
      <c r="A128" s="199"/>
      <c r="B128" s="199"/>
      <c r="C128" s="199"/>
      <c r="D128" s="199"/>
      <c r="E128" s="199"/>
      <c r="F128" s="199"/>
      <c r="G128" s="199"/>
      <c r="H128" s="199"/>
      <c r="I128" s="199"/>
      <c r="J128" s="199"/>
      <c r="K128" s="199"/>
      <c r="L128" s="199"/>
      <c r="M128" s="199"/>
      <c r="N128" s="199"/>
      <c r="O128" s="370"/>
      <c r="P128" s="199"/>
      <c r="Q128" s="199"/>
      <c r="R128" s="199"/>
      <c r="S128" s="199"/>
      <c r="T128" s="199"/>
      <c r="U128" s="199"/>
      <c r="V128" s="199"/>
      <c r="W128" s="199"/>
      <c r="X128" s="199"/>
      <c r="Y128" s="199"/>
      <c r="Z128" s="199"/>
    </row>
    <row r="129" ht="14.25" customHeight="1">
      <c r="A129" s="199"/>
      <c r="B129" s="199"/>
      <c r="C129" s="199"/>
      <c r="D129" s="199"/>
      <c r="E129" s="199"/>
      <c r="F129" s="199"/>
      <c r="G129" s="199"/>
      <c r="H129" s="199"/>
      <c r="I129" s="199"/>
      <c r="J129" s="199"/>
      <c r="K129" s="199"/>
      <c r="L129" s="199"/>
      <c r="M129" s="199"/>
      <c r="N129" s="199"/>
      <c r="O129" s="370"/>
      <c r="P129" s="199"/>
      <c r="Q129" s="199"/>
      <c r="R129" s="199"/>
      <c r="S129" s="199"/>
      <c r="T129" s="199"/>
      <c r="U129" s="199"/>
      <c r="V129" s="199"/>
      <c r="W129" s="199"/>
      <c r="X129" s="199"/>
      <c r="Y129" s="199"/>
      <c r="Z129" s="199"/>
    </row>
    <row r="130" ht="14.25" customHeight="1">
      <c r="A130" s="199"/>
      <c r="B130" s="199"/>
      <c r="C130" s="199"/>
      <c r="D130" s="199"/>
      <c r="E130" s="199"/>
      <c r="F130" s="199"/>
      <c r="G130" s="199"/>
      <c r="H130" s="199"/>
      <c r="I130" s="199"/>
      <c r="J130" s="199"/>
      <c r="K130" s="199"/>
      <c r="L130" s="199"/>
      <c r="M130" s="199"/>
      <c r="N130" s="199"/>
      <c r="O130" s="370"/>
      <c r="P130" s="199"/>
      <c r="Q130" s="199"/>
      <c r="R130" s="199"/>
      <c r="S130" s="199"/>
      <c r="T130" s="199"/>
      <c r="U130" s="199"/>
      <c r="V130" s="199"/>
      <c r="W130" s="199"/>
      <c r="X130" s="199"/>
      <c r="Y130" s="199"/>
      <c r="Z130" s="199"/>
    </row>
    <row r="131" ht="14.25" customHeight="1">
      <c r="A131" s="199"/>
      <c r="B131" s="199"/>
      <c r="C131" s="199"/>
      <c r="D131" s="199"/>
      <c r="E131" s="199"/>
      <c r="F131" s="199"/>
      <c r="G131" s="199"/>
      <c r="H131" s="199"/>
      <c r="I131" s="199"/>
      <c r="J131" s="199"/>
      <c r="K131" s="199"/>
      <c r="L131" s="199"/>
      <c r="M131" s="199"/>
      <c r="N131" s="199"/>
      <c r="O131" s="370"/>
      <c r="P131" s="199"/>
      <c r="Q131" s="199"/>
      <c r="R131" s="199"/>
      <c r="S131" s="199"/>
      <c r="T131" s="199"/>
      <c r="U131" s="199"/>
      <c r="V131" s="199"/>
      <c r="W131" s="199"/>
      <c r="X131" s="199"/>
      <c r="Y131" s="199"/>
      <c r="Z131" s="199"/>
    </row>
    <row r="132" ht="14.25" customHeight="1">
      <c r="A132" s="199"/>
      <c r="B132" s="199"/>
      <c r="C132" s="199"/>
      <c r="D132" s="199"/>
      <c r="E132" s="199"/>
      <c r="F132" s="199"/>
      <c r="G132" s="199"/>
      <c r="H132" s="199"/>
      <c r="I132" s="199"/>
      <c r="J132" s="199"/>
      <c r="K132" s="199"/>
      <c r="L132" s="199"/>
      <c r="M132" s="199"/>
      <c r="N132" s="199"/>
      <c r="O132" s="370"/>
      <c r="P132" s="199"/>
      <c r="Q132" s="199"/>
      <c r="R132" s="199"/>
      <c r="S132" s="199"/>
      <c r="T132" s="199"/>
      <c r="U132" s="199"/>
      <c r="V132" s="199"/>
      <c r="W132" s="199"/>
      <c r="X132" s="199"/>
      <c r="Y132" s="199"/>
      <c r="Z132" s="199"/>
    </row>
    <row r="133" ht="14.25" customHeight="1">
      <c r="A133" s="199"/>
      <c r="B133" s="199"/>
      <c r="C133" s="199"/>
      <c r="D133" s="199"/>
      <c r="E133" s="199"/>
      <c r="F133" s="199"/>
      <c r="G133" s="199"/>
      <c r="H133" s="199"/>
      <c r="I133" s="199"/>
      <c r="J133" s="199"/>
      <c r="K133" s="199"/>
      <c r="L133" s="199"/>
      <c r="M133" s="199"/>
      <c r="N133" s="199"/>
      <c r="O133" s="370"/>
      <c r="P133" s="199"/>
      <c r="Q133" s="199"/>
      <c r="R133" s="199"/>
      <c r="S133" s="199"/>
      <c r="T133" s="199"/>
      <c r="U133" s="199"/>
      <c r="V133" s="199"/>
      <c r="W133" s="199"/>
      <c r="X133" s="199"/>
      <c r="Y133" s="199"/>
      <c r="Z133" s="199"/>
    </row>
    <row r="134" ht="14.25" customHeight="1">
      <c r="A134" s="199"/>
      <c r="B134" s="199"/>
      <c r="C134" s="199"/>
      <c r="D134" s="199"/>
      <c r="E134" s="199"/>
      <c r="F134" s="199"/>
      <c r="G134" s="199"/>
      <c r="H134" s="199"/>
      <c r="I134" s="199"/>
      <c r="J134" s="199"/>
      <c r="K134" s="199"/>
      <c r="L134" s="199"/>
      <c r="M134" s="199"/>
      <c r="N134" s="199"/>
      <c r="O134" s="370"/>
      <c r="P134" s="199"/>
      <c r="Q134" s="199"/>
      <c r="R134" s="199"/>
      <c r="S134" s="199"/>
      <c r="T134" s="199"/>
      <c r="U134" s="199"/>
      <c r="V134" s="199"/>
      <c r="W134" s="199"/>
      <c r="X134" s="199"/>
      <c r="Y134" s="199"/>
      <c r="Z134" s="199"/>
    </row>
    <row r="135" ht="14.25" customHeight="1">
      <c r="A135" s="199"/>
      <c r="B135" s="199"/>
      <c r="C135" s="199"/>
      <c r="D135" s="199"/>
      <c r="E135" s="199"/>
      <c r="F135" s="199"/>
      <c r="G135" s="199"/>
      <c r="H135" s="199"/>
      <c r="I135" s="199"/>
      <c r="J135" s="199"/>
      <c r="K135" s="199"/>
      <c r="L135" s="199"/>
      <c r="M135" s="199"/>
      <c r="N135" s="199"/>
      <c r="O135" s="370"/>
      <c r="P135" s="199"/>
      <c r="Q135" s="199"/>
      <c r="R135" s="199"/>
      <c r="S135" s="199"/>
      <c r="T135" s="199"/>
      <c r="U135" s="199"/>
      <c r="V135" s="199"/>
      <c r="W135" s="199"/>
      <c r="X135" s="199"/>
      <c r="Y135" s="199"/>
      <c r="Z135" s="199"/>
    </row>
    <row r="136" ht="14.25" customHeight="1">
      <c r="A136" s="199"/>
      <c r="B136" s="199"/>
      <c r="C136" s="199"/>
      <c r="D136" s="199"/>
      <c r="E136" s="199"/>
      <c r="F136" s="199"/>
      <c r="G136" s="199"/>
      <c r="H136" s="199"/>
      <c r="I136" s="199"/>
      <c r="J136" s="199"/>
      <c r="K136" s="199"/>
      <c r="L136" s="199"/>
      <c r="M136" s="199"/>
      <c r="N136" s="199"/>
      <c r="O136" s="370"/>
      <c r="P136" s="199"/>
      <c r="Q136" s="199"/>
      <c r="R136" s="199"/>
      <c r="S136" s="199"/>
      <c r="T136" s="199"/>
      <c r="U136" s="199"/>
      <c r="V136" s="199"/>
      <c r="W136" s="199"/>
      <c r="X136" s="199"/>
      <c r="Y136" s="199"/>
      <c r="Z136" s="199"/>
    </row>
    <row r="137" ht="14.25" customHeight="1">
      <c r="A137" s="199"/>
      <c r="B137" s="199"/>
      <c r="C137" s="199"/>
      <c r="D137" s="199"/>
      <c r="E137" s="199"/>
      <c r="F137" s="199"/>
      <c r="G137" s="199"/>
      <c r="H137" s="199"/>
      <c r="I137" s="199"/>
      <c r="J137" s="199"/>
      <c r="K137" s="199"/>
      <c r="L137" s="199"/>
      <c r="M137" s="199"/>
      <c r="N137" s="199"/>
      <c r="O137" s="370"/>
      <c r="P137" s="199"/>
      <c r="Q137" s="199"/>
      <c r="R137" s="199"/>
      <c r="S137" s="199"/>
      <c r="T137" s="199"/>
      <c r="U137" s="199"/>
      <c r="V137" s="199"/>
      <c r="W137" s="199"/>
      <c r="X137" s="199"/>
      <c r="Y137" s="199"/>
      <c r="Z137" s="199"/>
    </row>
    <row r="138" ht="14.25" customHeight="1">
      <c r="A138" s="199"/>
      <c r="B138" s="199"/>
      <c r="C138" s="199"/>
      <c r="D138" s="199"/>
      <c r="E138" s="199"/>
      <c r="F138" s="199"/>
      <c r="G138" s="199"/>
      <c r="H138" s="199"/>
      <c r="I138" s="199"/>
      <c r="J138" s="199"/>
      <c r="K138" s="199"/>
      <c r="L138" s="199"/>
      <c r="M138" s="199"/>
      <c r="N138" s="199"/>
      <c r="O138" s="370"/>
      <c r="P138" s="199"/>
      <c r="Q138" s="199"/>
      <c r="R138" s="199"/>
      <c r="S138" s="199"/>
      <c r="T138" s="199"/>
      <c r="U138" s="199"/>
      <c r="V138" s="199"/>
      <c r="W138" s="199"/>
      <c r="X138" s="199"/>
      <c r="Y138" s="199"/>
      <c r="Z138" s="199"/>
    </row>
    <row r="139" ht="14.25" customHeight="1">
      <c r="A139" s="199"/>
      <c r="B139" s="199"/>
      <c r="C139" s="199"/>
      <c r="D139" s="199"/>
      <c r="E139" s="199"/>
      <c r="F139" s="199"/>
      <c r="G139" s="199"/>
      <c r="H139" s="199"/>
      <c r="I139" s="199"/>
      <c r="J139" s="199"/>
      <c r="K139" s="199"/>
      <c r="L139" s="199"/>
      <c r="M139" s="199"/>
      <c r="N139" s="199"/>
      <c r="O139" s="370"/>
      <c r="P139" s="199"/>
      <c r="Q139" s="199"/>
      <c r="R139" s="199"/>
      <c r="S139" s="199"/>
      <c r="T139" s="199"/>
      <c r="U139" s="199"/>
      <c r="V139" s="199"/>
      <c r="W139" s="199"/>
      <c r="X139" s="199"/>
      <c r="Y139" s="199"/>
      <c r="Z139" s="199"/>
    </row>
    <row r="140" ht="14.25" customHeight="1">
      <c r="A140" s="199"/>
      <c r="B140" s="199"/>
      <c r="C140" s="199"/>
      <c r="D140" s="199"/>
      <c r="E140" s="199"/>
      <c r="F140" s="199"/>
      <c r="G140" s="199"/>
      <c r="H140" s="199"/>
      <c r="I140" s="199"/>
      <c r="J140" s="199"/>
      <c r="K140" s="199"/>
      <c r="L140" s="199"/>
      <c r="M140" s="199"/>
      <c r="N140" s="199"/>
      <c r="O140" s="370"/>
      <c r="P140" s="199"/>
      <c r="Q140" s="199"/>
      <c r="R140" s="199"/>
      <c r="S140" s="199"/>
      <c r="T140" s="199"/>
      <c r="U140" s="199"/>
      <c r="V140" s="199"/>
      <c r="W140" s="199"/>
      <c r="X140" s="199"/>
      <c r="Y140" s="199"/>
      <c r="Z140" s="199"/>
    </row>
    <row r="141" ht="14.25" customHeight="1">
      <c r="A141" s="199"/>
      <c r="B141" s="199"/>
      <c r="C141" s="199"/>
      <c r="D141" s="199"/>
      <c r="E141" s="199"/>
      <c r="F141" s="199"/>
      <c r="G141" s="199"/>
      <c r="H141" s="199"/>
      <c r="I141" s="199"/>
      <c r="J141" s="199"/>
      <c r="K141" s="199"/>
      <c r="L141" s="199"/>
      <c r="M141" s="199"/>
      <c r="N141" s="199"/>
      <c r="O141" s="370"/>
      <c r="P141" s="199"/>
      <c r="Q141" s="199"/>
      <c r="R141" s="199"/>
      <c r="S141" s="199"/>
      <c r="T141" s="199"/>
      <c r="U141" s="199"/>
      <c r="V141" s="199"/>
      <c r="W141" s="199"/>
      <c r="X141" s="199"/>
      <c r="Y141" s="199"/>
      <c r="Z141" s="199"/>
    </row>
    <row r="142" ht="14.25" customHeight="1">
      <c r="A142" s="199"/>
      <c r="B142" s="199"/>
      <c r="C142" s="199"/>
      <c r="D142" s="199"/>
      <c r="E142" s="199"/>
      <c r="F142" s="199"/>
      <c r="G142" s="199"/>
      <c r="H142" s="199"/>
      <c r="I142" s="199"/>
      <c r="J142" s="199"/>
      <c r="K142" s="199"/>
      <c r="L142" s="199"/>
      <c r="M142" s="199"/>
      <c r="N142" s="199"/>
      <c r="O142" s="370"/>
      <c r="P142" s="199"/>
      <c r="Q142" s="199"/>
      <c r="R142" s="199"/>
      <c r="S142" s="199"/>
      <c r="T142" s="199"/>
      <c r="U142" s="199"/>
      <c r="V142" s="199"/>
      <c r="W142" s="199"/>
      <c r="X142" s="199"/>
      <c r="Y142" s="199"/>
      <c r="Z142" s="199"/>
    </row>
    <row r="143" ht="14.25" customHeight="1">
      <c r="A143" s="199"/>
      <c r="B143" s="199"/>
      <c r="C143" s="199"/>
      <c r="D143" s="199"/>
      <c r="E143" s="199"/>
      <c r="F143" s="199"/>
      <c r="G143" s="199"/>
      <c r="H143" s="199"/>
      <c r="I143" s="199"/>
      <c r="J143" s="199"/>
      <c r="K143" s="199"/>
      <c r="L143" s="199"/>
      <c r="M143" s="199"/>
      <c r="N143" s="199"/>
      <c r="O143" s="370"/>
      <c r="P143" s="199"/>
      <c r="Q143" s="199"/>
      <c r="R143" s="199"/>
      <c r="S143" s="199"/>
      <c r="T143" s="199"/>
      <c r="U143" s="199"/>
      <c r="V143" s="199"/>
      <c r="W143" s="199"/>
      <c r="X143" s="199"/>
      <c r="Y143" s="199"/>
      <c r="Z143" s="199"/>
    </row>
    <row r="144" ht="14.25" customHeight="1">
      <c r="A144" s="199"/>
      <c r="B144" s="199"/>
      <c r="C144" s="199"/>
      <c r="D144" s="199"/>
      <c r="E144" s="199"/>
      <c r="F144" s="199"/>
      <c r="G144" s="199"/>
      <c r="H144" s="199"/>
      <c r="I144" s="199"/>
      <c r="J144" s="199"/>
      <c r="K144" s="199"/>
      <c r="L144" s="199"/>
      <c r="M144" s="199"/>
      <c r="N144" s="199"/>
      <c r="O144" s="370"/>
      <c r="P144" s="199"/>
      <c r="Q144" s="199"/>
      <c r="R144" s="199"/>
      <c r="S144" s="199"/>
      <c r="T144" s="199"/>
      <c r="U144" s="199"/>
      <c r="V144" s="199"/>
      <c r="W144" s="199"/>
      <c r="X144" s="199"/>
      <c r="Y144" s="199"/>
      <c r="Z144" s="199"/>
    </row>
    <row r="145" ht="14.25" customHeight="1">
      <c r="A145" s="199"/>
      <c r="B145" s="199"/>
      <c r="C145" s="199"/>
      <c r="D145" s="199"/>
      <c r="E145" s="199"/>
      <c r="F145" s="199"/>
      <c r="G145" s="199"/>
      <c r="H145" s="199"/>
      <c r="I145" s="199"/>
      <c r="J145" s="199"/>
      <c r="K145" s="199"/>
      <c r="L145" s="199"/>
      <c r="M145" s="199"/>
      <c r="N145" s="199"/>
      <c r="O145" s="370"/>
      <c r="P145" s="199"/>
      <c r="Q145" s="199"/>
      <c r="R145" s="199"/>
      <c r="S145" s="199"/>
      <c r="T145" s="199"/>
      <c r="U145" s="199"/>
      <c r="V145" s="199"/>
      <c r="W145" s="199"/>
      <c r="X145" s="199"/>
      <c r="Y145" s="199"/>
      <c r="Z145" s="199"/>
    </row>
    <row r="146" ht="14.25" customHeight="1">
      <c r="A146" s="199"/>
      <c r="B146" s="199"/>
      <c r="C146" s="199"/>
      <c r="D146" s="199"/>
      <c r="E146" s="199"/>
      <c r="F146" s="199"/>
      <c r="G146" s="199"/>
      <c r="H146" s="199"/>
      <c r="I146" s="199"/>
      <c r="J146" s="199"/>
      <c r="K146" s="199"/>
      <c r="L146" s="199"/>
      <c r="M146" s="199"/>
      <c r="N146" s="199"/>
      <c r="O146" s="370"/>
      <c r="P146" s="199"/>
      <c r="Q146" s="199"/>
      <c r="R146" s="199"/>
      <c r="S146" s="199"/>
      <c r="T146" s="199"/>
      <c r="U146" s="199"/>
      <c r="V146" s="199"/>
      <c r="W146" s="199"/>
      <c r="X146" s="199"/>
      <c r="Y146" s="199"/>
      <c r="Z146" s="199"/>
    </row>
    <row r="147" ht="14.25" customHeight="1">
      <c r="A147" s="199"/>
      <c r="B147" s="199"/>
      <c r="C147" s="199"/>
      <c r="D147" s="199"/>
      <c r="E147" s="199"/>
      <c r="F147" s="199"/>
      <c r="G147" s="199"/>
      <c r="H147" s="199"/>
      <c r="I147" s="199"/>
      <c r="J147" s="199"/>
      <c r="K147" s="199"/>
      <c r="L147" s="199"/>
      <c r="M147" s="199"/>
      <c r="N147" s="199"/>
      <c r="O147" s="370"/>
      <c r="P147" s="199"/>
      <c r="Q147" s="199"/>
      <c r="R147" s="199"/>
      <c r="S147" s="199"/>
      <c r="T147" s="199"/>
      <c r="U147" s="199"/>
      <c r="V147" s="199"/>
      <c r="W147" s="199"/>
      <c r="X147" s="199"/>
      <c r="Y147" s="199"/>
      <c r="Z147" s="199"/>
    </row>
    <row r="148" ht="14.25" customHeight="1">
      <c r="A148" s="199"/>
      <c r="B148" s="199"/>
      <c r="C148" s="199"/>
      <c r="D148" s="199"/>
      <c r="E148" s="199"/>
      <c r="F148" s="199"/>
      <c r="G148" s="199"/>
      <c r="H148" s="199"/>
      <c r="I148" s="199"/>
      <c r="J148" s="199"/>
      <c r="K148" s="199"/>
      <c r="L148" s="199"/>
      <c r="M148" s="199"/>
      <c r="N148" s="199"/>
      <c r="O148" s="370"/>
      <c r="P148" s="199"/>
      <c r="Q148" s="199"/>
      <c r="R148" s="199"/>
      <c r="S148" s="199"/>
      <c r="T148" s="199"/>
      <c r="U148" s="199"/>
      <c r="V148" s="199"/>
      <c r="W148" s="199"/>
      <c r="X148" s="199"/>
      <c r="Y148" s="199"/>
      <c r="Z148" s="199"/>
    </row>
    <row r="149" ht="14.25" customHeight="1">
      <c r="A149" s="199"/>
      <c r="B149" s="199"/>
      <c r="C149" s="199"/>
      <c r="D149" s="199"/>
      <c r="E149" s="199"/>
      <c r="F149" s="199"/>
      <c r="G149" s="199"/>
      <c r="H149" s="199"/>
      <c r="I149" s="199"/>
      <c r="J149" s="199"/>
      <c r="K149" s="199"/>
      <c r="L149" s="199"/>
      <c r="M149" s="199"/>
      <c r="N149" s="199"/>
      <c r="O149" s="370"/>
      <c r="P149" s="199"/>
      <c r="Q149" s="199"/>
      <c r="R149" s="199"/>
      <c r="S149" s="199"/>
      <c r="T149" s="199"/>
      <c r="U149" s="199"/>
      <c r="V149" s="199"/>
      <c r="W149" s="199"/>
      <c r="X149" s="199"/>
      <c r="Y149" s="199"/>
      <c r="Z149" s="199"/>
    </row>
    <row r="150" ht="14.25" customHeight="1">
      <c r="A150" s="199"/>
      <c r="B150" s="199"/>
      <c r="C150" s="199"/>
      <c r="D150" s="199"/>
      <c r="E150" s="199"/>
      <c r="F150" s="199"/>
      <c r="G150" s="199"/>
      <c r="H150" s="199"/>
      <c r="I150" s="199"/>
      <c r="J150" s="199"/>
      <c r="K150" s="199"/>
      <c r="L150" s="199"/>
      <c r="M150" s="199"/>
      <c r="N150" s="199"/>
      <c r="O150" s="370"/>
      <c r="P150" s="199"/>
      <c r="Q150" s="199"/>
      <c r="R150" s="199"/>
      <c r="S150" s="199"/>
      <c r="T150" s="199"/>
      <c r="U150" s="199"/>
      <c r="V150" s="199"/>
      <c r="W150" s="199"/>
      <c r="X150" s="199"/>
      <c r="Y150" s="199"/>
      <c r="Z150" s="199"/>
    </row>
    <row r="151" ht="14.25" customHeight="1">
      <c r="A151" s="199"/>
      <c r="B151" s="199"/>
      <c r="C151" s="199"/>
      <c r="D151" s="199"/>
      <c r="E151" s="199"/>
      <c r="F151" s="199"/>
      <c r="G151" s="199"/>
      <c r="H151" s="199"/>
      <c r="I151" s="199"/>
      <c r="J151" s="199"/>
      <c r="K151" s="199"/>
      <c r="L151" s="199"/>
      <c r="M151" s="199"/>
      <c r="N151" s="199"/>
      <c r="O151" s="370"/>
      <c r="P151" s="199"/>
      <c r="Q151" s="199"/>
      <c r="R151" s="199"/>
      <c r="S151" s="199"/>
      <c r="T151" s="199"/>
      <c r="U151" s="199"/>
      <c r="V151" s="199"/>
      <c r="W151" s="199"/>
      <c r="X151" s="199"/>
      <c r="Y151" s="199"/>
      <c r="Z151" s="199"/>
    </row>
    <row r="152" ht="14.25" customHeight="1">
      <c r="A152" s="87"/>
      <c r="B152" s="87"/>
      <c r="C152" s="87"/>
      <c r="D152" s="87"/>
      <c r="E152" s="87"/>
      <c r="F152" s="87"/>
      <c r="G152" s="87"/>
      <c r="H152" s="87"/>
      <c r="I152" s="87"/>
      <c r="J152" s="87"/>
      <c r="K152" s="87"/>
      <c r="L152" s="87"/>
      <c r="M152" s="87"/>
      <c r="N152" s="87"/>
      <c r="O152" s="370"/>
      <c r="P152" s="199"/>
      <c r="Q152" s="199"/>
      <c r="R152" s="199"/>
      <c r="S152" s="199"/>
      <c r="T152" s="199"/>
      <c r="U152" s="199"/>
      <c r="V152" s="199"/>
      <c r="W152" s="199"/>
      <c r="X152" s="199"/>
      <c r="Y152" s="199"/>
      <c r="Z152" s="199"/>
    </row>
    <row r="153" ht="14.25" customHeight="1">
      <c r="A153" s="87"/>
      <c r="B153" s="87"/>
      <c r="C153" s="87"/>
      <c r="D153" s="87"/>
      <c r="E153" s="87"/>
      <c r="F153" s="87"/>
      <c r="G153" s="87"/>
      <c r="H153" s="87"/>
      <c r="I153" s="87"/>
      <c r="J153" s="87"/>
      <c r="K153" s="87"/>
      <c r="L153" s="87"/>
      <c r="M153" s="87"/>
      <c r="N153" s="87"/>
      <c r="O153" s="370"/>
      <c r="P153" s="199"/>
      <c r="Q153" s="199"/>
      <c r="R153" s="199"/>
      <c r="S153" s="199"/>
      <c r="T153" s="199"/>
      <c r="U153" s="199"/>
      <c r="V153" s="199"/>
      <c r="W153" s="199"/>
      <c r="X153" s="199"/>
      <c r="Y153" s="199"/>
      <c r="Z153" s="199"/>
    </row>
    <row r="154" ht="14.25" customHeight="1">
      <c r="A154" s="87"/>
      <c r="B154" s="87"/>
      <c r="C154" s="87"/>
      <c r="D154" s="87"/>
      <c r="E154" s="87"/>
      <c r="F154" s="87"/>
      <c r="G154" s="87"/>
      <c r="H154" s="87"/>
      <c r="I154" s="87"/>
      <c r="J154" s="87"/>
      <c r="K154" s="87"/>
      <c r="L154" s="87"/>
      <c r="M154" s="87"/>
      <c r="N154" s="87"/>
      <c r="O154" s="370"/>
      <c r="P154" s="199"/>
      <c r="Q154" s="199"/>
      <c r="R154" s="199"/>
      <c r="S154" s="199"/>
      <c r="T154" s="199"/>
      <c r="U154" s="199"/>
      <c r="V154" s="199"/>
      <c r="W154" s="199"/>
      <c r="X154" s="199"/>
      <c r="Y154" s="199"/>
      <c r="Z154" s="199"/>
    </row>
    <row r="155" ht="14.25" customHeight="1">
      <c r="A155" s="87"/>
      <c r="B155" s="87"/>
      <c r="C155" s="87"/>
      <c r="D155" s="87"/>
      <c r="E155" s="87"/>
      <c r="F155" s="87"/>
      <c r="G155" s="87"/>
      <c r="H155" s="87"/>
      <c r="I155" s="87"/>
      <c r="J155" s="87"/>
      <c r="K155" s="87"/>
      <c r="L155" s="87"/>
      <c r="M155" s="87"/>
      <c r="N155" s="87"/>
      <c r="O155" s="370"/>
      <c r="P155" s="199"/>
      <c r="Q155" s="199"/>
      <c r="R155" s="199"/>
      <c r="S155" s="199"/>
      <c r="T155" s="199"/>
      <c r="U155" s="199"/>
      <c r="V155" s="199"/>
      <c r="W155" s="199"/>
      <c r="X155" s="199"/>
      <c r="Y155" s="199"/>
      <c r="Z155" s="199"/>
    </row>
    <row r="156" ht="14.25" customHeight="1">
      <c r="A156" s="87"/>
      <c r="B156" s="87"/>
      <c r="C156" s="87"/>
      <c r="D156" s="87"/>
      <c r="E156" s="87"/>
      <c r="F156" s="87"/>
      <c r="G156" s="87"/>
      <c r="H156" s="87"/>
      <c r="I156" s="87"/>
      <c r="J156" s="87"/>
      <c r="K156" s="87"/>
      <c r="L156" s="87"/>
      <c r="M156" s="87"/>
      <c r="N156" s="87"/>
      <c r="O156" s="370"/>
      <c r="P156" s="199"/>
      <c r="Q156" s="199"/>
      <c r="R156" s="199"/>
      <c r="S156" s="199"/>
      <c r="T156" s="199"/>
      <c r="U156" s="199"/>
      <c r="V156" s="199"/>
      <c r="W156" s="199"/>
      <c r="X156" s="199"/>
      <c r="Y156" s="199"/>
      <c r="Z156" s="199"/>
    </row>
    <row r="157" ht="14.25" customHeight="1">
      <c r="A157" s="87"/>
      <c r="B157" s="87"/>
      <c r="C157" s="87"/>
      <c r="D157" s="87"/>
      <c r="E157" s="87"/>
      <c r="F157" s="87"/>
      <c r="G157" s="87"/>
      <c r="H157" s="87"/>
      <c r="I157" s="87"/>
      <c r="J157" s="87"/>
      <c r="K157" s="87"/>
      <c r="L157" s="87"/>
      <c r="M157" s="87"/>
      <c r="N157" s="87"/>
      <c r="O157" s="370"/>
      <c r="P157" s="199"/>
      <c r="Q157" s="199"/>
      <c r="R157" s="199"/>
      <c r="S157" s="199"/>
      <c r="T157" s="199"/>
      <c r="U157" s="199"/>
      <c r="V157" s="199"/>
      <c r="W157" s="199"/>
      <c r="X157" s="199"/>
      <c r="Y157" s="199"/>
      <c r="Z157" s="199"/>
    </row>
    <row r="158" ht="14.25" customHeight="1">
      <c r="A158" s="87"/>
      <c r="B158" s="87"/>
      <c r="C158" s="87"/>
      <c r="D158" s="87"/>
      <c r="E158" s="87"/>
      <c r="F158" s="87"/>
      <c r="G158" s="87"/>
      <c r="H158" s="87"/>
      <c r="I158" s="87"/>
      <c r="J158" s="87"/>
      <c r="K158" s="87"/>
      <c r="L158" s="87"/>
      <c r="M158" s="87"/>
      <c r="N158" s="87"/>
      <c r="O158" s="370"/>
      <c r="P158" s="199"/>
      <c r="Q158" s="199"/>
      <c r="R158" s="199"/>
      <c r="S158" s="199"/>
      <c r="T158" s="199"/>
      <c r="U158" s="199"/>
      <c r="V158" s="199"/>
      <c r="W158" s="199"/>
      <c r="X158" s="199"/>
      <c r="Y158" s="199"/>
      <c r="Z158" s="199"/>
    </row>
    <row r="159" ht="14.25" customHeight="1">
      <c r="A159" s="87"/>
      <c r="B159" s="87"/>
      <c r="C159" s="87"/>
      <c r="D159" s="87"/>
      <c r="E159" s="87"/>
      <c r="F159" s="87"/>
      <c r="G159" s="87"/>
      <c r="H159" s="87"/>
      <c r="I159" s="87"/>
      <c r="J159" s="87"/>
      <c r="K159" s="87"/>
      <c r="L159" s="87"/>
      <c r="M159" s="87"/>
      <c r="N159" s="87"/>
      <c r="O159" s="370"/>
      <c r="P159" s="199"/>
      <c r="Q159" s="199"/>
      <c r="R159" s="199"/>
      <c r="S159" s="199"/>
      <c r="T159" s="199"/>
      <c r="U159" s="199"/>
      <c r="V159" s="199"/>
      <c r="W159" s="199"/>
      <c r="X159" s="199"/>
      <c r="Y159" s="199"/>
      <c r="Z159" s="199"/>
    </row>
    <row r="160" ht="14.25" customHeight="1">
      <c r="A160" s="87"/>
      <c r="B160" s="87"/>
      <c r="C160" s="87"/>
      <c r="D160" s="87"/>
      <c r="E160" s="87"/>
      <c r="F160" s="87"/>
      <c r="G160" s="87"/>
      <c r="H160" s="87"/>
      <c r="I160" s="87"/>
      <c r="J160" s="87"/>
      <c r="K160" s="87"/>
      <c r="L160" s="87"/>
      <c r="M160" s="87"/>
      <c r="N160" s="87"/>
      <c r="O160" s="370"/>
      <c r="P160" s="199"/>
      <c r="Q160" s="199"/>
      <c r="R160" s="199"/>
      <c r="S160" s="199"/>
      <c r="T160" s="199"/>
      <c r="U160" s="199"/>
      <c r="V160" s="199"/>
      <c r="W160" s="199"/>
      <c r="X160" s="199"/>
      <c r="Y160" s="199"/>
      <c r="Z160" s="199"/>
    </row>
    <row r="161" ht="14.25" customHeight="1">
      <c r="A161" s="87"/>
      <c r="B161" s="87"/>
      <c r="C161" s="87"/>
      <c r="D161" s="87"/>
      <c r="E161" s="87"/>
      <c r="F161" s="87"/>
      <c r="G161" s="87"/>
      <c r="H161" s="87"/>
      <c r="I161" s="87"/>
      <c r="J161" s="87"/>
      <c r="K161" s="87"/>
      <c r="L161" s="87"/>
      <c r="M161" s="87"/>
      <c r="N161" s="87"/>
      <c r="O161" s="370"/>
      <c r="P161" s="199"/>
      <c r="Q161" s="199"/>
      <c r="R161" s="199"/>
      <c r="S161" s="199"/>
      <c r="T161" s="199"/>
      <c r="U161" s="199"/>
      <c r="V161" s="199"/>
      <c r="W161" s="199"/>
      <c r="X161" s="199"/>
      <c r="Y161" s="199"/>
      <c r="Z161" s="199"/>
    </row>
    <row r="162" ht="14.25" customHeight="1">
      <c r="A162" s="87"/>
      <c r="B162" s="87"/>
      <c r="C162" s="87"/>
      <c r="D162" s="87"/>
      <c r="E162" s="87"/>
      <c r="F162" s="87"/>
      <c r="G162" s="87"/>
      <c r="H162" s="87"/>
      <c r="I162" s="87"/>
      <c r="J162" s="87"/>
      <c r="K162" s="87"/>
      <c r="L162" s="87"/>
      <c r="M162" s="87"/>
      <c r="N162" s="87"/>
      <c r="O162" s="370"/>
      <c r="P162" s="199"/>
      <c r="Q162" s="199"/>
      <c r="R162" s="199"/>
      <c r="S162" s="199"/>
      <c r="T162" s="199"/>
      <c r="U162" s="199"/>
      <c r="V162" s="199"/>
      <c r="W162" s="199"/>
      <c r="X162" s="199"/>
      <c r="Y162" s="199"/>
      <c r="Z162" s="199"/>
    </row>
    <row r="163" ht="14.25" customHeight="1">
      <c r="A163" s="87"/>
      <c r="B163" s="87"/>
      <c r="C163" s="87"/>
      <c r="D163" s="87"/>
      <c r="E163" s="87"/>
      <c r="F163" s="87"/>
      <c r="G163" s="87"/>
      <c r="H163" s="87"/>
      <c r="I163" s="87"/>
      <c r="J163" s="87"/>
      <c r="K163" s="87"/>
      <c r="L163" s="87"/>
      <c r="M163" s="87"/>
      <c r="N163" s="87"/>
      <c r="O163" s="370"/>
      <c r="P163" s="199"/>
      <c r="Q163" s="199"/>
      <c r="R163" s="199"/>
      <c r="S163" s="199"/>
      <c r="T163" s="199"/>
      <c r="U163" s="199"/>
      <c r="V163" s="199"/>
      <c r="W163" s="199"/>
      <c r="X163" s="199"/>
      <c r="Y163" s="199"/>
      <c r="Z163" s="199"/>
    </row>
    <row r="164" ht="14.25" customHeight="1">
      <c r="A164" s="87"/>
      <c r="B164" s="87"/>
      <c r="C164" s="87"/>
      <c r="D164" s="87"/>
      <c r="E164" s="87"/>
      <c r="F164" s="87"/>
      <c r="G164" s="87"/>
      <c r="H164" s="87"/>
      <c r="I164" s="87"/>
      <c r="J164" s="87"/>
      <c r="K164" s="87"/>
      <c r="L164" s="87"/>
      <c r="M164" s="87"/>
      <c r="N164" s="87"/>
      <c r="O164" s="370"/>
      <c r="P164" s="199"/>
      <c r="Q164" s="199"/>
      <c r="R164" s="199"/>
      <c r="S164" s="199"/>
      <c r="T164" s="199"/>
      <c r="U164" s="199"/>
      <c r="V164" s="199"/>
      <c r="W164" s="199"/>
      <c r="X164" s="199"/>
      <c r="Y164" s="199"/>
      <c r="Z164" s="199"/>
    </row>
    <row r="165" ht="14.25" customHeight="1">
      <c r="A165" s="87"/>
      <c r="B165" s="87"/>
      <c r="C165" s="87"/>
      <c r="D165" s="87"/>
      <c r="E165" s="87"/>
      <c r="F165" s="87"/>
      <c r="G165" s="87"/>
      <c r="H165" s="87"/>
      <c r="I165" s="87"/>
      <c r="J165" s="87"/>
      <c r="K165" s="87"/>
      <c r="L165" s="87"/>
      <c r="M165" s="87"/>
      <c r="N165" s="87"/>
      <c r="O165" s="370"/>
      <c r="P165" s="199"/>
      <c r="Q165" s="199"/>
      <c r="R165" s="199"/>
      <c r="S165" s="199"/>
      <c r="T165" s="199"/>
      <c r="U165" s="199"/>
      <c r="V165" s="199"/>
      <c r="W165" s="199"/>
      <c r="X165" s="199"/>
      <c r="Y165" s="199"/>
      <c r="Z165" s="199"/>
    </row>
    <row r="166" ht="14.25" customHeight="1">
      <c r="A166" s="87"/>
      <c r="B166" s="87"/>
      <c r="C166" s="87"/>
      <c r="D166" s="87"/>
      <c r="E166" s="87"/>
      <c r="F166" s="87"/>
      <c r="G166" s="87"/>
      <c r="H166" s="87"/>
      <c r="I166" s="87"/>
      <c r="J166" s="87"/>
      <c r="K166" s="87"/>
      <c r="L166" s="87"/>
      <c r="M166" s="87"/>
      <c r="N166" s="87"/>
      <c r="O166" s="370"/>
      <c r="P166" s="199"/>
      <c r="Q166" s="199"/>
      <c r="R166" s="199"/>
      <c r="S166" s="199"/>
      <c r="T166" s="199"/>
      <c r="U166" s="199"/>
      <c r="V166" s="199"/>
      <c r="W166" s="199"/>
      <c r="X166" s="199"/>
      <c r="Y166" s="199"/>
      <c r="Z166" s="199"/>
    </row>
    <row r="167" ht="14.25" customHeight="1">
      <c r="A167" s="87"/>
      <c r="B167" s="87"/>
      <c r="C167" s="87"/>
      <c r="D167" s="87"/>
      <c r="E167" s="87"/>
      <c r="F167" s="87"/>
      <c r="G167" s="87"/>
      <c r="H167" s="87"/>
      <c r="I167" s="87"/>
      <c r="J167" s="87"/>
      <c r="K167" s="87"/>
      <c r="L167" s="87"/>
      <c r="M167" s="87"/>
      <c r="N167" s="87"/>
      <c r="O167" s="370"/>
      <c r="P167" s="199"/>
      <c r="Q167" s="199"/>
      <c r="R167" s="199"/>
      <c r="S167" s="199"/>
      <c r="T167" s="199"/>
      <c r="U167" s="199"/>
      <c r="V167" s="199"/>
      <c r="W167" s="199"/>
      <c r="X167" s="199"/>
      <c r="Y167" s="199"/>
      <c r="Z167" s="199"/>
    </row>
    <row r="168" ht="14.25" customHeight="1">
      <c r="A168" s="87"/>
      <c r="B168" s="87"/>
      <c r="C168" s="87"/>
      <c r="D168" s="87"/>
      <c r="E168" s="87"/>
      <c r="F168" s="87"/>
      <c r="G168" s="87"/>
      <c r="H168" s="87"/>
      <c r="I168" s="87"/>
      <c r="J168" s="87"/>
      <c r="K168" s="87"/>
      <c r="L168" s="87"/>
      <c r="M168" s="87"/>
      <c r="N168" s="87"/>
      <c r="O168" s="370"/>
      <c r="P168" s="199"/>
      <c r="Q168" s="199"/>
      <c r="R168" s="199"/>
      <c r="S168" s="199"/>
      <c r="T168" s="199"/>
      <c r="U168" s="199"/>
      <c r="V168" s="199"/>
      <c r="W168" s="199"/>
      <c r="X168" s="199"/>
      <c r="Y168" s="199"/>
      <c r="Z168" s="199"/>
    </row>
    <row r="169" ht="14.25" customHeight="1">
      <c r="A169" s="87"/>
      <c r="B169" s="87"/>
      <c r="C169" s="87"/>
      <c r="D169" s="87"/>
      <c r="E169" s="87"/>
      <c r="F169" s="87"/>
      <c r="G169" s="87"/>
      <c r="H169" s="87"/>
      <c r="I169" s="87"/>
      <c r="J169" s="87"/>
      <c r="K169" s="87"/>
      <c r="L169" s="87"/>
      <c r="M169" s="87"/>
      <c r="N169" s="87"/>
      <c r="O169" s="370"/>
      <c r="P169" s="199"/>
      <c r="Q169" s="199"/>
      <c r="R169" s="199"/>
      <c r="S169" s="199"/>
      <c r="T169" s="199"/>
      <c r="U169" s="199"/>
      <c r="V169" s="199"/>
      <c r="W169" s="199"/>
      <c r="X169" s="199"/>
      <c r="Y169" s="199"/>
      <c r="Z169" s="199"/>
    </row>
    <row r="170" ht="14.25" customHeight="1">
      <c r="A170" s="87"/>
      <c r="B170" s="87"/>
      <c r="C170" s="87"/>
      <c r="D170" s="87"/>
      <c r="E170" s="87"/>
      <c r="F170" s="87"/>
      <c r="G170" s="87"/>
      <c r="H170" s="87"/>
      <c r="I170" s="87"/>
      <c r="J170" s="87"/>
      <c r="K170" s="87"/>
      <c r="L170" s="87"/>
      <c r="M170" s="87"/>
      <c r="N170" s="87"/>
      <c r="O170" s="370"/>
      <c r="P170" s="199"/>
      <c r="Q170" s="199"/>
      <c r="R170" s="199"/>
      <c r="S170" s="199"/>
      <c r="T170" s="199"/>
      <c r="U170" s="199"/>
      <c r="V170" s="199"/>
      <c r="W170" s="199"/>
      <c r="X170" s="199"/>
      <c r="Y170" s="199"/>
      <c r="Z170" s="199"/>
    </row>
    <row r="171" ht="14.25" customHeight="1">
      <c r="A171" s="87"/>
      <c r="B171" s="87"/>
      <c r="C171" s="87"/>
      <c r="D171" s="87"/>
      <c r="E171" s="87"/>
      <c r="F171" s="87"/>
      <c r="G171" s="87"/>
      <c r="H171" s="87"/>
      <c r="I171" s="87"/>
      <c r="J171" s="87"/>
      <c r="K171" s="87"/>
      <c r="L171" s="87"/>
      <c r="M171" s="87"/>
      <c r="N171" s="87"/>
      <c r="O171" s="370"/>
      <c r="P171" s="199"/>
      <c r="Q171" s="199"/>
      <c r="R171" s="199"/>
      <c r="S171" s="199"/>
      <c r="T171" s="199"/>
      <c r="U171" s="199"/>
      <c r="V171" s="199"/>
      <c r="W171" s="199"/>
      <c r="X171" s="199"/>
      <c r="Y171" s="199"/>
      <c r="Z171" s="199"/>
    </row>
    <row r="172" ht="14.25" customHeight="1">
      <c r="A172" s="87"/>
      <c r="B172" s="87"/>
      <c r="C172" s="87"/>
      <c r="D172" s="87"/>
      <c r="E172" s="87"/>
      <c r="F172" s="87"/>
      <c r="G172" s="87"/>
      <c r="H172" s="87"/>
      <c r="I172" s="87"/>
      <c r="J172" s="87"/>
      <c r="K172" s="87"/>
      <c r="L172" s="87"/>
      <c r="M172" s="87"/>
      <c r="N172" s="87"/>
      <c r="O172" s="370"/>
      <c r="P172" s="199"/>
      <c r="Q172" s="199"/>
      <c r="R172" s="199"/>
      <c r="S172" s="199"/>
      <c r="T172" s="199"/>
      <c r="U172" s="199"/>
      <c r="V172" s="199"/>
      <c r="W172" s="199"/>
      <c r="X172" s="199"/>
      <c r="Y172" s="199"/>
      <c r="Z172" s="199"/>
    </row>
    <row r="173" ht="14.25" customHeight="1">
      <c r="A173" s="87"/>
      <c r="B173" s="87"/>
      <c r="C173" s="87"/>
      <c r="D173" s="87"/>
      <c r="E173" s="87"/>
      <c r="F173" s="87"/>
      <c r="G173" s="87"/>
      <c r="H173" s="87"/>
      <c r="I173" s="87"/>
      <c r="J173" s="87"/>
      <c r="K173" s="87"/>
      <c r="L173" s="87"/>
      <c r="M173" s="87"/>
      <c r="N173" s="87"/>
      <c r="O173" s="370"/>
      <c r="P173" s="199"/>
      <c r="Q173" s="199"/>
      <c r="R173" s="199"/>
      <c r="S173" s="199"/>
      <c r="T173" s="199"/>
      <c r="U173" s="199"/>
      <c r="V173" s="199"/>
      <c r="W173" s="199"/>
      <c r="X173" s="199"/>
      <c r="Y173" s="199"/>
      <c r="Z173" s="199"/>
    </row>
    <row r="174" ht="14.25" customHeight="1">
      <c r="A174" s="87"/>
      <c r="B174" s="87"/>
      <c r="C174" s="87"/>
      <c r="D174" s="87"/>
      <c r="E174" s="87"/>
      <c r="F174" s="87"/>
      <c r="G174" s="87"/>
      <c r="H174" s="87"/>
      <c r="I174" s="87"/>
      <c r="J174" s="87"/>
      <c r="K174" s="87"/>
      <c r="L174" s="87"/>
      <c r="M174" s="87"/>
      <c r="N174" s="87"/>
      <c r="O174" s="370"/>
      <c r="P174" s="199"/>
      <c r="Q174" s="199"/>
      <c r="R174" s="199"/>
      <c r="S174" s="199"/>
      <c r="T174" s="199"/>
      <c r="U174" s="199"/>
      <c r="V174" s="199"/>
      <c r="W174" s="199"/>
      <c r="X174" s="199"/>
      <c r="Y174" s="199"/>
      <c r="Z174" s="199"/>
    </row>
    <row r="175" ht="14.25" customHeight="1">
      <c r="A175" s="87"/>
      <c r="B175" s="87"/>
      <c r="C175" s="87"/>
      <c r="D175" s="87"/>
      <c r="E175" s="87"/>
      <c r="F175" s="87"/>
      <c r="G175" s="87"/>
      <c r="H175" s="87"/>
      <c r="I175" s="87"/>
      <c r="J175" s="87"/>
      <c r="K175" s="87"/>
      <c r="L175" s="87"/>
      <c r="M175" s="87"/>
      <c r="N175" s="87"/>
      <c r="O175" s="370"/>
      <c r="P175" s="199"/>
      <c r="Q175" s="199"/>
      <c r="R175" s="199"/>
      <c r="S175" s="199"/>
      <c r="T175" s="199"/>
      <c r="U175" s="199"/>
      <c r="V175" s="199"/>
      <c r="W175" s="199"/>
      <c r="X175" s="199"/>
      <c r="Y175" s="199"/>
      <c r="Z175" s="199"/>
    </row>
    <row r="176" ht="14.25" customHeight="1">
      <c r="A176" s="87"/>
      <c r="B176" s="87"/>
      <c r="C176" s="87"/>
      <c r="D176" s="87"/>
      <c r="E176" s="87"/>
      <c r="F176" s="87"/>
      <c r="G176" s="87"/>
      <c r="H176" s="87"/>
      <c r="I176" s="87"/>
      <c r="J176" s="87"/>
      <c r="K176" s="87"/>
      <c r="L176" s="87"/>
      <c r="M176" s="87"/>
      <c r="N176" s="87"/>
      <c r="O176" s="370"/>
      <c r="P176" s="199"/>
      <c r="Q176" s="199"/>
      <c r="R176" s="199"/>
      <c r="S176" s="199"/>
      <c r="T176" s="199"/>
      <c r="U176" s="199"/>
      <c r="V176" s="199"/>
      <c r="W176" s="199"/>
      <c r="X176" s="199"/>
      <c r="Y176" s="199"/>
      <c r="Z176" s="199"/>
    </row>
    <row r="177" ht="14.25" customHeight="1">
      <c r="A177" s="87"/>
      <c r="B177" s="87"/>
      <c r="C177" s="87"/>
      <c r="D177" s="87"/>
      <c r="E177" s="87"/>
      <c r="F177" s="87"/>
      <c r="G177" s="87"/>
      <c r="H177" s="87"/>
      <c r="I177" s="87"/>
      <c r="J177" s="87"/>
      <c r="K177" s="87"/>
      <c r="L177" s="87"/>
      <c r="M177" s="87"/>
      <c r="N177" s="87"/>
      <c r="O177" s="370"/>
      <c r="P177" s="199"/>
      <c r="Q177" s="199"/>
      <c r="R177" s="199"/>
      <c r="S177" s="199"/>
      <c r="T177" s="199"/>
      <c r="U177" s="199"/>
      <c r="V177" s="199"/>
      <c r="W177" s="199"/>
      <c r="X177" s="199"/>
      <c r="Y177" s="199"/>
      <c r="Z177" s="199"/>
    </row>
    <row r="178" ht="14.25" customHeight="1">
      <c r="A178" s="87"/>
      <c r="B178" s="87"/>
      <c r="C178" s="87"/>
      <c r="D178" s="87"/>
      <c r="E178" s="87"/>
      <c r="F178" s="87"/>
      <c r="G178" s="87"/>
      <c r="H178" s="87"/>
      <c r="I178" s="87"/>
      <c r="J178" s="87"/>
      <c r="K178" s="87"/>
      <c r="L178" s="87"/>
      <c r="M178" s="87"/>
      <c r="N178" s="87"/>
      <c r="O178" s="370"/>
      <c r="P178" s="199"/>
      <c r="Q178" s="199"/>
      <c r="R178" s="199"/>
      <c r="S178" s="199"/>
      <c r="T178" s="199"/>
      <c r="U178" s="199"/>
      <c r="V178" s="199"/>
      <c r="W178" s="199"/>
      <c r="X178" s="199"/>
      <c r="Y178" s="199"/>
      <c r="Z178" s="199"/>
    </row>
    <row r="179" ht="14.25" customHeight="1">
      <c r="A179" s="87"/>
      <c r="B179" s="87"/>
      <c r="C179" s="87"/>
      <c r="D179" s="87"/>
      <c r="E179" s="87"/>
      <c r="F179" s="87"/>
      <c r="G179" s="87"/>
      <c r="H179" s="87"/>
      <c r="I179" s="87"/>
      <c r="J179" s="87"/>
      <c r="K179" s="87"/>
      <c r="L179" s="87"/>
      <c r="M179" s="87"/>
      <c r="N179" s="87"/>
      <c r="O179" s="370"/>
      <c r="P179" s="199"/>
      <c r="Q179" s="199"/>
      <c r="R179" s="199"/>
      <c r="S179" s="199"/>
      <c r="T179" s="199"/>
      <c r="U179" s="199"/>
      <c r="V179" s="199"/>
      <c r="W179" s="199"/>
      <c r="X179" s="199"/>
      <c r="Y179" s="199"/>
      <c r="Z179" s="199"/>
    </row>
    <row r="180" ht="14.25" customHeight="1">
      <c r="A180" s="87"/>
      <c r="B180" s="87"/>
      <c r="C180" s="87"/>
      <c r="D180" s="87"/>
      <c r="E180" s="87"/>
      <c r="F180" s="87"/>
      <c r="G180" s="87"/>
      <c r="H180" s="87"/>
      <c r="I180" s="87"/>
      <c r="J180" s="87"/>
      <c r="K180" s="87"/>
      <c r="L180" s="87"/>
      <c r="M180" s="87"/>
      <c r="N180" s="87"/>
      <c r="O180" s="370"/>
      <c r="P180" s="199"/>
      <c r="Q180" s="199"/>
      <c r="R180" s="199"/>
      <c r="S180" s="199"/>
      <c r="T180" s="199"/>
      <c r="U180" s="199"/>
      <c r="V180" s="199"/>
      <c r="W180" s="199"/>
      <c r="X180" s="199"/>
      <c r="Y180" s="199"/>
      <c r="Z180" s="199"/>
    </row>
    <row r="181" ht="14.25" customHeight="1">
      <c r="A181" s="87"/>
      <c r="B181" s="87"/>
      <c r="C181" s="87"/>
      <c r="D181" s="87"/>
      <c r="E181" s="87"/>
      <c r="F181" s="87"/>
      <c r="G181" s="87"/>
      <c r="H181" s="87"/>
      <c r="I181" s="87"/>
      <c r="J181" s="87"/>
      <c r="K181" s="87"/>
      <c r="L181" s="87"/>
      <c r="M181" s="87"/>
      <c r="N181" s="87"/>
      <c r="O181" s="370"/>
      <c r="P181" s="199"/>
      <c r="Q181" s="199"/>
      <c r="R181" s="199"/>
      <c r="S181" s="199"/>
      <c r="T181" s="199"/>
      <c r="U181" s="199"/>
      <c r="V181" s="199"/>
      <c r="W181" s="199"/>
      <c r="X181" s="199"/>
      <c r="Y181" s="199"/>
      <c r="Z181" s="199"/>
    </row>
    <row r="182" ht="14.25" customHeight="1">
      <c r="A182" s="87"/>
      <c r="B182" s="87"/>
      <c r="C182" s="87"/>
      <c r="D182" s="87"/>
      <c r="E182" s="87"/>
      <c r="F182" s="87"/>
      <c r="G182" s="87"/>
      <c r="H182" s="87"/>
      <c r="I182" s="87"/>
      <c r="J182" s="87"/>
      <c r="K182" s="87"/>
      <c r="L182" s="87"/>
      <c r="M182" s="87"/>
      <c r="N182" s="87"/>
      <c r="O182" s="370"/>
      <c r="P182" s="199"/>
      <c r="Q182" s="199"/>
      <c r="R182" s="199"/>
      <c r="S182" s="199"/>
      <c r="T182" s="199"/>
      <c r="U182" s="199"/>
      <c r="V182" s="199"/>
      <c r="W182" s="199"/>
      <c r="X182" s="199"/>
      <c r="Y182" s="199"/>
      <c r="Z182" s="199"/>
    </row>
    <row r="183" ht="14.25" customHeight="1">
      <c r="A183" s="87"/>
      <c r="B183" s="87"/>
      <c r="C183" s="87"/>
      <c r="D183" s="87"/>
      <c r="E183" s="87"/>
      <c r="F183" s="87"/>
      <c r="G183" s="87"/>
      <c r="H183" s="87"/>
      <c r="I183" s="87"/>
      <c r="J183" s="87"/>
      <c r="K183" s="87"/>
      <c r="L183" s="87"/>
      <c r="M183" s="87"/>
      <c r="N183" s="87"/>
      <c r="O183" s="370"/>
      <c r="P183" s="199"/>
      <c r="Q183" s="199"/>
      <c r="R183" s="199"/>
      <c r="S183" s="199"/>
      <c r="T183" s="199"/>
      <c r="U183" s="199"/>
      <c r="V183" s="199"/>
      <c r="W183" s="199"/>
      <c r="X183" s="199"/>
      <c r="Y183" s="199"/>
      <c r="Z183" s="199"/>
    </row>
    <row r="184" ht="14.25" customHeight="1">
      <c r="A184" s="87"/>
      <c r="B184" s="87"/>
      <c r="C184" s="87"/>
      <c r="D184" s="87"/>
      <c r="E184" s="87"/>
      <c r="F184" s="87"/>
      <c r="G184" s="87"/>
      <c r="H184" s="87"/>
      <c r="I184" s="87"/>
      <c r="J184" s="87"/>
      <c r="K184" s="87"/>
      <c r="L184" s="87"/>
      <c r="M184" s="87"/>
      <c r="N184" s="87"/>
      <c r="O184" s="370"/>
      <c r="P184" s="199"/>
      <c r="Q184" s="199"/>
      <c r="R184" s="199"/>
      <c r="S184" s="199"/>
      <c r="T184" s="199"/>
      <c r="U184" s="199"/>
      <c r="V184" s="199"/>
      <c r="W184" s="199"/>
      <c r="X184" s="199"/>
      <c r="Y184" s="199"/>
      <c r="Z184" s="199"/>
    </row>
    <row r="185" ht="14.25" customHeight="1">
      <c r="A185" s="87"/>
      <c r="B185" s="87"/>
      <c r="C185" s="87"/>
      <c r="D185" s="87"/>
      <c r="E185" s="87"/>
      <c r="F185" s="87"/>
      <c r="G185" s="87"/>
      <c r="H185" s="87"/>
      <c r="I185" s="87"/>
      <c r="J185" s="87"/>
      <c r="K185" s="87"/>
      <c r="L185" s="87"/>
      <c r="M185" s="87"/>
      <c r="N185" s="87"/>
      <c r="O185" s="370"/>
      <c r="P185" s="199"/>
      <c r="Q185" s="199"/>
      <c r="R185" s="199"/>
      <c r="S185" s="199"/>
      <c r="T185" s="199"/>
      <c r="U185" s="199"/>
      <c r="V185" s="199"/>
      <c r="W185" s="199"/>
      <c r="X185" s="199"/>
      <c r="Y185" s="199"/>
      <c r="Z185" s="199"/>
    </row>
    <row r="186" ht="14.25" customHeight="1">
      <c r="A186" s="87"/>
      <c r="B186" s="87"/>
      <c r="C186" s="87"/>
      <c r="D186" s="87"/>
      <c r="E186" s="87"/>
      <c r="F186" s="87"/>
      <c r="G186" s="87"/>
      <c r="H186" s="87"/>
      <c r="I186" s="87"/>
      <c r="J186" s="87"/>
      <c r="K186" s="87"/>
      <c r="L186" s="87"/>
      <c r="M186" s="87"/>
      <c r="N186" s="87"/>
      <c r="O186" s="370"/>
      <c r="P186" s="199"/>
      <c r="Q186" s="199"/>
      <c r="R186" s="199"/>
      <c r="S186" s="199"/>
      <c r="T186" s="199"/>
      <c r="U186" s="199"/>
      <c r="V186" s="199"/>
      <c r="W186" s="199"/>
      <c r="X186" s="199"/>
      <c r="Y186" s="199"/>
      <c r="Z186" s="199"/>
    </row>
    <row r="187" ht="14.25" customHeight="1">
      <c r="A187" s="87"/>
      <c r="B187" s="87"/>
      <c r="C187" s="87"/>
      <c r="D187" s="87"/>
      <c r="E187" s="87"/>
      <c r="F187" s="87"/>
      <c r="G187" s="87"/>
      <c r="H187" s="87"/>
      <c r="I187" s="87"/>
      <c r="J187" s="87"/>
      <c r="K187" s="87"/>
      <c r="L187" s="87"/>
      <c r="M187" s="87"/>
      <c r="N187" s="87"/>
      <c r="O187" s="370"/>
      <c r="P187" s="199"/>
      <c r="Q187" s="199"/>
      <c r="R187" s="199"/>
      <c r="S187" s="199"/>
      <c r="T187" s="199"/>
      <c r="U187" s="199"/>
      <c r="V187" s="199"/>
      <c r="W187" s="199"/>
      <c r="X187" s="199"/>
      <c r="Y187" s="199"/>
      <c r="Z187" s="199"/>
    </row>
    <row r="188" ht="14.25" customHeight="1">
      <c r="A188" s="87"/>
      <c r="B188" s="87"/>
      <c r="C188" s="87"/>
      <c r="D188" s="87"/>
      <c r="E188" s="87"/>
      <c r="F188" s="87"/>
      <c r="G188" s="87"/>
      <c r="H188" s="87"/>
      <c r="I188" s="87"/>
      <c r="J188" s="87"/>
      <c r="K188" s="87"/>
      <c r="L188" s="87"/>
      <c r="M188" s="87"/>
      <c r="N188" s="87"/>
      <c r="O188" s="370"/>
      <c r="P188" s="199"/>
      <c r="Q188" s="199"/>
      <c r="R188" s="199"/>
      <c r="S188" s="199"/>
      <c r="T188" s="199"/>
      <c r="U188" s="199"/>
      <c r="V188" s="199"/>
      <c r="W188" s="199"/>
      <c r="X188" s="199"/>
      <c r="Y188" s="199"/>
      <c r="Z188" s="199"/>
    </row>
    <row r="189" ht="14.25" customHeight="1">
      <c r="A189" s="87"/>
      <c r="B189" s="87"/>
      <c r="C189" s="87"/>
      <c r="D189" s="87"/>
      <c r="E189" s="87"/>
      <c r="F189" s="87"/>
      <c r="G189" s="87"/>
      <c r="H189" s="87"/>
      <c r="I189" s="87"/>
      <c r="J189" s="87"/>
      <c r="K189" s="87"/>
      <c r="L189" s="87"/>
      <c r="M189" s="87"/>
      <c r="N189" s="87"/>
      <c r="O189" s="370"/>
      <c r="P189" s="199"/>
      <c r="Q189" s="199"/>
      <c r="R189" s="199"/>
      <c r="S189" s="199"/>
      <c r="T189" s="199"/>
      <c r="U189" s="199"/>
      <c r="V189" s="199"/>
      <c r="W189" s="199"/>
      <c r="X189" s="199"/>
      <c r="Y189" s="199"/>
      <c r="Z189" s="199"/>
    </row>
    <row r="190" ht="14.25" customHeight="1">
      <c r="A190" s="87"/>
      <c r="B190" s="87"/>
      <c r="C190" s="87"/>
      <c r="D190" s="87"/>
      <c r="E190" s="87"/>
      <c r="F190" s="87"/>
      <c r="G190" s="87"/>
      <c r="H190" s="87"/>
      <c r="I190" s="87"/>
      <c r="J190" s="87"/>
      <c r="K190" s="87"/>
      <c r="L190" s="87"/>
      <c r="M190" s="87"/>
      <c r="N190" s="87"/>
      <c r="O190" s="370"/>
      <c r="P190" s="199"/>
      <c r="Q190" s="199"/>
      <c r="R190" s="199"/>
      <c r="S190" s="199"/>
      <c r="T190" s="199"/>
      <c r="U190" s="199"/>
      <c r="V190" s="199"/>
      <c r="W190" s="199"/>
      <c r="X190" s="199"/>
      <c r="Y190" s="199"/>
      <c r="Z190" s="199"/>
    </row>
    <row r="191" ht="14.25" customHeight="1">
      <c r="A191" s="87"/>
      <c r="B191" s="87"/>
      <c r="C191" s="87"/>
      <c r="D191" s="87"/>
      <c r="E191" s="87"/>
      <c r="F191" s="87"/>
      <c r="G191" s="87"/>
      <c r="H191" s="87"/>
      <c r="I191" s="87"/>
      <c r="J191" s="87"/>
      <c r="K191" s="87"/>
      <c r="L191" s="87"/>
      <c r="M191" s="87"/>
      <c r="N191" s="87"/>
      <c r="O191" s="370"/>
      <c r="P191" s="199"/>
      <c r="Q191" s="199"/>
      <c r="R191" s="199"/>
      <c r="S191" s="199"/>
      <c r="T191" s="199"/>
      <c r="U191" s="199"/>
      <c r="V191" s="199"/>
      <c r="W191" s="199"/>
      <c r="X191" s="199"/>
      <c r="Y191" s="199"/>
      <c r="Z191" s="199"/>
    </row>
    <row r="192" ht="14.25" customHeight="1">
      <c r="A192" s="87"/>
      <c r="B192" s="87"/>
      <c r="C192" s="87"/>
      <c r="D192" s="87"/>
      <c r="E192" s="87"/>
      <c r="F192" s="87"/>
      <c r="G192" s="87"/>
      <c r="H192" s="87"/>
      <c r="I192" s="87"/>
      <c r="J192" s="87"/>
      <c r="K192" s="87"/>
      <c r="L192" s="87"/>
      <c r="M192" s="87"/>
      <c r="N192" s="87"/>
      <c r="O192" s="370"/>
      <c r="P192" s="199"/>
      <c r="Q192" s="199"/>
      <c r="R192" s="199"/>
      <c r="S192" s="199"/>
      <c r="T192" s="199"/>
      <c r="U192" s="199"/>
      <c r="V192" s="199"/>
      <c r="W192" s="199"/>
      <c r="X192" s="199"/>
      <c r="Y192" s="199"/>
      <c r="Z192" s="199"/>
    </row>
    <row r="193" ht="14.25" customHeight="1">
      <c r="A193" s="87"/>
      <c r="B193" s="87"/>
      <c r="C193" s="87"/>
      <c r="D193" s="87"/>
      <c r="E193" s="87"/>
      <c r="F193" s="87"/>
      <c r="G193" s="87"/>
      <c r="H193" s="87"/>
      <c r="I193" s="87"/>
      <c r="J193" s="87"/>
      <c r="K193" s="87"/>
      <c r="L193" s="87"/>
      <c r="M193" s="87"/>
      <c r="N193" s="87"/>
      <c r="O193" s="370"/>
      <c r="P193" s="199"/>
      <c r="Q193" s="199"/>
      <c r="R193" s="199"/>
      <c r="S193" s="199"/>
      <c r="T193" s="199"/>
      <c r="U193" s="199"/>
      <c r="V193" s="199"/>
      <c r="W193" s="199"/>
      <c r="X193" s="199"/>
      <c r="Y193" s="199"/>
      <c r="Z193" s="199"/>
    </row>
    <row r="194" ht="14.25" customHeight="1">
      <c r="A194" s="87"/>
      <c r="B194" s="87"/>
      <c r="C194" s="87"/>
      <c r="D194" s="87"/>
      <c r="E194" s="87"/>
      <c r="F194" s="87"/>
      <c r="G194" s="87"/>
      <c r="H194" s="87"/>
      <c r="I194" s="87"/>
      <c r="J194" s="87"/>
      <c r="K194" s="87"/>
      <c r="L194" s="87"/>
      <c r="M194" s="87"/>
      <c r="N194" s="87"/>
      <c r="O194" s="370"/>
      <c r="P194" s="199"/>
      <c r="Q194" s="199"/>
      <c r="R194" s="199"/>
      <c r="S194" s="199"/>
      <c r="T194" s="199"/>
      <c r="U194" s="199"/>
      <c r="V194" s="199"/>
      <c r="W194" s="199"/>
      <c r="X194" s="199"/>
      <c r="Y194" s="199"/>
      <c r="Z194" s="199"/>
    </row>
    <row r="195" ht="14.25" customHeight="1">
      <c r="A195" s="87"/>
      <c r="B195" s="87"/>
      <c r="C195" s="87"/>
      <c r="D195" s="87"/>
      <c r="E195" s="87"/>
      <c r="F195" s="87"/>
      <c r="G195" s="87"/>
      <c r="H195" s="87"/>
      <c r="I195" s="87"/>
      <c r="J195" s="87"/>
      <c r="K195" s="87"/>
      <c r="L195" s="87"/>
      <c r="M195" s="87"/>
      <c r="N195" s="87"/>
      <c r="O195" s="370"/>
      <c r="P195" s="199"/>
      <c r="Q195" s="199"/>
      <c r="R195" s="199"/>
      <c r="S195" s="199"/>
      <c r="T195" s="199"/>
      <c r="U195" s="199"/>
      <c r="V195" s="199"/>
      <c r="W195" s="199"/>
      <c r="X195" s="199"/>
      <c r="Y195" s="199"/>
      <c r="Z195" s="199"/>
    </row>
    <row r="196" ht="14.25" customHeight="1">
      <c r="A196" s="87"/>
      <c r="B196" s="87"/>
      <c r="C196" s="87"/>
      <c r="D196" s="87"/>
      <c r="E196" s="87"/>
      <c r="F196" s="87"/>
      <c r="G196" s="87"/>
      <c r="H196" s="87"/>
      <c r="I196" s="87"/>
      <c r="J196" s="87"/>
      <c r="K196" s="87"/>
      <c r="L196" s="87"/>
      <c r="M196" s="87"/>
      <c r="N196" s="87"/>
      <c r="O196" s="370"/>
      <c r="P196" s="199"/>
      <c r="Q196" s="199"/>
      <c r="R196" s="199"/>
      <c r="S196" s="199"/>
      <c r="T196" s="199"/>
      <c r="U196" s="199"/>
      <c r="V196" s="199"/>
      <c r="W196" s="199"/>
      <c r="X196" s="199"/>
      <c r="Y196" s="199"/>
      <c r="Z196" s="199"/>
    </row>
    <row r="197" ht="14.25" customHeight="1">
      <c r="A197" s="87"/>
      <c r="B197" s="87"/>
      <c r="C197" s="87"/>
      <c r="D197" s="87"/>
      <c r="E197" s="87"/>
      <c r="F197" s="87"/>
      <c r="G197" s="87"/>
      <c r="H197" s="87"/>
      <c r="I197" s="87"/>
      <c r="J197" s="87"/>
      <c r="K197" s="87"/>
      <c r="L197" s="87"/>
      <c r="M197" s="87"/>
      <c r="N197" s="87"/>
      <c r="O197" s="370"/>
      <c r="P197" s="199"/>
      <c r="Q197" s="199"/>
      <c r="R197" s="199"/>
      <c r="S197" s="199"/>
      <c r="T197" s="199"/>
      <c r="U197" s="199"/>
      <c r="V197" s="199"/>
      <c r="W197" s="199"/>
      <c r="X197" s="199"/>
      <c r="Y197" s="199"/>
      <c r="Z197" s="199"/>
    </row>
    <row r="198" ht="14.25" customHeight="1">
      <c r="A198" s="87"/>
      <c r="B198" s="87"/>
      <c r="C198" s="87"/>
      <c r="D198" s="87"/>
      <c r="E198" s="87"/>
      <c r="F198" s="87"/>
      <c r="G198" s="87"/>
      <c r="H198" s="87"/>
      <c r="I198" s="87"/>
      <c r="J198" s="87"/>
      <c r="K198" s="87"/>
      <c r="L198" s="87"/>
      <c r="M198" s="87"/>
      <c r="N198" s="87"/>
      <c r="O198" s="370"/>
      <c r="P198" s="199"/>
      <c r="Q198" s="199"/>
      <c r="R198" s="199"/>
      <c r="S198" s="199"/>
      <c r="T198" s="199"/>
      <c r="U198" s="199"/>
      <c r="V198" s="199"/>
      <c r="W198" s="199"/>
      <c r="X198" s="199"/>
      <c r="Y198" s="199"/>
      <c r="Z198" s="199"/>
    </row>
    <row r="199" ht="14.25" customHeight="1">
      <c r="A199" s="87"/>
      <c r="B199" s="87"/>
      <c r="C199" s="87"/>
      <c r="D199" s="87"/>
      <c r="E199" s="87"/>
      <c r="F199" s="87"/>
      <c r="G199" s="87"/>
      <c r="H199" s="87"/>
      <c r="I199" s="87"/>
      <c r="J199" s="87"/>
      <c r="K199" s="87"/>
      <c r="L199" s="87"/>
      <c r="M199" s="87"/>
      <c r="N199" s="87"/>
      <c r="O199" s="370"/>
      <c r="P199" s="199"/>
      <c r="Q199" s="199"/>
      <c r="R199" s="199"/>
      <c r="S199" s="199"/>
      <c r="T199" s="199"/>
      <c r="U199" s="199"/>
      <c r="V199" s="199"/>
      <c r="W199" s="199"/>
      <c r="X199" s="199"/>
      <c r="Y199" s="199"/>
      <c r="Z199" s="199"/>
    </row>
    <row r="200" ht="14.25" customHeight="1">
      <c r="A200" s="87"/>
      <c r="B200" s="87"/>
      <c r="C200" s="87"/>
      <c r="D200" s="87"/>
      <c r="E200" s="87"/>
      <c r="F200" s="87"/>
      <c r="G200" s="87"/>
      <c r="H200" s="87"/>
      <c r="I200" s="87"/>
      <c r="J200" s="87"/>
      <c r="K200" s="87"/>
      <c r="L200" s="87"/>
      <c r="M200" s="87"/>
      <c r="N200" s="87"/>
      <c r="O200" s="370"/>
      <c r="P200" s="199"/>
      <c r="Q200" s="199"/>
      <c r="R200" s="199"/>
      <c r="S200" s="199"/>
      <c r="T200" s="199"/>
      <c r="U200" s="199"/>
      <c r="V200" s="199"/>
      <c r="W200" s="199"/>
      <c r="X200" s="199"/>
      <c r="Y200" s="199"/>
      <c r="Z200" s="199"/>
    </row>
    <row r="201" ht="14.25" customHeight="1">
      <c r="A201" s="87"/>
      <c r="B201" s="87"/>
      <c r="C201" s="87"/>
      <c r="D201" s="87"/>
      <c r="E201" s="87"/>
      <c r="F201" s="87"/>
      <c r="G201" s="87"/>
      <c r="H201" s="87"/>
      <c r="I201" s="87"/>
      <c r="J201" s="87"/>
      <c r="K201" s="87"/>
      <c r="L201" s="87"/>
      <c r="M201" s="87"/>
      <c r="N201" s="87"/>
      <c r="O201" s="370"/>
      <c r="P201" s="199"/>
      <c r="Q201" s="199"/>
      <c r="R201" s="199"/>
      <c r="S201" s="199"/>
      <c r="T201" s="199"/>
      <c r="U201" s="199"/>
      <c r="V201" s="199"/>
      <c r="W201" s="199"/>
      <c r="X201" s="199"/>
      <c r="Y201" s="199"/>
      <c r="Z201" s="199"/>
    </row>
    <row r="202" ht="14.25" customHeight="1">
      <c r="A202" s="87"/>
      <c r="B202" s="87"/>
      <c r="C202" s="87"/>
      <c r="D202" s="87"/>
      <c r="E202" s="87"/>
      <c r="F202" s="87"/>
      <c r="G202" s="87"/>
      <c r="H202" s="87"/>
      <c r="I202" s="87"/>
      <c r="J202" s="87"/>
      <c r="K202" s="87"/>
      <c r="L202" s="87"/>
      <c r="M202" s="87"/>
      <c r="N202" s="87"/>
      <c r="O202" s="370"/>
      <c r="P202" s="199"/>
      <c r="Q202" s="199"/>
      <c r="R202" s="199"/>
      <c r="S202" s="199"/>
      <c r="T202" s="199"/>
      <c r="U202" s="199"/>
      <c r="V202" s="199"/>
      <c r="W202" s="199"/>
      <c r="X202" s="199"/>
      <c r="Y202" s="199"/>
      <c r="Z202" s="199"/>
    </row>
    <row r="203" ht="14.25" customHeight="1">
      <c r="A203" s="87"/>
      <c r="B203" s="87"/>
      <c r="C203" s="87"/>
      <c r="D203" s="87"/>
      <c r="E203" s="87"/>
      <c r="F203" s="87"/>
      <c r="G203" s="87"/>
      <c r="H203" s="87"/>
      <c r="I203" s="87"/>
      <c r="J203" s="87"/>
      <c r="K203" s="87"/>
      <c r="L203" s="87"/>
      <c r="M203" s="87"/>
      <c r="N203" s="87"/>
      <c r="O203" s="370"/>
      <c r="P203" s="199"/>
      <c r="Q203" s="199"/>
      <c r="R203" s="199"/>
      <c r="S203" s="199"/>
      <c r="T203" s="199"/>
      <c r="U203" s="199"/>
      <c r="V203" s="199"/>
      <c r="W203" s="199"/>
      <c r="X203" s="199"/>
      <c r="Y203" s="199"/>
      <c r="Z203" s="199"/>
    </row>
    <row r="204" ht="14.25" customHeight="1">
      <c r="A204" s="87"/>
      <c r="B204" s="87"/>
      <c r="C204" s="87"/>
      <c r="D204" s="87"/>
      <c r="E204" s="87"/>
      <c r="F204" s="87"/>
      <c r="G204" s="87"/>
      <c r="H204" s="87"/>
      <c r="I204" s="87"/>
      <c r="J204" s="87"/>
      <c r="K204" s="87"/>
      <c r="L204" s="87"/>
      <c r="M204" s="87"/>
      <c r="N204" s="87"/>
      <c r="O204" s="370"/>
      <c r="P204" s="199"/>
      <c r="Q204" s="199"/>
      <c r="R204" s="199"/>
      <c r="S204" s="199"/>
      <c r="T204" s="199"/>
      <c r="U204" s="199"/>
      <c r="V204" s="199"/>
      <c r="W204" s="199"/>
      <c r="X204" s="199"/>
      <c r="Y204" s="199"/>
      <c r="Z204" s="199"/>
    </row>
    <row r="205" ht="14.25" customHeight="1">
      <c r="A205" s="87"/>
      <c r="B205" s="87"/>
      <c r="C205" s="87"/>
      <c r="D205" s="87"/>
      <c r="E205" s="87"/>
      <c r="F205" s="87"/>
      <c r="G205" s="87"/>
      <c r="H205" s="87"/>
      <c r="I205" s="87"/>
      <c r="J205" s="87"/>
      <c r="K205" s="87"/>
      <c r="L205" s="87"/>
      <c r="M205" s="87"/>
      <c r="N205" s="87"/>
      <c r="O205" s="370"/>
      <c r="P205" s="199"/>
      <c r="Q205" s="199"/>
      <c r="R205" s="199"/>
      <c r="S205" s="199"/>
      <c r="T205" s="199"/>
      <c r="U205" s="199"/>
      <c r="V205" s="199"/>
      <c r="W205" s="199"/>
      <c r="X205" s="199"/>
      <c r="Y205" s="199"/>
      <c r="Z205" s="199"/>
    </row>
    <row r="206" ht="14.25" customHeight="1">
      <c r="A206" s="87"/>
      <c r="B206" s="87"/>
      <c r="C206" s="87"/>
      <c r="D206" s="87"/>
      <c r="E206" s="87"/>
      <c r="F206" s="87"/>
      <c r="G206" s="87"/>
      <c r="H206" s="87"/>
      <c r="I206" s="87"/>
      <c r="J206" s="87"/>
      <c r="K206" s="87"/>
      <c r="L206" s="87"/>
      <c r="M206" s="87"/>
      <c r="N206" s="87"/>
      <c r="O206" s="370"/>
      <c r="P206" s="199"/>
      <c r="Q206" s="199"/>
      <c r="R206" s="199"/>
      <c r="S206" s="199"/>
      <c r="T206" s="199"/>
      <c r="U206" s="199"/>
      <c r="V206" s="199"/>
      <c r="W206" s="199"/>
      <c r="X206" s="199"/>
      <c r="Y206" s="199"/>
      <c r="Z206" s="199"/>
    </row>
    <row r="207" ht="14.25" customHeight="1">
      <c r="A207" s="87"/>
      <c r="B207" s="87"/>
      <c r="C207" s="87"/>
      <c r="D207" s="87"/>
      <c r="E207" s="87"/>
      <c r="F207" s="87"/>
      <c r="G207" s="87"/>
      <c r="H207" s="87"/>
      <c r="I207" s="87"/>
      <c r="J207" s="87"/>
      <c r="K207" s="87"/>
      <c r="L207" s="87"/>
      <c r="M207" s="87"/>
      <c r="N207" s="87"/>
      <c r="O207" s="370"/>
      <c r="P207" s="199"/>
      <c r="Q207" s="199"/>
      <c r="R207" s="199"/>
      <c r="S207" s="199"/>
      <c r="T207" s="199"/>
      <c r="U207" s="199"/>
      <c r="V207" s="199"/>
      <c r="W207" s="199"/>
      <c r="X207" s="199"/>
      <c r="Y207" s="199"/>
      <c r="Z207" s="199"/>
    </row>
    <row r="208" ht="14.25" customHeight="1">
      <c r="A208" s="87"/>
      <c r="B208" s="87"/>
      <c r="C208" s="87"/>
      <c r="D208" s="87"/>
      <c r="E208" s="87"/>
      <c r="F208" s="87"/>
      <c r="G208" s="87"/>
      <c r="H208" s="87"/>
      <c r="I208" s="87"/>
      <c r="J208" s="87"/>
      <c r="K208" s="87"/>
      <c r="L208" s="87"/>
      <c r="M208" s="87"/>
      <c r="N208" s="87"/>
      <c r="O208" s="370"/>
      <c r="P208" s="199"/>
      <c r="Q208" s="199"/>
      <c r="R208" s="199"/>
      <c r="S208" s="199"/>
      <c r="T208" s="199"/>
      <c r="U208" s="199"/>
      <c r="V208" s="199"/>
      <c r="W208" s="199"/>
      <c r="X208" s="199"/>
      <c r="Y208" s="199"/>
      <c r="Z208" s="199"/>
    </row>
    <row r="209" ht="14.25" customHeight="1">
      <c r="A209" s="87"/>
      <c r="B209" s="87"/>
      <c r="C209" s="87"/>
      <c r="D209" s="87"/>
      <c r="E209" s="87"/>
      <c r="F209" s="87"/>
      <c r="G209" s="87"/>
      <c r="H209" s="87"/>
      <c r="I209" s="87"/>
      <c r="J209" s="87"/>
      <c r="K209" s="87"/>
      <c r="L209" s="87"/>
      <c r="M209" s="87"/>
      <c r="N209" s="87"/>
      <c r="O209" s="370"/>
      <c r="P209" s="199"/>
      <c r="Q209" s="199"/>
      <c r="R209" s="199"/>
      <c r="S209" s="199"/>
      <c r="T209" s="199"/>
      <c r="U209" s="199"/>
      <c r="V209" s="199"/>
      <c r="W209" s="199"/>
      <c r="X209" s="199"/>
      <c r="Y209" s="199"/>
      <c r="Z209" s="199"/>
    </row>
    <row r="210" ht="14.25" customHeight="1">
      <c r="A210" s="87"/>
      <c r="B210" s="87"/>
      <c r="C210" s="87"/>
      <c r="D210" s="87"/>
      <c r="E210" s="87"/>
      <c r="F210" s="87"/>
      <c r="G210" s="87"/>
      <c r="H210" s="87"/>
      <c r="I210" s="87"/>
      <c r="J210" s="87"/>
      <c r="K210" s="87"/>
      <c r="L210" s="87"/>
      <c r="M210" s="87"/>
      <c r="N210" s="87"/>
      <c r="O210" s="370"/>
      <c r="P210" s="199"/>
      <c r="Q210" s="199"/>
      <c r="R210" s="199"/>
      <c r="S210" s="199"/>
      <c r="T210" s="199"/>
      <c r="U210" s="199"/>
      <c r="V210" s="199"/>
      <c r="W210" s="199"/>
      <c r="X210" s="199"/>
      <c r="Y210" s="199"/>
      <c r="Z210" s="199"/>
    </row>
    <row r="211" ht="14.25" customHeight="1">
      <c r="A211" s="87"/>
      <c r="B211" s="87"/>
      <c r="C211" s="87"/>
      <c r="D211" s="87"/>
      <c r="E211" s="87"/>
      <c r="F211" s="87"/>
      <c r="G211" s="87"/>
      <c r="H211" s="87"/>
      <c r="I211" s="87"/>
      <c r="J211" s="87"/>
      <c r="K211" s="87"/>
      <c r="L211" s="87"/>
      <c r="M211" s="87"/>
      <c r="N211" s="87"/>
      <c r="O211" s="370"/>
      <c r="P211" s="199"/>
      <c r="Q211" s="199"/>
      <c r="R211" s="199"/>
      <c r="S211" s="199"/>
      <c r="T211" s="199"/>
      <c r="U211" s="199"/>
      <c r="V211" s="199"/>
      <c r="W211" s="199"/>
      <c r="X211" s="199"/>
      <c r="Y211" s="199"/>
      <c r="Z211" s="199"/>
    </row>
    <row r="212" ht="14.25" customHeight="1">
      <c r="A212" s="87"/>
      <c r="B212" s="87"/>
      <c r="C212" s="87"/>
      <c r="D212" s="87"/>
      <c r="E212" s="87"/>
      <c r="F212" s="87"/>
      <c r="G212" s="87"/>
      <c r="H212" s="87"/>
      <c r="I212" s="87"/>
      <c r="J212" s="87"/>
      <c r="K212" s="87"/>
      <c r="L212" s="87"/>
      <c r="M212" s="87"/>
      <c r="N212" s="87"/>
      <c r="O212" s="370"/>
      <c r="P212" s="199"/>
      <c r="Q212" s="199"/>
      <c r="R212" s="199"/>
      <c r="S212" s="199"/>
      <c r="T212" s="199"/>
      <c r="U212" s="199"/>
      <c r="V212" s="199"/>
      <c r="W212" s="199"/>
      <c r="X212" s="199"/>
      <c r="Y212" s="199"/>
      <c r="Z212" s="199"/>
    </row>
    <row r="213" ht="14.25" customHeight="1">
      <c r="A213" s="87"/>
      <c r="B213" s="87"/>
      <c r="C213" s="87"/>
      <c r="D213" s="87"/>
      <c r="E213" s="87"/>
      <c r="F213" s="87"/>
      <c r="G213" s="87"/>
      <c r="H213" s="87"/>
      <c r="I213" s="87"/>
      <c r="J213" s="87"/>
      <c r="K213" s="87"/>
      <c r="L213" s="87"/>
      <c r="M213" s="87"/>
      <c r="N213" s="87"/>
      <c r="O213" s="370"/>
      <c r="P213" s="199"/>
      <c r="Q213" s="199"/>
      <c r="R213" s="199"/>
      <c r="S213" s="199"/>
      <c r="T213" s="199"/>
      <c r="U213" s="199"/>
      <c r="V213" s="199"/>
      <c r="W213" s="199"/>
      <c r="X213" s="199"/>
      <c r="Y213" s="199"/>
      <c r="Z213" s="199"/>
    </row>
    <row r="214" ht="14.25" customHeight="1">
      <c r="A214" s="87"/>
      <c r="B214" s="87"/>
      <c r="C214" s="87"/>
      <c r="D214" s="87"/>
      <c r="E214" s="87"/>
      <c r="F214" s="87"/>
      <c r="G214" s="87"/>
      <c r="H214" s="87"/>
      <c r="I214" s="87"/>
      <c r="J214" s="87"/>
      <c r="K214" s="87"/>
      <c r="L214" s="87"/>
      <c r="M214" s="87"/>
      <c r="N214" s="87"/>
      <c r="O214" s="370"/>
      <c r="P214" s="199"/>
      <c r="Q214" s="199"/>
      <c r="R214" s="199"/>
      <c r="S214" s="199"/>
      <c r="T214" s="199"/>
      <c r="U214" s="199"/>
      <c r="V214" s="199"/>
      <c r="W214" s="199"/>
      <c r="X214" s="199"/>
      <c r="Y214" s="199"/>
      <c r="Z214" s="199"/>
    </row>
    <row r="215" ht="14.25" customHeight="1">
      <c r="A215" s="87"/>
      <c r="B215" s="87"/>
      <c r="C215" s="87"/>
      <c r="D215" s="87"/>
      <c r="E215" s="87"/>
      <c r="F215" s="87"/>
      <c r="G215" s="87"/>
      <c r="H215" s="87"/>
      <c r="I215" s="87"/>
      <c r="J215" s="87"/>
      <c r="K215" s="87"/>
      <c r="L215" s="87"/>
      <c r="M215" s="87"/>
      <c r="N215" s="87"/>
      <c r="O215" s="370"/>
      <c r="P215" s="199"/>
      <c r="Q215" s="199"/>
      <c r="R215" s="199"/>
      <c r="S215" s="199"/>
      <c r="T215" s="199"/>
      <c r="U215" s="199"/>
      <c r="V215" s="199"/>
      <c r="W215" s="199"/>
      <c r="X215" s="199"/>
      <c r="Y215" s="199"/>
      <c r="Z215" s="199"/>
    </row>
    <row r="216" ht="14.25" customHeight="1">
      <c r="A216" s="87"/>
      <c r="B216" s="87"/>
      <c r="C216" s="87"/>
      <c r="D216" s="87"/>
      <c r="E216" s="87"/>
      <c r="F216" s="87"/>
      <c r="G216" s="87"/>
      <c r="H216" s="87"/>
      <c r="I216" s="87"/>
      <c r="J216" s="87"/>
      <c r="K216" s="87"/>
      <c r="L216" s="87"/>
      <c r="M216" s="87"/>
      <c r="N216" s="87"/>
      <c r="O216" s="370"/>
      <c r="P216" s="199"/>
      <c r="Q216" s="199"/>
      <c r="R216" s="199"/>
      <c r="S216" s="199"/>
      <c r="T216" s="199"/>
      <c r="U216" s="199"/>
      <c r="V216" s="199"/>
      <c r="W216" s="199"/>
      <c r="X216" s="199"/>
      <c r="Y216" s="199"/>
      <c r="Z216" s="199"/>
    </row>
    <row r="217" ht="14.25" customHeight="1">
      <c r="A217" s="87"/>
      <c r="B217" s="87"/>
      <c r="C217" s="87"/>
      <c r="D217" s="87"/>
      <c r="E217" s="87"/>
      <c r="F217" s="87"/>
      <c r="G217" s="87"/>
      <c r="H217" s="87"/>
      <c r="I217" s="87"/>
      <c r="J217" s="87"/>
      <c r="K217" s="87"/>
      <c r="L217" s="87"/>
      <c r="M217" s="87"/>
      <c r="N217" s="87"/>
      <c r="O217" s="370"/>
      <c r="P217" s="199"/>
      <c r="Q217" s="199"/>
      <c r="R217" s="199"/>
      <c r="S217" s="199"/>
      <c r="T217" s="199"/>
      <c r="U217" s="199"/>
      <c r="V217" s="199"/>
      <c r="W217" s="199"/>
      <c r="X217" s="199"/>
      <c r="Y217" s="199"/>
      <c r="Z217" s="199"/>
    </row>
    <row r="218" ht="14.25" customHeight="1">
      <c r="A218" s="87"/>
      <c r="B218" s="87"/>
      <c r="C218" s="87"/>
      <c r="D218" s="87"/>
      <c r="E218" s="87"/>
      <c r="F218" s="87"/>
      <c r="G218" s="87"/>
      <c r="H218" s="87"/>
      <c r="I218" s="87"/>
      <c r="J218" s="87"/>
      <c r="K218" s="87"/>
      <c r="L218" s="87"/>
      <c r="M218" s="87"/>
      <c r="N218" s="87"/>
      <c r="O218" s="370"/>
      <c r="P218" s="199"/>
      <c r="Q218" s="199"/>
      <c r="R218" s="199"/>
      <c r="S218" s="199"/>
      <c r="T218" s="199"/>
      <c r="U218" s="199"/>
      <c r="V218" s="199"/>
      <c r="W218" s="199"/>
      <c r="X218" s="199"/>
      <c r="Y218" s="199"/>
      <c r="Z218" s="199"/>
    </row>
    <row r="219" ht="14.25" customHeight="1">
      <c r="A219" s="87"/>
      <c r="B219" s="87"/>
      <c r="C219" s="87"/>
      <c r="D219" s="87"/>
      <c r="E219" s="87"/>
      <c r="F219" s="87"/>
      <c r="G219" s="87"/>
      <c r="H219" s="87"/>
      <c r="I219" s="87"/>
      <c r="J219" s="87"/>
      <c r="K219" s="87"/>
      <c r="L219" s="87"/>
      <c r="M219" s="87"/>
      <c r="N219" s="87"/>
      <c r="O219" s="370"/>
      <c r="P219" s="199"/>
      <c r="Q219" s="199"/>
      <c r="R219" s="199"/>
      <c r="S219" s="199"/>
      <c r="T219" s="199"/>
      <c r="U219" s="199"/>
      <c r="V219" s="199"/>
      <c r="W219" s="199"/>
      <c r="X219" s="199"/>
      <c r="Y219" s="199"/>
      <c r="Z219" s="199"/>
    </row>
    <row r="220" ht="14.25" customHeight="1">
      <c r="A220" s="87"/>
      <c r="B220" s="87"/>
      <c r="C220" s="87"/>
      <c r="D220" s="87"/>
      <c r="E220" s="87"/>
      <c r="F220" s="87"/>
      <c r="G220" s="87"/>
      <c r="H220" s="87"/>
      <c r="I220" s="87"/>
      <c r="J220" s="87"/>
      <c r="K220" s="87"/>
      <c r="L220" s="87"/>
      <c r="M220" s="87"/>
      <c r="N220" s="87"/>
      <c r="O220" s="370"/>
      <c r="P220" s="199"/>
      <c r="Q220" s="199"/>
      <c r="R220" s="199"/>
      <c r="S220" s="199"/>
      <c r="T220" s="199"/>
      <c r="U220" s="199"/>
      <c r="V220" s="199"/>
      <c r="W220" s="199"/>
      <c r="X220" s="199"/>
      <c r="Y220" s="199"/>
      <c r="Z220" s="199"/>
    </row>
    <row r="221" ht="14.25" customHeight="1">
      <c r="A221" s="87"/>
      <c r="B221" s="87"/>
      <c r="C221" s="87"/>
      <c r="D221" s="87"/>
      <c r="E221" s="87"/>
      <c r="F221" s="87"/>
      <c r="G221" s="87"/>
      <c r="H221" s="87"/>
      <c r="I221" s="87"/>
      <c r="J221" s="87"/>
      <c r="K221" s="87"/>
      <c r="L221" s="87"/>
      <c r="M221" s="87"/>
      <c r="N221" s="87"/>
      <c r="O221" s="370"/>
      <c r="P221" s="199"/>
      <c r="Q221" s="199"/>
      <c r="R221" s="199"/>
      <c r="S221" s="199"/>
      <c r="T221" s="199"/>
      <c r="U221" s="199"/>
      <c r="V221" s="199"/>
      <c r="W221" s="199"/>
      <c r="X221" s="199"/>
      <c r="Y221" s="199"/>
      <c r="Z221" s="199"/>
    </row>
    <row r="222" ht="14.25" customHeight="1">
      <c r="A222" s="87"/>
      <c r="B222" s="87"/>
      <c r="C222" s="87"/>
      <c r="D222" s="87"/>
      <c r="E222" s="87"/>
      <c r="F222" s="87"/>
      <c r="G222" s="87"/>
      <c r="H222" s="87"/>
      <c r="I222" s="87"/>
      <c r="J222" s="87"/>
      <c r="K222" s="87"/>
      <c r="L222" s="87"/>
      <c r="M222" s="87"/>
      <c r="N222" s="87"/>
      <c r="O222" s="370"/>
      <c r="P222" s="199"/>
      <c r="Q222" s="199"/>
      <c r="R222" s="199"/>
      <c r="S222" s="199"/>
      <c r="T222" s="199"/>
      <c r="U222" s="199"/>
      <c r="V222" s="199"/>
      <c r="W222" s="199"/>
      <c r="X222" s="199"/>
      <c r="Y222" s="199"/>
      <c r="Z222" s="199"/>
    </row>
    <row r="223" ht="14.25" customHeight="1">
      <c r="A223" s="87"/>
      <c r="B223" s="87"/>
      <c r="C223" s="87"/>
      <c r="D223" s="87"/>
      <c r="E223" s="87"/>
      <c r="F223" s="87"/>
      <c r="G223" s="87"/>
      <c r="H223" s="87"/>
      <c r="I223" s="87"/>
      <c r="J223" s="87"/>
      <c r="K223" s="87"/>
      <c r="L223" s="87"/>
      <c r="M223" s="87"/>
      <c r="N223" s="87"/>
      <c r="O223" s="370"/>
      <c r="P223" s="199"/>
      <c r="Q223" s="199"/>
      <c r="R223" s="199"/>
      <c r="S223" s="199"/>
      <c r="T223" s="199"/>
      <c r="U223" s="199"/>
      <c r="V223" s="199"/>
      <c r="W223" s="199"/>
      <c r="X223" s="199"/>
      <c r="Y223" s="199"/>
      <c r="Z223" s="199"/>
    </row>
    <row r="224" ht="14.25" customHeight="1">
      <c r="A224" s="87"/>
      <c r="B224" s="87"/>
      <c r="C224" s="87"/>
      <c r="D224" s="87"/>
      <c r="E224" s="87"/>
      <c r="F224" s="87"/>
      <c r="G224" s="87"/>
      <c r="H224" s="87"/>
      <c r="I224" s="87"/>
      <c r="J224" s="87"/>
      <c r="K224" s="87"/>
      <c r="L224" s="87"/>
      <c r="M224" s="87"/>
      <c r="N224" s="87"/>
      <c r="O224" s="370"/>
      <c r="P224" s="199"/>
      <c r="Q224" s="199"/>
      <c r="R224" s="199"/>
      <c r="S224" s="199"/>
      <c r="T224" s="199"/>
      <c r="U224" s="199"/>
      <c r="V224" s="199"/>
      <c r="W224" s="199"/>
      <c r="X224" s="199"/>
      <c r="Y224" s="199"/>
      <c r="Z224" s="199"/>
    </row>
    <row r="225" ht="14.25" customHeight="1">
      <c r="A225" s="87"/>
      <c r="B225" s="87"/>
      <c r="C225" s="87"/>
      <c r="D225" s="87"/>
      <c r="E225" s="87"/>
      <c r="F225" s="87"/>
      <c r="G225" s="87"/>
      <c r="H225" s="87"/>
      <c r="I225" s="87"/>
      <c r="J225" s="87"/>
      <c r="K225" s="87"/>
      <c r="L225" s="87"/>
      <c r="M225" s="87"/>
      <c r="N225" s="87"/>
      <c r="O225" s="370"/>
      <c r="P225" s="199"/>
      <c r="Q225" s="199"/>
      <c r="R225" s="199"/>
      <c r="S225" s="199"/>
      <c r="T225" s="199"/>
      <c r="U225" s="199"/>
      <c r="V225" s="199"/>
      <c r="W225" s="199"/>
      <c r="X225" s="199"/>
      <c r="Y225" s="199"/>
      <c r="Z225" s="199"/>
    </row>
    <row r="226" ht="14.25" customHeight="1">
      <c r="A226" s="87"/>
      <c r="B226" s="87"/>
      <c r="C226" s="87"/>
      <c r="D226" s="87"/>
      <c r="E226" s="87"/>
      <c r="F226" s="87"/>
      <c r="G226" s="87"/>
      <c r="H226" s="87"/>
      <c r="I226" s="87"/>
      <c r="J226" s="87"/>
      <c r="K226" s="87"/>
      <c r="L226" s="87"/>
      <c r="M226" s="87"/>
      <c r="N226" s="87"/>
      <c r="O226" s="370"/>
      <c r="P226" s="199"/>
      <c r="Q226" s="199"/>
      <c r="R226" s="199"/>
      <c r="S226" s="199"/>
      <c r="T226" s="199"/>
      <c r="U226" s="199"/>
      <c r="V226" s="199"/>
      <c r="W226" s="199"/>
      <c r="X226" s="199"/>
      <c r="Y226" s="199"/>
      <c r="Z226" s="199"/>
    </row>
    <row r="227" ht="14.25" customHeight="1">
      <c r="A227" s="87"/>
      <c r="B227" s="87"/>
      <c r="C227" s="87"/>
      <c r="D227" s="87"/>
      <c r="E227" s="87"/>
      <c r="F227" s="87"/>
      <c r="G227" s="87"/>
      <c r="H227" s="87"/>
      <c r="I227" s="87"/>
      <c r="J227" s="87"/>
      <c r="K227" s="87"/>
      <c r="L227" s="87"/>
      <c r="M227" s="87"/>
      <c r="N227" s="87"/>
      <c r="O227" s="370"/>
      <c r="P227" s="199"/>
      <c r="Q227" s="199"/>
      <c r="R227" s="199"/>
      <c r="S227" s="199"/>
      <c r="T227" s="199"/>
      <c r="U227" s="199"/>
      <c r="V227" s="199"/>
      <c r="W227" s="199"/>
      <c r="X227" s="199"/>
      <c r="Y227" s="199"/>
      <c r="Z227" s="199"/>
    </row>
    <row r="228" ht="14.25" customHeight="1">
      <c r="A228" s="87"/>
      <c r="B228" s="87"/>
      <c r="C228" s="87"/>
      <c r="D228" s="87"/>
      <c r="E228" s="87"/>
      <c r="F228" s="87"/>
      <c r="G228" s="87"/>
      <c r="H228" s="87"/>
      <c r="I228" s="87"/>
      <c r="J228" s="87"/>
      <c r="K228" s="87"/>
      <c r="L228" s="87"/>
      <c r="M228" s="87"/>
      <c r="N228" s="87"/>
      <c r="O228" s="370"/>
      <c r="P228" s="199"/>
      <c r="Q228" s="199"/>
      <c r="R228" s="199"/>
      <c r="S228" s="199"/>
      <c r="T228" s="199"/>
      <c r="U228" s="199"/>
      <c r="V228" s="199"/>
      <c r="W228" s="199"/>
      <c r="X228" s="199"/>
      <c r="Y228" s="199"/>
      <c r="Z228" s="199"/>
    </row>
    <row r="229" ht="14.25" customHeight="1">
      <c r="A229" s="87"/>
      <c r="B229" s="87"/>
      <c r="C229" s="87"/>
      <c r="D229" s="87"/>
      <c r="E229" s="87"/>
      <c r="F229" s="87"/>
      <c r="G229" s="87"/>
      <c r="H229" s="87"/>
      <c r="I229" s="87"/>
      <c r="J229" s="87"/>
      <c r="K229" s="87"/>
      <c r="L229" s="87"/>
      <c r="M229" s="87"/>
      <c r="N229" s="87"/>
      <c r="O229" s="370"/>
      <c r="P229" s="199"/>
      <c r="Q229" s="199"/>
      <c r="R229" s="199"/>
      <c r="S229" s="199"/>
      <c r="T229" s="199"/>
      <c r="U229" s="199"/>
      <c r="V229" s="199"/>
      <c r="W229" s="199"/>
      <c r="X229" s="199"/>
      <c r="Y229" s="199"/>
      <c r="Z229" s="199"/>
    </row>
    <row r="230" ht="14.25" customHeight="1">
      <c r="A230" s="87"/>
      <c r="B230" s="87"/>
      <c r="C230" s="87"/>
      <c r="D230" s="87"/>
      <c r="E230" s="87"/>
      <c r="F230" s="87"/>
      <c r="G230" s="87"/>
      <c r="H230" s="87"/>
      <c r="I230" s="87"/>
      <c r="J230" s="87"/>
      <c r="K230" s="87"/>
      <c r="L230" s="87"/>
      <c r="M230" s="87"/>
      <c r="N230" s="87"/>
      <c r="O230" s="370"/>
      <c r="P230" s="199"/>
      <c r="Q230" s="199"/>
      <c r="R230" s="199"/>
      <c r="S230" s="199"/>
      <c r="T230" s="199"/>
      <c r="U230" s="199"/>
      <c r="V230" s="199"/>
      <c r="W230" s="199"/>
      <c r="X230" s="199"/>
      <c r="Y230" s="199"/>
      <c r="Z230" s="199"/>
    </row>
    <row r="231" ht="14.25" customHeight="1">
      <c r="A231" s="87"/>
      <c r="B231" s="87"/>
      <c r="C231" s="87"/>
      <c r="D231" s="87"/>
      <c r="E231" s="87"/>
      <c r="F231" s="87"/>
      <c r="G231" s="87"/>
      <c r="H231" s="87"/>
      <c r="I231" s="87"/>
      <c r="J231" s="87"/>
      <c r="K231" s="87"/>
      <c r="L231" s="87"/>
      <c r="M231" s="87"/>
      <c r="N231" s="87"/>
      <c r="O231" s="370"/>
      <c r="P231" s="199"/>
      <c r="Q231" s="199"/>
      <c r="R231" s="199"/>
      <c r="S231" s="199"/>
      <c r="T231" s="199"/>
      <c r="U231" s="199"/>
      <c r="V231" s="199"/>
      <c r="W231" s="199"/>
      <c r="X231" s="199"/>
      <c r="Y231" s="199"/>
      <c r="Z231" s="199"/>
    </row>
    <row r="232" ht="14.25" customHeight="1">
      <c r="A232" s="87"/>
      <c r="B232" s="87"/>
      <c r="C232" s="87"/>
      <c r="D232" s="87"/>
      <c r="E232" s="87"/>
      <c r="F232" s="87"/>
      <c r="G232" s="87"/>
      <c r="H232" s="87"/>
      <c r="I232" s="87"/>
      <c r="J232" s="87"/>
      <c r="K232" s="87"/>
      <c r="L232" s="87"/>
      <c r="M232" s="87"/>
      <c r="N232" s="87"/>
      <c r="O232" s="370"/>
      <c r="P232" s="199"/>
      <c r="Q232" s="199"/>
      <c r="R232" s="199"/>
      <c r="S232" s="199"/>
      <c r="T232" s="199"/>
      <c r="U232" s="199"/>
      <c r="V232" s="199"/>
      <c r="W232" s="199"/>
      <c r="X232" s="199"/>
      <c r="Y232" s="199"/>
      <c r="Z232" s="199"/>
    </row>
    <row r="233" ht="14.25" customHeight="1">
      <c r="A233" s="87"/>
      <c r="B233" s="87"/>
      <c r="C233" s="87"/>
      <c r="D233" s="87"/>
      <c r="E233" s="87"/>
      <c r="F233" s="87"/>
      <c r="G233" s="87"/>
      <c r="H233" s="87"/>
      <c r="I233" s="87"/>
      <c r="J233" s="87"/>
      <c r="K233" s="87"/>
      <c r="L233" s="87"/>
      <c r="M233" s="87"/>
      <c r="N233" s="87"/>
      <c r="O233" s="370"/>
      <c r="P233" s="199"/>
      <c r="Q233" s="199"/>
      <c r="R233" s="199"/>
      <c r="S233" s="199"/>
      <c r="T233" s="199"/>
      <c r="U233" s="199"/>
      <c r="V233" s="199"/>
      <c r="W233" s="199"/>
      <c r="X233" s="199"/>
      <c r="Y233" s="199"/>
      <c r="Z233" s="199"/>
    </row>
    <row r="234" ht="14.25" customHeight="1">
      <c r="A234" s="87"/>
      <c r="B234" s="87"/>
      <c r="C234" s="87"/>
      <c r="D234" s="87"/>
      <c r="E234" s="87"/>
      <c r="F234" s="87"/>
      <c r="G234" s="87"/>
      <c r="H234" s="87"/>
      <c r="I234" s="87"/>
      <c r="J234" s="87"/>
      <c r="K234" s="87"/>
      <c r="L234" s="87"/>
      <c r="M234" s="87"/>
      <c r="N234" s="87"/>
      <c r="O234" s="370"/>
      <c r="P234" s="199"/>
      <c r="Q234" s="199"/>
      <c r="R234" s="199"/>
      <c r="S234" s="199"/>
      <c r="T234" s="199"/>
      <c r="U234" s="199"/>
      <c r="V234" s="199"/>
      <c r="W234" s="199"/>
      <c r="X234" s="199"/>
      <c r="Y234" s="199"/>
      <c r="Z234" s="199"/>
    </row>
    <row r="235" ht="14.25" customHeight="1">
      <c r="A235" s="87"/>
      <c r="B235" s="87"/>
      <c r="C235" s="87"/>
      <c r="D235" s="87"/>
      <c r="E235" s="87"/>
      <c r="F235" s="87"/>
      <c r="G235" s="87"/>
      <c r="H235" s="87"/>
      <c r="I235" s="87"/>
      <c r="J235" s="87"/>
      <c r="K235" s="87"/>
      <c r="L235" s="87"/>
      <c r="M235" s="87"/>
      <c r="N235" s="87"/>
      <c r="O235" s="370"/>
      <c r="P235" s="199"/>
      <c r="Q235" s="199"/>
      <c r="R235" s="199"/>
      <c r="S235" s="199"/>
      <c r="T235" s="199"/>
      <c r="U235" s="199"/>
      <c r="V235" s="199"/>
      <c r="W235" s="199"/>
      <c r="X235" s="199"/>
      <c r="Y235" s="199"/>
      <c r="Z235" s="199"/>
    </row>
    <row r="236" ht="14.25" customHeight="1">
      <c r="A236" s="87"/>
      <c r="B236" s="87"/>
      <c r="C236" s="87"/>
      <c r="D236" s="87"/>
      <c r="E236" s="87"/>
      <c r="F236" s="87"/>
      <c r="G236" s="87"/>
      <c r="H236" s="87"/>
      <c r="I236" s="87"/>
      <c r="J236" s="87"/>
      <c r="K236" s="87"/>
      <c r="L236" s="87"/>
      <c r="M236" s="87"/>
      <c r="N236" s="87"/>
      <c r="O236" s="370"/>
      <c r="P236" s="199"/>
      <c r="Q236" s="199"/>
      <c r="R236" s="199"/>
      <c r="S236" s="199"/>
      <c r="T236" s="199"/>
      <c r="U236" s="199"/>
      <c r="V236" s="199"/>
      <c r="W236" s="199"/>
      <c r="X236" s="199"/>
      <c r="Y236" s="199"/>
      <c r="Z236" s="199"/>
    </row>
    <row r="237" ht="14.25" customHeight="1">
      <c r="A237" s="87"/>
      <c r="B237" s="87"/>
      <c r="C237" s="87"/>
      <c r="D237" s="87"/>
      <c r="E237" s="87"/>
      <c r="F237" s="87"/>
      <c r="G237" s="87"/>
      <c r="H237" s="87"/>
      <c r="I237" s="87"/>
      <c r="J237" s="87"/>
      <c r="K237" s="87"/>
      <c r="L237" s="87"/>
      <c r="M237" s="87"/>
      <c r="N237" s="87"/>
      <c r="O237" s="370"/>
      <c r="P237" s="199"/>
      <c r="Q237" s="199"/>
      <c r="R237" s="199"/>
      <c r="S237" s="199"/>
      <c r="T237" s="199"/>
      <c r="U237" s="199"/>
      <c r="V237" s="199"/>
      <c r="W237" s="199"/>
      <c r="X237" s="199"/>
      <c r="Y237" s="199"/>
      <c r="Z237" s="199"/>
    </row>
    <row r="238" ht="14.25" customHeight="1">
      <c r="A238" s="87"/>
      <c r="B238" s="87"/>
      <c r="C238" s="87"/>
      <c r="D238" s="87"/>
      <c r="E238" s="87"/>
      <c r="F238" s="87"/>
      <c r="G238" s="87"/>
      <c r="H238" s="87"/>
      <c r="I238" s="87"/>
      <c r="J238" s="87"/>
      <c r="K238" s="87"/>
      <c r="L238" s="87"/>
      <c r="M238" s="87"/>
      <c r="N238" s="87"/>
      <c r="O238" s="370"/>
      <c r="P238" s="199"/>
      <c r="Q238" s="199"/>
      <c r="R238" s="199"/>
      <c r="S238" s="199"/>
      <c r="T238" s="199"/>
      <c r="U238" s="199"/>
      <c r="V238" s="199"/>
      <c r="W238" s="199"/>
      <c r="X238" s="199"/>
      <c r="Y238" s="199"/>
      <c r="Z238" s="199"/>
    </row>
    <row r="239" ht="14.25" customHeight="1">
      <c r="A239" s="87"/>
      <c r="B239" s="87"/>
      <c r="C239" s="87"/>
      <c r="D239" s="87"/>
      <c r="E239" s="87"/>
      <c r="F239" s="87"/>
      <c r="G239" s="87"/>
      <c r="H239" s="87"/>
      <c r="I239" s="87"/>
      <c r="J239" s="87"/>
      <c r="K239" s="87"/>
      <c r="L239" s="87"/>
      <c r="M239" s="87"/>
      <c r="N239" s="87"/>
      <c r="O239" s="370"/>
      <c r="P239" s="199"/>
      <c r="Q239" s="199"/>
      <c r="R239" s="199"/>
      <c r="S239" s="199"/>
      <c r="T239" s="199"/>
      <c r="U239" s="199"/>
      <c r="V239" s="199"/>
      <c r="W239" s="199"/>
      <c r="X239" s="199"/>
      <c r="Y239" s="199"/>
      <c r="Z239" s="199"/>
    </row>
    <row r="240" ht="14.25" customHeight="1">
      <c r="A240" s="87"/>
      <c r="B240" s="87"/>
      <c r="C240" s="87"/>
      <c r="D240" s="87"/>
      <c r="E240" s="87"/>
      <c r="F240" s="87"/>
      <c r="G240" s="87"/>
      <c r="H240" s="87"/>
      <c r="I240" s="87"/>
      <c r="J240" s="87"/>
      <c r="K240" s="87"/>
      <c r="L240" s="87"/>
      <c r="M240" s="87"/>
      <c r="N240" s="87"/>
      <c r="O240" s="370"/>
      <c r="P240" s="199"/>
      <c r="Q240" s="199"/>
      <c r="R240" s="199"/>
      <c r="S240" s="199"/>
      <c r="T240" s="199"/>
      <c r="U240" s="199"/>
      <c r="V240" s="199"/>
      <c r="W240" s="199"/>
      <c r="X240" s="199"/>
      <c r="Y240" s="199"/>
      <c r="Z240" s="199"/>
    </row>
    <row r="241" ht="14.25" customHeight="1">
      <c r="A241" s="87"/>
      <c r="B241" s="87"/>
      <c r="C241" s="87"/>
      <c r="D241" s="87"/>
      <c r="E241" s="87"/>
      <c r="F241" s="87"/>
      <c r="G241" s="87"/>
      <c r="H241" s="87"/>
      <c r="I241" s="87"/>
      <c r="J241" s="87"/>
      <c r="K241" s="87"/>
      <c r="L241" s="87"/>
      <c r="M241" s="87"/>
      <c r="N241" s="87"/>
      <c r="O241" s="370"/>
      <c r="P241" s="199"/>
      <c r="Q241" s="199"/>
      <c r="R241" s="199"/>
      <c r="S241" s="199"/>
      <c r="T241" s="199"/>
      <c r="U241" s="199"/>
      <c r="V241" s="199"/>
      <c r="W241" s="199"/>
      <c r="X241" s="199"/>
      <c r="Y241" s="199"/>
      <c r="Z241" s="199"/>
    </row>
    <row r="242" ht="14.25" customHeight="1">
      <c r="A242" s="87"/>
      <c r="B242" s="87"/>
      <c r="C242" s="87"/>
      <c r="D242" s="87"/>
      <c r="E242" s="87"/>
      <c r="F242" s="87"/>
      <c r="G242" s="87"/>
      <c r="H242" s="87"/>
      <c r="I242" s="87"/>
      <c r="J242" s="87"/>
      <c r="K242" s="87"/>
      <c r="L242" s="87"/>
      <c r="M242" s="87"/>
      <c r="N242" s="87"/>
      <c r="O242" s="370"/>
      <c r="P242" s="199"/>
      <c r="Q242" s="199"/>
      <c r="R242" s="199"/>
      <c r="S242" s="199"/>
      <c r="T242" s="199"/>
      <c r="U242" s="199"/>
      <c r="V242" s="199"/>
      <c r="W242" s="199"/>
      <c r="X242" s="199"/>
      <c r="Y242" s="199"/>
      <c r="Z242" s="199"/>
    </row>
    <row r="243" ht="14.25" customHeight="1">
      <c r="A243" s="87"/>
      <c r="B243" s="87"/>
      <c r="C243" s="87"/>
      <c r="D243" s="87"/>
      <c r="E243" s="87"/>
      <c r="F243" s="87"/>
      <c r="G243" s="87"/>
      <c r="H243" s="87"/>
      <c r="I243" s="87"/>
      <c r="J243" s="87"/>
      <c r="K243" s="87"/>
      <c r="L243" s="87"/>
      <c r="M243" s="87"/>
      <c r="N243" s="87"/>
      <c r="O243" s="370"/>
      <c r="P243" s="199"/>
      <c r="Q243" s="199"/>
      <c r="R243" s="199"/>
      <c r="S243" s="199"/>
      <c r="T243" s="199"/>
      <c r="U243" s="199"/>
      <c r="V243" s="199"/>
      <c r="W243" s="199"/>
      <c r="X243" s="199"/>
      <c r="Y243" s="199"/>
      <c r="Z243" s="199"/>
    </row>
    <row r="244" ht="14.25" customHeight="1">
      <c r="A244" s="87"/>
      <c r="B244" s="87"/>
      <c r="C244" s="87"/>
      <c r="D244" s="87"/>
      <c r="E244" s="87"/>
      <c r="F244" s="87"/>
      <c r="G244" s="87"/>
      <c r="H244" s="87"/>
      <c r="I244" s="87"/>
      <c r="J244" s="87"/>
      <c r="K244" s="87"/>
      <c r="L244" s="87"/>
      <c r="M244" s="87"/>
      <c r="N244" s="87"/>
      <c r="O244" s="370"/>
      <c r="P244" s="199"/>
      <c r="Q244" s="199"/>
      <c r="R244" s="199"/>
      <c r="S244" s="199"/>
      <c r="T244" s="199"/>
      <c r="U244" s="199"/>
      <c r="V244" s="199"/>
      <c r="W244" s="199"/>
      <c r="X244" s="199"/>
      <c r="Y244" s="199"/>
      <c r="Z244" s="199"/>
    </row>
    <row r="245" ht="14.25" customHeight="1">
      <c r="A245" s="87"/>
      <c r="B245" s="87"/>
      <c r="C245" s="87"/>
      <c r="D245" s="87"/>
      <c r="E245" s="87"/>
      <c r="F245" s="87"/>
      <c r="G245" s="87"/>
      <c r="H245" s="87"/>
      <c r="I245" s="87"/>
      <c r="J245" s="87"/>
      <c r="K245" s="87"/>
      <c r="L245" s="87"/>
      <c r="M245" s="87"/>
      <c r="N245" s="87"/>
      <c r="O245" s="370"/>
      <c r="P245" s="199"/>
      <c r="Q245" s="199"/>
      <c r="R245" s="199"/>
      <c r="S245" s="199"/>
      <c r="T245" s="199"/>
      <c r="U245" s="199"/>
      <c r="V245" s="199"/>
      <c r="W245" s="199"/>
      <c r="X245" s="199"/>
      <c r="Y245" s="199"/>
      <c r="Z245" s="199"/>
    </row>
    <row r="246" ht="14.25" customHeight="1">
      <c r="A246" s="87"/>
      <c r="B246" s="87"/>
      <c r="C246" s="87"/>
      <c r="D246" s="87"/>
      <c r="E246" s="87"/>
      <c r="F246" s="87"/>
      <c r="G246" s="87"/>
      <c r="H246" s="87"/>
      <c r="I246" s="87"/>
      <c r="J246" s="87"/>
      <c r="K246" s="87"/>
      <c r="L246" s="87"/>
      <c r="M246" s="87"/>
      <c r="N246" s="87"/>
      <c r="O246" s="370"/>
      <c r="P246" s="199"/>
      <c r="Q246" s="199"/>
      <c r="R246" s="199"/>
      <c r="S246" s="199"/>
      <c r="T246" s="199"/>
      <c r="U246" s="199"/>
      <c r="V246" s="199"/>
      <c r="W246" s="199"/>
      <c r="X246" s="199"/>
      <c r="Y246" s="199"/>
      <c r="Z246" s="199"/>
    </row>
    <row r="247" ht="14.25" customHeight="1">
      <c r="A247" s="87"/>
      <c r="B247" s="87"/>
      <c r="C247" s="87"/>
      <c r="D247" s="87"/>
      <c r="E247" s="87"/>
      <c r="F247" s="87"/>
      <c r="G247" s="87"/>
      <c r="H247" s="87"/>
      <c r="I247" s="87"/>
      <c r="J247" s="87"/>
      <c r="K247" s="87"/>
      <c r="L247" s="87"/>
      <c r="M247" s="87"/>
      <c r="N247" s="87"/>
      <c r="O247" s="370"/>
      <c r="P247" s="199"/>
      <c r="Q247" s="199"/>
      <c r="R247" s="199"/>
      <c r="S247" s="199"/>
      <c r="T247" s="199"/>
      <c r="U247" s="199"/>
      <c r="V247" s="199"/>
      <c r="W247" s="199"/>
      <c r="X247" s="199"/>
      <c r="Y247" s="199"/>
      <c r="Z247" s="199"/>
    </row>
    <row r="248" ht="14.25" customHeight="1">
      <c r="A248" s="87"/>
      <c r="B248" s="87"/>
      <c r="C248" s="87"/>
      <c r="D248" s="87"/>
      <c r="E248" s="87"/>
      <c r="F248" s="87"/>
      <c r="G248" s="87"/>
      <c r="H248" s="87"/>
      <c r="I248" s="87"/>
      <c r="J248" s="87"/>
      <c r="K248" s="87"/>
      <c r="L248" s="87"/>
      <c r="M248" s="87"/>
      <c r="N248" s="87"/>
      <c r="O248" s="370"/>
      <c r="P248" s="199"/>
      <c r="Q248" s="199"/>
      <c r="R248" s="199"/>
      <c r="S248" s="199"/>
      <c r="T248" s="199"/>
      <c r="U248" s="199"/>
      <c r="V248" s="199"/>
      <c r="W248" s="199"/>
      <c r="X248" s="199"/>
      <c r="Y248" s="199"/>
      <c r="Z248" s="199"/>
    </row>
    <row r="249" ht="14.25" customHeight="1">
      <c r="A249" s="87"/>
      <c r="B249" s="87"/>
      <c r="C249" s="87"/>
      <c r="D249" s="87"/>
      <c r="E249" s="87"/>
      <c r="F249" s="87"/>
      <c r="G249" s="87"/>
      <c r="H249" s="87"/>
      <c r="I249" s="87"/>
      <c r="J249" s="87"/>
      <c r="K249" s="87"/>
      <c r="L249" s="87"/>
      <c r="M249" s="87"/>
      <c r="N249" s="87"/>
      <c r="O249" s="370"/>
      <c r="P249" s="199"/>
      <c r="Q249" s="199"/>
      <c r="R249" s="199"/>
      <c r="S249" s="199"/>
      <c r="T249" s="199"/>
      <c r="U249" s="199"/>
      <c r="V249" s="199"/>
      <c r="W249" s="199"/>
      <c r="X249" s="199"/>
      <c r="Y249" s="199"/>
      <c r="Z249" s="199"/>
    </row>
    <row r="250" ht="14.25" customHeight="1">
      <c r="A250" s="87"/>
      <c r="B250" s="87"/>
      <c r="C250" s="87"/>
      <c r="D250" s="87"/>
      <c r="E250" s="87"/>
      <c r="F250" s="87"/>
      <c r="G250" s="87"/>
      <c r="H250" s="87"/>
      <c r="I250" s="87"/>
      <c r="J250" s="87"/>
      <c r="K250" s="87"/>
      <c r="L250" s="87"/>
      <c r="M250" s="87"/>
      <c r="N250" s="87"/>
      <c r="O250" s="370"/>
      <c r="P250" s="199"/>
      <c r="Q250" s="199"/>
      <c r="R250" s="199"/>
      <c r="S250" s="199"/>
      <c r="T250" s="199"/>
      <c r="U250" s="199"/>
      <c r="V250" s="199"/>
      <c r="W250" s="199"/>
      <c r="X250" s="199"/>
      <c r="Y250" s="199"/>
      <c r="Z250" s="199"/>
    </row>
    <row r="251" ht="14.25" customHeight="1">
      <c r="A251" s="87"/>
      <c r="B251" s="87"/>
      <c r="C251" s="87"/>
      <c r="D251" s="87"/>
      <c r="E251" s="87"/>
      <c r="F251" s="87"/>
      <c r="G251" s="87"/>
      <c r="H251" s="87"/>
      <c r="I251" s="87"/>
      <c r="J251" s="87"/>
      <c r="K251" s="87"/>
      <c r="L251" s="87"/>
      <c r="M251" s="87"/>
      <c r="N251" s="87"/>
      <c r="O251" s="370"/>
      <c r="P251" s="199"/>
      <c r="Q251" s="199"/>
      <c r="R251" s="199"/>
      <c r="S251" s="199"/>
      <c r="T251" s="199"/>
      <c r="U251" s="199"/>
      <c r="V251" s="199"/>
      <c r="W251" s="199"/>
      <c r="X251" s="199"/>
      <c r="Y251" s="199"/>
      <c r="Z251" s="199"/>
    </row>
    <row r="252" ht="14.25" customHeight="1">
      <c r="A252" s="87"/>
      <c r="B252" s="87"/>
      <c r="C252" s="87"/>
      <c r="D252" s="87"/>
      <c r="E252" s="87"/>
      <c r="F252" s="87"/>
      <c r="G252" s="87"/>
      <c r="H252" s="87"/>
      <c r="I252" s="87"/>
      <c r="J252" s="87"/>
      <c r="K252" s="87"/>
      <c r="L252" s="87"/>
      <c r="M252" s="87"/>
      <c r="N252" s="87"/>
      <c r="O252" s="370"/>
      <c r="P252" s="199"/>
      <c r="Q252" s="199"/>
      <c r="R252" s="199"/>
      <c r="S252" s="199"/>
      <c r="T252" s="199"/>
      <c r="U252" s="199"/>
      <c r="V252" s="199"/>
      <c r="W252" s="199"/>
      <c r="X252" s="199"/>
      <c r="Y252" s="199"/>
      <c r="Z252" s="199"/>
    </row>
    <row r="253" ht="14.25" customHeight="1">
      <c r="A253" s="87"/>
      <c r="B253" s="87"/>
      <c r="C253" s="87"/>
      <c r="D253" s="87"/>
      <c r="E253" s="87"/>
      <c r="F253" s="87"/>
      <c r="G253" s="87"/>
      <c r="H253" s="87"/>
      <c r="I253" s="87"/>
      <c r="J253" s="87"/>
      <c r="K253" s="87"/>
      <c r="L253" s="87"/>
      <c r="M253" s="87"/>
      <c r="N253" s="87"/>
      <c r="O253" s="370"/>
      <c r="P253" s="199"/>
      <c r="Q253" s="199"/>
      <c r="R253" s="199"/>
      <c r="S253" s="199"/>
      <c r="T253" s="199"/>
      <c r="U253" s="199"/>
      <c r="V253" s="199"/>
      <c r="W253" s="199"/>
      <c r="X253" s="199"/>
      <c r="Y253" s="199"/>
      <c r="Z253" s="199"/>
    </row>
    <row r="254" ht="14.25" customHeight="1">
      <c r="A254" s="87"/>
      <c r="B254" s="87"/>
      <c r="C254" s="87"/>
      <c r="D254" s="87"/>
      <c r="E254" s="87"/>
      <c r="F254" s="87"/>
      <c r="G254" s="87"/>
      <c r="H254" s="87"/>
      <c r="I254" s="87"/>
      <c r="J254" s="87"/>
      <c r="K254" s="87"/>
      <c r="L254" s="87"/>
      <c r="M254" s="87"/>
      <c r="N254" s="87"/>
      <c r="O254" s="370"/>
      <c r="P254" s="199"/>
      <c r="Q254" s="199"/>
      <c r="R254" s="199"/>
      <c r="S254" s="199"/>
      <c r="T254" s="199"/>
      <c r="U254" s="199"/>
      <c r="V254" s="199"/>
      <c r="W254" s="199"/>
      <c r="X254" s="199"/>
      <c r="Y254" s="199"/>
      <c r="Z254" s="199"/>
    </row>
    <row r="255" ht="14.25" customHeight="1">
      <c r="A255" s="87"/>
      <c r="B255" s="87"/>
      <c r="C255" s="87"/>
      <c r="D255" s="87"/>
      <c r="E255" s="87"/>
      <c r="F255" s="87"/>
      <c r="G255" s="87"/>
      <c r="H255" s="87"/>
      <c r="I255" s="87"/>
      <c r="J255" s="87"/>
      <c r="K255" s="87"/>
      <c r="L255" s="87"/>
      <c r="M255" s="87"/>
      <c r="N255" s="87"/>
      <c r="O255" s="370"/>
      <c r="P255" s="199"/>
      <c r="Q255" s="199"/>
      <c r="R255" s="199"/>
      <c r="S255" s="199"/>
      <c r="T255" s="199"/>
      <c r="U255" s="199"/>
      <c r="V255" s="199"/>
      <c r="W255" s="199"/>
      <c r="X255" s="199"/>
      <c r="Y255" s="199"/>
      <c r="Z255" s="199"/>
    </row>
    <row r="256" ht="14.25" customHeight="1">
      <c r="A256" s="87"/>
      <c r="B256" s="87"/>
      <c r="C256" s="87"/>
      <c r="D256" s="87"/>
      <c r="E256" s="87"/>
      <c r="F256" s="87"/>
      <c r="G256" s="87"/>
      <c r="H256" s="87"/>
      <c r="I256" s="87"/>
      <c r="J256" s="87"/>
      <c r="K256" s="87"/>
      <c r="L256" s="87"/>
      <c r="M256" s="87"/>
      <c r="N256" s="87"/>
      <c r="O256" s="370"/>
      <c r="P256" s="199"/>
      <c r="Q256" s="199"/>
      <c r="R256" s="199"/>
      <c r="S256" s="199"/>
      <c r="T256" s="199"/>
      <c r="U256" s="199"/>
      <c r="V256" s="199"/>
      <c r="W256" s="199"/>
      <c r="X256" s="199"/>
      <c r="Y256" s="199"/>
      <c r="Z256" s="199"/>
    </row>
    <row r="257" ht="14.25" customHeight="1">
      <c r="A257" s="87"/>
      <c r="B257" s="87"/>
      <c r="C257" s="87"/>
      <c r="D257" s="87"/>
      <c r="E257" s="87"/>
      <c r="F257" s="87"/>
      <c r="G257" s="87"/>
      <c r="H257" s="87"/>
      <c r="I257" s="87"/>
      <c r="J257" s="87"/>
      <c r="K257" s="87"/>
      <c r="L257" s="87"/>
      <c r="M257" s="87"/>
      <c r="N257" s="87"/>
      <c r="O257" s="370"/>
      <c r="P257" s="199"/>
      <c r="Q257" s="199"/>
      <c r="R257" s="199"/>
      <c r="S257" s="199"/>
      <c r="T257" s="199"/>
      <c r="U257" s="199"/>
      <c r="V257" s="199"/>
      <c r="W257" s="199"/>
      <c r="X257" s="199"/>
      <c r="Y257" s="199"/>
      <c r="Z257" s="199"/>
    </row>
    <row r="258" ht="14.25" customHeight="1">
      <c r="A258" s="87"/>
      <c r="B258" s="87"/>
      <c r="C258" s="87"/>
      <c r="D258" s="87"/>
      <c r="E258" s="87"/>
      <c r="F258" s="87"/>
      <c r="G258" s="87"/>
      <c r="H258" s="87"/>
      <c r="I258" s="87"/>
      <c r="J258" s="87"/>
      <c r="K258" s="87"/>
      <c r="L258" s="87"/>
      <c r="M258" s="87"/>
      <c r="N258" s="87"/>
      <c r="O258" s="370"/>
      <c r="P258" s="199"/>
      <c r="Q258" s="199"/>
      <c r="R258" s="199"/>
      <c r="S258" s="199"/>
      <c r="T258" s="199"/>
      <c r="U258" s="199"/>
      <c r="V258" s="199"/>
      <c r="W258" s="199"/>
      <c r="X258" s="199"/>
      <c r="Y258" s="199"/>
      <c r="Z258" s="199"/>
    </row>
    <row r="259" ht="14.25" customHeight="1">
      <c r="A259" s="87"/>
      <c r="B259" s="87"/>
      <c r="C259" s="87"/>
      <c r="D259" s="87"/>
      <c r="E259" s="87"/>
      <c r="F259" s="87"/>
      <c r="G259" s="87"/>
      <c r="H259" s="87"/>
      <c r="I259" s="87"/>
      <c r="J259" s="87"/>
      <c r="K259" s="87"/>
      <c r="L259" s="87"/>
      <c r="M259" s="87"/>
      <c r="N259" s="87"/>
      <c r="O259" s="370"/>
      <c r="P259" s="199"/>
      <c r="Q259" s="199"/>
      <c r="R259" s="199"/>
      <c r="S259" s="199"/>
      <c r="T259" s="199"/>
      <c r="U259" s="199"/>
      <c r="V259" s="199"/>
      <c r="W259" s="199"/>
      <c r="X259" s="199"/>
      <c r="Y259" s="199"/>
      <c r="Z259" s="199"/>
    </row>
    <row r="260" ht="14.25" customHeight="1">
      <c r="A260" s="87"/>
      <c r="B260" s="87"/>
      <c r="C260" s="87"/>
      <c r="D260" s="87"/>
      <c r="E260" s="87"/>
      <c r="F260" s="87"/>
      <c r="G260" s="87"/>
      <c r="H260" s="87"/>
      <c r="I260" s="87"/>
      <c r="J260" s="87"/>
      <c r="K260" s="87"/>
      <c r="L260" s="87"/>
      <c r="M260" s="87"/>
      <c r="N260" s="87"/>
      <c r="O260" s="370"/>
      <c r="P260" s="199"/>
      <c r="Q260" s="199"/>
      <c r="R260" s="199"/>
      <c r="S260" s="199"/>
      <c r="T260" s="199"/>
      <c r="U260" s="199"/>
      <c r="V260" s="199"/>
      <c r="W260" s="199"/>
      <c r="X260" s="199"/>
      <c r="Y260" s="199"/>
      <c r="Z260" s="199"/>
    </row>
    <row r="261" ht="14.25" customHeight="1">
      <c r="A261" s="87"/>
      <c r="B261" s="87"/>
      <c r="C261" s="87"/>
      <c r="D261" s="87"/>
      <c r="E261" s="87"/>
      <c r="F261" s="87"/>
      <c r="G261" s="87"/>
      <c r="H261" s="87"/>
      <c r="I261" s="87"/>
      <c r="J261" s="87"/>
      <c r="K261" s="87"/>
      <c r="L261" s="87"/>
      <c r="M261" s="87"/>
      <c r="N261" s="87"/>
      <c r="O261" s="370"/>
      <c r="P261" s="199"/>
      <c r="Q261" s="199"/>
      <c r="R261" s="199"/>
      <c r="S261" s="199"/>
      <c r="T261" s="199"/>
      <c r="U261" s="199"/>
      <c r="V261" s="199"/>
      <c r="W261" s="199"/>
      <c r="X261" s="199"/>
      <c r="Y261" s="199"/>
      <c r="Z261" s="199"/>
    </row>
    <row r="262" ht="14.25" customHeight="1">
      <c r="A262" s="87"/>
      <c r="B262" s="87"/>
      <c r="C262" s="87"/>
      <c r="D262" s="87"/>
      <c r="E262" s="87"/>
      <c r="F262" s="87"/>
      <c r="G262" s="87"/>
      <c r="H262" s="87"/>
      <c r="I262" s="87"/>
      <c r="J262" s="87"/>
      <c r="K262" s="87"/>
      <c r="L262" s="87"/>
      <c r="M262" s="87"/>
      <c r="N262" s="87"/>
      <c r="O262" s="370"/>
      <c r="P262" s="199"/>
      <c r="Q262" s="199"/>
      <c r="R262" s="199"/>
      <c r="S262" s="199"/>
      <c r="T262" s="199"/>
      <c r="U262" s="199"/>
      <c r="V262" s="199"/>
      <c r="W262" s="199"/>
      <c r="X262" s="199"/>
      <c r="Y262" s="199"/>
      <c r="Z262" s="199"/>
    </row>
    <row r="263" ht="14.25" customHeight="1">
      <c r="A263" s="87"/>
      <c r="B263" s="87"/>
      <c r="C263" s="87"/>
      <c r="D263" s="87"/>
      <c r="E263" s="87"/>
      <c r="F263" s="87"/>
      <c r="G263" s="87"/>
      <c r="H263" s="87"/>
      <c r="I263" s="87"/>
      <c r="J263" s="87"/>
      <c r="K263" s="87"/>
      <c r="L263" s="87"/>
      <c r="M263" s="87"/>
      <c r="N263" s="87"/>
      <c r="O263" s="370"/>
      <c r="P263" s="199"/>
      <c r="Q263" s="199"/>
      <c r="R263" s="199"/>
      <c r="S263" s="199"/>
      <c r="T263" s="199"/>
      <c r="U263" s="199"/>
      <c r="V263" s="199"/>
      <c r="W263" s="199"/>
      <c r="X263" s="199"/>
      <c r="Y263" s="199"/>
      <c r="Z263" s="199"/>
    </row>
    <row r="264" ht="14.25" customHeight="1">
      <c r="A264" s="87"/>
      <c r="B264" s="87"/>
      <c r="C264" s="87"/>
      <c r="D264" s="87"/>
      <c r="E264" s="87"/>
      <c r="F264" s="87"/>
      <c r="G264" s="87"/>
      <c r="H264" s="87"/>
      <c r="I264" s="87"/>
      <c r="J264" s="87"/>
      <c r="K264" s="87"/>
      <c r="L264" s="87"/>
      <c r="M264" s="87"/>
      <c r="N264" s="87"/>
      <c r="O264" s="370"/>
      <c r="P264" s="199"/>
      <c r="Q264" s="199"/>
      <c r="R264" s="199"/>
      <c r="S264" s="199"/>
      <c r="T264" s="199"/>
      <c r="U264" s="199"/>
      <c r="V264" s="199"/>
      <c r="W264" s="199"/>
      <c r="X264" s="199"/>
      <c r="Y264" s="199"/>
      <c r="Z264" s="199"/>
    </row>
    <row r="265" ht="14.25" customHeight="1">
      <c r="A265" s="87"/>
      <c r="B265" s="87"/>
      <c r="C265" s="87"/>
      <c r="D265" s="87"/>
      <c r="E265" s="87"/>
      <c r="F265" s="87"/>
      <c r="G265" s="87"/>
      <c r="H265" s="87"/>
      <c r="I265" s="87"/>
      <c r="J265" s="87"/>
      <c r="K265" s="87"/>
      <c r="L265" s="87"/>
      <c r="M265" s="87"/>
      <c r="N265" s="87"/>
      <c r="O265" s="370"/>
      <c r="P265" s="199"/>
      <c r="Q265" s="199"/>
      <c r="R265" s="199"/>
      <c r="S265" s="199"/>
      <c r="T265" s="199"/>
      <c r="U265" s="199"/>
      <c r="V265" s="199"/>
      <c r="W265" s="199"/>
      <c r="X265" s="199"/>
      <c r="Y265" s="199"/>
      <c r="Z265" s="199"/>
    </row>
    <row r="266" ht="14.25" customHeight="1">
      <c r="A266" s="87"/>
      <c r="B266" s="87"/>
      <c r="C266" s="87"/>
      <c r="D266" s="87"/>
      <c r="E266" s="87"/>
      <c r="F266" s="87"/>
      <c r="G266" s="87"/>
      <c r="H266" s="87"/>
      <c r="I266" s="87"/>
      <c r="J266" s="87"/>
      <c r="K266" s="87"/>
      <c r="L266" s="87"/>
      <c r="M266" s="87"/>
      <c r="N266" s="87"/>
      <c r="O266" s="370"/>
      <c r="P266" s="199"/>
      <c r="Q266" s="199"/>
      <c r="R266" s="199"/>
      <c r="S266" s="199"/>
      <c r="T266" s="199"/>
      <c r="U266" s="199"/>
      <c r="V266" s="199"/>
      <c r="W266" s="199"/>
      <c r="X266" s="199"/>
      <c r="Y266" s="199"/>
      <c r="Z266" s="199"/>
    </row>
    <row r="267" ht="14.25" customHeight="1">
      <c r="A267" s="87"/>
      <c r="B267" s="87"/>
      <c r="C267" s="87"/>
      <c r="D267" s="87"/>
      <c r="E267" s="87"/>
      <c r="F267" s="87"/>
      <c r="G267" s="87"/>
      <c r="H267" s="87"/>
      <c r="I267" s="87"/>
      <c r="J267" s="87"/>
      <c r="K267" s="87"/>
      <c r="L267" s="87"/>
      <c r="M267" s="87"/>
      <c r="N267" s="87"/>
      <c r="O267" s="370"/>
      <c r="P267" s="199"/>
      <c r="Q267" s="199"/>
      <c r="R267" s="199"/>
      <c r="S267" s="199"/>
      <c r="T267" s="199"/>
      <c r="U267" s="199"/>
      <c r="V267" s="199"/>
      <c r="W267" s="199"/>
      <c r="X267" s="199"/>
      <c r="Y267" s="199"/>
      <c r="Z267" s="199"/>
    </row>
    <row r="268" ht="14.25" customHeight="1">
      <c r="A268" s="87"/>
      <c r="B268" s="87"/>
      <c r="C268" s="87"/>
      <c r="D268" s="87"/>
      <c r="E268" s="87"/>
      <c r="F268" s="87"/>
      <c r="G268" s="87"/>
      <c r="H268" s="87"/>
      <c r="I268" s="87"/>
      <c r="J268" s="87"/>
      <c r="K268" s="87"/>
      <c r="L268" s="87"/>
      <c r="M268" s="87"/>
      <c r="N268" s="87"/>
      <c r="O268" s="370"/>
      <c r="P268" s="199"/>
      <c r="Q268" s="199"/>
      <c r="R268" s="199"/>
      <c r="S268" s="199"/>
      <c r="T268" s="199"/>
      <c r="U268" s="199"/>
      <c r="V268" s="199"/>
      <c r="W268" s="199"/>
      <c r="X268" s="199"/>
      <c r="Y268" s="199"/>
      <c r="Z268" s="199"/>
    </row>
    <row r="269" ht="14.25" customHeight="1">
      <c r="A269" s="87"/>
      <c r="B269" s="87"/>
      <c r="C269" s="87"/>
      <c r="D269" s="87"/>
      <c r="E269" s="87"/>
      <c r="F269" s="87"/>
      <c r="G269" s="87"/>
      <c r="H269" s="87"/>
      <c r="I269" s="87"/>
      <c r="J269" s="87"/>
      <c r="K269" s="87"/>
      <c r="L269" s="87"/>
      <c r="M269" s="87"/>
      <c r="N269" s="87"/>
      <c r="O269" s="370"/>
      <c r="P269" s="199"/>
      <c r="Q269" s="199"/>
      <c r="R269" s="199"/>
      <c r="S269" s="199"/>
      <c r="T269" s="199"/>
      <c r="U269" s="199"/>
      <c r="V269" s="199"/>
      <c r="W269" s="199"/>
      <c r="X269" s="199"/>
      <c r="Y269" s="199"/>
      <c r="Z269" s="199"/>
    </row>
    <row r="270" ht="14.25" customHeight="1">
      <c r="A270" s="87"/>
      <c r="B270" s="87"/>
      <c r="C270" s="87"/>
      <c r="D270" s="87"/>
      <c r="E270" s="87"/>
      <c r="F270" s="87"/>
      <c r="G270" s="87"/>
      <c r="H270" s="87"/>
      <c r="I270" s="87"/>
      <c r="J270" s="87"/>
      <c r="K270" s="87"/>
      <c r="L270" s="87"/>
      <c r="M270" s="87"/>
      <c r="N270" s="87"/>
      <c r="O270" s="370"/>
      <c r="P270" s="199"/>
      <c r="Q270" s="199"/>
      <c r="R270" s="199"/>
      <c r="S270" s="199"/>
      <c r="T270" s="199"/>
      <c r="U270" s="199"/>
      <c r="V270" s="199"/>
      <c r="W270" s="199"/>
      <c r="X270" s="199"/>
      <c r="Y270" s="199"/>
      <c r="Z270" s="199"/>
    </row>
    <row r="271" ht="14.25" customHeight="1">
      <c r="A271" s="87"/>
      <c r="B271" s="87"/>
      <c r="C271" s="87"/>
      <c r="D271" s="87"/>
      <c r="E271" s="87"/>
      <c r="F271" s="87"/>
      <c r="G271" s="87"/>
      <c r="H271" s="87"/>
      <c r="I271" s="87"/>
      <c r="J271" s="87"/>
      <c r="K271" s="87"/>
      <c r="L271" s="87"/>
      <c r="M271" s="87"/>
      <c r="N271" s="87"/>
      <c r="O271" s="370"/>
      <c r="P271" s="199"/>
      <c r="Q271" s="199"/>
      <c r="R271" s="199"/>
      <c r="S271" s="199"/>
      <c r="T271" s="199"/>
      <c r="U271" s="199"/>
      <c r="V271" s="199"/>
      <c r="W271" s="199"/>
      <c r="X271" s="199"/>
      <c r="Y271" s="199"/>
      <c r="Z271" s="199"/>
    </row>
    <row r="272" ht="14.25" customHeight="1">
      <c r="A272" s="87"/>
      <c r="B272" s="87"/>
      <c r="C272" s="87"/>
      <c r="D272" s="87"/>
      <c r="E272" s="87"/>
      <c r="F272" s="87"/>
      <c r="G272" s="87"/>
      <c r="H272" s="87"/>
      <c r="I272" s="87"/>
      <c r="J272" s="87"/>
      <c r="K272" s="87"/>
      <c r="L272" s="87"/>
      <c r="M272" s="87"/>
      <c r="N272" s="87"/>
      <c r="O272" s="370"/>
      <c r="P272" s="199"/>
      <c r="Q272" s="199"/>
      <c r="R272" s="199"/>
      <c r="S272" s="199"/>
      <c r="T272" s="199"/>
      <c r="U272" s="199"/>
      <c r="V272" s="199"/>
      <c r="W272" s="199"/>
      <c r="X272" s="199"/>
      <c r="Y272" s="199"/>
      <c r="Z272" s="199"/>
    </row>
    <row r="273" ht="14.25" customHeight="1">
      <c r="A273" s="87"/>
      <c r="B273" s="87"/>
      <c r="C273" s="87"/>
      <c r="D273" s="87"/>
      <c r="E273" s="87"/>
      <c r="F273" s="87"/>
      <c r="G273" s="87"/>
      <c r="H273" s="87"/>
      <c r="I273" s="87"/>
      <c r="J273" s="87"/>
      <c r="K273" s="87"/>
      <c r="L273" s="87"/>
      <c r="M273" s="87"/>
      <c r="N273" s="87"/>
      <c r="O273" s="370"/>
      <c r="P273" s="199"/>
      <c r="Q273" s="199"/>
      <c r="R273" s="199"/>
      <c r="S273" s="199"/>
      <c r="T273" s="199"/>
      <c r="U273" s="199"/>
      <c r="V273" s="199"/>
      <c r="W273" s="199"/>
      <c r="X273" s="199"/>
      <c r="Y273" s="199"/>
      <c r="Z273" s="199"/>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79">
    <mergeCell ref="H7:H8"/>
    <mergeCell ref="I7:I8"/>
    <mergeCell ref="J7:J8"/>
    <mergeCell ref="K7:K8"/>
    <mergeCell ref="L7:L8"/>
    <mergeCell ref="M7:M8"/>
    <mergeCell ref="O7:O9"/>
    <mergeCell ref="A2:O2"/>
    <mergeCell ref="E4:I4"/>
    <mergeCell ref="K4:L4"/>
    <mergeCell ref="M4:N4"/>
    <mergeCell ref="C7:C8"/>
    <mergeCell ref="D7:D8"/>
    <mergeCell ref="E7:E8"/>
    <mergeCell ref="N7:N8"/>
    <mergeCell ref="F7:F8"/>
    <mergeCell ref="G7:G8"/>
    <mergeCell ref="A12:A14"/>
    <mergeCell ref="A16:A20"/>
    <mergeCell ref="A24:A26"/>
    <mergeCell ref="A28:A31"/>
    <mergeCell ref="A33:A36"/>
    <mergeCell ref="I40:I41"/>
    <mergeCell ref="J40:J41"/>
    <mergeCell ref="K40:K41"/>
    <mergeCell ref="L40:L41"/>
    <mergeCell ref="M40:M41"/>
    <mergeCell ref="N40:N41"/>
    <mergeCell ref="O40:O41"/>
    <mergeCell ref="N42:N43"/>
    <mergeCell ref="O42:O43"/>
    <mergeCell ref="C42:C43"/>
    <mergeCell ref="D42:D43"/>
    <mergeCell ref="I42:I43"/>
    <mergeCell ref="J42:J43"/>
    <mergeCell ref="K42:K43"/>
    <mergeCell ref="L42:L43"/>
    <mergeCell ref="M42:M43"/>
    <mergeCell ref="E46:E47"/>
    <mergeCell ref="F46:F47"/>
    <mergeCell ref="G46:G47"/>
    <mergeCell ref="H46:H47"/>
    <mergeCell ref="A52:A54"/>
    <mergeCell ref="A56:A60"/>
    <mergeCell ref="A62:A64"/>
    <mergeCell ref="A66:A69"/>
    <mergeCell ref="A40:A48"/>
    <mergeCell ref="C40:C41"/>
    <mergeCell ref="D40:D41"/>
    <mergeCell ref="E40:E41"/>
    <mergeCell ref="F40:F41"/>
    <mergeCell ref="G40:G41"/>
    <mergeCell ref="H40:H41"/>
    <mergeCell ref="E42:E43"/>
    <mergeCell ref="F42:F43"/>
    <mergeCell ref="G42:G43"/>
    <mergeCell ref="H42:H43"/>
    <mergeCell ref="C44:C45"/>
    <mergeCell ref="D44:D45"/>
    <mergeCell ref="E44:E45"/>
    <mergeCell ref="F44:F45"/>
    <mergeCell ref="N44:N45"/>
    <mergeCell ref="O44:O45"/>
    <mergeCell ref="G44:G45"/>
    <mergeCell ref="H44:H45"/>
    <mergeCell ref="I44:I45"/>
    <mergeCell ref="J44:J45"/>
    <mergeCell ref="K44:K45"/>
    <mergeCell ref="L44:L45"/>
    <mergeCell ref="M44:M45"/>
    <mergeCell ref="N46:N47"/>
    <mergeCell ref="O46:O47"/>
    <mergeCell ref="C46:C47"/>
    <mergeCell ref="D46:D47"/>
    <mergeCell ref="I46:I47"/>
    <mergeCell ref="J46:J47"/>
    <mergeCell ref="K46:K47"/>
    <mergeCell ref="L46:L47"/>
    <mergeCell ref="M46:M47"/>
  </mergeCells>
  <conditionalFormatting sqref="C14:O14 C20:N20 C26:N26 C31:N31 C48:N48 C54:N54 C60:N60 C64:N64 C69:O69 O10 O12:O13 O16:O20 O22 O24:O26 O28:O31 O40:O48 O50 O52:O54 O56:O60 O62:O64 O66:O68">
    <cfRule type="cellIs" dxfId="0" priority="1" operator="equal">
      <formula>0</formula>
    </cfRule>
  </conditionalFormatting>
  <conditionalFormatting sqref="C36:N36 O33:O36">
    <cfRule type="cellIs" dxfId="0" priority="2" operator="equal">
      <formula>0</formula>
    </cfRule>
  </conditionalFormatting>
  <conditionalFormatting sqref="O38">
    <cfRule type="cellIs" dxfId="0" priority="3" operator="equal">
      <formula>0</formula>
    </cfRule>
  </conditionalFormatting>
  <dataValidations>
    <dataValidation type="list" allowBlank="1" showErrorMessage="1" sqref="M9:N9">
      <formula1>"（見込額）,（実績額）"</formula1>
    </dataValidation>
  </dataValidations>
  <printOptions/>
  <pageMargins bottom="0.196527777777778" footer="0.0" header="0.0" left="0.590277777777778" right="0.196527777777778" top="0.39375"/>
  <pageSetup paperSize="9" scale="56" orientation="portrait"/>
  <drawing r:id="rId2"/>
  <legacyDrawing r:id="rId3"/>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7B7B7"/>
    <pageSetUpPr/>
  </sheetPr>
  <sheetViews>
    <sheetView workbookViewId="0"/>
  </sheetViews>
  <sheetFormatPr customHeight="1" defaultColWidth="12.63" defaultRowHeight="15.0"/>
  <cols>
    <col customWidth="1" min="1" max="1" width="9.5"/>
    <col customWidth="1" min="2" max="2" width="20.25"/>
    <col customWidth="1" min="3" max="3" width="18.38"/>
    <col customWidth="1" min="4" max="4" width="16.75"/>
    <col customWidth="1" min="5" max="5" width="15.63"/>
    <col customWidth="1" min="6" max="6" width="18.38"/>
    <col customWidth="1" min="7" max="7" width="5.0"/>
    <col customWidth="1" min="8" max="8" width="8.13"/>
    <col customWidth="1" min="9" max="9" width="12.88"/>
    <col customWidth="1" min="10" max="11" width="8.13"/>
    <col customWidth="1" min="12" max="12" width="10.13"/>
    <col customWidth="1" min="13" max="16" width="8.13"/>
    <col customWidth="1" min="17" max="17" width="6.88"/>
    <col customWidth="1" min="18" max="20" width="6.38"/>
    <col customWidth="1" min="21" max="21" width="7.5"/>
    <col customWidth="1" min="22" max="48" width="6.38"/>
  </cols>
  <sheetData>
    <row r="1" ht="13.5" customHeight="1">
      <c r="A1" s="1"/>
      <c r="B1" s="1" t="s">
        <v>5</v>
      </c>
      <c r="C1" s="1" t="s">
        <v>273</v>
      </c>
      <c r="D1" s="1"/>
      <c r="E1" s="1"/>
      <c r="F1" s="1"/>
      <c r="G1" s="1"/>
      <c r="H1" s="1"/>
      <c r="I1" s="1"/>
      <c r="J1" s="1"/>
      <c r="K1" s="1"/>
      <c r="L1" s="471"/>
      <c r="M1" s="10" t="s">
        <v>274</v>
      </c>
      <c r="N1" s="472"/>
      <c r="O1" s="1"/>
      <c r="P1" s="1"/>
      <c r="Q1" s="1"/>
      <c r="R1" s="1"/>
      <c r="S1" s="1"/>
      <c r="T1" s="1"/>
      <c r="U1" s="1"/>
      <c r="V1" s="1"/>
      <c r="W1" s="1"/>
      <c r="X1" s="1"/>
      <c r="Y1" s="1"/>
      <c r="Z1" s="1"/>
      <c r="AA1" s="1"/>
      <c r="AB1" s="1"/>
      <c r="AC1" s="1"/>
      <c r="AD1" s="1"/>
      <c r="AE1" s="1"/>
      <c r="AF1" s="1"/>
      <c r="AG1" s="1"/>
      <c r="AH1" s="1"/>
      <c r="AI1" s="1"/>
      <c r="AJ1" s="1"/>
      <c r="AK1" s="1"/>
      <c r="AL1" s="10"/>
      <c r="AM1" s="10"/>
      <c r="AN1" s="10"/>
      <c r="AO1" s="10"/>
      <c r="AP1" s="10"/>
      <c r="AQ1" s="10"/>
      <c r="AR1" s="10"/>
      <c r="AS1" s="10"/>
      <c r="AT1" s="10"/>
      <c r="AU1" s="10"/>
      <c r="AV1" s="10"/>
    </row>
    <row r="2" ht="13.5" customHeight="1">
      <c r="A2" s="473" t="s">
        <v>275</v>
      </c>
      <c r="B2" s="473" t="str">
        <f>'初めに'!B10</f>
        <v>#N/A</v>
      </c>
      <c r="C2" s="155" t="s">
        <v>276</v>
      </c>
      <c r="D2" s="1"/>
      <c r="E2" s="1"/>
      <c r="F2" s="1"/>
      <c r="G2" s="1"/>
      <c r="H2" s="1"/>
      <c r="I2" s="1"/>
      <c r="J2" s="1"/>
      <c r="K2" s="1"/>
      <c r="L2" s="471"/>
      <c r="M2" s="10" t="s">
        <v>277</v>
      </c>
      <c r="N2" s="474">
        <f>SUM(Q15:Q28)</f>
        <v>0</v>
      </c>
      <c r="O2" s="1"/>
      <c r="P2" s="1"/>
      <c r="Q2" s="1"/>
      <c r="R2" s="1"/>
      <c r="S2" s="1"/>
      <c r="T2" s="1"/>
      <c r="U2" s="1"/>
      <c r="V2" s="1"/>
      <c r="W2" s="1"/>
      <c r="X2" s="1"/>
      <c r="Y2" s="1"/>
      <c r="Z2" s="1"/>
      <c r="AA2" s="1"/>
      <c r="AB2" s="1"/>
      <c r="AC2" s="1"/>
      <c r="AD2" s="1"/>
      <c r="AE2" s="1"/>
      <c r="AF2" s="1"/>
      <c r="AG2" s="1"/>
      <c r="AH2" s="1"/>
      <c r="AI2" s="1"/>
      <c r="AJ2" s="1"/>
      <c r="AK2" s="1"/>
      <c r="AL2" s="10"/>
      <c r="AM2" s="10"/>
      <c r="AN2" s="10"/>
      <c r="AO2" s="10"/>
      <c r="AP2" s="10"/>
      <c r="AQ2" s="10"/>
      <c r="AR2" s="10"/>
      <c r="AS2" s="10"/>
      <c r="AT2" s="10"/>
      <c r="AU2" s="10"/>
      <c r="AV2" s="10"/>
    </row>
    <row r="3" ht="13.5" customHeight="1">
      <c r="A3" s="473" t="s">
        <v>278</v>
      </c>
      <c r="B3" s="473" t="str">
        <f>IF(
  (N(AND(ISNUMBER('別紙2'!D35), '別紙2'!D35 &gt; 0)) + N(AND(ISNUMBER('別紙2'!D84), '別紙2'!D84 &gt; 0))) = 2,
  "複数入力あり",
  IF(
    (N(AND(ISNUMBER('別紙2'!D35), '別紙2'!D35 &gt; 0)) + N(AND(ISNUMBER('別紙2'!D84), '別紙2'!D84 &gt; 0))) = 1,
    IF(
      AND(ISNUMBER('別紙2'!D35), '別紙2'!D35 &gt; 0),
      "特別養護老人ホーム",
      "特養以外"
    ),
    ""
  )
)</f>
        <v>#N/A</v>
      </c>
      <c r="C3" s="473" t="str">
        <f>IF(
  (N(AND(ISNUMBER('別紙2'!D35), '別紙2'!D35 &lt;&gt; 0)) + N(AND(ISNUMBER('別紙2'!D84), '別紙2'!D84 &lt;&gt; 0))) = 2,
  "複数入力あり",
  IF(
    (N(AND(ISNUMBER('別紙2'!D35), '別紙2'!D35 &lt;&gt; 0)) + N(AND(ISNUMBER('別紙2'!D84), '別紙2'!D84 &lt;&gt; 0))) = 1,
    IF(
      AND(ISNUMBER('別紙2'!D35), '別紙2'!D35 &lt;&gt; 0),
      '別紙2'!D35,
      '別紙2'!D84
    ),
    ""
  )
)</f>
        <v>#N/A</v>
      </c>
      <c r="D3" s="1"/>
      <c r="E3" s="1"/>
      <c r="F3" s="1"/>
      <c r="G3" s="1"/>
      <c r="H3" s="1"/>
      <c r="I3" s="1"/>
      <c r="J3" s="1"/>
      <c r="K3" s="1"/>
      <c r="L3" s="471"/>
      <c r="M3" s="1"/>
      <c r="N3" s="472"/>
      <c r="O3" s="1"/>
      <c r="P3" s="1"/>
      <c r="Q3" s="1"/>
      <c r="R3" s="1"/>
      <c r="S3" s="1"/>
      <c r="T3" s="1"/>
      <c r="U3" s="1"/>
      <c r="V3" s="1"/>
      <c r="W3" s="1"/>
      <c r="X3" s="1"/>
      <c r="Y3" s="1"/>
      <c r="Z3" s="1"/>
      <c r="AA3" s="1"/>
      <c r="AB3" s="1"/>
      <c r="AC3" s="1"/>
      <c r="AD3" s="1"/>
      <c r="AE3" s="1"/>
      <c r="AF3" s="1"/>
      <c r="AG3" s="1"/>
      <c r="AH3" s="1"/>
      <c r="AI3" s="1"/>
      <c r="AJ3" s="1"/>
      <c r="AK3" s="1"/>
      <c r="AL3" s="10"/>
      <c r="AM3" s="10"/>
      <c r="AN3" s="10"/>
      <c r="AO3" s="10"/>
      <c r="AP3" s="10"/>
      <c r="AQ3" s="10"/>
      <c r="AR3" s="10"/>
      <c r="AS3" s="10"/>
      <c r="AT3" s="10"/>
      <c r="AU3" s="10"/>
      <c r="AV3" s="10"/>
    </row>
    <row r="4" ht="13.5" customHeight="1">
      <c r="A4" s="473" t="s">
        <v>252</v>
      </c>
      <c r="B4" s="473" t="str">
        <f>IFERROR(__xludf.DUMMYFUNCTION("IFERROR(
  TEXTJOIN(""、"", TRUE, 
    FILTER('別紙3'!A:A, 
      ISNUMBER('別紙3'!O:O), 
      '別紙3'!O:O &lt;&gt; 0
    )
  ), 
  ""該当なし""
)"),"該当なし")</f>
        <v>該当なし</v>
      </c>
      <c r="C4" s="473" t="str">
        <f>IFERROR(__xludf.DUMMYFUNCTION("LET(
Source, {
'別紙3'!O10;
'別紙3'!O14;
'別紙3'!O20;
'別紙3'!O22;
'別紙3'!O26;
'別紙3'!O31;
'別紙3'!O36;
'別紙3'!O38;
'別紙3'!O48;
'別紙3'!O50;
'別紙3'!O54;
'別紙3'!O60;
'別紙3'!O64;
'別紙3'!O69
},
Filtered, FILTER(Source, (ISNUMBER(Source)) * (Source &lt;&gt; 0)),
Count, COUNT(Filtered)"&amp;",
IF(Count &gt; 1, ""複数入力あり"", IF(Count = 1, Filtered, """"))
)"),"")</f>
        <v/>
      </c>
      <c r="D4" s="1"/>
      <c r="E4" s="1"/>
      <c r="F4" s="1"/>
      <c r="G4" s="1"/>
      <c r="H4" s="1"/>
      <c r="I4" s="1"/>
      <c r="J4" s="1"/>
      <c r="K4" s="1"/>
      <c r="L4" s="471"/>
      <c r="M4" s="10" t="s">
        <v>279</v>
      </c>
      <c r="N4" s="475">
        <f>SUM('別紙2'!Q20+'別紙2'!Q63)</f>
        <v>0</v>
      </c>
      <c r="O4" s="1"/>
      <c r="P4" s="1"/>
      <c r="Q4" s="1"/>
      <c r="R4" s="1"/>
      <c r="S4" s="1"/>
      <c r="T4" s="1"/>
      <c r="U4" s="1"/>
      <c r="V4" s="1"/>
      <c r="W4" s="1"/>
      <c r="X4" s="1"/>
      <c r="Y4" s="1"/>
      <c r="Z4" s="1"/>
      <c r="AA4" s="1"/>
      <c r="AB4" s="1"/>
      <c r="AC4" s="1"/>
      <c r="AD4" s="1"/>
      <c r="AE4" s="1"/>
      <c r="AF4" s="1"/>
      <c r="AG4" s="1"/>
      <c r="AH4" s="1"/>
      <c r="AI4" s="1"/>
      <c r="AJ4" s="1"/>
      <c r="AK4" s="1"/>
      <c r="AL4" s="10"/>
      <c r="AM4" s="10"/>
      <c r="AN4" s="10"/>
      <c r="AO4" s="10"/>
      <c r="AP4" s="10"/>
      <c r="AQ4" s="10"/>
      <c r="AR4" s="10"/>
      <c r="AS4" s="10"/>
      <c r="AT4" s="10"/>
      <c r="AU4" s="10"/>
      <c r="AV4" s="10"/>
    </row>
    <row r="5" ht="13.5" customHeight="1">
      <c r="A5" s="1" t="s">
        <v>280</v>
      </c>
      <c r="B5" s="184" t="str">
        <f>IF(
  OR(
    AND(
      OR($B$2="地域密着型老人福祉施設入所者生活介護", $B$2="介護福祉施設サービス"), 
      $B$3="特別養護老人ホーム", 
      $B$4="特別養護老人ホーム"
    ),
    AND(
      NOT(OR($B$2="地域密着型老人福祉施設入所者生活介護", $B$2="介護福祉施設サービス")), 
      $B$3="特養以外", 
      $B$4=$B$2
    )
  ),
  "〇",
  "要確認"
)</f>
        <v>#N/A</v>
      </c>
      <c r="C5" s="184" t="str">
        <f>IF($C$3=$C$4, "〇", "×")</f>
        <v>#N/A</v>
      </c>
      <c r="D5" s="1"/>
      <c r="E5" s="1"/>
      <c r="F5" s="1"/>
      <c r="G5" s="1"/>
      <c r="H5" s="1"/>
      <c r="I5" s="1"/>
      <c r="J5" s="1"/>
      <c r="K5" s="1"/>
      <c r="L5" s="471"/>
      <c r="M5" s="10" t="s">
        <v>281</v>
      </c>
      <c r="N5" s="474" t="str">
        <f>IFERROR(ROUNDDOWN(N2/('別紙2'!O29+'別紙2'!O72)*(N4),0),"0")</f>
        <v>0</v>
      </c>
      <c r="O5" s="1"/>
      <c r="P5" s="1"/>
      <c r="Q5" s="1"/>
      <c r="R5" s="1"/>
      <c r="S5" s="1"/>
      <c r="T5" s="1"/>
      <c r="U5" s="1"/>
      <c r="V5" s="1"/>
      <c r="W5" s="1"/>
      <c r="X5" s="1"/>
      <c r="Y5" s="1"/>
      <c r="Z5" s="1"/>
      <c r="AA5" s="1"/>
      <c r="AB5" s="1"/>
      <c r="AC5" s="1"/>
      <c r="AD5" s="1"/>
      <c r="AE5" s="1"/>
      <c r="AF5" s="1"/>
      <c r="AG5" s="1"/>
      <c r="AH5" s="1"/>
      <c r="AI5" s="1"/>
      <c r="AJ5" s="1"/>
      <c r="AK5" s="1"/>
      <c r="AL5" s="10"/>
      <c r="AM5" s="10"/>
      <c r="AN5" s="10"/>
      <c r="AO5" s="10"/>
      <c r="AP5" s="10"/>
      <c r="AQ5" s="10"/>
      <c r="AR5" s="10"/>
      <c r="AS5" s="10"/>
      <c r="AT5" s="10"/>
      <c r="AU5" s="10"/>
      <c r="AV5" s="10"/>
    </row>
    <row r="6" ht="13.5" customHeight="1">
      <c r="A6" s="1"/>
      <c r="B6" s="1"/>
      <c r="C6" s="1"/>
      <c r="D6" s="1"/>
      <c r="E6" s="1"/>
      <c r="F6" s="1"/>
      <c r="G6" s="1"/>
      <c r="H6" s="1"/>
      <c r="I6" s="1"/>
      <c r="J6" s="1"/>
      <c r="K6" s="1"/>
      <c r="L6" s="471"/>
      <c r="M6" s="1"/>
      <c r="N6" s="472"/>
      <c r="O6" s="1"/>
      <c r="P6" s="1"/>
      <c r="Q6" s="1"/>
      <c r="R6" s="1"/>
      <c r="S6" s="1"/>
      <c r="T6" s="1"/>
      <c r="U6" s="1"/>
      <c r="V6" s="1"/>
      <c r="W6" s="1"/>
      <c r="X6" s="1"/>
      <c r="Y6" s="1"/>
      <c r="Z6" s="1"/>
      <c r="AA6" s="1"/>
      <c r="AB6" s="1"/>
      <c r="AC6" s="1"/>
      <c r="AD6" s="1"/>
      <c r="AE6" s="1"/>
      <c r="AF6" s="1"/>
      <c r="AG6" s="1"/>
      <c r="AH6" s="1"/>
      <c r="AI6" s="1"/>
      <c r="AJ6" s="1"/>
      <c r="AK6" s="1"/>
      <c r="AL6" s="10"/>
      <c r="AM6" s="10"/>
      <c r="AN6" s="10"/>
      <c r="AO6" s="10"/>
      <c r="AP6" s="10"/>
      <c r="AQ6" s="10"/>
      <c r="AR6" s="10"/>
      <c r="AS6" s="10"/>
      <c r="AT6" s="10"/>
      <c r="AU6" s="10"/>
      <c r="AV6" s="10"/>
    </row>
    <row r="7" ht="13.5" customHeight="1">
      <c r="A7" s="1"/>
      <c r="B7" s="1"/>
      <c r="C7" s="1"/>
      <c r="D7" s="1"/>
      <c r="E7" s="1"/>
      <c r="F7" s="1"/>
      <c r="G7" s="1"/>
      <c r="H7" s="1"/>
      <c r="I7" s="1"/>
      <c r="J7" s="1"/>
      <c r="K7" s="1"/>
      <c r="L7" s="471"/>
      <c r="M7" s="10" t="s">
        <v>249</v>
      </c>
      <c r="N7" s="474" t="str">
        <f>'別紙2'!E93</f>
        <v>#DIV/0!</v>
      </c>
      <c r="O7" s="1"/>
      <c r="P7" s="1"/>
      <c r="Q7" s="1"/>
      <c r="R7" s="1"/>
      <c r="S7" s="1"/>
      <c r="T7" s="1"/>
      <c r="U7" s="1"/>
      <c r="V7" s="1"/>
      <c r="W7" s="1"/>
      <c r="X7" s="1"/>
      <c r="Y7" s="1"/>
      <c r="Z7" s="1"/>
      <c r="AA7" s="1"/>
      <c r="AB7" s="1"/>
      <c r="AC7" s="1"/>
      <c r="AD7" s="1"/>
      <c r="AE7" s="1"/>
      <c r="AF7" s="1"/>
      <c r="AG7" s="1"/>
      <c r="AH7" s="1"/>
      <c r="AI7" s="1"/>
      <c r="AJ7" s="1"/>
      <c r="AK7" s="1"/>
      <c r="AL7" s="10"/>
      <c r="AM7" s="10"/>
      <c r="AN7" s="10"/>
      <c r="AO7" s="10"/>
      <c r="AP7" s="10"/>
      <c r="AQ7" s="10"/>
      <c r="AR7" s="10"/>
      <c r="AS7" s="10"/>
      <c r="AT7" s="10"/>
      <c r="AU7" s="10"/>
      <c r="AV7" s="10"/>
    </row>
    <row r="8" ht="13.5" customHeight="1">
      <c r="A8" s="1"/>
      <c r="B8" s="1"/>
      <c r="C8" s="1"/>
      <c r="D8" s="1"/>
      <c r="E8" s="1"/>
      <c r="F8" s="1"/>
      <c r="G8" s="1"/>
      <c r="H8" s="1"/>
      <c r="I8" s="1"/>
      <c r="J8" s="1"/>
      <c r="K8" s="1"/>
      <c r="L8" s="471"/>
      <c r="M8" s="10" t="s">
        <v>251</v>
      </c>
      <c r="N8" s="474" t="str">
        <f>'別紙2'!E94</f>
        <v>#DIV/0!</v>
      </c>
      <c r="O8" s="1"/>
      <c r="P8" s="1"/>
      <c r="Q8" s="1"/>
      <c r="R8" s="1"/>
      <c r="S8" s="1"/>
      <c r="T8" s="1"/>
      <c r="U8" s="1"/>
      <c r="V8" s="1"/>
      <c r="W8" s="1"/>
      <c r="X8" s="1"/>
      <c r="Y8" s="1"/>
      <c r="Z8" s="1"/>
      <c r="AA8" s="1"/>
      <c r="AB8" s="1"/>
      <c r="AC8" s="1"/>
      <c r="AD8" s="1"/>
      <c r="AE8" s="1"/>
      <c r="AF8" s="1"/>
      <c r="AG8" s="1"/>
      <c r="AH8" s="1"/>
      <c r="AI8" s="1"/>
      <c r="AJ8" s="1"/>
      <c r="AK8" s="1"/>
      <c r="AL8" s="10"/>
      <c r="AM8" s="10"/>
      <c r="AN8" s="10"/>
      <c r="AO8" s="10"/>
      <c r="AP8" s="10"/>
      <c r="AQ8" s="10"/>
      <c r="AR8" s="10"/>
      <c r="AS8" s="10"/>
      <c r="AT8" s="10"/>
      <c r="AU8" s="10"/>
      <c r="AV8" s="10"/>
    </row>
    <row r="9" ht="13.5" customHeight="1">
      <c r="A9" s="1"/>
      <c r="B9" s="1"/>
      <c r="C9" s="1"/>
      <c r="D9" s="1"/>
      <c r="E9" s="1"/>
      <c r="F9" s="1"/>
      <c r="G9" s="1"/>
      <c r="H9" s="1"/>
      <c r="I9" s="1"/>
      <c r="J9" s="1"/>
      <c r="K9" s="1"/>
      <c r="L9" s="471"/>
      <c r="M9" s="10" t="s">
        <v>73</v>
      </c>
      <c r="N9" s="474" t="str">
        <f>SUM(N7:N8)</f>
        <v>#DIV/0!</v>
      </c>
      <c r="O9" s="1"/>
      <c r="P9" s="1"/>
      <c r="Q9" s="1"/>
      <c r="R9" s="1"/>
      <c r="S9" s="1"/>
      <c r="T9" s="1"/>
      <c r="U9" s="1"/>
      <c r="V9" s="1"/>
      <c r="W9" s="1"/>
      <c r="X9" s="1"/>
      <c r="Y9" s="1"/>
      <c r="Z9" s="1"/>
      <c r="AA9" s="1"/>
      <c r="AB9" s="1"/>
      <c r="AC9" s="1"/>
      <c r="AD9" s="1"/>
      <c r="AE9" s="1"/>
      <c r="AF9" s="1"/>
      <c r="AG9" s="1"/>
      <c r="AH9" s="1"/>
      <c r="AI9" s="1"/>
      <c r="AJ9" s="1"/>
      <c r="AK9" s="1"/>
      <c r="AL9" s="10"/>
      <c r="AM9" s="10"/>
      <c r="AN9" s="10"/>
      <c r="AO9" s="10"/>
      <c r="AP9" s="10"/>
      <c r="AQ9" s="10"/>
      <c r="AR9" s="10"/>
      <c r="AS9" s="10"/>
      <c r="AT9" s="10"/>
      <c r="AU9" s="10"/>
      <c r="AV9" s="10"/>
    </row>
    <row r="10" ht="13.5" customHeight="1">
      <c r="A10" s="1"/>
      <c r="B10" s="1"/>
      <c r="C10" s="1"/>
      <c r="D10" s="1"/>
      <c r="E10" s="1"/>
      <c r="F10" s="1"/>
      <c r="G10" s="1"/>
      <c r="H10" s="1"/>
      <c r="I10" s="1"/>
      <c r="J10" s="1"/>
      <c r="K10" s="1"/>
      <c r="L10" s="471"/>
      <c r="M10" s="1"/>
      <c r="N10" s="472"/>
      <c r="O10" s="1"/>
      <c r="P10" s="1"/>
      <c r="Q10" s="1"/>
      <c r="R10" s="1"/>
      <c r="S10" s="1"/>
      <c r="T10" s="1"/>
      <c r="U10" s="1"/>
      <c r="V10" s="1"/>
      <c r="W10" s="1"/>
      <c r="X10" s="1"/>
      <c r="Y10" s="1"/>
      <c r="Z10" s="1"/>
      <c r="AA10" s="1"/>
      <c r="AB10" s="1"/>
      <c r="AC10" s="1"/>
      <c r="AD10" s="1"/>
      <c r="AE10" s="1"/>
      <c r="AF10" s="1"/>
      <c r="AG10" s="1"/>
      <c r="AH10" s="1"/>
      <c r="AI10" s="1"/>
      <c r="AJ10" s="1"/>
      <c r="AK10" s="1"/>
      <c r="AL10" s="10"/>
      <c r="AM10" s="10"/>
      <c r="AN10" s="10"/>
      <c r="AO10" s="10"/>
      <c r="AP10" s="10"/>
      <c r="AQ10" s="10"/>
      <c r="AR10" s="10"/>
      <c r="AS10" s="10"/>
      <c r="AT10" s="10"/>
      <c r="AU10" s="10"/>
      <c r="AV10" s="10"/>
    </row>
    <row r="11" ht="13.5" customHeight="1">
      <c r="A11" s="1"/>
      <c r="B11" s="1"/>
      <c r="C11" s="1"/>
      <c r="D11" s="1"/>
      <c r="E11" s="1"/>
      <c r="F11" s="1"/>
      <c r="G11" s="1"/>
      <c r="H11" s="1"/>
      <c r="I11" s="1"/>
      <c r="J11" s="1"/>
      <c r="K11" s="1"/>
      <c r="L11" s="471"/>
      <c r="M11" s="10" t="s">
        <v>282</v>
      </c>
      <c r="N11" s="476">
        <f>IF(J15=0, 0, ROUND(J15/12, 1))</f>
        <v>0.1</v>
      </c>
      <c r="O11" s="1"/>
      <c r="P11" s="1"/>
      <c r="Q11" s="1"/>
      <c r="R11" s="1"/>
      <c r="S11" s="1"/>
      <c r="T11" s="1"/>
      <c r="U11" s="1"/>
      <c r="V11" s="1"/>
      <c r="W11" s="1"/>
      <c r="X11" s="1"/>
      <c r="Y11" s="1"/>
      <c r="Z11" s="1"/>
      <c r="AA11" s="1"/>
      <c r="AB11" s="1"/>
      <c r="AC11" s="1"/>
      <c r="AD11" s="1"/>
      <c r="AE11" s="1"/>
      <c r="AF11" s="1"/>
      <c r="AG11" s="1"/>
      <c r="AH11" s="1"/>
      <c r="AI11" s="1"/>
      <c r="AJ11" s="1"/>
      <c r="AK11" s="1"/>
      <c r="AL11" s="10"/>
      <c r="AM11" s="10"/>
      <c r="AN11" s="10"/>
      <c r="AO11" s="10"/>
      <c r="AP11" s="10"/>
      <c r="AQ11" s="10"/>
      <c r="AR11" s="10"/>
      <c r="AS11" s="10"/>
      <c r="AT11" s="10"/>
      <c r="AU11" s="10"/>
      <c r="AV11" s="10"/>
    </row>
    <row r="12" ht="13.5" customHeight="1">
      <c r="A12" s="1"/>
      <c r="B12" s="1"/>
      <c r="C12" s="1"/>
      <c r="D12" s="1"/>
      <c r="E12" s="1"/>
      <c r="F12" s="1"/>
      <c r="G12" s="1"/>
      <c r="H12" s="1"/>
      <c r="I12" s="1"/>
      <c r="J12" s="1"/>
      <c r="K12" s="1"/>
      <c r="L12" s="471"/>
      <c r="M12" s="1"/>
      <c r="N12" s="1"/>
      <c r="O12" s="1"/>
      <c r="P12" s="1"/>
      <c r="Q12" s="1"/>
      <c r="R12" s="1"/>
      <c r="S12" s="1"/>
      <c r="T12" s="1"/>
      <c r="U12" s="1"/>
      <c r="V12" s="1"/>
      <c r="W12" s="1"/>
      <c r="X12" s="1"/>
      <c r="Y12" s="1"/>
      <c r="Z12" s="1"/>
      <c r="AA12" s="1"/>
      <c r="AB12" s="1"/>
      <c r="AC12" s="1"/>
      <c r="AD12" s="1"/>
      <c r="AE12" s="1"/>
      <c r="AF12" s="1"/>
      <c r="AG12" s="1"/>
      <c r="AH12" s="1"/>
      <c r="AI12" s="1"/>
      <c r="AJ12" s="1"/>
      <c r="AK12" s="1"/>
      <c r="AL12" s="10"/>
      <c r="AM12" s="10"/>
      <c r="AN12" s="10"/>
      <c r="AO12" s="10"/>
      <c r="AP12" s="10"/>
      <c r="AQ12" s="10"/>
      <c r="AR12" s="10"/>
      <c r="AS12" s="10"/>
      <c r="AT12" s="10"/>
      <c r="AU12" s="10"/>
      <c r="AV12" s="10"/>
    </row>
    <row r="13" ht="13.5" customHeight="1">
      <c r="A13" s="1"/>
      <c r="B13" s="1"/>
      <c r="C13" s="1"/>
      <c r="D13" s="1"/>
      <c r="E13" s="1"/>
      <c r="F13" s="1"/>
      <c r="G13" s="1"/>
      <c r="H13" s="1"/>
      <c r="I13" s="1"/>
      <c r="J13" s="1"/>
      <c r="K13" s="1"/>
      <c r="L13" s="471"/>
      <c r="M13" s="1"/>
      <c r="N13" s="1"/>
      <c r="O13" s="1"/>
      <c r="P13" s="1"/>
      <c r="Q13" s="1"/>
      <c r="R13" s="1"/>
      <c r="S13" s="1"/>
      <c r="T13" s="1"/>
      <c r="U13" s="1"/>
      <c r="V13" s="1"/>
      <c r="W13" s="1"/>
      <c r="X13" s="1"/>
      <c r="Y13" s="1"/>
      <c r="Z13" s="1"/>
      <c r="AA13" s="1"/>
      <c r="AB13" s="1"/>
      <c r="AC13" s="1"/>
      <c r="AD13" s="1"/>
      <c r="AE13" s="1"/>
      <c r="AF13" s="1"/>
      <c r="AG13" s="1"/>
      <c r="AH13" s="1"/>
      <c r="AI13" s="1"/>
      <c r="AJ13" s="1"/>
      <c r="AK13" s="1"/>
      <c r="AL13" s="10"/>
      <c r="AM13" s="10"/>
      <c r="AN13" s="10"/>
      <c r="AO13" s="10"/>
      <c r="AP13" s="10"/>
      <c r="AQ13" s="10"/>
      <c r="AR13" s="10"/>
      <c r="AS13" s="10"/>
      <c r="AT13" s="10"/>
      <c r="AU13" s="10"/>
      <c r="AV13" s="10"/>
    </row>
    <row r="14" ht="13.5" customHeight="1">
      <c r="A14" s="477" t="s">
        <v>283</v>
      </c>
      <c r="B14" s="473" t="s">
        <v>284</v>
      </c>
      <c r="C14" s="473" t="s">
        <v>285</v>
      </c>
      <c r="D14" s="478" t="s">
        <v>249</v>
      </c>
      <c r="E14" s="479" t="s">
        <v>251</v>
      </c>
      <c r="F14" s="479" t="s">
        <v>286</v>
      </c>
      <c r="G14" s="479"/>
      <c r="H14" s="479" t="s">
        <v>287</v>
      </c>
      <c r="I14" s="480" t="s">
        <v>288</v>
      </c>
      <c r="J14" s="479" t="s">
        <v>289</v>
      </c>
      <c r="K14" s="1"/>
      <c r="L14" s="471"/>
      <c r="M14" s="10" t="s">
        <v>290</v>
      </c>
      <c r="N14" s="481" t="s">
        <v>275</v>
      </c>
      <c r="O14" s="482"/>
      <c r="P14" s="483">
        <f t="array" ref="P14">COUNTIF(INDIRECT("'"&amp;N14&amp;"'!$H$27:$H$129"),"○")</f>
        <v>0</v>
      </c>
      <c r="Q14" s="483">
        <f t="array" ref="Q14">SUMIF(INDIRECT("'"&amp;N14&amp;"'!$H$27:$H$129"),"○",INDIRECT("'"&amp;N14&amp;"'!$s$27:$s$129"))</f>
        <v>0</v>
      </c>
      <c r="R14" s="484"/>
      <c r="S14" s="484"/>
      <c r="T14" s="484"/>
      <c r="U14" s="484"/>
      <c r="V14" s="484"/>
      <c r="W14" s="484"/>
      <c r="X14" s="484"/>
      <c r="Y14" s="484"/>
      <c r="Z14" s="484"/>
      <c r="AA14" s="484"/>
      <c r="AB14" s="484"/>
      <c r="AC14" s="484"/>
      <c r="AD14" s="484"/>
      <c r="AE14" s="484"/>
      <c r="AF14" s="484"/>
      <c r="AG14" s="484"/>
      <c r="AH14" s="484"/>
      <c r="AI14" s="484"/>
      <c r="AJ14" s="484"/>
      <c r="AK14" s="484"/>
      <c r="AL14" s="484"/>
      <c r="AM14" s="484"/>
      <c r="AN14" s="484"/>
      <c r="AO14" s="484"/>
      <c r="AP14" s="484"/>
      <c r="AQ14" s="484"/>
      <c r="AR14" s="484"/>
      <c r="AS14" s="484"/>
      <c r="AT14" s="484"/>
      <c r="AU14" s="484"/>
      <c r="AV14" s="485"/>
    </row>
    <row r="15" ht="13.5" customHeight="1">
      <c r="A15" s="486"/>
      <c r="B15" s="487">
        <f>N4</f>
        <v>0</v>
      </c>
      <c r="C15" s="487" t="str">
        <f>IF(AND('別紙2'!L35+'別紙2'!N35&gt;=1, '別紙2'!L84+'別紙2'!N84&gt;=1), "エラー: 両方に数値があります", IF('別紙2'!L35+'別紙2'!N35&gt;=1, '別紙2'!L35+'別紙2'!N35, IF('別紙2'!L84+'別紙2'!N84&gt;=1, '別紙2'!L84+'別紙2'!N84, "")))</f>
        <v>#N/A</v>
      </c>
      <c r="D15" s="488" t="str">
        <f>'別紙2'!E93</f>
        <v>#DIV/0!</v>
      </c>
      <c r="E15" s="489" t="str">
        <f>'別紙2'!E94</f>
        <v>#DIV/0!</v>
      </c>
      <c r="F15" s="489" t="str">
        <f>SUM(N7:N8)</f>
        <v>#DIV/0!</v>
      </c>
      <c r="G15" s="490"/>
      <c r="H15" s="490">
        <f>IFERROR(__xludf.DUMMYFUNCTION("IF(ISERROR(H16), 0, IFERROR(COUNTA(UNIQUE(FILTER(TOCOL(R14:AV28, 1), (TOCOL(R14:AV28, 1)&lt;&gt;"""") * NOT(ISERROR(TOCOL(R14:AV28, 1)))))), 0))"),1.0)</f>
        <v>1</v>
      </c>
      <c r="I15" s="490" t="str">
        <f>IFERROR(ROUNDDOWN(N2/('別紙2'!O29+'別紙2'!O72)*(N4),0),"0")</f>
        <v>0</v>
      </c>
      <c r="J15" s="490">
        <f>IFERROR(__xludf.DUMMYFUNCTION("COUNTA(UNIQUE(FILTER(
  TRIM(TOCOL(VSTACK(
    '別紙１-4月'!B27:B96,
    '別紙１-5月'!B27:B96,
    '別紙１-6月'!B27:B96,
    '別紙１-7月'!B27:B96,
    '別紙１-8月'!B27:B96,
    '別紙１-9月'!B27:B96,
    '別紙１-10月'!B27:B96,
    '別紙１-11月'!B27:B96,
    '別紙１-12月'!B27:B96,
    '別紙１-1月"&amp;"'!B27:B96,
    '別紙１-2月'!B27:B96,
    '別紙１-3月'!B27:B96
  ), 1)),
  (TRIM(TOCOL(VSTACK(
    '別紙１-4月'!B27:B96,
    '別紙１-5月'!B27:B96,
    '別紙１-6月'!B27:B96,
    '別紙１-7月'!B27:B96,
    '別紙１-8月'!B27:B96,
    '別紙１-9月'!B27:B96,
    '別紙１-10月'!B27:B96,
    '別紙１-11月'!"&amp;"B27:B96,
    '別紙１-12月'!B27:B96,
    '別紙１-1月'!B27:B96,
    '別紙１-2月'!B27:B96,
    '別紙１-3月'!B27:B96
  ), 1)) &lt;&gt; """") *
  (TRIM(TOCOL(VSTACK(
    '別紙１-4月'!B27:B96,
    '別紙１-5月'!B27:B96,
    '別紙１-6月'!B27:B96,
    '別紙１-7月'!B27:B96,
    '別紙１-8月'!B27:B96,
    '別"&amp;"紙１-9月'!B27:B96,
    '別紙１-10月'!B27:B96,
    '別紙１-11月'!B27:B96,
    '別紙１-12月'!B27:B96,
    '別紙１-1月'!B27:B96,
    '別紙１-2月'!B27:B96,
    '別紙１-3月'!B27:B96
  ), 1)) &lt;&gt; ""計"") *
  (TRIM(TOCOL(VSTACK(
    '別紙１-4月'!B27:B96,
    '別紙１-5月'!B27:B96,
    '別紙１-6月'!B27:B"&amp;"96,
    '別紙１-7月'!B27:B96,
    '別紙１-8月'!B27:B96,
    '別紙１-9月'!B27:B96,
    '別紙１-10月'!B27:B96,
    '別紙１-11月'!B27:B96,
    '別紙１-12月'!B27:B96,
    '別紙１-1月'!B27:B96,
    '別紙１-2月'!B27:B96,
    '別紙１-3月'!B27:B96
  ), 1)) &lt;&gt; ""合計"")
)))"),1.0)</f>
        <v>1</v>
      </c>
      <c r="K15" s="1"/>
      <c r="L15" s="471"/>
      <c r="M15" s="1"/>
      <c r="N15" s="491" t="s">
        <v>291</v>
      </c>
      <c r="O15" s="10"/>
      <c r="P15" s="492">
        <f t="shared" ref="P15:P26" si="1">COUNTIF(INDIRECT("'"&amp;N15&amp;"'!$J$27:$J$129"),"○")</f>
        <v>0</v>
      </c>
      <c r="Q15" s="492">
        <f t="shared" ref="Q15:Q26" si="2">SUMIF(INDIRECT("'"&amp;$N15&amp;"'!$J$7:$J$96"), "○", INDIRECT("'"&amp;$N15&amp;"'!$V$7:$V$96"))</f>
        <v>0</v>
      </c>
      <c r="R15" s="493" t="str">
        <f t="array" ref="R15">IFERROR(INDEX('別紙１-4月'!$B$7:$B$96, SMALL(IF('別紙１-4月'!$J$7:$J$96="○", ROW('別紙１-4月'!$B$7:$B$96)-6), 1)), "")</f>
        <v/>
      </c>
      <c r="S15" s="493" t="str">
        <f t="array" ref="S15">IFERROR(INDEX('別紙１-4月'!$B$7:$B$96, SMALL(IF('別紙１-4月'!$J$7:$J$96="○", ROW('別紙１-4月'!$B$7:$B$96)-6), 2)), "")</f>
        <v/>
      </c>
      <c r="T15" s="493" t="str">
        <f t="array" ref="T15">IFERROR(INDEX('別紙１-4月'!$B$7:$B$96, SMALL(IF('別紙１-4月'!$J$7:$J$96="○", ROW('別紙１-4月'!$B$7:$B$96)-6), 3)), "")</f>
        <v/>
      </c>
      <c r="U15" s="493" t="str">
        <f t="array" ref="U15">IFERROR(INDEX('別紙１-4月'!$B$7:$B$96, SMALL(IF('別紙１-4月'!$J$7:$J$96="○", ROW('別紙１-4月'!$B$7:$B$96)-6), 4)), "")</f>
        <v/>
      </c>
      <c r="V15" s="493" t="str">
        <f t="array" ref="V15">IFERROR(INDEX('別紙１-4月'!$B$7:$B$96, SMALL(IF('別紙１-4月'!$J$7:$J$96="○", ROW('別紙１-4月'!$B$7:$B$96)-6), 5)), "")</f>
        <v/>
      </c>
      <c r="W15" s="493" t="str">
        <f t="array" ref="W15">IFERROR(INDEX('別紙１-4月'!$B$7:$B$96, SMALL(IF('別紙１-4月'!$J$7:$J$96="○", ROW('別紙１-4月'!$B$7:$B$96)-6), 6)), "")</f>
        <v/>
      </c>
      <c r="X15" s="493" t="str">
        <f t="array" ref="X15">IFERROR(INDEX('別紙１-4月'!$B$7:$B$96, SMALL(IF('別紙１-4月'!$J$7:$J$96="○", ROW('別紙１-4月'!$B$7:$B$96)-6), 7)), "")</f>
        <v/>
      </c>
      <c r="Y15" s="493" t="str">
        <f t="array" ref="Y15">IFERROR(INDEX('別紙１-4月'!$B$7:$B$96, SMALL(IF('別紙１-4月'!$J$7:$J$96="○", ROW('別紙１-4月'!$B$7:$B$96)-6), 8)), "")</f>
        <v/>
      </c>
      <c r="Z15" s="493" t="str">
        <f t="array" ref="Z15">IFERROR(INDEX('別紙１-4月'!$B$7:$B$96, SMALL(IF('別紙１-4月'!$J$7:$J$96="○", ROW('別紙１-4月'!$B$7:$B$96)-6), 9)), "")</f>
        <v/>
      </c>
      <c r="AA15" s="493" t="str">
        <f t="array" ref="AA15">IFERROR(INDEX('別紙１-4月'!$B$7:$B$96, SMALL(IF('別紙１-4月'!$J$7:$J$96="○", ROW('別紙１-4月'!$B$7:$B$96)-6), 10)), "")</f>
        <v/>
      </c>
      <c r="AB15" s="493" t="str">
        <f t="array" ref="AB15">IFERROR(INDEX('別紙１-4月'!$B$7:$B$96, SMALL(IF('別紙１-4月'!$J$7:$J$96="○", ROW('別紙１-4月'!$B$7:$B$96)-6), 11)), "")</f>
        <v/>
      </c>
      <c r="AC15" s="493" t="str">
        <f t="array" ref="AC15">IFERROR(INDEX('別紙１-4月'!$B$7:$B$96, SMALL(IF('別紙１-4月'!$J$7:$J$96="○", ROW('別紙１-4月'!$B$7:$B$96)-6), 12)), "")</f>
        <v/>
      </c>
      <c r="AD15" s="493" t="str">
        <f t="array" ref="AD15">IFERROR(INDEX('別紙１-4月'!$B$7:$B$96, SMALL(IF('別紙１-4月'!$J$7:$J$96="○", ROW('別紙１-4月'!$B$7:$B$96)-6), 13)), "")</f>
        <v/>
      </c>
      <c r="AE15" s="493" t="str">
        <f t="array" ref="AE15">IFERROR(INDEX('別紙１-4月'!$B$7:$B$96, SMALL(IF('別紙１-4月'!$J$7:$J$96="○", ROW('別紙１-4月'!$B$7:$B$96)-6), 14)), "")</f>
        <v/>
      </c>
      <c r="AF15" s="493" t="str">
        <f t="array" ref="AF15">IFERROR(INDEX('別紙１-4月'!$B$7:$B$96, SMALL(IF('別紙１-4月'!$J$7:$J$96="○", ROW('別紙１-4月'!$B$7:$B$96)-6), 15)), "")</f>
        <v/>
      </c>
      <c r="AG15" s="493" t="str">
        <f t="array" ref="AG15">IFERROR(INDEX('別紙１-4月'!$B$7:$B$96, SMALL(IF('別紙１-4月'!$J$7:$J$96="○", ROW('別紙１-4月'!$B$7:$B$96)-6), 16)), "")</f>
        <v/>
      </c>
      <c r="AH15" s="493" t="str">
        <f t="array" ref="AH15">IFERROR(INDEX('別紙１-4月'!$B$7:$B$96, SMALL(IF('別紙１-4月'!$J$7:$J$96="○", ROW('別紙１-4月'!$B$7:$B$96)-6), 17)), "")</f>
        <v/>
      </c>
      <c r="AI15" s="493" t="str">
        <f t="array" ref="AI15">IFERROR(INDEX('別紙１-4月'!$B$7:$B$96, SMALL(IF('別紙１-4月'!$J$7:$J$96="○", ROW('別紙１-4月'!$B$7:$B$96)-6), 18)), "")</f>
        <v/>
      </c>
      <c r="AJ15" s="493" t="str">
        <f t="array" ref="AJ15">IFERROR(INDEX('別紙１-4月'!$B$7:$B$96, SMALL(IF('別紙１-4月'!$J$7:$J$96="○", ROW('別紙１-4月'!$B$7:$B$96)-6), 19)), "")</f>
        <v/>
      </c>
      <c r="AK15" s="493" t="str">
        <f t="array" ref="AK15">IFERROR(INDEX('別紙１-4月'!$B$7:$B$96, SMALL(IF('別紙１-4月'!$J$7:$J$96="○", ROW('別紙１-4月'!$B$7:$B$96)-6), 20)), "")</f>
        <v/>
      </c>
      <c r="AL15" s="493" t="str">
        <f t="array" ref="AL15">IFERROR(INDEX('別紙１-4月'!$B$7:$B$96, SMALL(IF('別紙１-4月'!$J$7:$J$96="○", ROW('別紙１-4月'!$B$7:$B$96)-6), 21)), "")</f>
        <v/>
      </c>
      <c r="AM15" s="493" t="str">
        <f t="array" ref="AM15">IFERROR(INDEX('別紙１-4月'!$B$7:$B$96, SMALL(IF('別紙１-4月'!$J$7:$J$96="○", ROW('別紙１-4月'!$B$7:$B$96)-6), 22)), "")</f>
        <v/>
      </c>
      <c r="AN15" s="493" t="str">
        <f t="array" ref="AN15">IFERROR(INDEX('別紙１-4月'!$B$7:$B$96, SMALL(IF('別紙１-4月'!$J$7:$J$96="○", ROW('別紙１-4月'!$B$7:$B$96)-6), 23)), "")</f>
        <v/>
      </c>
      <c r="AO15" s="493" t="str">
        <f t="array" ref="AO15">IFERROR(INDEX('別紙１-4月'!$B$7:$B$96, SMALL(IF('別紙１-4月'!$J$7:$J$96="○", ROW('別紙１-4月'!$B$7:$B$96)-6), 24)), "")</f>
        <v/>
      </c>
      <c r="AP15" s="493" t="str">
        <f t="array" ref="AP15">IFERROR(INDEX('別紙１-4月'!$B$7:$B$96, SMALL(IF('別紙１-4月'!$J$7:$J$96="○", ROW('別紙１-4月'!$B$7:$B$96)-6), 25)), "")</f>
        <v/>
      </c>
      <c r="AQ15" s="493" t="str">
        <f t="array" ref="AQ15">IFERROR(INDEX('別紙１-4月'!$B$7:$B$96, SMALL(IF('別紙１-4月'!$J$7:$J$96="○", ROW('別紙１-4月'!$B$7:$B$96)-6), 26)), "")</f>
        <v/>
      </c>
      <c r="AR15" s="493" t="str">
        <f t="array" ref="AR15">IFERROR(INDEX('別紙１-4月'!$B$7:$B$96, SMALL(IF('別紙１-4月'!$J$7:$J$96="○", ROW('別紙１-4月'!$B$7:$B$96)-6), 27)), "")</f>
        <v/>
      </c>
      <c r="AS15" s="493" t="str">
        <f t="array" ref="AS15">IFERROR(INDEX('別紙１-4月'!$B$7:$B$96, SMALL(IF('別紙１-4月'!$J$7:$J$96="○", ROW('別紙１-4月'!$B$7:$B$96)-6), 28)), "")</f>
        <v/>
      </c>
      <c r="AT15" s="493" t="str">
        <f t="array" ref="AT15">IFERROR(INDEX('別紙１-4月'!$B$7:$B$96, SMALL(IF('別紙１-4月'!$J$7:$J$96="○", ROW('別紙１-4月'!$B$7:$B$96)-6), 29)), "")</f>
        <v/>
      </c>
      <c r="AU15" s="493" t="str">
        <f t="array" ref="AU15">IFERROR(INDEX('別紙１-4月'!$B$7:$B$96, SMALL(IF('別紙１-4月'!$J$7:$J$96="○", ROW('別紙１-4月'!$B$7:$B$96)-6), 30)), "")</f>
        <v/>
      </c>
      <c r="AV15" s="493" t="str">
        <f t="array" ref="AV15">IFERROR(INDEX('別紙１-4月'!$B$7:$B$96, SMALL(IF('別紙１-4月'!$J$7:$J$96="○", ROW('別紙１-4月'!$B$7:$B$96)-6), 31)), "")</f>
        <v/>
      </c>
    </row>
    <row r="16" ht="13.5" customHeight="1">
      <c r="A16" s="1"/>
      <c r="B16" s="1"/>
      <c r="C16" s="1"/>
      <c r="D16" s="1"/>
      <c r="E16" s="1"/>
      <c r="F16" s="1"/>
      <c r="G16" s="1"/>
      <c r="H16" s="494" t="str">
        <f>IFERROR(__xludf.DUMMYFUNCTION("UNIQUE(FILTER(TOCOL(R14:AV28, 1), NOT(ISERROR(TOCOL(R14:AV28, 1)))))"),"")</f>
        <v/>
      </c>
      <c r="I16" s="1"/>
      <c r="J16" s="1" t="str">
        <f>IFERROR(__xludf.DUMMYFUNCTION("UNIQUE(FILTER(
  TRIM(TOCOL(VSTACK(
    '別紙１-4月'!B27:B96,
    '別紙１-5月'!B27:B96,
    '別紙１-6月'!B27:B96,
    '別紙１-7月'!B27:B96,
    '別紙１-8月'!B27:B96,
    '別紙１-9月'!B27:B96,
    '別紙１-10月'!B27:B96,
    '別紙１-11月'!B27:B96,
    '別紙１-12月'!B27:B96,
    '別紙１-1月'!B27:B"&amp;"96,
    '別紙１-2月'!B27:B96,
    '別紙１-3月'!B27:B96
  ), 1)),
  (TRIM(TOCOL(VSTACK(
    '別紙１-4月'!B27:B96,
    '別紙１-5月'!B27:B96,
    '別紙１-6月'!B27:B96,
    '別紙１-7月'!B27:B96,
    '別紙１-8月'!B27:B96,
    '別紙１-9月'!B27:B96,
    '別紙１-10月'!B27:B96,
    '別紙１-11月'!B27:B96"&amp;",
    '別紙１-12月'!B27:B96,
    '別紙１-1月'!B27:B96,
    '別紙１-2月'!B27:B96,
    '別紙１-3月'!B27:B96
  ), 1)) &lt;&gt; """") *
  (TRIM(TOCOL(VSTACK(
    '別紙１-4月'!B27:B96,
    '別紙１-5月'!B27:B96,
    '別紙１-6月'!B27:B96,
    '別紙１-7月'!B27:B96,
    '別紙１-8月'!B27:B96,
    '別紙１-9月'!"&amp;"B27:B96,
    '別紙１-10月'!B27:B96,
    '別紙１-11月'!B27:B96,
    '別紙１-12月'!B27:B96,
    '別紙１-1月'!B27:B96,
    '別紙１-2月'!B27:B96,
    '別紙１-3月'!B27:B96
  ), 1)) &lt;&gt; ""計"") *
  (TRIM(TOCOL(VSTACK(
    '別紙１-4月'!B27:B96,
    '別紙１-5月'!B27:B96,
    '別紙１-6月'!B27:B96,
   "&amp;" '別紙１-7月'!B27:B96,
    '別紙１-8月'!B27:B96,
    '別紙１-9月'!B27:B96,
    '別紙１-10月'!B27:B96,
    '別紙１-11月'!B27:B96,
    '別紙１-12月'!B27:B96,
    '別紙１-1月'!B27:B96,
    '別紙１-2月'!B27:B96,
    '別紙１-3月'!B27:B96
  ), 1)) &lt;&gt; ""合計"")
))"),"#N/A")</f>
        <v>#N/A</v>
      </c>
      <c r="K16" s="1"/>
      <c r="L16" s="471"/>
      <c r="M16" s="1"/>
      <c r="N16" s="491" t="s">
        <v>292</v>
      </c>
      <c r="O16" s="10"/>
      <c r="P16" s="492">
        <f t="shared" si="1"/>
        <v>0</v>
      </c>
      <c r="Q16" s="492">
        <f t="shared" si="2"/>
        <v>0</v>
      </c>
      <c r="R16" s="493" t="str">
        <f t="array" ref="R16">IFERROR(INDEX('別紙１-5月'!$B$7:$B$96, SMALL(IF('別紙１-5月'!$J$7:$J$96="○", ROW('別紙１-5月'!$B$7:$B$96)-6), 1)), "")</f>
        <v/>
      </c>
      <c r="S16" s="493" t="str">
        <f t="array" ref="S16">IFERROR(INDEX('別紙１-5月'!$B$7:$B$96, SMALL(IF('別紙１-5月'!$J$7:$J$96="○", ROW('別紙１-5月'!$B$7:$B$96)-6), 2)), "")</f>
        <v/>
      </c>
      <c r="T16" s="493" t="str">
        <f t="array" ref="T16">IFERROR(INDEX('別紙１-5月'!$B$7:$B$96, SMALL(IF('別紙１-5月'!$J$7:$J$96="○", ROW('別紙１-5月'!$B$7:$B$96)-6), 3)), "")</f>
        <v/>
      </c>
      <c r="U16" s="493" t="str">
        <f t="array" ref="U16">IFERROR(INDEX('別紙１-5月'!$B$7:$B$96, SMALL(IF('別紙１-5月'!$J$7:$J$96="○", ROW('別紙１-5月'!$B$7:$B$96)-6), 4)), "")</f>
        <v/>
      </c>
      <c r="V16" s="493" t="str">
        <f t="array" ref="V16">IFERROR(INDEX('別紙１-5月'!$B$7:$B$96, SMALL(IF('別紙１-5月'!$J$7:$J$96="○", ROW('別紙１-5月'!$B$7:$B$96)-6), 5)), "")</f>
        <v/>
      </c>
      <c r="W16" s="493" t="str">
        <f t="array" ref="W16">IFERROR(INDEX('別紙１-5月'!$B$7:$B$96, SMALL(IF('別紙１-5月'!$J$7:$J$96="○", ROW('別紙１-5月'!$B$7:$B$96)-6), 6)), "")</f>
        <v/>
      </c>
      <c r="X16" s="493" t="str">
        <f t="array" ref="X16">IFERROR(INDEX('別紙１-5月'!$B$7:$B$96, SMALL(IF('別紙１-5月'!$J$7:$J$96="○", ROW('別紙１-5月'!$B$7:$B$96)-6), 7)), "")</f>
        <v/>
      </c>
      <c r="Y16" s="493" t="str">
        <f t="array" ref="Y16">IFERROR(INDEX('別紙１-5月'!$B$7:$B$96, SMALL(IF('別紙１-5月'!$J$7:$J$96="○", ROW('別紙１-5月'!$B$7:$B$96)-6), 8)), "")</f>
        <v/>
      </c>
      <c r="Z16" s="493" t="str">
        <f t="array" ref="Z16">IFERROR(INDEX('別紙１-5月'!$B$7:$B$96, SMALL(IF('別紙１-5月'!$J$7:$J$96="○", ROW('別紙１-5月'!$B$7:$B$96)-6), 9)), "")</f>
        <v/>
      </c>
      <c r="AA16" s="493" t="str">
        <f t="array" ref="AA16">IFERROR(INDEX('別紙１-5月'!$B$7:$B$96, SMALL(IF('別紙１-5月'!$J$7:$J$96="○", ROW('別紙１-5月'!$B$7:$B$96)-6), 10)), "")</f>
        <v/>
      </c>
      <c r="AB16" s="493" t="str">
        <f t="array" ref="AB16">IFERROR(INDEX('別紙１-5月'!$B$7:$B$96, SMALL(IF('別紙１-5月'!$J$7:$J$96="○", ROW('別紙１-5月'!$B$7:$B$96)-6), 11)), "")</f>
        <v/>
      </c>
      <c r="AC16" s="493" t="str">
        <f t="array" ref="AC16">IFERROR(INDEX('別紙１-5月'!$B$7:$B$96, SMALL(IF('別紙１-5月'!$J$7:$J$96="○", ROW('別紙１-5月'!$B$7:$B$96)-6), 12)), "")</f>
        <v/>
      </c>
      <c r="AD16" s="493" t="str">
        <f t="array" ref="AD16">IFERROR(INDEX('別紙１-5月'!$B$7:$B$96, SMALL(IF('別紙１-5月'!$J$7:$J$96="○", ROW('別紙１-5月'!$B$7:$B$96)-6), 13)), "")</f>
        <v/>
      </c>
      <c r="AE16" s="493" t="str">
        <f t="array" ref="AE16">IFERROR(INDEX('別紙１-5月'!$B$7:$B$96, SMALL(IF('別紙１-5月'!$J$7:$J$96="○", ROW('別紙１-5月'!$B$7:$B$96)-6), 14)), "")</f>
        <v/>
      </c>
      <c r="AF16" s="493" t="str">
        <f t="array" ref="AF16">IFERROR(INDEX('別紙１-5月'!$B$7:$B$96, SMALL(IF('別紙１-5月'!$J$7:$J$96="○", ROW('別紙１-5月'!$B$7:$B$96)-6), 15)), "")</f>
        <v/>
      </c>
      <c r="AG16" s="493" t="str">
        <f t="array" ref="AG16">IFERROR(INDEX('別紙１-5月'!$B$7:$B$96, SMALL(IF('別紙１-5月'!$J$7:$J$96="○", ROW('別紙１-5月'!$B$7:$B$96)-6), 16)), "")</f>
        <v/>
      </c>
      <c r="AH16" s="493" t="str">
        <f t="array" ref="AH16">IFERROR(INDEX('別紙１-5月'!$B$7:$B$96, SMALL(IF('別紙１-5月'!$J$7:$J$96="○", ROW('別紙１-5月'!$B$7:$B$96)-6), 17)), "")</f>
        <v/>
      </c>
      <c r="AI16" s="493" t="str">
        <f t="array" ref="AI16">IFERROR(INDEX('別紙１-5月'!$B$7:$B$96, SMALL(IF('別紙１-5月'!$J$7:$J$96="○", ROW('別紙１-5月'!$B$7:$B$96)-6), 18)), "")</f>
        <v/>
      </c>
      <c r="AJ16" s="493" t="str">
        <f t="array" ref="AJ16">IFERROR(INDEX('別紙１-5月'!$B$7:$B$96, SMALL(IF('別紙１-5月'!$J$7:$J$96="○", ROW('別紙１-5月'!$B$7:$B$96)-6), 19)), "")</f>
        <v/>
      </c>
      <c r="AK16" s="493" t="str">
        <f t="array" ref="AK16">IFERROR(INDEX('別紙１-5月'!$B$7:$B$96, SMALL(IF('別紙１-5月'!$J$7:$J$96="○", ROW('別紙１-5月'!$B$7:$B$96)-6), 20)), "")</f>
        <v/>
      </c>
      <c r="AL16" s="493" t="str">
        <f t="array" ref="AL16">IFERROR(INDEX('別紙１-5月'!$B$7:$B$96, SMALL(IF('別紙１-5月'!$J$7:$J$96="○", ROW('別紙１-5月'!$B$7:$B$96)-6), 21)), "")</f>
        <v/>
      </c>
      <c r="AM16" s="493" t="str">
        <f t="array" ref="AM16">IFERROR(INDEX('別紙１-5月'!$B$7:$B$96, SMALL(IF('別紙１-5月'!$J$7:$J$96="○", ROW('別紙１-5月'!$B$7:$B$96)-6), 22)), "")</f>
        <v/>
      </c>
      <c r="AN16" s="493" t="str">
        <f t="array" ref="AN16">IFERROR(INDEX('別紙１-5月'!$B$7:$B$96, SMALL(IF('別紙１-5月'!$J$7:$J$96="○", ROW('別紙１-5月'!$B$7:$B$96)-6), 23)), "")</f>
        <v/>
      </c>
      <c r="AO16" s="493" t="str">
        <f t="array" ref="AO16">IFERROR(INDEX('別紙１-5月'!$B$7:$B$96, SMALL(IF('別紙１-5月'!$J$7:$J$96="○", ROW('別紙１-5月'!$B$7:$B$96)-6), 24)), "")</f>
        <v/>
      </c>
      <c r="AP16" s="493" t="str">
        <f t="array" ref="AP16">IFERROR(INDEX('別紙１-5月'!$B$7:$B$96, SMALL(IF('別紙１-5月'!$J$7:$J$96="○", ROW('別紙１-5月'!$B$7:$B$96)-6), 25)), "")</f>
        <v/>
      </c>
      <c r="AQ16" s="493" t="str">
        <f t="array" ref="AQ16">IFERROR(INDEX('別紙１-5月'!$B$7:$B$96, SMALL(IF('別紙１-5月'!$J$7:$J$96="○", ROW('別紙１-5月'!$B$7:$B$96)-6), 26)), "")</f>
        <v/>
      </c>
      <c r="AR16" s="493" t="str">
        <f t="array" ref="AR16">IFERROR(INDEX('別紙１-5月'!$B$7:$B$96, SMALL(IF('別紙１-5月'!$J$7:$J$96="○", ROW('別紙１-5月'!$B$7:$B$96)-6), 27)), "")</f>
        <v/>
      </c>
      <c r="AS16" s="493" t="str">
        <f t="array" ref="AS16">IFERROR(INDEX('別紙１-5月'!$B$7:$B$96, SMALL(IF('別紙１-5月'!$J$7:$J$96="○", ROW('別紙１-5月'!$B$7:$B$96)-6), 28)), "")</f>
        <v/>
      </c>
      <c r="AT16" s="493" t="str">
        <f t="array" ref="AT16">IFERROR(INDEX('別紙１-5月'!$B$7:$B$96, SMALL(IF('別紙１-5月'!$J$7:$J$96="○", ROW('別紙１-5月'!$B$7:$B$96)-6), 29)), "")</f>
        <v/>
      </c>
      <c r="AU16" s="493" t="str">
        <f t="array" ref="AU16">IFERROR(INDEX('別紙１-5月'!$B$7:$B$96, SMALL(IF('別紙１-5月'!$J$7:$J$96="○", ROW('別紙１-5月'!$B$7:$B$96)-6), 30)), "")</f>
        <v/>
      </c>
      <c r="AV16" s="493" t="str">
        <f t="array" ref="AV16">IFERROR(INDEX('別紙１-5月'!$B$7:$B$96, SMALL(IF('別紙１-5月'!$J$7:$J$96="○", ROW('別紙１-5月'!$B$7:$B$96)-6), 31)), "")</f>
        <v/>
      </c>
    </row>
    <row r="17" ht="13.5" customHeight="1">
      <c r="A17" s="1"/>
      <c r="B17" s="1"/>
      <c r="C17" s="1"/>
      <c r="D17" s="1"/>
      <c r="E17" s="1"/>
      <c r="F17" s="1"/>
      <c r="G17" s="1"/>
      <c r="H17" s="494"/>
      <c r="I17" s="1"/>
      <c r="J17" s="1"/>
      <c r="K17" s="1"/>
      <c r="L17" s="471"/>
      <c r="M17" s="1"/>
      <c r="N17" s="491" t="s">
        <v>293</v>
      </c>
      <c r="O17" s="10"/>
      <c r="P17" s="492">
        <f t="shared" si="1"/>
        <v>0</v>
      </c>
      <c r="Q17" s="492">
        <f t="shared" si="2"/>
        <v>0</v>
      </c>
      <c r="R17" s="493" t="str">
        <f t="array" ref="R17">IFERROR(INDEX('別紙１-6月'!$B$7:$B$96, SMALL(IF('別紙１-6月'!$J$7:$J$96="○", ROW('別紙１-6月'!$B$7:$B$96)-6), 1)), "")</f>
        <v/>
      </c>
      <c r="S17" s="493" t="str">
        <f t="array" ref="S17">IFERROR(INDEX('別紙１-6月'!$B$7:$B$96, SMALL(IF('別紙１-6月'!$J$7:$J$96="○", ROW('別紙１-6月'!$B$7:$B$96)-6), 2)), "")</f>
        <v/>
      </c>
      <c r="T17" s="493" t="str">
        <f t="array" ref="T17">IFERROR(INDEX('別紙１-6月'!$B$7:$B$96, SMALL(IF('別紙１-6月'!$J$7:$J$96="○", ROW('別紙１-6月'!$B$7:$B$96)-6), 3)), "")</f>
        <v/>
      </c>
      <c r="U17" s="493" t="str">
        <f t="array" ref="U17">IFERROR(INDEX('別紙１-6月'!$B$7:$B$96, SMALL(IF('別紙１-6月'!$J$7:$J$96="○", ROW('別紙１-6月'!$B$7:$B$96)-6), 4)), "")</f>
        <v/>
      </c>
      <c r="V17" s="493" t="str">
        <f t="array" ref="V17">IFERROR(INDEX('別紙１-6月'!$B$7:$B$96, SMALL(IF('別紙１-6月'!$J$7:$J$96="○", ROW('別紙１-6月'!$B$7:$B$96)-6), 5)), "")</f>
        <v/>
      </c>
      <c r="W17" s="493" t="str">
        <f t="array" ref="W17">IFERROR(INDEX('別紙１-6月'!$B$7:$B$96, SMALL(IF('別紙１-6月'!$J$7:$J$96="○", ROW('別紙１-6月'!$B$7:$B$96)-6), 6)), "")</f>
        <v/>
      </c>
      <c r="X17" s="493" t="str">
        <f t="array" ref="X17">IFERROR(INDEX('別紙１-6月'!$B$7:$B$96, SMALL(IF('別紙１-6月'!$J$7:$J$96="○", ROW('別紙１-6月'!$B$7:$B$96)-6), 7)), "")</f>
        <v/>
      </c>
      <c r="Y17" s="493" t="str">
        <f t="array" ref="Y17">IFERROR(INDEX('別紙１-6月'!$B$7:$B$96, SMALL(IF('別紙１-6月'!$J$7:$J$96="○", ROW('別紙１-6月'!$B$7:$B$96)-6), 8)), "")</f>
        <v/>
      </c>
      <c r="Z17" s="493" t="str">
        <f t="array" ref="Z17">IFERROR(INDEX('別紙１-6月'!$B$7:$B$96, SMALL(IF('別紙１-6月'!$J$7:$J$96="○", ROW('別紙１-6月'!$B$7:$B$96)-6), 9)), "")</f>
        <v/>
      </c>
      <c r="AA17" s="493" t="str">
        <f t="array" ref="AA17">IFERROR(INDEX('別紙１-6月'!$B$7:$B$96, SMALL(IF('別紙１-6月'!$J$7:$J$96="○", ROW('別紙１-6月'!$B$7:$B$96)-6), 10)), "")</f>
        <v/>
      </c>
      <c r="AB17" s="493" t="str">
        <f t="array" ref="AB17">IFERROR(INDEX('別紙１-6月'!$B$7:$B$96, SMALL(IF('別紙１-6月'!$J$7:$J$96="○", ROW('別紙１-6月'!$B$7:$B$96)-6), 11)), "")</f>
        <v/>
      </c>
      <c r="AC17" s="493" t="str">
        <f t="array" ref="AC17">IFERROR(INDEX('別紙１-6月'!$B$7:$B$96, SMALL(IF('別紙１-6月'!$J$7:$J$96="○", ROW('別紙１-6月'!$B$7:$B$96)-6), 12)), "")</f>
        <v/>
      </c>
      <c r="AD17" s="493" t="str">
        <f t="array" ref="AD17">IFERROR(INDEX('別紙１-6月'!$B$7:$B$96, SMALL(IF('別紙１-6月'!$J$7:$J$96="○", ROW('別紙１-6月'!$B$7:$B$96)-6), 13)), "")</f>
        <v/>
      </c>
      <c r="AE17" s="493" t="str">
        <f t="array" ref="AE17">IFERROR(INDEX('別紙１-6月'!$B$7:$B$96, SMALL(IF('別紙１-6月'!$J$7:$J$96="○", ROW('別紙１-6月'!$B$7:$B$96)-6), 14)), "")</f>
        <v/>
      </c>
      <c r="AF17" s="493" t="str">
        <f t="array" ref="AF17">IFERROR(INDEX('別紙１-6月'!$B$7:$B$96, SMALL(IF('別紙１-6月'!$J$7:$J$96="○", ROW('別紙１-6月'!$B$7:$B$96)-6), 15)), "")</f>
        <v/>
      </c>
      <c r="AG17" s="493" t="str">
        <f t="array" ref="AG17">IFERROR(INDEX('別紙１-6月'!$B$7:$B$96, SMALL(IF('別紙１-6月'!$J$7:$J$96="○", ROW('別紙１-6月'!$B$7:$B$96)-6), 16)), "")</f>
        <v/>
      </c>
      <c r="AH17" s="493" t="str">
        <f t="array" ref="AH17">IFERROR(INDEX('別紙１-6月'!$B$7:$B$96, SMALL(IF('別紙１-6月'!$J$7:$J$96="○", ROW('別紙１-6月'!$B$7:$B$96)-6), 17)), "")</f>
        <v/>
      </c>
      <c r="AI17" s="493" t="str">
        <f t="array" ref="AI17">IFERROR(INDEX('別紙１-6月'!$B$7:$B$96, SMALL(IF('別紙１-6月'!$J$7:$J$96="○", ROW('別紙１-6月'!$B$7:$B$96)-6), 18)), "")</f>
        <v/>
      </c>
      <c r="AJ17" s="493" t="str">
        <f t="array" ref="AJ17">IFERROR(INDEX('別紙１-6月'!$B$7:$B$96, SMALL(IF('別紙１-6月'!$J$7:$J$96="○", ROW('別紙１-6月'!$B$7:$B$96)-6), 19)), "")</f>
        <v/>
      </c>
      <c r="AK17" s="493" t="str">
        <f t="array" ref="AK17">IFERROR(INDEX('別紙１-6月'!$B$7:$B$96, SMALL(IF('別紙１-6月'!$J$7:$J$96="○", ROW('別紙１-6月'!$B$7:$B$96)-6), 20)), "")</f>
        <v/>
      </c>
      <c r="AL17" s="493" t="str">
        <f t="array" ref="AL17">IFERROR(INDEX('別紙１-6月'!$B$7:$B$96, SMALL(IF('別紙１-6月'!$J$7:$J$96="○", ROW('別紙１-6月'!$B$7:$B$96)-6), 21)), "")</f>
        <v/>
      </c>
      <c r="AM17" s="493" t="str">
        <f t="array" ref="AM17">IFERROR(INDEX('別紙１-6月'!$B$7:$B$96, SMALL(IF('別紙１-6月'!$J$7:$J$96="○", ROW('別紙１-6月'!$B$7:$B$96)-6), 22)), "")</f>
        <v/>
      </c>
      <c r="AN17" s="493" t="str">
        <f t="array" ref="AN17">IFERROR(INDEX('別紙１-6月'!$B$7:$B$96, SMALL(IF('別紙１-6月'!$J$7:$J$96="○", ROW('別紙１-6月'!$B$7:$B$96)-6), 23)), "")</f>
        <v/>
      </c>
      <c r="AO17" s="493" t="str">
        <f t="array" ref="AO17">IFERROR(INDEX('別紙１-6月'!$B$7:$B$96, SMALL(IF('別紙１-6月'!$J$7:$J$96="○", ROW('別紙１-6月'!$B$7:$B$96)-6), 24)), "")</f>
        <v/>
      </c>
      <c r="AP17" s="493" t="str">
        <f t="array" ref="AP17">IFERROR(INDEX('別紙１-6月'!$B$7:$B$96, SMALL(IF('別紙１-6月'!$J$7:$J$96="○", ROW('別紙１-6月'!$B$7:$B$96)-6), 25)), "")</f>
        <v/>
      </c>
      <c r="AQ17" s="493" t="str">
        <f t="array" ref="AQ17">IFERROR(INDEX('別紙１-6月'!$B$7:$B$96, SMALL(IF('別紙１-6月'!$J$7:$J$96="○", ROW('別紙１-6月'!$B$7:$B$96)-6), 26)), "")</f>
        <v/>
      </c>
      <c r="AR17" s="493" t="str">
        <f t="array" ref="AR17">IFERROR(INDEX('別紙１-6月'!$B$7:$B$96, SMALL(IF('別紙１-6月'!$J$7:$J$96="○", ROW('別紙１-6月'!$B$7:$B$96)-6), 27)), "")</f>
        <v/>
      </c>
      <c r="AS17" s="493" t="str">
        <f t="array" ref="AS17">IFERROR(INDEX('別紙１-6月'!$B$7:$B$96, SMALL(IF('別紙１-6月'!$J$7:$J$96="○", ROW('別紙１-6月'!$B$7:$B$96)-6), 28)), "")</f>
        <v/>
      </c>
      <c r="AT17" s="493" t="str">
        <f t="array" ref="AT17">IFERROR(INDEX('別紙１-6月'!$B$7:$B$96, SMALL(IF('別紙１-6月'!$J$7:$J$96="○", ROW('別紙１-6月'!$B$7:$B$96)-6), 29)), "")</f>
        <v/>
      </c>
      <c r="AU17" s="493" t="str">
        <f t="array" ref="AU17">IFERROR(INDEX('別紙１-6月'!$B$7:$B$96, SMALL(IF('別紙１-6月'!$J$7:$J$96="○", ROW('別紙１-6月'!$B$7:$B$96)-6), 30)), "")</f>
        <v/>
      </c>
      <c r="AV17" s="493" t="str">
        <f t="array" ref="AV17">IFERROR(INDEX('別紙１-6月'!$B$7:$B$96, SMALL(IF('別紙１-6月'!$J$7:$J$96="○", ROW('別紙１-6月'!$B$7:$B$96)-6), 31)), "")</f>
        <v/>
      </c>
    </row>
    <row r="18" ht="13.5" customHeight="1">
      <c r="A18" s="1"/>
      <c r="B18" s="1"/>
      <c r="C18" s="1"/>
      <c r="D18" s="1"/>
      <c r="E18" s="1"/>
      <c r="F18" s="1"/>
      <c r="G18" s="1"/>
      <c r="H18" s="494"/>
      <c r="I18" s="1"/>
      <c r="J18" s="1"/>
      <c r="K18" s="1"/>
      <c r="L18" s="471"/>
      <c r="M18" s="1"/>
      <c r="N18" s="491" t="s">
        <v>294</v>
      </c>
      <c r="O18" s="10"/>
      <c r="P18" s="492">
        <f t="shared" si="1"/>
        <v>0</v>
      </c>
      <c r="Q18" s="492">
        <f t="shared" si="2"/>
        <v>0</v>
      </c>
      <c r="R18" s="493" t="str">
        <f t="array" ref="R18">IFERROR(INDEX('別紙１-7月'!$B$7:$B$96, SMALL(IF('別紙１-7月'!$J$7:$J$96="○", ROW('別紙１-7月'!$B$7:$B$96)-6), 1)), "")</f>
        <v/>
      </c>
      <c r="S18" s="493" t="str">
        <f t="array" ref="S18">IFERROR(INDEX('別紙１-7月'!$B$7:$B$96, SMALL(IF('別紙１-7月'!$J$7:$J$96="○", ROW('別紙１-7月'!$B$7:$B$96)-6), 2)), "")</f>
        <v/>
      </c>
      <c r="T18" s="493" t="str">
        <f t="array" ref="T18">IFERROR(INDEX('別紙１-7月'!$B$7:$B$96, SMALL(IF('別紙１-7月'!$J$7:$J$96="○", ROW('別紙１-7月'!$B$7:$B$96)-6), 3)), "")</f>
        <v/>
      </c>
      <c r="U18" s="493" t="str">
        <f t="array" ref="U18">IFERROR(INDEX('別紙１-7月'!$B$7:$B$96, SMALL(IF('別紙１-7月'!$J$7:$J$96="○", ROW('別紙１-7月'!$B$7:$B$96)-6), 4)), "")</f>
        <v/>
      </c>
      <c r="V18" s="493" t="str">
        <f t="array" ref="V18">IFERROR(INDEX('別紙１-7月'!$B$7:$B$96, SMALL(IF('別紙１-7月'!$J$7:$J$96="○", ROW('別紙１-7月'!$B$7:$B$96)-6), 5)), "")</f>
        <v/>
      </c>
      <c r="W18" s="493" t="str">
        <f t="array" ref="W18">IFERROR(INDEX('別紙１-7月'!$B$7:$B$96, SMALL(IF('別紙１-7月'!$J$7:$J$96="○", ROW('別紙１-7月'!$B$7:$B$96)-6), 6)), "")</f>
        <v/>
      </c>
      <c r="X18" s="493" t="str">
        <f t="array" ref="X18">IFERROR(INDEX('別紙１-7月'!$B$7:$B$96, SMALL(IF('別紙１-7月'!$J$7:$J$96="○", ROW('別紙１-7月'!$B$7:$B$96)-6), 7)), "")</f>
        <v/>
      </c>
      <c r="Y18" s="493" t="str">
        <f t="array" ref="Y18">IFERROR(INDEX('別紙１-7月'!$B$7:$B$96, SMALL(IF('別紙１-7月'!$J$7:$J$96="○", ROW('別紙１-7月'!$B$7:$B$96)-6), 8)), "")</f>
        <v/>
      </c>
      <c r="Z18" s="493" t="str">
        <f t="array" ref="Z18">IFERROR(INDEX('別紙１-7月'!$B$7:$B$96, SMALL(IF('別紙１-7月'!$J$7:$J$96="○", ROW('別紙１-7月'!$B$7:$B$96)-6), 9)), "")</f>
        <v/>
      </c>
      <c r="AA18" s="493" t="str">
        <f t="array" ref="AA18">IFERROR(INDEX('別紙１-7月'!$B$7:$B$96, SMALL(IF('別紙１-7月'!$J$7:$J$96="○", ROW('別紙１-7月'!$B$7:$B$96)-6), 10)), "")</f>
        <v/>
      </c>
      <c r="AB18" s="493" t="str">
        <f t="array" ref="AB18">IFERROR(INDEX('別紙１-7月'!$B$7:$B$96, SMALL(IF('別紙１-7月'!$J$7:$J$96="○", ROW('別紙１-7月'!$B$7:$B$96)-6), 11)), "")</f>
        <v/>
      </c>
      <c r="AC18" s="493" t="str">
        <f t="array" ref="AC18">IFERROR(INDEX('別紙１-7月'!$B$7:$B$96, SMALL(IF('別紙１-7月'!$J$7:$J$96="○", ROW('別紙１-7月'!$B$7:$B$96)-6), 12)), "")</f>
        <v/>
      </c>
      <c r="AD18" s="493" t="str">
        <f t="array" ref="AD18">IFERROR(INDEX('別紙１-7月'!$B$7:$B$96, SMALL(IF('別紙１-7月'!$J$7:$J$96="○", ROW('別紙１-7月'!$B$7:$B$96)-6), 13)), "")</f>
        <v/>
      </c>
      <c r="AE18" s="493" t="str">
        <f t="array" ref="AE18">IFERROR(INDEX('別紙１-7月'!$B$7:$B$96, SMALL(IF('別紙１-7月'!$J$7:$J$96="○", ROW('別紙１-7月'!$B$7:$B$96)-6), 14)), "")</f>
        <v/>
      </c>
      <c r="AF18" s="493" t="str">
        <f t="array" ref="AF18">IFERROR(INDEX('別紙１-7月'!$B$7:$B$96, SMALL(IF('別紙１-7月'!$J$7:$J$96="○", ROW('別紙１-7月'!$B$7:$B$96)-6), 15)), "")</f>
        <v/>
      </c>
      <c r="AG18" s="493" t="str">
        <f t="array" ref="AG18">IFERROR(INDEX('別紙１-7月'!$B$7:$B$96, SMALL(IF('別紙１-7月'!$J$7:$J$96="○", ROW('別紙１-7月'!$B$7:$B$96)-6), 16)), "")</f>
        <v/>
      </c>
      <c r="AH18" s="493" t="str">
        <f t="array" ref="AH18">IFERROR(INDEX('別紙１-7月'!$B$7:$B$96, SMALL(IF('別紙１-7月'!$J$7:$J$96="○", ROW('別紙１-7月'!$B$7:$B$96)-6), 17)), "")</f>
        <v/>
      </c>
      <c r="AI18" s="493" t="str">
        <f t="array" ref="AI18">IFERROR(INDEX('別紙１-7月'!$B$7:$B$96, SMALL(IF('別紙１-7月'!$J$7:$J$96="○", ROW('別紙１-7月'!$B$7:$B$96)-6), 18)), "")</f>
        <v/>
      </c>
      <c r="AJ18" s="493" t="str">
        <f t="array" ref="AJ18">IFERROR(INDEX('別紙１-7月'!$B$7:$B$96, SMALL(IF('別紙１-7月'!$J$7:$J$96="○", ROW('別紙１-7月'!$B$7:$B$96)-6), 19)), "")</f>
        <v/>
      </c>
      <c r="AK18" s="493" t="str">
        <f t="array" ref="AK18">IFERROR(INDEX('別紙１-7月'!$B$7:$B$96, SMALL(IF('別紙１-7月'!$J$7:$J$96="○", ROW('別紙１-7月'!$B$7:$B$96)-6), 20)), "")</f>
        <v/>
      </c>
      <c r="AL18" s="493" t="str">
        <f t="array" ref="AL18">IFERROR(INDEX('別紙１-7月'!$B$7:$B$96, SMALL(IF('別紙１-7月'!$J$7:$J$96="○", ROW('別紙１-7月'!$B$7:$B$96)-6), 21)), "")</f>
        <v/>
      </c>
      <c r="AM18" s="493" t="str">
        <f t="array" ref="AM18">IFERROR(INDEX('別紙１-7月'!$B$7:$B$96, SMALL(IF('別紙１-7月'!$J$7:$J$96="○", ROW('別紙１-7月'!$B$7:$B$96)-6), 22)), "")</f>
        <v/>
      </c>
      <c r="AN18" s="493" t="str">
        <f t="array" ref="AN18">IFERROR(INDEX('別紙１-7月'!$B$7:$B$96, SMALL(IF('別紙１-7月'!$J$7:$J$96="○", ROW('別紙１-7月'!$B$7:$B$96)-6), 23)), "")</f>
        <v/>
      </c>
      <c r="AO18" s="493" t="str">
        <f t="array" ref="AO18">IFERROR(INDEX('別紙１-7月'!$B$7:$B$96, SMALL(IF('別紙１-7月'!$J$7:$J$96="○", ROW('別紙１-7月'!$B$7:$B$96)-6), 24)), "")</f>
        <v/>
      </c>
      <c r="AP18" s="493" t="str">
        <f t="array" ref="AP18">IFERROR(INDEX('別紙１-7月'!$B$7:$B$96, SMALL(IF('別紙１-7月'!$J$7:$J$96="○", ROW('別紙１-7月'!$B$7:$B$96)-6), 25)), "")</f>
        <v/>
      </c>
      <c r="AQ18" s="493" t="str">
        <f t="array" ref="AQ18">IFERROR(INDEX('別紙１-7月'!$B$7:$B$96, SMALL(IF('別紙１-7月'!$J$7:$J$96="○", ROW('別紙１-7月'!$B$7:$B$96)-6), 26)), "")</f>
        <v/>
      </c>
      <c r="AR18" s="493" t="str">
        <f t="array" ref="AR18">IFERROR(INDEX('別紙１-7月'!$B$7:$B$96, SMALL(IF('別紙１-7月'!$J$7:$J$96="○", ROW('別紙１-7月'!$B$7:$B$96)-6), 27)), "")</f>
        <v/>
      </c>
      <c r="AS18" s="493" t="str">
        <f t="array" ref="AS18">IFERROR(INDEX('別紙１-7月'!$B$7:$B$96, SMALL(IF('別紙１-7月'!$J$7:$J$96="○", ROW('別紙１-7月'!$B$7:$B$96)-6), 28)), "")</f>
        <v/>
      </c>
      <c r="AT18" s="493" t="str">
        <f t="array" ref="AT18">IFERROR(INDEX('別紙１-7月'!$B$7:$B$96, SMALL(IF('別紙１-7月'!$J$7:$J$96="○", ROW('別紙１-7月'!$B$7:$B$96)-6), 29)), "")</f>
        <v/>
      </c>
      <c r="AU18" s="493" t="str">
        <f t="array" ref="AU18">IFERROR(INDEX('別紙１-7月'!$B$7:$B$96, SMALL(IF('別紙１-7月'!$J$7:$J$96="○", ROW('別紙１-7月'!$B$7:$B$96)-6), 30)), "")</f>
        <v/>
      </c>
      <c r="AV18" s="493" t="str">
        <f t="array" ref="AV18">IFERROR(INDEX('別紙１-7月'!$B$7:$B$96, SMALL(IF('別紙１-7月'!$J$7:$J$96="○", ROW('別紙１-7月'!$B$7:$B$96)-6), 31)), "")</f>
        <v/>
      </c>
    </row>
    <row r="19" ht="13.5" customHeight="1">
      <c r="A19" s="1"/>
      <c r="B19" s="1"/>
      <c r="C19" s="1"/>
      <c r="D19" s="1"/>
      <c r="E19" s="1"/>
      <c r="F19" s="1"/>
      <c r="G19" s="1"/>
      <c r="H19" s="493"/>
      <c r="I19" s="1"/>
      <c r="J19" s="1"/>
      <c r="K19" s="1"/>
      <c r="L19" s="471"/>
      <c r="M19" s="1"/>
      <c r="N19" s="491" t="s">
        <v>295</v>
      </c>
      <c r="O19" s="10"/>
      <c r="P19" s="492">
        <f t="shared" si="1"/>
        <v>0</v>
      </c>
      <c r="Q19" s="492">
        <f t="shared" si="2"/>
        <v>0</v>
      </c>
      <c r="R19" s="495" t="str">
        <f t="array" ref="R19">IFERROR(INDEX('別紙１-8月'!$B$7:$B$96, SMALL(IF('別紙１-8月'!$J$7:$J$96="○", ROW('別紙１-8月'!$B$7:$B$96)-6), 1)), "")</f>
        <v/>
      </c>
      <c r="S19" s="493" t="str">
        <f t="array" ref="S19">IFERROR(INDEX('別紙１-8月'!$B$7:$B$96, SMALL(IF('別紙１-8月'!$J$7:$J$96="○", ROW('別紙１-8月'!$B$7:$B$96)-6), 2)), "")</f>
        <v/>
      </c>
      <c r="T19" s="493" t="str">
        <f t="array" ref="T19">IFERROR(INDEX('別紙１-8月'!$B$7:$B$96, SMALL(IF('別紙１-8月'!$J$7:$J$96="○", ROW('別紙１-8月'!$B$7:$B$96)-6), 3)), "")</f>
        <v/>
      </c>
      <c r="U19" s="493" t="str">
        <f t="array" ref="U19">IFERROR(INDEX('別紙１-8月'!$B$7:$B$96, SMALL(IF('別紙１-8月'!$J$7:$J$96="○", ROW('別紙１-8月'!$B$7:$B$96)-6), 4)), "")</f>
        <v/>
      </c>
      <c r="V19" s="493" t="str">
        <f t="array" ref="V19">IFERROR(INDEX('別紙１-8月'!$B$7:$B$96, SMALL(IF('別紙１-8月'!$J$7:$J$96="○", ROW('別紙１-8月'!$B$7:$B$96)-6), 5)), "")</f>
        <v/>
      </c>
      <c r="W19" s="493" t="str">
        <f t="array" ref="W19">IFERROR(INDEX('別紙１-8月'!$B$7:$B$96, SMALL(IF('別紙１-8月'!$J$7:$J$96="○", ROW('別紙１-8月'!$B$7:$B$96)-6), 6)), "")</f>
        <v/>
      </c>
      <c r="X19" s="493" t="str">
        <f t="array" ref="X19">IFERROR(INDEX('別紙１-8月'!$B$7:$B$96, SMALL(IF('別紙１-8月'!$J$7:$J$96="○", ROW('別紙１-8月'!$B$7:$B$96)-6), 7)), "")</f>
        <v/>
      </c>
      <c r="Y19" s="493" t="str">
        <f t="array" ref="Y19">IFERROR(INDEX('別紙１-8月'!$B$7:$B$96, SMALL(IF('別紙１-8月'!$J$7:$J$96="○", ROW('別紙１-8月'!$B$7:$B$96)-6), 8)), "")</f>
        <v/>
      </c>
      <c r="Z19" s="493" t="str">
        <f t="array" ref="Z19">IFERROR(INDEX('別紙１-8月'!$B$7:$B$96, SMALL(IF('別紙１-8月'!$J$7:$J$96="○", ROW('別紙１-8月'!$B$7:$B$96)-6), 9)), "")</f>
        <v/>
      </c>
      <c r="AA19" s="493" t="str">
        <f t="array" ref="AA19">IFERROR(INDEX('別紙１-8月'!$B$7:$B$96, SMALL(IF('別紙１-8月'!$J$7:$J$96="○", ROW('別紙１-8月'!$B$7:$B$96)-6), 10)), "")</f>
        <v/>
      </c>
      <c r="AB19" s="493" t="str">
        <f t="array" ref="AB19">IFERROR(INDEX('別紙１-8月'!$B$7:$B$96, SMALL(IF('別紙１-8月'!$J$7:$J$96="○", ROW('別紙１-8月'!$B$7:$B$96)-6), 11)), "")</f>
        <v/>
      </c>
      <c r="AC19" s="493" t="str">
        <f t="array" ref="AC19">IFERROR(INDEX('別紙１-8月'!$B$7:$B$96, SMALL(IF('別紙１-8月'!$J$7:$J$96="○", ROW('別紙１-8月'!$B$7:$B$96)-6), 12)), "")</f>
        <v/>
      </c>
      <c r="AD19" s="493" t="str">
        <f t="array" ref="AD19">IFERROR(INDEX('別紙１-8月'!$B$7:$B$96, SMALL(IF('別紙１-8月'!$J$7:$J$96="○", ROW('別紙１-8月'!$B$7:$B$96)-6), 13)), "")</f>
        <v/>
      </c>
      <c r="AE19" s="493" t="str">
        <f t="array" ref="AE19">IFERROR(INDEX('別紙１-8月'!$B$7:$B$96, SMALL(IF('別紙１-8月'!$J$7:$J$96="○", ROW('別紙１-8月'!$B$7:$B$96)-6), 14)), "")</f>
        <v/>
      </c>
      <c r="AF19" s="493" t="str">
        <f t="array" ref="AF19">IFERROR(INDEX('別紙１-8月'!$B$7:$B$96, SMALL(IF('別紙１-8月'!$J$7:$J$96="○", ROW('別紙１-8月'!$B$7:$B$96)-6), 15)), "")</f>
        <v/>
      </c>
      <c r="AG19" s="493" t="str">
        <f t="array" ref="AG19">IFERROR(INDEX('別紙１-8月'!$B$7:$B$96, SMALL(IF('別紙１-8月'!$J$7:$J$96="○", ROW('別紙１-8月'!$B$7:$B$96)-6), 16)), "")</f>
        <v/>
      </c>
      <c r="AH19" s="493" t="str">
        <f t="array" ref="AH19">IFERROR(INDEX('別紙１-8月'!$B$7:$B$96, SMALL(IF('別紙１-8月'!$J$7:$J$96="○", ROW('別紙１-8月'!$B$7:$B$96)-6), 17)), "")</f>
        <v/>
      </c>
      <c r="AI19" s="493" t="str">
        <f t="array" ref="AI19">IFERROR(INDEX('別紙１-8月'!$B$7:$B$96, SMALL(IF('別紙１-8月'!$J$7:$J$96="○", ROW('別紙１-8月'!$B$7:$B$96)-6), 18)), "")</f>
        <v/>
      </c>
      <c r="AJ19" s="493" t="str">
        <f t="array" ref="AJ19">IFERROR(INDEX('別紙１-8月'!$B$7:$B$96, SMALL(IF('別紙１-8月'!$J$7:$J$96="○", ROW('別紙１-8月'!$B$7:$B$96)-6), 19)), "")</f>
        <v/>
      </c>
      <c r="AK19" s="493" t="str">
        <f t="array" ref="AK19">IFERROR(INDEX('別紙１-8月'!$B$7:$B$96, SMALL(IF('別紙１-8月'!$J$7:$J$96="○", ROW('別紙１-8月'!$B$7:$B$96)-6), 20)), "")</f>
        <v/>
      </c>
      <c r="AL19" s="493" t="str">
        <f t="array" ref="AL19">IFERROR(INDEX('別紙１-8月'!$B$7:$B$96, SMALL(IF('別紙１-8月'!$J$7:$J$96="○", ROW('別紙１-8月'!$B$7:$B$96)-6), 21)), "")</f>
        <v/>
      </c>
      <c r="AM19" s="493" t="str">
        <f t="array" ref="AM19">IFERROR(INDEX('別紙１-8月'!$B$7:$B$96, SMALL(IF('別紙１-8月'!$J$7:$J$96="○", ROW('別紙１-8月'!$B$7:$B$96)-6), 22)), "")</f>
        <v/>
      </c>
      <c r="AN19" s="493" t="str">
        <f t="array" ref="AN19">IFERROR(INDEX('別紙１-8月'!$B$7:$B$96, SMALL(IF('別紙１-8月'!$J$7:$J$96="○", ROW('別紙１-8月'!$B$7:$B$96)-6), 23)), "")</f>
        <v/>
      </c>
      <c r="AO19" s="493" t="str">
        <f t="array" ref="AO19">IFERROR(INDEX('別紙１-8月'!$B$7:$B$96, SMALL(IF('別紙１-8月'!$J$7:$J$96="○", ROW('別紙１-8月'!$B$7:$B$96)-6), 24)), "")</f>
        <v/>
      </c>
      <c r="AP19" s="493" t="str">
        <f t="array" ref="AP19">IFERROR(INDEX('別紙１-8月'!$B$7:$B$96, SMALL(IF('別紙１-8月'!$J$7:$J$96="○", ROW('別紙１-8月'!$B$7:$B$96)-6), 25)), "")</f>
        <v/>
      </c>
      <c r="AQ19" s="493" t="str">
        <f t="array" ref="AQ19">IFERROR(INDEX('別紙１-8月'!$B$7:$B$96, SMALL(IF('別紙１-8月'!$J$7:$J$96="○", ROW('別紙１-8月'!$B$7:$B$96)-6), 26)), "")</f>
        <v/>
      </c>
      <c r="AR19" s="493" t="str">
        <f t="array" ref="AR19">IFERROR(INDEX('別紙１-8月'!$B$7:$B$96, SMALL(IF('別紙１-8月'!$J$7:$J$96="○", ROW('別紙１-8月'!$B$7:$B$96)-6), 27)), "")</f>
        <v/>
      </c>
      <c r="AS19" s="493" t="str">
        <f t="array" ref="AS19">IFERROR(INDEX('別紙１-8月'!$B$7:$B$96, SMALL(IF('別紙１-8月'!$J$7:$J$96="○", ROW('別紙１-8月'!$B$7:$B$96)-6), 28)), "")</f>
        <v/>
      </c>
      <c r="AT19" s="493" t="str">
        <f t="array" ref="AT19">IFERROR(INDEX('別紙１-8月'!$B$7:$B$96, SMALL(IF('別紙１-8月'!$J$7:$J$96="○", ROW('別紙１-8月'!$B$7:$B$96)-6), 29)), "")</f>
        <v/>
      </c>
      <c r="AU19" s="493" t="str">
        <f t="array" ref="AU19">IFERROR(INDEX('別紙１-8月'!$B$7:$B$96, SMALL(IF('別紙１-8月'!$J$7:$J$96="○", ROW('別紙１-8月'!$B$7:$B$96)-6), 30)), "")</f>
        <v/>
      </c>
      <c r="AV19" s="493" t="str">
        <f t="array" ref="AV19">IFERROR(INDEX('別紙１-8月'!$B$7:$B$96, SMALL(IF('別紙１-8月'!$J$7:$J$96="○", ROW('別紙１-8月'!$B$7:$B$96)-6), 31)), "")</f>
        <v/>
      </c>
    </row>
    <row r="20" ht="13.5" customHeight="1">
      <c r="A20" s="1"/>
      <c r="B20" s="1"/>
      <c r="C20" s="1"/>
      <c r="D20" s="1"/>
      <c r="E20" s="1"/>
      <c r="F20" s="1"/>
      <c r="G20" s="1"/>
      <c r="H20" s="493"/>
      <c r="I20" s="1"/>
      <c r="J20" s="1"/>
      <c r="K20" s="1"/>
      <c r="L20" s="471"/>
      <c r="M20" s="1"/>
      <c r="N20" s="491" t="s">
        <v>296</v>
      </c>
      <c r="O20" s="10"/>
      <c r="P20" s="492">
        <f t="shared" si="1"/>
        <v>0</v>
      </c>
      <c r="Q20" s="492">
        <f t="shared" si="2"/>
        <v>0</v>
      </c>
      <c r="R20" s="493" t="str">
        <f t="array" ref="R20">IFERROR(INDEX('別紙１-9月'!$B$7:$B$96, SMALL(IF('別紙１-9月'!$J$7:$J$96="○", ROW('別紙１-9月'!$B$7:$B$96)-6), 1)), "")</f>
        <v/>
      </c>
      <c r="S20" s="493" t="str">
        <f t="array" ref="S20">IFERROR(INDEX('別紙１-9月'!$B$7:$B$96, SMALL(IF('別紙１-9月'!$J$7:$J$96="○", ROW('別紙１-9月'!$B$7:$B$96)-6), 2)), "")</f>
        <v/>
      </c>
      <c r="T20" s="493" t="str">
        <f t="array" ref="T20">IFERROR(INDEX('別紙１-9月'!$B$7:$B$96, SMALL(IF('別紙１-9月'!$J$7:$J$96="○", ROW('別紙１-9月'!$B$7:$B$96)-6), 3)), "")</f>
        <v/>
      </c>
      <c r="U20" s="493" t="str">
        <f t="array" ref="U20">IFERROR(INDEX('別紙１-9月'!$B$7:$B$96, SMALL(IF('別紙１-9月'!$J$7:$J$96="○", ROW('別紙１-9月'!$B$7:$B$96)-6), 4)), "")</f>
        <v/>
      </c>
      <c r="V20" s="493" t="str">
        <f t="array" ref="V20">IFERROR(INDEX('別紙１-9月'!$B$7:$B$96, SMALL(IF('別紙１-9月'!$J$7:$J$96="○", ROW('別紙１-9月'!$B$7:$B$96)-6), 5)), "")</f>
        <v/>
      </c>
      <c r="W20" s="493" t="str">
        <f t="array" ref="W20">IFERROR(INDEX('別紙１-9月'!$B$7:$B$96, SMALL(IF('別紙１-9月'!$J$7:$J$96="○", ROW('別紙１-9月'!$B$7:$B$96)-6), 6)), "")</f>
        <v/>
      </c>
      <c r="X20" s="493" t="str">
        <f t="array" ref="X20">IFERROR(INDEX('別紙１-9月'!$B$7:$B$96, SMALL(IF('別紙１-9月'!$J$7:$J$96="○", ROW('別紙１-9月'!$B$7:$B$96)-6), 7)), "")</f>
        <v/>
      </c>
      <c r="Y20" s="493" t="str">
        <f t="array" ref="Y20">IFERROR(INDEX('別紙１-9月'!$B$7:$B$96, SMALL(IF('別紙１-9月'!$J$7:$J$96="○", ROW('別紙１-9月'!$B$7:$B$96)-6), 8)), "")</f>
        <v/>
      </c>
      <c r="Z20" s="493" t="str">
        <f t="array" ref="Z20">IFERROR(INDEX('別紙１-9月'!$B$7:$B$96, SMALL(IF('別紙１-9月'!$J$7:$J$96="○", ROW('別紙１-9月'!$B$7:$B$96)-6), 9)), "")</f>
        <v/>
      </c>
      <c r="AA20" s="493" t="str">
        <f t="array" ref="AA20">IFERROR(INDEX('別紙１-9月'!$B$7:$B$96, SMALL(IF('別紙１-9月'!$J$7:$J$96="○", ROW('別紙１-9月'!$B$7:$B$96)-6), 10)), "")</f>
        <v/>
      </c>
      <c r="AB20" s="493" t="str">
        <f t="array" ref="AB20">IFERROR(INDEX('別紙１-9月'!$B$7:$B$96, SMALL(IF('別紙１-9月'!$J$7:$J$96="○", ROW('別紙１-9月'!$B$7:$B$96)-6), 11)), "")</f>
        <v/>
      </c>
      <c r="AC20" s="493" t="str">
        <f t="array" ref="AC20">IFERROR(INDEX('別紙１-9月'!$B$7:$B$96, SMALL(IF('別紙１-9月'!$J$7:$J$96="○", ROW('別紙１-9月'!$B$7:$B$96)-6), 12)), "")</f>
        <v/>
      </c>
      <c r="AD20" s="493" t="str">
        <f t="array" ref="AD20">IFERROR(INDEX('別紙１-9月'!$B$7:$B$96, SMALL(IF('別紙１-9月'!$J$7:$J$96="○", ROW('別紙１-9月'!$B$7:$B$96)-6), 13)), "")</f>
        <v/>
      </c>
      <c r="AE20" s="493" t="str">
        <f t="array" ref="AE20">IFERROR(INDEX('別紙１-9月'!$B$7:$B$96, SMALL(IF('別紙１-9月'!$J$7:$J$96="○", ROW('別紙１-9月'!$B$7:$B$96)-6), 14)), "")</f>
        <v/>
      </c>
      <c r="AF20" s="493" t="str">
        <f t="array" ref="AF20">IFERROR(INDEX('別紙１-9月'!$B$7:$B$96, SMALL(IF('別紙１-9月'!$J$7:$J$96="○", ROW('別紙１-9月'!$B$7:$B$96)-6), 15)), "")</f>
        <v/>
      </c>
      <c r="AG20" s="493" t="str">
        <f t="array" ref="AG20">IFERROR(INDEX('別紙１-9月'!$B$7:$B$96, SMALL(IF('別紙１-9月'!$J$7:$J$96="○", ROW('別紙１-9月'!$B$7:$B$96)-6), 16)), "")</f>
        <v/>
      </c>
      <c r="AH20" s="493" t="str">
        <f t="array" ref="AH20">IFERROR(INDEX('別紙１-9月'!$B$7:$B$96, SMALL(IF('別紙１-9月'!$J$7:$J$96="○", ROW('別紙１-9月'!$B$7:$B$96)-6), 17)), "")</f>
        <v/>
      </c>
      <c r="AI20" s="493" t="str">
        <f t="array" ref="AI20">IFERROR(INDEX('別紙１-9月'!$B$7:$B$96, SMALL(IF('別紙１-9月'!$J$7:$J$96="○", ROW('別紙１-9月'!$B$7:$B$96)-6), 18)), "")</f>
        <v/>
      </c>
      <c r="AJ20" s="493" t="str">
        <f t="array" ref="AJ20">IFERROR(INDEX('別紙１-9月'!$B$7:$B$96, SMALL(IF('別紙１-9月'!$J$7:$J$96="○", ROW('別紙１-9月'!$B$7:$B$96)-6), 19)), "")</f>
        <v/>
      </c>
      <c r="AK20" s="493" t="str">
        <f t="array" ref="AK20">IFERROR(INDEX('別紙１-9月'!$B$7:$B$96, SMALL(IF('別紙１-9月'!$J$7:$J$96="○", ROW('別紙１-9月'!$B$7:$B$96)-6), 20)), "")</f>
        <v/>
      </c>
      <c r="AL20" s="493" t="str">
        <f t="array" ref="AL20">IFERROR(INDEX('別紙１-9月'!$B$7:$B$96, SMALL(IF('別紙１-9月'!$J$7:$J$96="○", ROW('別紙１-9月'!$B$7:$B$96)-6), 21)), "")</f>
        <v/>
      </c>
      <c r="AM20" s="493" t="str">
        <f t="array" ref="AM20">IFERROR(INDEX('別紙１-9月'!$B$7:$B$96, SMALL(IF('別紙１-9月'!$J$7:$J$96="○", ROW('別紙１-9月'!$B$7:$B$96)-6), 22)), "")</f>
        <v/>
      </c>
      <c r="AN20" s="493" t="str">
        <f t="array" ref="AN20">IFERROR(INDEX('別紙１-9月'!$B$7:$B$96, SMALL(IF('別紙１-9月'!$J$7:$J$96="○", ROW('別紙１-9月'!$B$7:$B$96)-6), 23)), "")</f>
        <v/>
      </c>
      <c r="AO20" s="493" t="str">
        <f t="array" ref="AO20">IFERROR(INDEX('別紙１-9月'!$B$7:$B$96, SMALL(IF('別紙１-9月'!$J$7:$J$96="○", ROW('別紙１-9月'!$B$7:$B$96)-6), 24)), "")</f>
        <v/>
      </c>
      <c r="AP20" s="493" t="str">
        <f t="array" ref="AP20">IFERROR(INDEX('別紙１-9月'!$B$7:$B$96, SMALL(IF('別紙１-9月'!$J$7:$J$96="○", ROW('別紙１-9月'!$B$7:$B$96)-6), 25)), "")</f>
        <v/>
      </c>
      <c r="AQ20" s="493" t="str">
        <f t="array" ref="AQ20">IFERROR(INDEX('別紙１-9月'!$B$7:$B$96, SMALL(IF('別紙１-9月'!$J$7:$J$96="○", ROW('別紙１-9月'!$B$7:$B$96)-6), 26)), "")</f>
        <v/>
      </c>
      <c r="AR20" s="493" t="str">
        <f t="array" ref="AR20">IFERROR(INDEX('別紙１-9月'!$B$7:$B$96, SMALL(IF('別紙１-9月'!$J$7:$J$96="○", ROW('別紙１-9月'!$B$7:$B$96)-6), 27)), "")</f>
        <v/>
      </c>
      <c r="AS20" s="493" t="str">
        <f t="array" ref="AS20">IFERROR(INDEX('別紙１-9月'!$B$7:$B$96, SMALL(IF('別紙１-9月'!$J$7:$J$96="○", ROW('別紙１-9月'!$B$7:$B$96)-6), 28)), "")</f>
        <v/>
      </c>
      <c r="AT20" s="493" t="str">
        <f t="array" ref="AT20">IFERROR(INDEX('別紙１-9月'!$B$7:$B$96, SMALL(IF('別紙１-9月'!$J$7:$J$96="○", ROW('別紙１-9月'!$B$7:$B$96)-6), 29)), "")</f>
        <v/>
      </c>
      <c r="AU20" s="493" t="str">
        <f t="array" ref="AU20">IFERROR(INDEX('別紙１-9月'!$B$7:$B$96, SMALL(IF('別紙１-9月'!$J$7:$J$96="○", ROW('別紙１-9月'!$B$7:$B$96)-6), 30)), "")</f>
        <v/>
      </c>
      <c r="AV20" s="493" t="str">
        <f t="array" ref="AV20">IFERROR(INDEX('別紙１-9月'!$B$7:$B$96, SMALL(IF('別紙１-9月'!$J$7:$J$96="○", ROW('別紙１-9月'!$B$7:$B$96)-6), 31)), "")</f>
        <v/>
      </c>
    </row>
    <row r="21" ht="13.5" customHeight="1">
      <c r="A21" s="1"/>
      <c r="B21" s="1"/>
      <c r="C21" s="1"/>
      <c r="D21" s="1"/>
      <c r="E21" s="1"/>
      <c r="F21" s="1"/>
      <c r="G21" s="1"/>
      <c r="H21" s="493"/>
      <c r="I21" s="1"/>
      <c r="J21" s="1"/>
      <c r="K21" s="1"/>
      <c r="L21" s="471"/>
      <c r="M21" s="1"/>
      <c r="N21" s="491" t="s">
        <v>132</v>
      </c>
      <c r="O21" s="10"/>
      <c r="P21" s="492">
        <f t="shared" si="1"/>
        <v>0</v>
      </c>
      <c r="Q21" s="492">
        <f t="shared" si="2"/>
        <v>0</v>
      </c>
      <c r="R21" s="493" t="str">
        <f t="array" ref="R21">IFERROR(INDEX('別紙１-10月'!$B$7:$B$96, SMALL(IF('別紙１-10月'!$J$7:$J$96="○", ROW('別紙１-10月'!$B$7:$B$96)-6), 1)), "")</f>
        <v/>
      </c>
      <c r="S21" s="493" t="str">
        <f t="array" ref="S21">IFERROR(INDEX('別紙１-10月'!$B$7:$B$96, SMALL(IF('別紙１-10月'!$J$7:$J$96="○", ROW('別紙１-10月'!$B$7:$B$96)-6), 2)), "")</f>
        <v/>
      </c>
      <c r="T21" s="493" t="str">
        <f t="array" ref="T21">IFERROR(INDEX('別紙１-10月'!$B$7:$B$96, SMALL(IF('別紙１-10月'!$J$7:$J$96="○", ROW('別紙１-10月'!$B$7:$B$96)-6), 3)), "")</f>
        <v/>
      </c>
      <c r="U21" s="493" t="str">
        <f t="array" ref="U21">IFERROR(INDEX('別紙１-10月'!$B$7:$B$96, SMALL(IF('別紙１-10月'!$J$7:$J$96="○", ROW('別紙１-10月'!$B$7:$B$96)-6), 4)), "")</f>
        <v/>
      </c>
      <c r="V21" s="493" t="str">
        <f t="array" ref="V21">IFERROR(INDEX('別紙１-10月'!$B$7:$B$96, SMALL(IF('別紙１-10月'!$J$7:$J$96="○", ROW('別紙１-10月'!$B$7:$B$96)-6), 5)), "")</f>
        <v/>
      </c>
      <c r="W21" s="493" t="str">
        <f t="array" ref="W21">IFERROR(INDEX('別紙１-10月'!$B$7:$B$96, SMALL(IF('別紙１-10月'!$J$7:$J$96="○", ROW('別紙１-10月'!$B$7:$B$96)-6), 6)), "")</f>
        <v/>
      </c>
      <c r="X21" s="493" t="str">
        <f t="array" ref="X21">IFERROR(INDEX('別紙１-10月'!$B$7:$B$96, SMALL(IF('別紙１-10月'!$J$7:$J$96="○", ROW('別紙１-10月'!$B$7:$B$96)-6), 7)), "")</f>
        <v/>
      </c>
      <c r="Y21" s="493" t="str">
        <f t="array" ref="Y21">IFERROR(INDEX('別紙１-10月'!$B$7:$B$96, SMALL(IF('別紙１-10月'!$J$7:$J$96="○", ROW('別紙１-10月'!$B$7:$B$96)-6), 8)), "")</f>
        <v/>
      </c>
      <c r="Z21" s="493" t="str">
        <f t="array" ref="Z21">IFERROR(INDEX('別紙１-10月'!$B$7:$B$96, SMALL(IF('別紙１-10月'!$J$7:$J$96="○", ROW('別紙１-10月'!$B$7:$B$96)-6), 9)), "")</f>
        <v/>
      </c>
      <c r="AA21" s="493" t="str">
        <f t="array" ref="AA21">IFERROR(INDEX('別紙１-10月'!$B$7:$B$96, SMALL(IF('別紙１-10月'!$J$7:$J$96="○", ROW('別紙１-10月'!$B$7:$B$96)-6), 10)), "")</f>
        <v/>
      </c>
      <c r="AB21" s="493" t="str">
        <f t="array" ref="AB21">IFERROR(INDEX('別紙１-10月'!$B$7:$B$96, SMALL(IF('別紙１-10月'!$J$7:$J$96="○", ROW('別紙１-10月'!$B$7:$B$96)-6), 11)), "")</f>
        <v/>
      </c>
      <c r="AC21" s="493" t="str">
        <f t="array" ref="AC21">IFERROR(INDEX('別紙１-10月'!$B$7:$B$96, SMALL(IF('別紙１-10月'!$J$7:$J$96="○", ROW('別紙１-10月'!$B$7:$B$96)-6), 12)), "")</f>
        <v/>
      </c>
      <c r="AD21" s="493" t="str">
        <f t="array" ref="AD21">IFERROR(INDEX('別紙１-10月'!$B$7:$B$96, SMALL(IF('別紙１-10月'!$J$7:$J$96="○", ROW('別紙１-10月'!$B$7:$B$96)-6), 13)), "")</f>
        <v/>
      </c>
      <c r="AE21" s="493" t="str">
        <f t="array" ref="AE21">IFERROR(INDEX('別紙１-10月'!$B$7:$B$96, SMALL(IF('別紙１-10月'!$J$7:$J$96="○", ROW('別紙１-10月'!$B$7:$B$96)-6), 14)), "")</f>
        <v/>
      </c>
      <c r="AF21" s="493" t="str">
        <f t="array" ref="AF21">IFERROR(INDEX('別紙１-10月'!$B$7:$B$96, SMALL(IF('別紙１-10月'!$J$7:$J$96="○", ROW('別紙１-10月'!$B$7:$B$96)-6), 15)), "")</f>
        <v/>
      </c>
      <c r="AG21" s="493" t="str">
        <f t="array" ref="AG21">IFERROR(INDEX('別紙１-10月'!$B$7:$B$96, SMALL(IF('別紙１-10月'!$J$7:$J$96="○", ROW('別紙１-10月'!$B$7:$B$96)-6), 16)), "")</f>
        <v/>
      </c>
      <c r="AH21" s="493" t="str">
        <f t="array" ref="AH21">IFERROR(INDEX('別紙１-10月'!$B$7:$B$96, SMALL(IF('別紙１-10月'!$J$7:$J$96="○", ROW('別紙１-10月'!$B$7:$B$96)-6), 17)), "")</f>
        <v/>
      </c>
      <c r="AI21" s="493" t="str">
        <f t="array" ref="AI21">IFERROR(INDEX('別紙１-10月'!$B$7:$B$96, SMALL(IF('別紙１-10月'!$J$7:$J$96="○", ROW('別紙１-10月'!$B$7:$B$96)-6), 18)), "")</f>
        <v/>
      </c>
      <c r="AJ21" s="493" t="str">
        <f t="array" ref="AJ21">IFERROR(INDEX('別紙１-10月'!$B$7:$B$96, SMALL(IF('別紙１-10月'!$J$7:$J$96="○", ROW('別紙１-10月'!$B$7:$B$96)-6), 19)), "")</f>
        <v/>
      </c>
      <c r="AK21" s="493" t="str">
        <f t="array" ref="AK21">IFERROR(INDEX('別紙１-10月'!$B$7:$B$96, SMALL(IF('別紙１-10月'!$J$7:$J$96="○", ROW('別紙１-10月'!$B$7:$B$96)-6), 20)), "")</f>
        <v/>
      </c>
      <c r="AL21" s="493" t="str">
        <f t="array" ref="AL21">IFERROR(INDEX('別紙１-10月'!$B$7:$B$96, SMALL(IF('別紙１-10月'!$J$7:$J$96="○", ROW('別紙１-10月'!$B$7:$B$96)-6), 21)), "")</f>
        <v/>
      </c>
      <c r="AM21" s="493" t="str">
        <f t="array" ref="AM21">IFERROR(INDEX('別紙１-10月'!$B$7:$B$96, SMALL(IF('別紙１-10月'!$J$7:$J$96="○", ROW('別紙１-10月'!$B$7:$B$96)-6), 22)), "")</f>
        <v/>
      </c>
      <c r="AN21" s="493" t="str">
        <f t="array" ref="AN21">IFERROR(INDEX('別紙１-10月'!$B$7:$B$96, SMALL(IF('別紙１-10月'!$J$7:$J$96="○", ROW('別紙１-10月'!$B$7:$B$96)-6), 23)), "")</f>
        <v/>
      </c>
      <c r="AO21" s="493" t="str">
        <f t="array" ref="AO21">IFERROR(INDEX('別紙１-10月'!$B$7:$B$96, SMALL(IF('別紙１-10月'!$J$7:$J$96="○", ROW('別紙１-10月'!$B$7:$B$96)-6), 24)), "")</f>
        <v/>
      </c>
      <c r="AP21" s="493" t="str">
        <f t="array" ref="AP21">IFERROR(INDEX('別紙１-10月'!$B$7:$B$96, SMALL(IF('別紙１-10月'!$J$7:$J$96="○", ROW('別紙１-10月'!$B$7:$B$96)-6), 25)), "")</f>
        <v/>
      </c>
      <c r="AQ21" s="493" t="str">
        <f t="array" ref="AQ21">IFERROR(INDEX('別紙１-10月'!$B$7:$B$96, SMALL(IF('別紙１-10月'!$J$7:$J$96="○", ROW('別紙１-10月'!$B$7:$B$96)-6), 26)), "")</f>
        <v/>
      </c>
      <c r="AR21" s="493" t="str">
        <f t="array" ref="AR21">IFERROR(INDEX('別紙１-10月'!$B$7:$B$96, SMALL(IF('別紙１-10月'!$J$7:$J$96="○", ROW('別紙１-10月'!$B$7:$B$96)-6), 27)), "")</f>
        <v/>
      </c>
      <c r="AS21" s="493" t="str">
        <f t="array" ref="AS21">IFERROR(INDEX('別紙１-10月'!$B$7:$B$96, SMALL(IF('別紙１-10月'!$J$7:$J$96="○", ROW('別紙１-10月'!$B$7:$B$96)-6), 28)), "")</f>
        <v/>
      </c>
      <c r="AT21" s="493" t="str">
        <f t="array" ref="AT21">IFERROR(INDEX('別紙１-10月'!$B$7:$B$96, SMALL(IF('別紙１-10月'!$J$7:$J$96="○", ROW('別紙１-10月'!$B$7:$B$96)-6), 29)), "")</f>
        <v/>
      </c>
      <c r="AU21" s="493" t="str">
        <f t="array" ref="AU21">IFERROR(INDEX('別紙１-10月'!$B$7:$B$96, SMALL(IF('別紙１-10月'!$J$7:$J$96="○", ROW('別紙１-10月'!$B$7:$B$96)-6), 30)), "")</f>
        <v/>
      </c>
      <c r="AV21" s="493" t="str">
        <f t="array" ref="AV21">IFERROR(INDEX('別紙１-10月'!$B$7:$B$96, SMALL(IF('別紙１-10月'!$J$7:$J$96="○", ROW('別紙１-10月'!$B$7:$B$96)-6), 31)), "")</f>
        <v/>
      </c>
    </row>
    <row r="22" ht="13.5" customHeight="1">
      <c r="A22" s="1"/>
      <c r="B22" s="1"/>
      <c r="C22" s="1"/>
      <c r="D22" s="1"/>
      <c r="E22" s="1"/>
      <c r="F22" s="1"/>
      <c r="G22" s="1"/>
      <c r="H22" s="493"/>
      <c r="I22" s="1"/>
      <c r="J22" s="1"/>
      <c r="K22" s="1"/>
      <c r="L22" s="471"/>
      <c r="M22" s="1"/>
      <c r="N22" s="491" t="s">
        <v>141</v>
      </c>
      <c r="O22" s="10"/>
      <c r="P22" s="492">
        <f t="shared" si="1"/>
        <v>0</v>
      </c>
      <c r="Q22" s="492">
        <f t="shared" si="2"/>
        <v>0</v>
      </c>
      <c r="R22" s="493" t="str">
        <f t="array" ref="R22">IFERROR(INDEX('別紙１-11月'!$B$7:$B$96, SMALL(IF('別紙１-11月'!$J$7:$J$96="○", ROW('別紙１-11月'!$B$7:$B$96)-6), 1)), "")</f>
        <v/>
      </c>
      <c r="S22" s="493" t="str">
        <f t="array" ref="S22">IFERROR(INDEX('別紙１-11月'!$B$7:$B$96, SMALL(IF('別紙１-11月'!$J$7:$J$96="○", ROW('別紙１-11月'!$B$7:$B$96)-6), 2)), "")</f>
        <v/>
      </c>
      <c r="T22" s="493" t="str">
        <f t="array" ref="T22">IFERROR(INDEX('別紙１-11月'!$B$7:$B$96, SMALL(IF('別紙１-11月'!$J$7:$J$96="○", ROW('別紙１-11月'!$B$7:$B$96)-6), 3)), "")</f>
        <v/>
      </c>
      <c r="U22" s="493" t="str">
        <f t="array" ref="U22">IFERROR(INDEX('別紙１-11月'!$B$7:$B$96, SMALL(IF('別紙１-11月'!$J$7:$J$96="○", ROW('別紙１-11月'!$B$7:$B$96)-6), 4)), "")</f>
        <v/>
      </c>
      <c r="V22" s="493" t="str">
        <f t="array" ref="V22">IFERROR(INDEX('別紙１-11月'!$B$7:$B$96, SMALL(IF('別紙１-11月'!$J$7:$J$96="○", ROW('別紙１-11月'!$B$7:$B$96)-6), 5)), "")</f>
        <v/>
      </c>
      <c r="W22" s="493" t="str">
        <f t="array" ref="W22">IFERROR(INDEX('別紙１-11月'!$B$7:$B$96, SMALL(IF('別紙１-11月'!$J$7:$J$96="○", ROW('別紙１-11月'!$B$7:$B$96)-6), 6)), "")</f>
        <v/>
      </c>
      <c r="X22" s="493" t="str">
        <f t="array" ref="X22">IFERROR(INDEX('別紙１-11月'!$B$7:$B$96, SMALL(IF('別紙１-11月'!$J$7:$J$96="○", ROW('別紙１-11月'!$B$7:$B$96)-6), 7)), "")</f>
        <v/>
      </c>
      <c r="Y22" s="493" t="str">
        <f t="array" ref="Y22">IFERROR(INDEX('別紙１-11月'!$B$7:$B$96, SMALL(IF('別紙１-11月'!$J$7:$J$96="○", ROW('別紙１-11月'!$B$7:$B$96)-6), 8)), "")</f>
        <v/>
      </c>
      <c r="Z22" s="493" t="str">
        <f t="array" ref="Z22">IFERROR(INDEX('別紙１-11月'!$B$7:$B$96, SMALL(IF('別紙１-11月'!$J$7:$J$96="○", ROW('別紙１-11月'!$B$7:$B$96)-6), 9)), "")</f>
        <v/>
      </c>
      <c r="AA22" s="493" t="str">
        <f t="array" ref="AA22">IFERROR(INDEX('別紙１-11月'!$B$7:$B$96, SMALL(IF('別紙１-11月'!$J$7:$J$96="○", ROW('別紙１-11月'!$B$7:$B$96)-6), 10)), "")</f>
        <v/>
      </c>
      <c r="AB22" s="493" t="str">
        <f t="array" ref="AB22">IFERROR(INDEX('別紙１-11月'!$B$7:$B$96, SMALL(IF('別紙１-11月'!$J$7:$J$96="○", ROW('別紙１-11月'!$B$7:$B$96)-6), 11)), "")</f>
        <v/>
      </c>
      <c r="AC22" s="493" t="str">
        <f t="array" ref="AC22">IFERROR(INDEX('別紙１-11月'!$B$7:$B$96, SMALL(IF('別紙１-11月'!$J$7:$J$96="○", ROW('別紙１-11月'!$B$7:$B$96)-6), 12)), "")</f>
        <v/>
      </c>
      <c r="AD22" s="493" t="str">
        <f t="array" ref="AD22">IFERROR(INDEX('別紙１-11月'!$B$7:$B$96, SMALL(IF('別紙１-11月'!$J$7:$J$96="○", ROW('別紙１-11月'!$B$7:$B$96)-6), 13)), "")</f>
        <v/>
      </c>
      <c r="AE22" s="493" t="str">
        <f t="array" ref="AE22">IFERROR(INDEX('別紙１-11月'!$B$7:$B$96, SMALL(IF('別紙１-11月'!$J$7:$J$96="○", ROW('別紙１-11月'!$B$7:$B$96)-6), 14)), "")</f>
        <v/>
      </c>
      <c r="AF22" s="493" t="str">
        <f t="array" ref="AF22">IFERROR(INDEX('別紙１-11月'!$B$7:$B$96, SMALL(IF('別紙１-11月'!$J$7:$J$96="○", ROW('別紙１-11月'!$B$7:$B$96)-6), 15)), "")</f>
        <v/>
      </c>
      <c r="AG22" s="493" t="str">
        <f t="array" ref="AG22">IFERROR(INDEX('別紙１-11月'!$B$7:$B$96, SMALL(IF('別紙１-11月'!$J$7:$J$96="○", ROW('別紙１-11月'!$B$7:$B$96)-6), 16)), "")</f>
        <v/>
      </c>
      <c r="AH22" s="493" t="str">
        <f t="array" ref="AH22">IFERROR(INDEX('別紙１-11月'!$B$7:$B$96, SMALL(IF('別紙１-11月'!$J$7:$J$96="○", ROW('別紙１-11月'!$B$7:$B$96)-6), 17)), "")</f>
        <v/>
      </c>
      <c r="AI22" s="493" t="str">
        <f t="array" ref="AI22">IFERROR(INDEX('別紙１-11月'!$B$7:$B$96, SMALL(IF('別紙１-11月'!$J$7:$J$96="○", ROW('別紙１-11月'!$B$7:$B$96)-6), 18)), "")</f>
        <v/>
      </c>
      <c r="AJ22" s="493" t="str">
        <f t="array" ref="AJ22">IFERROR(INDEX('別紙１-11月'!$B$7:$B$96, SMALL(IF('別紙１-11月'!$J$7:$J$96="○", ROW('別紙１-11月'!$B$7:$B$96)-6), 19)), "")</f>
        <v/>
      </c>
      <c r="AK22" s="493" t="str">
        <f t="array" ref="AK22">IFERROR(INDEX('別紙１-11月'!$B$7:$B$96, SMALL(IF('別紙１-11月'!$J$7:$J$96="○", ROW('別紙１-11月'!$B$7:$B$96)-6), 20)), "")</f>
        <v/>
      </c>
      <c r="AL22" s="493" t="str">
        <f t="array" ref="AL22">IFERROR(INDEX('別紙１-11月'!$B$7:$B$96, SMALL(IF('別紙１-11月'!$J$7:$J$96="○", ROW('別紙１-11月'!$B$7:$B$96)-6), 21)), "")</f>
        <v/>
      </c>
      <c r="AM22" s="493" t="str">
        <f t="array" ref="AM22">IFERROR(INDEX('別紙１-11月'!$B$7:$B$96, SMALL(IF('別紙１-11月'!$J$7:$J$96="○", ROW('別紙１-11月'!$B$7:$B$96)-6), 22)), "")</f>
        <v/>
      </c>
      <c r="AN22" s="493" t="str">
        <f t="array" ref="AN22">IFERROR(INDEX('別紙１-11月'!$B$7:$B$96, SMALL(IF('別紙１-11月'!$J$7:$J$96="○", ROW('別紙１-11月'!$B$7:$B$96)-6), 23)), "")</f>
        <v/>
      </c>
      <c r="AO22" s="493" t="str">
        <f t="array" ref="AO22">IFERROR(INDEX('別紙１-11月'!$B$7:$B$96, SMALL(IF('別紙１-11月'!$J$7:$J$96="○", ROW('別紙１-11月'!$B$7:$B$96)-6), 24)), "")</f>
        <v/>
      </c>
      <c r="AP22" s="493" t="str">
        <f t="array" ref="AP22">IFERROR(INDEX('別紙１-11月'!$B$7:$B$96, SMALL(IF('別紙１-11月'!$J$7:$J$96="○", ROW('別紙１-11月'!$B$7:$B$96)-6), 25)), "")</f>
        <v/>
      </c>
      <c r="AQ22" s="493" t="str">
        <f t="array" ref="AQ22">IFERROR(INDEX('別紙１-11月'!$B$7:$B$96, SMALL(IF('別紙１-11月'!$J$7:$J$96="○", ROW('別紙１-11月'!$B$7:$B$96)-6), 26)), "")</f>
        <v/>
      </c>
      <c r="AR22" s="493" t="str">
        <f t="array" ref="AR22">IFERROR(INDEX('別紙１-11月'!$B$7:$B$96, SMALL(IF('別紙１-11月'!$J$7:$J$96="○", ROW('別紙１-11月'!$B$7:$B$96)-6), 27)), "")</f>
        <v/>
      </c>
      <c r="AS22" s="493" t="str">
        <f t="array" ref="AS22">IFERROR(INDEX('別紙１-11月'!$B$7:$B$96, SMALL(IF('別紙１-11月'!$J$7:$J$96="○", ROW('別紙１-11月'!$B$7:$B$96)-6), 28)), "")</f>
        <v/>
      </c>
      <c r="AT22" s="493" t="str">
        <f t="array" ref="AT22">IFERROR(INDEX('別紙１-11月'!$B$7:$B$96, SMALL(IF('別紙１-11月'!$J$7:$J$96="○", ROW('別紙１-11月'!$B$7:$B$96)-6), 29)), "")</f>
        <v/>
      </c>
      <c r="AU22" s="493" t="str">
        <f t="array" ref="AU22">IFERROR(INDEX('別紙１-11月'!$B$7:$B$96, SMALL(IF('別紙１-11月'!$J$7:$J$96="○", ROW('別紙１-11月'!$B$7:$B$96)-6), 30)), "")</f>
        <v/>
      </c>
      <c r="AV22" s="493" t="str">
        <f t="array" ref="AV22">IFERROR(INDEX('別紙１-11月'!$B$7:$B$96, SMALL(IF('別紙１-11月'!$J$7:$J$96="○", ROW('別紙１-11月'!$B$7:$B$96)-6), 31)), "")</f>
        <v/>
      </c>
    </row>
    <row r="23" ht="13.5" customHeight="1">
      <c r="A23" s="1"/>
      <c r="B23" s="1"/>
      <c r="C23" s="1"/>
      <c r="D23" s="1"/>
      <c r="E23" s="1"/>
      <c r="F23" s="1"/>
      <c r="G23" s="1"/>
      <c r="H23" s="493"/>
      <c r="I23" s="1"/>
      <c r="J23" s="1"/>
      <c r="K23" s="1"/>
      <c r="L23" s="471"/>
      <c r="M23" s="1"/>
      <c r="N23" s="491" t="s">
        <v>150</v>
      </c>
      <c r="O23" s="10"/>
      <c r="P23" s="492">
        <f t="shared" si="1"/>
        <v>0</v>
      </c>
      <c r="Q23" s="492">
        <f t="shared" si="2"/>
        <v>0</v>
      </c>
      <c r="R23" s="493" t="str">
        <f t="array" ref="R23">IFERROR(INDEX('別紙１-12月'!$B$7:$B$96, SMALL(IF('別紙１-12月'!$J$7:$J$96="○", ROW('別紙１-12月'!$B$7:$B$96)-6), 1)), "")</f>
        <v/>
      </c>
      <c r="S23" s="493" t="str">
        <f t="array" ref="S23">IFERROR(INDEX('別紙１-12月'!$B$7:$B$96, SMALL(IF('別紙１-12月'!$J$7:$J$96="○", ROW('別紙１-12月'!$B$7:$B$96)-6), 2)), "")</f>
        <v/>
      </c>
      <c r="T23" s="493" t="str">
        <f t="array" ref="T23">IFERROR(INDEX('別紙１-12月'!$B$7:$B$96, SMALL(IF('別紙１-12月'!$J$7:$J$96="○", ROW('別紙１-12月'!$B$7:$B$96)-6), 3)), "")</f>
        <v/>
      </c>
      <c r="U23" s="493" t="str">
        <f t="array" ref="U23">IFERROR(INDEX('別紙１-12月'!$B$7:$B$96, SMALL(IF('別紙１-12月'!$J$7:$J$96="○", ROW('別紙１-12月'!$B$7:$B$96)-6), 4)), "")</f>
        <v/>
      </c>
      <c r="V23" s="493" t="str">
        <f t="array" ref="V23">IFERROR(INDEX('別紙１-12月'!$B$7:$B$96, SMALL(IF('別紙１-12月'!$J$7:$J$96="○", ROW('別紙１-12月'!$B$7:$B$96)-6), 5)), "")</f>
        <v/>
      </c>
      <c r="W23" s="493" t="str">
        <f t="array" ref="W23">IFERROR(INDEX('別紙１-12月'!$B$7:$B$96, SMALL(IF('別紙１-12月'!$J$7:$J$96="○", ROW('別紙１-12月'!$B$7:$B$96)-6), 6)), "")</f>
        <v/>
      </c>
      <c r="X23" s="493" t="str">
        <f t="array" ref="X23">IFERROR(INDEX('別紙１-12月'!$B$7:$B$96, SMALL(IF('別紙１-12月'!$J$7:$J$96="○", ROW('別紙１-12月'!$B$7:$B$96)-6), 7)), "")</f>
        <v/>
      </c>
      <c r="Y23" s="493" t="str">
        <f t="array" ref="Y23">IFERROR(INDEX('別紙１-12月'!$B$7:$B$96, SMALL(IF('別紙１-12月'!$J$7:$J$96="○", ROW('別紙１-12月'!$B$7:$B$96)-6), 8)), "")</f>
        <v/>
      </c>
      <c r="Z23" s="493" t="str">
        <f t="array" ref="Z23">IFERROR(INDEX('別紙１-12月'!$B$7:$B$96, SMALL(IF('別紙１-12月'!$J$7:$J$96="○", ROW('別紙１-12月'!$B$7:$B$96)-6), 9)), "")</f>
        <v/>
      </c>
      <c r="AA23" s="493" t="str">
        <f t="array" ref="AA23">IFERROR(INDEX('別紙１-12月'!$B$7:$B$96, SMALL(IF('別紙１-12月'!$J$7:$J$96="○", ROW('別紙１-12月'!$B$7:$B$96)-6), 10)), "")</f>
        <v/>
      </c>
      <c r="AB23" s="493" t="str">
        <f t="array" ref="AB23">IFERROR(INDEX('別紙１-12月'!$B$7:$B$96, SMALL(IF('別紙１-12月'!$J$7:$J$96="○", ROW('別紙１-12月'!$B$7:$B$96)-6), 11)), "")</f>
        <v/>
      </c>
      <c r="AC23" s="493" t="str">
        <f t="array" ref="AC23">IFERROR(INDEX('別紙１-12月'!$B$7:$B$96, SMALL(IF('別紙１-12月'!$J$7:$J$96="○", ROW('別紙１-12月'!$B$7:$B$96)-6), 12)), "")</f>
        <v/>
      </c>
      <c r="AD23" s="493" t="str">
        <f t="array" ref="AD23">IFERROR(INDEX('別紙１-12月'!$B$7:$B$96, SMALL(IF('別紙１-12月'!$J$7:$J$96="○", ROW('別紙１-12月'!$B$7:$B$96)-6), 13)), "")</f>
        <v/>
      </c>
      <c r="AE23" s="493" t="str">
        <f t="array" ref="AE23">IFERROR(INDEX('別紙１-12月'!$B$7:$B$96, SMALL(IF('別紙１-12月'!$J$7:$J$96="○", ROW('別紙１-12月'!$B$7:$B$96)-6), 14)), "")</f>
        <v/>
      </c>
      <c r="AF23" s="493" t="str">
        <f t="array" ref="AF23">IFERROR(INDEX('別紙１-12月'!$B$7:$B$96, SMALL(IF('別紙１-12月'!$J$7:$J$96="○", ROW('別紙１-12月'!$B$7:$B$96)-6), 15)), "")</f>
        <v/>
      </c>
      <c r="AG23" s="493" t="str">
        <f t="array" ref="AG23">IFERROR(INDEX('別紙１-12月'!$B$7:$B$96, SMALL(IF('別紙１-12月'!$J$7:$J$96="○", ROW('別紙１-12月'!$B$7:$B$96)-6), 16)), "")</f>
        <v/>
      </c>
      <c r="AH23" s="493" t="str">
        <f t="array" ref="AH23">IFERROR(INDEX('別紙１-12月'!$B$7:$B$96, SMALL(IF('別紙１-12月'!$J$7:$J$96="○", ROW('別紙１-12月'!$B$7:$B$96)-6), 17)), "")</f>
        <v/>
      </c>
      <c r="AI23" s="493" t="str">
        <f t="array" ref="AI23">IFERROR(INDEX('別紙１-12月'!$B$7:$B$96, SMALL(IF('別紙１-12月'!$J$7:$J$96="○", ROW('別紙１-12月'!$B$7:$B$96)-6), 18)), "")</f>
        <v/>
      </c>
      <c r="AJ23" s="493" t="str">
        <f t="array" ref="AJ23">IFERROR(INDEX('別紙１-12月'!$B$7:$B$96, SMALL(IF('別紙１-12月'!$J$7:$J$96="○", ROW('別紙１-12月'!$B$7:$B$96)-6), 19)), "")</f>
        <v/>
      </c>
      <c r="AK23" s="493" t="str">
        <f t="array" ref="AK23">IFERROR(INDEX('別紙１-12月'!$B$7:$B$96, SMALL(IF('別紙１-12月'!$J$7:$J$96="○", ROW('別紙１-12月'!$B$7:$B$96)-6), 20)), "")</f>
        <v/>
      </c>
      <c r="AL23" s="493" t="str">
        <f t="array" ref="AL23">IFERROR(INDEX('別紙１-12月'!$B$7:$B$96, SMALL(IF('別紙１-12月'!$J$7:$J$96="○", ROW('別紙１-12月'!$B$7:$B$96)-6), 21)), "")</f>
        <v/>
      </c>
      <c r="AM23" s="493" t="str">
        <f t="array" ref="AM23">IFERROR(INDEX('別紙１-12月'!$B$7:$B$96, SMALL(IF('別紙１-12月'!$J$7:$J$96="○", ROW('別紙１-12月'!$B$7:$B$96)-6), 22)), "")</f>
        <v/>
      </c>
      <c r="AN23" s="493" t="str">
        <f t="array" ref="AN23">IFERROR(INDEX('別紙１-12月'!$B$7:$B$96, SMALL(IF('別紙１-12月'!$J$7:$J$96="○", ROW('別紙１-12月'!$B$7:$B$96)-6), 23)), "")</f>
        <v/>
      </c>
      <c r="AO23" s="493" t="str">
        <f t="array" ref="AO23">IFERROR(INDEX('別紙１-12月'!$B$7:$B$96, SMALL(IF('別紙１-12月'!$J$7:$J$96="○", ROW('別紙１-12月'!$B$7:$B$96)-6), 24)), "")</f>
        <v/>
      </c>
      <c r="AP23" s="493" t="str">
        <f t="array" ref="AP23">IFERROR(INDEX('別紙１-12月'!$B$7:$B$96, SMALL(IF('別紙１-12月'!$J$7:$J$96="○", ROW('別紙１-12月'!$B$7:$B$96)-6), 25)), "")</f>
        <v/>
      </c>
      <c r="AQ23" s="493" t="str">
        <f t="array" ref="AQ23">IFERROR(INDEX('別紙１-12月'!$B$7:$B$96, SMALL(IF('別紙１-12月'!$J$7:$J$96="○", ROW('別紙１-12月'!$B$7:$B$96)-6), 26)), "")</f>
        <v/>
      </c>
      <c r="AR23" s="493" t="str">
        <f t="array" ref="AR23">IFERROR(INDEX('別紙１-12月'!$B$7:$B$96, SMALL(IF('別紙１-12月'!$J$7:$J$96="○", ROW('別紙１-12月'!$B$7:$B$96)-6), 27)), "")</f>
        <v/>
      </c>
      <c r="AS23" s="493" t="str">
        <f t="array" ref="AS23">IFERROR(INDEX('別紙１-12月'!$B$7:$B$96, SMALL(IF('別紙１-12月'!$J$7:$J$96="○", ROW('別紙１-12月'!$B$7:$B$96)-6), 28)), "")</f>
        <v/>
      </c>
      <c r="AT23" s="493" t="str">
        <f t="array" ref="AT23">IFERROR(INDEX('別紙１-12月'!$B$7:$B$96, SMALL(IF('別紙１-12月'!$J$7:$J$96="○", ROW('別紙１-12月'!$B$7:$B$96)-6), 29)), "")</f>
        <v/>
      </c>
      <c r="AU23" s="493" t="str">
        <f t="array" ref="AU23">IFERROR(INDEX('別紙１-12月'!$B$7:$B$96, SMALL(IF('別紙１-12月'!$J$7:$J$96="○", ROW('別紙１-12月'!$B$7:$B$96)-6), 30)), "")</f>
        <v/>
      </c>
      <c r="AV23" s="493" t="str">
        <f t="array" ref="AV23">IFERROR(INDEX('別紙１-12月'!$B$7:$B$96, SMALL(IF('別紙１-12月'!$J$7:$J$96="○", ROW('別紙１-12月'!$B$7:$B$96)-6), 31)), "")</f>
        <v/>
      </c>
    </row>
    <row r="24" ht="13.5" customHeight="1">
      <c r="A24" s="1"/>
      <c r="B24" s="1"/>
      <c r="C24" s="1"/>
      <c r="D24" s="1"/>
      <c r="E24" s="1"/>
      <c r="F24" s="1"/>
      <c r="G24" s="1"/>
      <c r="H24" s="493"/>
      <c r="I24" s="1"/>
      <c r="J24" s="1"/>
      <c r="K24" s="1"/>
      <c r="L24" s="471"/>
      <c r="M24" s="1"/>
      <c r="N24" s="491" t="s">
        <v>297</v>
      </c>
      <c r="O24" s="10"/>
      <c r="P24" s="492">
        <f t="shared" si="1"/>
        <v>0</v>
      </c>
      <c r="Q24" s="492">
        <f t="shared" si="2"/>
        <v>0</v>
      </c>
      <c r="R24" s="493" t="str">
        <f t="array" ref="R24">IFERROR(INDEX('別紙１-1月'!$B$7:$B$96, SMALL(IF('別紙１-1月'!$J$7:$J$96="○", ROW('別紙１-1月'!$B$7:$B$96)-6), 1)), "")</f>
        <v/>
      </c>
      <c r="S24" s="493" t="str">
        <f t="array" ref="S24">IFERROR(INDEX('別紙１-1月'!$B$7:$B$96, SMALL(IF('別紙１-1月'!$J$7:$J$96="○", ROW('別紙１-1月'!$B$7:$B$96)-6), 2)), "")</f>
        <v/>
      </c>
      <c r="T24" s="493" t="str">
        <f t="array" ref="T24">IFERROR(INDEX('別紙１-1月'!$B$7:$B$96, SMALL(IF('別紙１-1月'!$J$7:$J$96="○", ROW('別紙１-1月'!$B$7:$B$96)-6), 3)), "")</f>
        <v/>
      </c>
      <c r="U24" s="493" t="str">
        <f t="array" ref="U24">IFERROR(INDEX('別紙１-1月'!$B$7:$B$96, SMALL(IF('別紙１-1月'!$J$7:$J$96="○", ROW('別紙１-1月'!$B$7:$B$96)-6), 4)), "")</f>
        <v/>
      </c>
      <c r="V24" s="493" t="str">
        <f t="array" ref="V24">IFERROR(INDEX('別紙１-1月'!$B$7:$B$96, SMALL(IF('別紙１-1月'!$J$7:$J$96="○", ROW('別紙１-1月'!$B$7:$B$96)-6), 5)), "")</f>
        <v/>
      </c>
      <c r="W24" s="493" t="str">
        <f t="array" ref="W24">IFERROR(INDEX('別紙１-1月'!$B$7:$B$96, SMALL(IF('別紙１-1月'!$J$7:$J$96="○", ROW('別紙１-1月'!$B$7:$B$96)-6), 6)), "")</f>
        <v/>
      </c>
      <c r="X24" s="493" t="str">
        <f t="array" ref="X24">IFERROR(INDEX('別紙１-1月'!$B$7:$B$96, SMALL(IF('別紙１-1月'!$J$7:$J$96="○", ROW('別紙１-1月'!$B$7:$B$96)-6), 7)), "")</f>
        <v/>
      </c>
      <c r="Y24" s="493" t="str">
        <f t="array" ref="Y24">IFERROR(INDEX('別紙１-1月'!$B$7:$B$96, SMALL(IF('別紙１-1月'!$J$7:$J$96="○", ROW('別紙１-1月'!$B$7:$B$96)-6), 8)), "")</f>
        <v/>
      </c>
      <c r="Z24" s="493" t="str">
        <f t="array" ref="Z24">IFERROR(INDEX('別紙１-1月'!$B$7:$B$96, SMALL(IF('別紙１-1月'!$J$7:$J$96="○", ROW('別紙１-1月'!$B$7:$B$96)-6), 9)), "")</f>
        <v/>
      </c>
      <c r="AA24" s="493" t="str">
        <f t="array" ref="AA24">IFERROR(INDEX('別紙１-1月'!$B$7:$B$96, SMALL(IF('別紙１-1月'!$J$7:$J$96="○", ROW('別紙１-1月'!$B$7:$B$96)-6), 10)), "")</f>
        <v/>
      </c>
      <c r="AB24" s="493" t="str">
        <f t="array" ref="AB24">IFERROR(INDEX('別紙１-1月'!$B$7:$B$96, SMALL(IF('別紙１-1月'!$J$7:$J$96="○", ROW('別紙１-1月'!$B$7:$B$96)-6), 11)), "")</f>
        <v/>
      </c>
      <c r="AC24" s="493" t="str">
        <f t="array" ref="AC24">IFERROR(INDEX('別紙１-1月'!$B$7:$B$96, SMALL(IF('別紙１-1月'!$J$7:$J$96="○", ROW('別紙１-1月'!$B$7:$B$96)-6), 12)), "")</f>
        <v/>
      </c>
      <c r="AD24" s="493" t="str">
        <f t="array" ref="AD24">IFERROR(INDEX('別紙１-1月'!$B$7:$B$96, SMALL(IF('別紙１-1月'!$J$7:$J$96="○", ROW('別紙１-1月'!$B$7:$B$96)-6), 13)), "")</f>
        <v/>
      </c>
      <c r="AE24" s="493" t="str">
        <f t="array" ref="AE24">IFERROR(INDEX('別紙１-1月'!$B$7:$B$96, SMALL(IF('別紙１-1月'!$J$7:$J$96="○", ROW('別紙１-1月'!$B$7:$B$96)-6), 14)), "")</f>
        <v/>
      </c>
      <c r="AF24" s="493" t="str">
        <f t="array" ref="AF24">IFERROR(INDEX('別紙１-1月'!$B$7:$B$96, SMALL(IF('別紙１-1月'!$J$7:$J$96="○", ROW('別紙１-1月'!$B$7:$B$96)-6), 15)), "")</f>
        <v/>
      </c>
      <c r="AG24" s="493" t="str">
        <f t="array" ref="AG24">IFERROR(INDEX('別紙１-1月'!$B$7:$B$96, SMALL(IF('別紙１-1月'!$J$7:$J$96="○", ROW('別紙１-1月'!$B$7:$B$96)-6), 16)), "")</f>
        <v/>
      </c>
      <c r="AH24" s="493" t="str">
        <f t="array" ref="AH24">IFERROR(INDEX('別紙１-1月'!$B$7:$B$96, SMALL(IF('別紙１-1月'!$J$7:$J$96="○", ROW('別紙１-1月'!$B$7:$B$96)-6), 17)), "")</f>
        <v/>
      </c>
      <c r="AI24" s="493" t="str">
        <f t="array" ref="AI24">IFERROR(INDEX('別紙１-1月'!$B$7:$B$96, SMALL(IF('別紙１-1月'!$J$7:$J$96="○", ROW('別紙１-1月'!$B$7:$B$96)-6), 18)), "")</f>
        <v/>
      </c>
      <c r="AJ24" s="493" t="str">
        <f t="array" ref="AJ24">IFERROR(INDEX('別紙１-1月'!$B$7:$B$96, SMALL(IF('別紙１-1月'!$J$7:$J$96="○", ROW('別紙１-1月'!$B$7:$B$96)-6), 19)), "")</f>
        <v/>
      </c>
      <c r="AK24" s="493" t="str">
        <f t="array" ref="AK24">IFERROR(INDEX('別紙１-1月'!$B$7:$B$96, SMALL(IF('別紙１-1月'!$J$7:$J$96="○", ROW('別紙１-1月'!$B$7:$B$96)-6), 20)), "")</f>
        <v/>
      </c>
      <c r="AL24" s="493" t="str">
        <f t="array" ref="AL24">IFERROR(INDEX('別紙１-1月'!$B$7:$B$96, SMALL(IF('別紙１-1月'!$J$7:$J$96="○", ROW('別紙１-1月'!$B$7:$B$96)-6), 21)), "")</f>
        <v/>
      </c>
      <c r="AM24" s="493" t="str">
        <f t="array" ref="AM24">IFERROR(INDEX('別紙１-1月'!$B$7:$B$96, SMALL(IF('別紙１-1月'!$J$7:$J$96="○", ROW('別紙１-1月'!$B$7:$B$96)-6), 22)), "")</f>
        <v/>
      </c>
      <c r="AN24" s="493" t="str">
        <f t="array" ref="AN24">IFERROR(INDEX('別紙１-1月'!$B$7:$B$96, SMALL(IF('別紙１-1月'!$J$7:$J$96="○", ROW('別紙１-1月'!$B$7:$B$96)-6), 23)), "")</f>
        <v/>
      </c>
      <c r="AO24" s="493" t="str">
        <f t="array" ref="AO24">IFERROR(INDEX('別紙１-1月'!$B$7:$B$96, SMALL(IF('別紙１-1月'!$J$7:$J$96="○", ROW('別紙１-1月'!$B$7:$B$96)-6), 24)), "")</f>
        <v/>
      </c>
      <c r="AP24" s="493" t="str">
        <f t="array" ref="AP24">IFERROR(INDEX('別紙１-1月'!$B$7:$B$96, SMALL(IF('別紙１-1月'!$J$7:$J$96="○", ROW('別紙１-1月'!$B$7:$B$96)-6), 25)), "")</f>
        <v/>
      </c>
      <c r="AQ24" s="493" t="str">
        <f t="array" ref="AQ24">IFERROR(INDEX('別紙１-1月'!$B$7:$B$96, SMALL(IF('別紙１-1月'!$J$7:$J$96="○", ROW('別紙１-1月'!$B$7:$B$96)-6), 26)), "")</f>
        <v/>
      </c>
      <c r="AR24" s="493" t="str">
        <f t="array" ref="AR24">IFERROR(INDEX('別紙１-1月'!$B$7:$B$96, SMALL(IF('別紙１-1月'!$J$7:$J$96="○", ROW('別紙１-1月'!$B$7:$B$96)-6), 27)), "")</f>
        <v/>
      </c>
      <c r="AS24" s="493" t="str">
        <f t="array" ref="AS24">IFERROR(INDEX('別紙１-1月'!$B$7:$B$96, SMALL(IF('別紙１-1月'!$J$7:$J$96="○", ROW('別紙１-1月'!$B$7:$B$96)-6), 28)), "")</f>
        <v/>
      </c>
      <c r="AT24" s="493" t="str">
        <f t="array" ref="AT24">IFERROR(INDEX('別紙１-1月'!$B$7:$B$96, SMALL(IF('別紙１-1月'!$J$7:$J$96="○", ROW('別紙１-1月'!$B$7:$B$96)-6), 29)), "")</f>
        <v/>
      </c>
      <c r="AU24" s="493" t="str">
        <f t="array" ref="AU24">IFERROR(INDEX('別紙１-1月'!$B$7:$B$96, SMALL(IF('別紙１-1月'!$J$7:$J$96="○", ROW('別紙１-1月'!$B$7:$B$96)-6), 30)), "")</f>
        <v/>
      </c>
      <c r="AV24" s="493" t="str">
        <f t="array" ref="AV24">IFERROR(INDEX('別紙１-1月'!$B$7:$B$96, SMALL(IF('別紙１-1月'!$J$7:$J$96="○", ROW('別紙１-1月'!$B$7:$B$96)-6), 31)), "")</f>
        <v/>
      </c>
    </row>
    <row r="25" ht="13.5" customHeight="1">
      <c r="A25" s="1"/>
      <c r="B25" s="1"/>
      <c r="C25" s="1"/>
      <c r="D25" s="1"/>
      <c r="E25" s="1"/>
      <c r="F25" s="1"/>
      <c r="G25" s="1"/>
      <c r="H25" s="493"/>
      <c r="I25" s="1"/>
      <c r="J25" s="1"/>
      <c r="K25" s="1"/>
      <c r="L25" s="471"/>
      <c r="M25" s="1"/>
      <c r="N25" s="491" t="s">
        <v>298</v>
      </c>
      <c r="O25" s="10"/>
      <c r="P25" s="492">
        <f t="shared" si="1"/>
        <v>0</v>
      </c>
      <c r="Q25" s="492">
        <f t="shared" si="2"/>
        <v>0</v>
      </c>
      <c r="R25" s="495" t="str">
        <f t="array" ref="R25">IFERROR(INDEX('別紙１-2月'!$B$7:$B$96, SMALL(IF('別紙１-2月'!$J$7:$J$96="○", ROW('別紙１-2月'!$B$7:$B$96)-6), 1)), "")</f>
        <v/>
      </c>
      <c r="S25" s="493" t="str">
        <f t="array" ref="S25">IFERROR(INDEX('別紙１-2月'!$B$7:$B$96, SMALL(IF('別紙１-2月'!$J$7:$J$96="○", ROW('別紙１-2月'!$B$7:$B$96)-6), 2)), "")</f>
        <v/>
      </c>
      <c r="T25" s="493" t="str">
        <f t="array" ref="T25">IFERROR(INDEX('別紙１-2月'!$B$7:$B$96, SMALL(IF('別紙１-2月'!$J$7:$J$96="○", ROW('別紙１-2月'!$B$7:$B$96)-6), 3)), "")</f>
        <v/>
      </c>
      <c r="U25" s="493" t="str">
        <f t="array" ref="U25">IFERROR(INDEX('別紙１-2月'!$B$7:$B$96, SMALL(IF('別紙１-2月'!$J$7:$J$96="○", ROW('別紙１-2月'!$B$7:$B$96)-6), 4)), "")</f>
        <v/>
      </c>
      <c r="V25" s="493" t="str">
        <f t="array" ref="V25">IFERROR(INDEX('別紙１-2月'!$B$7:$B$96, SMALL(IF('別紙１-2月'!$J$7:$J$96="○", ROW('別紙１-2月'!$B$7:$B$96)-6), 5)), "")</f>
        <v/>
      </c>
      <c r="W25" s="493" t="str">
        <f t="array" ref="W25">IFERROR(INDEX('別紙１-2月'!$B$7:$B$96, SMALL(IF('別紙１-2月'!$J$7:$J$96="○", ROW('別紙１-2月'!$B$7:$B$96)-6), 6)), "")</f>
        <v/>
      </c>
      <c r="X25" s="493" t="str">
        <f t="array" ref="X25">IFERROR(INDEX('別紙１-2月'!$B$7:$B$96, SMALL(IF('別紙１-2月'!$J$7:$J$96="○", ROW('別紙１-2月'!$B$7:$B$96)-6), 7)), "")</f>
        <v/>
      </c>
      <c r="Y25" s="493" t="str">
        <f t="array" ref="Y25">IFERROR(INDEX('別紙１-2月'!$B$7:$B$96, SMALL(IF('別紙１-2月'!$J$7:$J$96="○", ROW('別紙１-2月'!$B$7:$B$96)-6), 8)), "")</f>
        <v/>
      </c>
      <c r="Z25" s="493" t="str">
        <f t="array" ref="Z25">IFERROR(INDEX('別紙１-2月'!$B$7:$B$96, SMALL(IF('別紙１-2月'!$J$7:$J$96="○", ROW('別紙１-2月'!$B$7:$B$96)-6), 9)), "")</f>
        <v/>
      </c>
      <c r="AA25" s="493" t="str">
        <f t="array" ref="AA25">IFERROR(INDEX('別紙１-2月'!$B$7:$B$96, SMALL(IF('別紙１-2月'!$J$7:$J$96="○", ROW('別紙１-2月'!$B$7:$B$96)-6), 10)), "")</f>
        <v/>
      </c>
      <c r="AB25" s="493" t="str">
        <f t="array" ref="AB25">IFERROR(INDEX('別紙１-2月'!$B$7:$B$96, SMALL(IF('別紙１-2月'!$J$7:$J$96="○", ROW('別紙１-2月'!$B$7:$B$96)-6), 11)), "")</f>
        <v/>
      </c>
      <c r="AC25" s="493" t="str">
        <f t="array" ref="AC25">IFERROR(INDEX('別紙１-2月'!$B$7:$B$96, SMALL(IF('別紙１-2月'!$J$7:$J$96="○", ROW('別紙１-2月'!$B$7:$B$96)-6), 12)), "")</f>
        <v/>
      </c>
      <c r="AD25" s="493" t="str">
        <f t="array" ref="AD25">IFERROR(INDEX('別紙１-2月'!$B$7:$B$96, SMALL(IF('別紙１-2月'!$J$7:$J$96="○", ROW('別紙１-2月'!$B$7:$B$96)-6), 13)), "")</f>
        <v/>
      </c>
      <c r="AE25" s="493" t="str">
        <f t="array" ref="AE25">IFERROR(INDEX('別紙１-2月'!$B$7:$B$96, SMALL(IF('別紙１-2月'!$J$7:$J$96="○", ROW('別紙１-2月'!$B$7:$B$96)-6), 14)), "")</f>
        <v/>
      </c>
      <c r="AF25" s="493" t="str">
        <f t="array" ref="AF25">IFERROR(INDEX('別紙１-2月'!$B$7:$B$96, SMALL(IF('別紙１-2月'!$J$7:$J$96="○", ROW('別紙１-2月'!$B$7:$B$96)-6), 15)), "")</f>
        <v/>
      </c>
      <c r="AG25" s="493" t="str">
        <f t="array" ref="AG25">IFERROR(INDEX('別紙１-2月'!$B$7:$B$96, SMALL(IF('別紙１-2月'!$J$7:$J$96="○", ROW('別紙１-2月'!$B$7:$B$96)-6), 16)), "")</f>
        <v/>
      </c>
      <c r="AH25" s="493" t="str">
        <f t="array" ref="AH25">IFERROR(INDEX('別紙１-2月'!$B$7:$B$96, SMALL(IF('別紙１-2月'!$J$7:$J$96="○", ROW('別紙１-2月'!$B$7:$B$96)-6), 17)), "")</f>
        <v/>
      </c>
      <c r="AI25" s="493" t="str">
        <f t="array" ref="AI25">IFERROR(INDEX('別紙１-2月'!$B$7:$B$96, SMALL(IF('別紙１-2月'!$J$7:$J$96="○", ROW('別紙１-2月'!$B$7:$B$96)-6), 18)), "")</f>
        <v/>
      </c>
      <c r="AJ25" s="493" t="str">
        <f t="array" ref="AJ25">IFERROR(INDEX('別紙１-2月'!$B$7:$B$96, SMALL(IF('別紙１-2月'!$J$7:$J$96="○", ROW('別紙１-2月'!$B$7:$B$96)-6), 19)), "")</f>
        <v/>
      </c>
      <c r="AK25" s="493" t="str">
        <f t="array" ref="AK25">IFERROR(INDEX('別紙１-2月'!$B$7:$B$96, SMALL(IF('別紙１-2月'!$J$7:$J$96="○", ROW('別紙１-2月'!$B$7:$B$96)-6), 20)), "")</f>
        <v/>
      </c>
      <c r="AL25" s="493" t="str">
        <f t="array" ref="AL25">IFERROR(INDEX('別紙１-2月'!$B$7:$B$96, SMALL(IF('別紙１-2月'!$J$7:$J$96="○", ROW('別紙１-2月'!$B$7:$B$96)-6), 21)), "")</f>
        <v/>
      </c>
      <c r="AM25" s="493" t="str">
        <f t="array" ref="AM25">IFERROR(INDEX('別紙１-2月'!$B$7:$B$96, SMALL(IF('別紙１-2月'!$J$7:$J$96="○", ROW('別紙１-2月'!$B$7:$B$96)-6), 22)), "")</f>
        <v/>
      </c>
      <c r="AN25" s="493" t="str">
        <f t="array" ref="AN25">IFERROR(INDEX('別紙１-2月'!$B$7:$B$96, SMALL(IF('別紙１-2月'!$J$7:$J$96="○", ROW('別紙１-2月'!$B$7:$B$96)-6), 23)), "")</f>
        <v/>
      </c>
      <c r="AO25" s="493" t="str">
        <f t="array" ref="AO25">IFERROR(INDEX('別紙１-2月'!$B$7:$B$96, SMALL(IF('別紙１-2月'!$J$7:$J$96="○", ROW('別紙１-2月'!$B$7:$B$96)-6), 24)), "")</f>
        <v/>
      </c>
      <c r="AP25" s="493" t="str">
        <f t="array" ref="AP25">IFERROR(INDEX('別紙１-2月'!$B$7:$B$96, SMALL(IF('別紙１-2月'!$J$7:$J$96="○", ROW('別紙１-2月'!$B$7:$B$96)-6), 25)), "")</f>
        <v/>
      </c>
      <c r="AQ25" s="493" t="str">
        <f t="array" ref="AQ25">IFERROR(INDEX('別紙１-2月'!$B$7:$B$96, SMALL(IF('別紙１-2月'!$J$7:$J$96="○", ROW('別紙１-2月'!$B$7:$B$96)-6), 26)), "")</f>
        <v/>
      </c>
      <c r="AR25" s="493" t="str">
        <f t="array" ref="AR25">IFERROR(INDEX('別紙１-2月'!$B$7:$B$96, SMALL(IF('別紙１-2月'!$J$7:$J$96="○", ROW('別紙１-2月'!$B$7:$B$96)-6), 27)), "")</f>
        <v/>
      </c>
      <c r="AS25" s="493" t="str">
        <f t="array" ref="AS25">IFERROR(INDEX('別紙１-2月'!$B$7:$B$96, SMALL(IF('別紙１-2月'!$J$7:$J$96="○", ROW('別紙１-2月'!$B$7:$B$96)-6), 28)), "")</f>
        <v/>
      </c>
      <c r="AT25" s="493" t="str">
        <f t="array" ref="AT25">IFERROR(INDEX('別紙１-2月'!$B$7:$B$96, SMALL(IF('別紙１-2月'!$J$7:$J$96="○", ROW('別紙１-2月'!$B$7:$B$96)-6), 29)), "")</f>
        <v/>
      </c>
      <c r="AU25" s="493" t="str">
        <f t="array" ref="AU25">IFERROR(INDEX('別紙１-2月'!$B$7:$B$96, SMALL(IF('別紙１-2月'!$J$7:$J$96="○", ROW('別紙１-2月'!$B$7:$B$96)-6), 30)), "")</f>
        <v/>
      </c>
      <c r="AV25" s="493" t="str">
        <f t="array" ref="AV25">IFERROR(INDEX('別紙１-2月'!$B$7:$B$96, SMALL(IF('別紙１-2月'!$J$7:$J$96="○", ROW('別紙１-2月'!$B$7:$B$96)-6), 31)), "")</f>
        <v/>
      </c>
    </row>
    <row r="26" ht="13.5" customHeight="1">
      <c r="A26" s="1"/>
      <c r="B26" s="1"/>
      <c r="C26" s="1"/>
      <c r="D26" s="1"/>
      <c r="E26" s="1"/>
      <c r="F26" s="1"/>
      <c r="G26" s="1"/>
      <c r="H26" s="493"/>
      <c r="I26" s="1"/>
      <c r="J26" s="1"/>
      <c r="K26" s="1"/>
      <c r="L26" s="471"/>
      <c r="M26" s="1"/>
      <c r="N26" s="491" t="s">
        <v>299</v>
      </c>
      <c r="O26" s="10"/>
      <c r="P26" s="492">
        <f t="shared" si="1"/>
        <v>0</v>
      </c>
      <c r="Q26" s="492">
        <f t="shared" si="2"/>
        <v>0</v>
      </c>
      <c r="R26" s="495" t="str">
        <f t="array" ref="R26">IFERROR(INDEX('別紙１-3月'!$B$7:$B$96, SMALL(IF('別紙１-3月'!$J$7:$J$96="○", ROW('別紙１-3月'!$B$7:$B$96)-6), 1)), "")</f>
        <v/>
      </c>
      <c r="S26" s="495" t="str">
        <f t="array" ref="S26">IFERROR(INDEX('別紙１-3月'!$B$7:$B$96, SMALL(IF('別紙１-3月'!$J$7:$J$96="○", ROW('別紙１-3月'!$B$7:$B$96)-6), 2)), "")</f>
        <v/>
      </c>
      <c r="T26" s="495" t="str">
        <f t="array" ref="T26">IFERROR(INDEX('別紙１-3月'!$B$7:$B$96, SMALL(IF('別紙１-3月'!$J$7:$J$96="○", ROW('別紙１-3月'!$B$7:$B$96)-6), 3)), "")</f>
        <v/>
      </c>
      <c r="U26" s="493" t="str">
        <f t="array" ref="U26">IFERROR(INDEX('別紙１-3月'!$B$7:$B$96, SMALL(IF('別紙１-3月'!$J$7:$J$96="○", ROW('別紙１-3月'!$B$7:$B$96)-6), 4)), "")</f>
        <v/>
      </c>
      <c r="V26" s="493" t="str">
        <f t="array" ref="V26">IFERROR(INDEX('別紙１-3月'!$B$7:$B$96, SMALL(IF('別紙１-3月'!$J$7:$J$96="○", ROW('別紙１-3月'!$B$7:$B$96)-6), 5)), "")</f>
        <v/>
      </c>
      <c r="W26" s="493" t="str">
        <f t="array" ref="W26">IFERROR(INDEX('別紙１-3月'!$B$7:$B$96, SMALL(IF('別紙１-3月'!$J$7:$J$96="○", ROW('別紙１-3月'!$B$7:$B$96)-6), 6)), "")</f>
        <v/>
      </c>
      <c r="X26" s="493" t="str">
        <f t="array" ref="X26">IFERROR(INDEX('別紙１-3月'!$B$7:$B$96, SMALL(IF('別紙１-3月'!$J$7:$J$96="○", ROW('別紙１-3月'!$B$7:$B$96)-6), 7)), "")</f>
        <v/>
      </c>
      <c r="Y26" s="493" t="str">
        <f t="array" ref="Y26">IFERROR(INDEX('別紙１-3月'!$B$7:$B$96, SMALL(IF('別紙１-3月'!$J$7:$J$96="○", ROW('別紙１-3月'!$B$7:$B$96)-6), 8)), "")</f>
        <v/>
      </c>
      <c r="Z26" s="493" t="str">
        <f t="array" ref="Z26">IFERROR(INDEX('別紙１-3月'!$B$7:$B$96, SMALL(IF('別紙１-3月'!$J$7:$J$96="○", ROW('別紙１-3月'!$B$7:$B$96)-6), 9)), "")</f>
        <v/>
      </c>
      <c r="AA26" s="493" t="str">
        <f t="array" ref="AA26">IFERROR(INDEX('別紙１-3月'!$B$7:$B$96, SMALL(IF('別紙１-3月'!$J$7:$J$96="○", ROW('別紙１-3月'!$B$7:$B$96)-6), 10)), "")</f>
        <v/>
      </c>
      <c r="AB26" s="493" t="str">
        <f t="array" ref="AB26">IFERROR(INDEX('別紙１-3月'!$B$7:$B$96, SMALL(IF('別紙１-3月'!$J$7:$J$96="○", ROW('別紙１-3月'!$B$7:$B$96)-6), 11)), "")</f>
        <v/>
      </c>
      <c r="AC26" s="493" t="str">
        <f t="array" ref="AC26">IFERROR(INDEX('別紙１-3月'!$B$7:$B$96, SMALL(IF('別紙１-3月'!$J$7:$J$96="○", ROW('別紙１-3月'!$B$7:$B$96)-6), 12)), "")</f>
        <v/>
      </c>
      <c r="AD26" s="493" t="str">
        <f t="array" ref="AD26">IFERROR(INDEX('別紙１-3月'!$B$7:$B$96, SMALL(IF('別紙１-3月'!$J$7:$J$96="○", ROW('別紙１-3月'!$B$7:$B$96)-6), 13)), "")</f>
        <v/>
      </c>
      <c r="AE26" s="493" t="str">
        <f t="array" ref="AE26">IFERROR(INDEX('別紙１-3月'!$B$7:$B$96, SMALL(IF('別紙１-3月'!$J$7:$J$96="○", ROW('別紙１-3月'!$B$7:$B$96)-6), 14)), "")</f>
        <v/>
      </c>
      <c r="AF26" s="493" t="str">
        <f t="array" ref="AF26">IFERROR(INDEX('別紙１-3月'!$B$7:$B$96, SMALL(IF('別紙１-3月'!$J$7:$J$96="○", ROW('別紙１-3月'!$B$7:$B$96)-6), 15)), "")</f>
        <v/>
      </c>
      <c r="AG26" s="493" t="str">
        <f t="array" ref="AG26">IFERROR(INDEX('別紙１-3月'!$B$7:$B$96, SMALL(IF('別紙１-3月'!$J$7:$J$96="○", ROW('別紙１-3月'!$B$7:$B$96)-6), 16)), "")</f>
        <v/>
      </c>
      <c r="AH26" s="493" t="str">
        <f t="array" ref="AH26">IFERROR(INDEX('別紙１-3月'!$B$7:$B$96, SMALL(IF('別紙１-3月'!$J$7:$J$96="○", ROW('別紙１-3月'!$B$7:$B$96)-6), 17)), "")</f>
        <v/>
      </c>
      <c r="AI26" s="493" t="str">
        <f t="array" ref="AI26">IFERROR(INDEX('別紙１-3月'!$B$7:$B$96, SMALL(IF('別紙１-3月'!$J$7:$J$96="○", ROW('別紙１-3月'!$B$7:$B$96)-6), 18)), "")</f>
        <v/>
      </c>
      <c r="AJ26" s="493" t="str">
        <f t="array" ref="AJ26">IFERROR(INDEX('別紙１-3月'!$B$7:$B$96, SMALL(IF('別紙１-3月'!$J$7:$J$96="○", ROW('別紙１-3月'!$B$7:$B$96)-6), 19)), "")</f>
        <v/>
      </c>
      <c r="AK26" s="493" t="str">
        <f t="array" ref="AK26">IFERROR(INDEX('別紙１-3月'!$B$7:$B$96, SMALL(IF('別紙１-3月'!$J$7:$J$96="○", ROW('別紙１-3月'!$B$7:$B$96)-6), 20)), "")</f>
        <v/>
      </c>
      <c r="AL26" s="493" t="str">
        <f t="array" ref="AL26">IFERROR(INDEX('別紙１-3月'!$B$7:$B$96, SMALL(IF('別紙１-3月'!$J$7:$J$96="○", ROW('別紙１-3月'!$B$7:$B$96)-6), 21)), "")</f>
        <v/>
      </c>
      <c r="AM26" s="493" t="str">
        <f t="array" ref="AM26">IFERROR(INDEX('別紙１-3月'!$B$7:$B$96, SMALL(IF('別紙１-3月'!$J$7:$J$96="○", ROW('別紙１-3月'!$B$7:$B$96)-6), 22)), "")</f>
        <v/>
      </c>
      <c r="AN26" s="493" t="str">
        <f t="array" ref="AN26">IFERROR(INDEX('別紙１-3月'!$B$7:$B$96, SMALL(IF('別紙１-3月'!$J$7:$J$96="○", ROW('別紙１-3月'!$B$7:$B$96)-6), 23)), "")</f>
        <v/>
      </c>
      <c r="AO26" s="493" t="str">
        <f t="array" ref="AO26">IFERROR(INDEX('別紙１-3月'!$B$7:$B$96, SMALL(IF('別紙１-3月'!$J$7:$J$96="○", ROW('別紙１-3月'!$B$7:$B$96)-6), 24)), "")</f>
        <v/>
      </c>
      <c r="AP26" s="493" t="str">
        <f t="array" ref="AP26">IFERROR(INDEX('別紙１-3月'!$B$7:$B$96, SMALL(IF('別紙１-3月'!$J$7:$J$96="○", ROW('別紙１-3月'!$B$7:$B$96)-6), 25)), "")</f>
        <v/>
      </c>
      <c r="AQ26" s="493" t="str">
        <f t="array" ref="AQ26">IFERROR(INDEX('別紙１-3月'!$B$7:$B$96, SMALL(IF('別紙１-3月'!$J$7:$J$96="○", ROW('別紙１-3月'!$B$7:$B$96)-6), 26)), "")</f>
        <v/>
      </c>
      <c r="AR26" s="493" t="str">
        <f t="array" ref="AR26">IFERROR(INDEX('別紙１-3月'!$B$7:$B$96, SMALL(IF('別紙１-3月'!$J$7:$J$96="○", ROW('別紙１-3月'!$B$7:$B$96)-6), 27)), "")</f>
        <v/>
      </c>
      <c r="AS26" s="493" t="str">
        <f t="array" ref="AS26">IFERROR(INDEX('別紙１-3月'!$B$7:$B$96, SMALL(IF('別紙１-3月'!$J$7:$J$96="○", ROW('別紙１-3月'!$B$7:$B$96)-6), 28)), "")</f>
        <v/>
      </c>
      <c r="AT26" s="493" t="str">
        <f t="array" ref="AT26">IFERROR(INDEX('別紙１-3月'!$B$7:$B$96, SMALL(IF('別紙１-3月'!$J$7:$J$96="○", ROW('別紙１-3月'!$B$7:$B$96)-6), 29)), "")</f>
        <v/>
      </c>
      <c r="AU26" s="493" t="str">
        <f t="array" ref="AU26">IFERROR(INDEX('別紙１-3月'!$B$7:$B$96, SMALL(IF('別紙１-3月'!$J$7:$J$96="○", ROW('別紙１-3月'!$B$7:$B$96)-6), 30)), "")</f>
        <v/>
      </c>
      <c r="AV26" s="493" t="str">
        <f t="array" ref="AV26">IFERROR(INDEX('別紙１-3月'!$B$7:$B$96, SMALL(IF('別紙１-3月'!$J$7:$J$96="○", ROW('別紙１-3月'!$B$7:$B$96)-6), 31)), "")</f>
        <v/>
      </c>
    </row>
    <row r="27" ht="13.5" customHeight="1">
      <c r="A27" s="1"/>
      <c r="B27" s="1"/>
      <c r="C27" s="1"/>
      <c r="D27" s="1"/>
      <c r="E27" s="1"/>
      <c r="F27" s="1"/>
      <c r="G27" s="1"/>
      <c r="H27" s="493"/>
      <c r="I27" s="1"/>
      <c r="J27" s="1"/>
      <c r="K27" s="1"/>
      <c r="L27" s="471"/>
      <c r="M27" s="1"/>
      <c r="N27" s="491" t="s">
        <v>300</v>
      </c>
      <c r="O27" s="10"/>
      <c r="P27" s="492"/>
      <c r="Q27" s="492"/>
      <c r="R27" s="496"/>
      <c r="S27" s="496"/>
      <c r="T27" s="496"/>
      <c r="U27" s="496"/>
      <c r="V27" s="496"/>
      <c r="W27" s="496"/>
      <c r="X27" s="496"/>
      <c r="Y27" s="496"/>
      <c r="Z27" s="496"/>
      <c r="AA27" s="496"/>
      <c r="AB27" s="496"/>
      <c r="AC27" s="496"/>
      <c r="AD27" s="496"/>
      <c r="AE27" s="496"/>
      <c r="AF27" s="496"/>
      <c r="AG27" s="496"/>
      <c r="AH27" s="496"/>
      <c r="AI27" s="496"/>
      <c r="AJ27" s="496"/>
      <c r="AK27" s="496"/>
      <c r="AL27" s="496"/>
      <c r="AM27" s="496"/>
      <c r="AN27" s="496"/>
      <c r="AO27" s="496"/>
      <c r="AP27" s="496"/>
      <c r="AQ27" s="496"/>
      <c r="AR27" s="496"/>
      <c r="AS27" s="496"/>
      <c r="AT27" s="496"/>
      <c r="AU27" s="496"/>
      <c r="AV27" s="497"/>
    </row>
    <row r="28" ht="13.5" customHeight="1">
      <c r="A28" s="1"/>
      <c r="B28" s="1"/>
      <c r="C28" s="1"/>
      <c r="D28" s="1"/>
      <c r="E28" s="1"/>
      <c r="F28" s="1"/>
      <c r="G28" s="1"/>
      <c r="H28" s="493"/>
      <c r="I28" s="1"/>
      <c r="J28" s="1"/>
      <c r="K28" s="1"/>
      <c r="L28" s="471"/>
      <c r="M28" s="1"/>
      <c r="N28" s="498" t="s">
        <v>301</v>
      </c>
      <c r="O28" s="499"/>
      <c r="P28" s="500"/>
      <c r="Q28" s="500"/>
      <c r="R28" s="501"/>
      <c r="S28" s="501"/>
      <c r="T28" s="501"/>
      <c r="U28" s="501"/>
      <c r="V28" s="501"/>
      <c r="W28" s="501"/>
      <c r="X28" s="501"/>
      <c r="Y28" s="501"/>
      <c r="Z28" s="501"/>
      <c r="AA28" s="501"/>
      <c r="AB28" s="501"/>
      <c r="AC28" s="501"/>
      <c r="AD28" s="501"/>
      <c r="AE28" s="501"/>
      <c r="AF28" s="501"/>
      <c r="AG28" s="501"/>
      <c r="AH28" s="501"/>
      <c r="AI28" s="501"/>
      <c r="AJ28" s="501"/>
      <c r="AK28" s="501"/>
      <c r="AL28" s="501"/>
      <c r="AM28" s="501"/>
      <c r="AN28" s="501"/>
      <c r="AO28" s="501"/>
      <c r="AP28" s="501"/>
      <c r="AQ28" s="501"/>
      <c r="AR28" s="501"/>
      <c r="AS28" s="501"/>
      <c r="AT28" s="501"/>
      <c r="AU28" s="501"/>
      <c r="AV28" s="502"/>
    </row>
    <row r="29" ht="13.5" customHeight="1">
      <c r="A29" s="1"/>
      <c r="B29" s="1"/>
      <c r="C29" s="1"/>
      <c r="D29" s="1"/>
      <c r="E29" s="1"/>
      <c r="F29" s="1"/>
      <c r="G29" s="1"/>
      <c r="H29" s="1"/>
      <c r="I29" s="1"/>
      <c r="J29" s="1"/>
      <c r="K29" s="1"/>
      <c r="L29" s="47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row>
    <row r="30" ht="13.5" customHeight="1">
      <c r="A30" s="1"/>
      <c r="B30" s="1"/>
      <c r="C30" s="1"/>
      <c r="D30" s="1"/>
      <c r="E30" s="1"/>
      <c r="F30" s="1"/>
      <c r="G30" s="1"/>
      <c r="H30" s="1"/>
      <c r="I30" s="1"/>
      <c r="J30" s="1"/>
      <c r="K30" s="1"/>
      <c r="L30" s="47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row>
    <row r="31" ht="13.5" customHeight="1">
      <c r="A31" s="1"/>
      <c r="B31" s="1"/>
      <c r="C31" s="1"/>
      <c r="D31" s="1"/>
      <c r="E31" s="1"/>
      <c r="F31" s="1"/>
      <c r="G31" s="1"/>
      <c r="H31" s="1"/>
      <c r="I31" s="1"/>
      <c r="J31" s="1"/>
      <c r="K31" s="1"/>
      <c r="L31" s="47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row>
    <row r="32" ht="15.75" customHeight="1">
      <c r="A32" s="1"/>
      <c r="B32" s="1"/>
      <c r="C32" s="1"/>
      <c r="D32" s="1"/>
      <c r="E32" s="1"/>
      <c r="F32" s="1"/>
      <c r="G32" s="1"/>
      <c r="H32" s="1"/>
      <c r="I32" s="1"/>
      <c r="J32" s="1"/>
      <c r="K32" s="1"/>
      <c r="L32" s="471"/>
      <c r="M32" s="10"/>
      <c r="N32" s="10"/>
      <c r="O32" s="10"/>
      <c r="P32" s="10"/>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row>
    <row r="33" ht="13.5" customHeight="1">
      <c r="A33" s="1"/>
      <c r="B33" s="1"/>
      <c r="C33" s="1"/>
      <c r="D33" s="1"/>
      <c r="E33" s="1"/>
      <c r="F33" s="1"/>
      <c r="G33" s="1"/>
      <c r="H33" s="1"/>
      <c r="I33" s="1"/>
      <c r="J33" s="1"/>
      <c r="K33" s="503"/>
      <c r="L33" s="504"/>
      <c r="M33" s="503"/>
      <c r="N33" s="503"/>
      <c r="O33" s="503"/>
      <c r="P33" s="503"/>
      <c r="Q33" s="503"/>
      <c r="R33" s="503"/>
      <c r="S33" s="503"/>
      <c r="T33" s="503"/>
      <c r="U33" s="503"/>
      <c r="V33" s="503"/>
      <c r="W33" s="503"/>
      <c r="X33" s="503"/>
      <c r="Y33" s="503"/>
      <c r="Z33" s="503"/>
      <c r="AA33" s="503"/>
      <c r="AB33" s="503"/>
      <c r="AC33" s="503"/>
      <c r="AD33" s="503"/>
      <c r="AE33" s="503"/>
      <c r="AF33" s="503"/>
      <c r="AG33" s="503"/>
      <c r="AH33" s="503"/>
      <c r="AI33" s="503"/>
      <c r="AJ33" s="503"/>
      <c r="AK33" s="503"/>
      <c r="AL33" s="503"/>
      <c r="AM33" s="503"/>
      <c r="AN33" s="503"/>
      <c r="AO33" s="503"/>
      <c r="AP33" s="503"/>
      <c r="AQ33" s="503"/>
      <c r="AR33" s="503"/>
      <c r="AS33" s="503"/>
      <c r="AT33" s="503"/>
      <c r="AU33" s="503"/>
      <c r="AV33" s="503"/>
    </row>
    <row r="34" ht="13.5" customHeight="1">
      <c r="A34" s="1"/>
      <c r="B34" s="1"/>
      <c r="C34" s="1"/>
      <c r="D34" s="1"/>
      <c r="E34" s="1"/>
      <c r="F34" s="1"/>
      <c r="G34" s="1"/>
      <c r="H34" s="1"/>
      <c r="I34" s="1"/>
      <c r="J34" s="1"/>
      <c r="K34" s="1"/>
      <c r="L34" s="47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row>
    <row r="35" ht="13.5" customHeight="1">
      <c r="A35" s="1"/>
      <c r="B35" s="1"/>
      <c r="C35" s="1"/>
      <c r="D35" s="1"/>
      <c r="E35" s="1"/>
      <c r="F35" s="1"/>
      <c r="G35" s="1"/>
      <c r="H35" s="1"/>
      <c r="I35" s="1"/>
      <c r="J35" s="1"/>
      <c r="K35" s="1"/>
      <c r="L35" s="47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row>
    <row r="36" ht="13.5" customHeight="1">
      <c r="A36" s="1"/>
      <c r="B36" s="1"/>
      <c r="C36" s="1"/>
      <c r="D36" s="1"/>
      <c r="E36" s="1"/>
      <c r="F36" s="1"/>
      <c r="G36" s="1"/>
      <c r="H36" s="1"/>
      <c r="I36" s="1"/>
      <c r="J36" s="1"/>
      <c r="K36" s="1"/>
      <c r="L36" s="47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row>
    <row r="37" ht="13.5" customHeight="1">
      <c r="A37" s="1"/>
      <c r="B37" s="1"/>
      <c r="C37" s="1"/>
      <c r="D37" s="1"/>
      <c r="E37" s="1"/>
      <c r="F37" s="1"/>
      <c r="G37" s="1"/>
      <c r="H37" s="1"/>
      <c r="I37" s="1"/>
      <c r="J37" s="1"/>
      <c r="K37" s="1"/>
      <c r="L37" s="47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row>
    <row r="38" ht="13.5" customHeight="1">
      <c r="A38" s="1"/>
      <c r="B38" s="1"/>
      <c r="C38" s="1"/>
      <c r="D38" s="1"/>
      <c r="E38" s="1"/>
      <c r="F38" s="1"/>
      <c r="G38" s="1"/>
      <c r="H38" s="1"/>
      <c r="I38" s="1"/>
      <c r="J38" s="1"/>
      <c r="K38" s="1"/>
      <c r="L38" s="47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row>
    <row r="39" ht="13.5" customHeight="1">
      <c r="A39" s="1"/>
      <c r="B39" s="1"/>
      <c r="C39" s="1"/>
      <c r="D39" s="1"/>
      <c r="E39" s="1"/>
      <c r="F39" s="1"/>
      <c r="G39" s="1"/>
      <c r="H39" s="1"/>
      <c r="I39" s="1"/>
      <c r="J39" s="1"/>
      <c r="K39" s="1"/>
      <c r="L39" s="47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row>
    <row r="40" ht="13.5" customHeight="1">
      <c r="A40" s="1"/>
      <c r="B40" s="1"/>
      <c r="C40" s="1"/>
      <c r="D40" s="1"/>
      <c r="E40" s="1"/>
      <c r="F40" s="1"/>
      <c r="G40" s="1"/>
      <c r="H40" s="1"/>
      <c r="I40" s="1"/>
      <c r="J40" s="1"/>
      <c r="K40" s="1"/>
      <c r="L40" s="47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row>
    <row r="41" ht="13.5" customHeight="1">
      <c r="A41" s="1"/>
      <c r="B41" s="1"/>
      <c r="C41" s="1"/>
      <c r="D41" s="1"/>
      <c r="E41" s="1"/>
      <c r="F41" s="1"/>
      <c r="G41" s="1"/>
      <c r="H41" s="1"/>
      <c r="I41" s="1"/>
      <c r="J41" s="1"/>
      <c r="K41" s="1"/>
      <c r="L41" s="47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row>
    <row r="42" ht="13.5" customHeight="1">
      <c r="A42" s="1"/>
      <c r="B42" s="1"/>
      <c r="C42" s="1"/>
      <c r="D42" s="1"/>
      <c r="E42" s="1"/>
      <c r="F42" s="1"/>
      <c r="G42" s="1"/>
      <c r="H42" s="1"/>
      <c r="I42" s="1"/>
      <c r="J42" s="1"/>
      <c r="K42" s="1"/>
      <c r="L42" s="47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row>
    <row r="43" ht="13.5" customHeight="1">
      <c r="A43" s="1"/>
      <c r="B43" s="1"/>
      <c r="C43" s="1"/>
      <c r="D43" s="1"/>
      <c r="E43" s="1"/>
      <c r="F43" s="1"/>
      <c r="G43" s="1"/>
      <c r="H43" s="1"/>
      <c r="I43" s="1"/>
      <c r="J43" s="1"/>
      <c r="K43" s="1"/>
      <c r="L43" s="47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row>
    <row r="44" ht="13.5" customHeight="1">
      <c r="A44" s="1"/>
      <c r="B44" s="1"/>
      <c r="C44" s="1"/>
      <c r="D44" s="1"/>
      <c r="E44" s="1"/>
      <c r="F44" s="1"/>
      <c r="G44" s="1"/>
      <c r="H44" s="1"/>
      <c r="I44" s="1"/>
      <c r="J44" s="1"/>
      <c r="K44" s="1"/>
      <c r="L44" s="47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row>
    <row r="45" ht="13.5" customHeight="1">
      <c r="A45" s="1"/>
      <c r="B45" s="1"/>
      <c r="C45" s="1"/>
      <c r="D45" s="1"/>
      <c r="E45" s="1"/>
      <c r="F45" s="1"/>
      <c r="G45" s="1"/>
      <c r="H45" s="1"/>
      <c r="I45" s="1"/>
      <c r="J45" s="1"/>
      <c r="K45" s="1"/>
      <c r="L45" s="47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row>
    <row r="46" ht="13.5" customHeight="1">
      <c r="A46" s="1"/>
      <c r="B46" s="1"/>
      <c r="C46" s="1"/>
      <c r="D46" s="1"/>
      <c r="E46" s="1"/>
      <c r="F46" s="1"/>
      <c r="G46" s="1"/>
      <c r="H46" s="1"/>
      <c r="I46" s="1"/>
      <c r="J46" s="1"/>
      <c r="K46" s="1"/>
      <c r="L46" s="47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row>
    <row r="47" ht="13.5" customHeight="1">
      <c r="A47" s="1"/>
      <c r="B47" s="1"/>
      <c r="C47" s="1"/>
      <c r="D47" s="1"/>
      <c r="E47" s="1"/>
      <c r="F47" s="1"/>
      <c r="G47" s="1"/>
      <c r="H47" s="1"/>
      <c r="I47" s="1"/>
      <c r="J47" s="1"/>
      <c r="K47" s="1"/>
      <c r="L47" s="47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row>
    <row r="48" ht="13.5" customHeight="1">
      <c r="A48" s="1"/>
      <c r="B48" s="1"/>
      <c r="C48" s="1"/>
      <c r="D48" s="1"/>
      <c r="E48" s="1"/>
      <c r="F48" s="1"/>
      <c r="G48" s="1"/>
      <c r="H48" s="1"/>
      <c r="I48" s="1"/>
      <c r="J48" s="1"/>
      <c r="K48" s="1"/>
      <c r="L48" s="47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row>
    <row r="49" ht="13.5" customHeight="1">
      <c r="A49" s="1"/>
      <c r="B49" s="1"/>
      <c r="C49" s="1"/>
      <c r="D49" s="1"/>
      <c r="E49" s="1"/>
      <c r="F49" s="1"/>
      <c r="G49" s="1"/>
      <c r="H49" s="1"/>
      <c r="I49" s="1"/>
      <c r="J49" s="1"/>
      <c r="K49" s="1"/>
      <c r="L49" s="47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row>
    <row r="50" ht="13.5" customHeight="1">
      <c r="A50" s="1"/>
      <c r="B50" s="1"/>
      <c r="C50" s="1"/>
      <c r="D50" s="1"/>
      <c r="E50" s="1"/>
      <c r="F50" s="1"/>
      <c r="G50" s="1"/>
      <c r="H50" s="1"/>
      <c r="I50" s="1"/>
      <c r="J50" s="1"/>
      <c r="K50" s="1"/>
      <c r="L50" s="47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row>
    <row r="51" ht="13.5" customHeight="1">
      <c r="A51" s="1"/>
      <c r="B51" s="1"/>
      <c r="C51" s="1"/>
      <c r="D51" s="1"/>
      <c r="E51" s="1"/>
      <c r="F51" s="1"/>
      <c r="G51" s="1"/>
      <c r="H51" s="1"/>
      <c r="I51" s="1"/>
      <c r="J51" s="1"/>
      <c r="K51" s="1"/>
      <c r="L51" s="47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row>
    <row r="52" ht="13.5" customHeight="1">
      <c r="A52" s="1"/>
      <c r="B52" s="1"/>
      <c r="C52" s="1"/>
      <c r="D52" s="1"/>
      <c r="E52" s="1"/>
      <c r="F52" s="1"/>
      <c r="G52" s="1"/>
      <c r="H52" s="1"/>
      <c r="I52" s="1"/>
      <c r="J52" s="1"/>
      <c r="K52" s="1"/>
      <c r="L52" s="47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row>
    <row r="53" ht="13.5" customHeight="1">
      <c r="A53" s="1"/>
      <c r="B53" s="1"/>
      <c r="C53" s="1"/>
      <c r="D53" s="1"/>
      <c r="E53" s="1"/>
      <c r="F53" s="1"/>
      <c r="G53" s="1"/>
      <c r="H53" s="1"/>
      <c r="I53" s="1"/>
      <c r="J53" s="1"/>
      <c r="K53" s="1"/>
      <c r="L53" s="47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row>
    <row r="54" ht="13.5" customHeight="1">
      <c r="A54" s="1"/>
      <c r="B54" s="1"/>
      <c r="C54" s="1"/>
      <c r="D54" s="1"/>
      <c r="E54" s="1"/>
      <c r="F54" s="1"/>
      <c r="G54" s="1"/>
      <c r="H54" s="1"/>
      <c r="I54" s="1"/>
      <c r="J54" s="1"/>
      <c r="K54" s="1"/>
      <c r="L54" s="47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row>
    <row r="55" ht="13.5" customHeight="1">
      <c r="A55" s="1"/>
      <c r="B55" s="1"/>
      <c r="C55" s="1"/>
      <c r="D55" s="1"/>
      <c r="E55" s="1"/>
      <c r="F55" s="1"/>
      <c r="G55" s="1"/>
      <c r="H55" s="1"/>
      <c r="I55" s="1"/>
      <c r="J55" s="1"/>
      <c r="K55" s="1"/>
      <c r="L55" s="47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row>
    <row r="56" ht="13.5" customHeight="1">
      <c r="A56" s="1"/>
      <c r="B56" s="1"/>
      <c r="C56" s="1"/>
      <c r="D56" s="1"/>
      <c r="E56" s="1"/>
      <c r="F56" s="1"/>
      <c r="G56" s="1"/>
      <c r="H56" s="1"/>
      <c r="I56" s="1"/>
      <c r="J56" s="1"/>
      <c r="K56" s="1"/>
      <c r="L56" s="47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row>
    <row r="57" ht="13.5" customHeight="1">
      <c r="A57" s="1"/>
      <c r="B57" s="1"/>
      <c r="C57" s="1"/>
      <c r="D57" s="1"/>
      <c r="E57" s="1"/>
      <c r="F57" s="1"/>
      <c r="G57" s="1"/>
      <c r="H57" s="1"/>
      <c r="I57" s="1"/>
      <c r="J57" s="1"/>
      <c r="K57" s="1"/>
      <c r="L57" s="47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row>
    <row r="58" ht="13.5" customHeight="1">
      <c r="A58" s="1"/>
      <c r="B58" s="1"/>
      <c r="C58" s="1"/>
      <c r="D58" s="1"/>
      <c r="E58" s="1"/>
      <c r="F58" s="1"/>
      <c r="G58" s="1"/>
      <c r="H58" s="1"/>
      <c r="I58" s="1"/>
      <c r="J58" s="1"/>
      <c r="K58" s="1"/>
      <c r="L58" s="47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row>
    <row r="59" ht="13.5" customHeight="1">
      <c r="A59" s="1"/>
      <c r="B59" s="1"/>
      <c r="C59" s="1"/>
      <c r="D59" s="1"/>
      <c r="E59" s="1"/>
      <c r="F59" s="1"/>
      <c r="G59" s="1"/>
      <c r="H59" s="1"/>
      <c r="I59" s="1"/>
      <c r="J59" s="1"/>
      <c r="K59" s="1"/>
      <c r="L59" s="47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row>
    <row r="60" ht="13.5" customHeight="1">
      <c r="A60" s="1"/>
      <c r="B60" s="1"/>
      <c r="C60" s="1"/>
      <c r="D60" s="1"/>
      <c r="E60" s="1"/>
      <c r="F60" s="1"/>
      <c r="G60" s="1"/>
      <c r="H60" s="1"/>
      <c r="I60" s="1"/>
      <c r="J60" s="1"/>
      <c r="K60" s="1"/>
      <c r="L60" s="47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row>
    <row r="61" ht="13.5" customHeight="1">
      <c r="A61" s="1"/>
      <c r="B61" s="1"/>
      <c r="C61" s="1"/>
      <c r="D61" s="1"/>
      <c r="E61" s="1"/>
      <c r="F61" s="1"/>
      <c r="G61" s="1"/>
      <c r="H61" s="1"/>
      <c r="I61" s="1"/>
      <c r="J61" s="1"/>
      <c r="K61" s="1"/>
      <c r="L61" s="47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row>
    <row r="62" ht="13.5" customHeight="1">
      <c r="A62" s="1"/>
      <c r="B62" s="1"/>
      <c r="C62" s="1"/>
      <c r="D62" s="1"/>
      <c r="E62" s="1"/>
      <c r="F62" s="1"/>
      <c r="G62" s="1"/>
      <c r="H62" s="1"/>
      <c r="I62" s="1"/>
      <c r="J62" s="1"/>
      <c r="K62" s="1"/>
      <c r="L62" s="47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row>
    <row r="63" ht="13.5" customHeight="1">
      <c r="A63" s="1"/>
      <c r="B63" s="1"/>
      <c r="C63" s="1"/>
      <c r="D63" s="1"/>
      <c r="E63" s="1"/>
      <c r="F63" s="1"/>
      <c r="G63" s="1"/>
      <c r="H63" s="1"/>
      <c r="I63" s="1"/>
      <c r="J63" s="1"/>
      <c r="K63" s="1"/>
      <c r="L63" s="47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row>
    <row r="64" ht="13.5" customHeight="1">
      <c r="A64" s="1"/>
      <c r="B64" s="1"/>
      <c r="C64" s="1"/>
      <c r="D64" s="1"/>
      <c r="E64" s="1"/>
      <c r="F64" s="1"/>
      <c r="G64" s="1"/>
      <c r="H64" s="1"/>
      <c r="I64" s="1"/>
      <c r="J64" s="1"/>
      <c r="K64" s="1"/>
      <c r="L64" s="47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row>
    <row r="65" ht="13.5" customHeight="1">
      <c r="A65" s="1"/>
      <c r="B65" s="1"/>
      <c r="C65" s="1"/>
      <c r="D65" s="1"/>
      <c r="E65" s="1"/>
      <c r="F65" s="1"/>
      <c r="G65" s="1"/>
      <c r="H65" s="1"/>
      <c r="I65" s="1"/>
      <c r="J65" s="1"/>
      <c r="K65" s="1"/>
      <c r="L65" s="47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row>
    <row r="66" ht="13.5" customHeight="1">
      <c r="A66" s="1"/>
      <c r="B66" s="1"/>
      <c r="C66" s="1"/>
      <c r="D66" s="1"/>
      <c r="E66" s="1"/>
      <c r="F66" s="1"/>
      <c r="G66" s="1"/>
      <c r="H66" s="1"/>
      <c r="I66" s="1"/>
      <c r="J66" s="1"/>
      <c r="K66" s="1"/>
      <c r="L66" s="47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row>
    <row r="67" ht="13.5" customHeight="1">
      <c r="A67" s="1"/>
      <c r="B67" s="1"/>
      <c r="C67" s="1"/>
      <c r="D67" s="1"/>
      <c r="E67" s="1"/>
      <c r="F67" s="1"/>
      <c r="G67" s="1"/>
      <c r="H67" s="1"/>
      <c r="I67" s="1"/>
      <c r="J67" s="1"/>
      <c r="K67" s="1"/>
      <c r="L67" s="47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row>
    <row r="68" ht="13.5" customHeight="1">
      <c r="A68" s="1"/>
      <c r="B68" s="1"/>
      <c r="C68" s="1"/>
      <c r="D68" s="1"/>
      <c r="E68" s="1"/>
      <c r="F68" s="1"/>
      <c r="G68" s="1"/>
      <c r="H68" s="1"/>
      <c r="I68" s="1"/>
      <c r="J68" s="1"/>
      <c r="K68" s="1"/>
      <c r="L68" s="47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row>
    <row r="69" ht="13.5" customHeight="1">
      <c r="A69" s="1"/>
      <c r="B69" s="1"/>
      <c r="C69" s="1"/>
      <c r="D69" s="1"/>
      <c r="E69" s="1"/>
      <c r="F69" s="1"/>
      <c r="G69" s="1"/>
      <c r="H69" s="1"/>
      <c r="I69" s="1"/>
      <c r="J69" s="1"/>
      <c r="K69" s="1"/>
      <c r="L69" s="47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row>
    <row r="70" ht="13.5" customHeight="1">
      <c r="A70" s="1"/>
      <c r="B70" s="1"/>
      <c r="C70" s="1"/>
      <c r="D70" s="1"/>
      <c r="E70" s="1"/>
      <c r="F70" s="1"/>
      <c r="G70" s="1"/>
      <c r="H70" s="1"/>
      <c r="I70" s="1"/>
      <c r="J70" s="1"/>
      <c r="K70" s="1"/>
      <c r="L70" s="47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row>
    <row r="71" ht="13.5" customHeight="1">
      <c r="A71" s="1"/>
      <c r="B71" s="1"/>
      <c r="C71" s="1"/>
      <c r="D71" s="1"/>
      <c r="E71" s="1"/>
      <c r="F71" s="1"/>
      <c r="G71" s="1"/>
      <c r="H71" s="1"/>
      <c r="I71" s="1"/>
      <c r="J71" s="1"/>
      <c r="K71" s="1"/>
      <c r="L71" s="47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row>
    <row r="72" ht="13.5" customHeight="1">
      <c r="A72" s="1"/>
      <c r="B72" s="1"/>
      <c r="C72" s="1"/>
      <c r="D72" s="1"/>
      <c r="E72" s="1"/>
      <c r="F72" s="1"/>
      <c r="G72" s="1"/>
      <c r="H72" s="1"/>
      <c r="I72" s="1"/>
      <c r="J72" s="1"/>
      <c r="K72" s="1"/>
      <c r="L72" s="47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row>
    <row r="73" ht="13.5" customHeight="1">
      <c r="A73" s="1"/>
      <c r="B73" s="1"/>
      <c r="C73" s="1"/>
      <c r="D73" s="1"/>
      <c r="E73" s="1"/>
      <c r="F73" s="1"/>
      <c r="G73" s="1"/>
      <c r="H73" s="1"/>
      <c r="I73" s="1"/>
      <c r="J73" s="1"/>
      <c r="K73" s="1"/>
      <c r="L73" s="47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row>
    <row r="74" ht="13.5" customHeight="1">
      <c r="A74" s="1"/>
      <c r="B74" s="1"/>
      <c r="C74" s="1"/>
      <c r="D74" s="1"/>
      <c r="E74" s="1"/>
      <c r="F74" s="1"/>
      <c r="G74" s="1"/>
      <c r="H74" s="1"/>
      <c r="I74" s="1"/>
      <c r="J74" s="1"/>
      <c r="K74" s="1"/>
      <c r="L74" s="47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row>
    <row r="75" ht="13.5" customHeight="1">
      <c r="A75" s="1"/>
      <c r="B75" s="1"/>
      <c r="C75" s="1"/>
      <c r="D75" s="1"/>
      <c r="E75" s="1"/>
      <c r="F75" s="1"/>
      <c r="G75" s="1"/>
      <c r="H75" s="1"/>
      <c r="I75" s="1"/>
      <c r="J75" s="1"/>
      <c r="K75" s="1"/>
      <c r="L75" s="47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row>
    <row r="76" ht="13.5" customHeight="1">
      <c r="A76" s="1"/>
      <c r="B76" s="1"/>
      <c r="C76" s="1"/>
      <c r="D76" s="1"/>
      <c r="E76" s="1"/>
      <c r="F76" s="1"/>
      <c r="G76" s="1"/>
      <c r="H76" s="1"/>
      <c r="I76" s="1"/>
      <c r="J76" s="1"/>
      <c r="K76" s="1"/>
      <c r="L76" s="47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row>
    <row r="77" ht="13.5" customHeight="1">
      <c r="A77" s="1"/>
      <c r="B77" s="1"/>
      <c r="C77" s="1"/>
      <c r="D77" s="1"/>
      <c r="E77" s="1"/>
      <c r="F77" s="1"/>
      <c r="G77" s="1"/>
      <c r="H77" s="1"/>
      <c r="I77" s="1"/>
      <c r="J77" s="1"/>
      <c r="K77" s="1"/>
      <c r="L77" s="47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row>
    <row r="78" ht="13.5" customHeight="1">
      <c r="A78" s="1"/>
      <c r="B78" s="1"/>
      <c r="C78" s="1"/>
      <c r="D78" s="1"/>
      <c r="E78" s="1"/>
      <c r="F78" s="1"/>
      <c r="G78" s="1"/>
      <c r="H78" s="1"/>
      <c r="I78" s="1"/>
      <c r="J78" s="1"/>
      <c r="K78" s="1"/>
      <c r="L78" s="47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row>
    <row r="79" ht="13.5" customHeight="1">
      <c r="A79" s="1"/>
      <c r="B79" s="1"/>
      <c r="C79" s="1"/>
      <c r="D79" s="1"/>
      <c r="E79" s="1"/>
      <c r="F79" s="1"/>
      <c r="G79" s="1"/>
      <c r="H79" s="1"/>
      <c r="I79" s="1"/>
      <c r="J79" s="1"/>
      <c r="K79" s="1"/>
      <c r="L79" s="47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row>
    <row r="80" ht="13.5" customHeight="1">
      <c r="A80" s="1"/>
      <c r="B80" s="1"/>
      <c r="C80" s="1"/>
      <c r="D80" s="1"/>
      <c r="E80" s="1"/>
      <c r="F80" s="1"/>
      <c r="G80" s="1"/>
      <c r="H80" s="1"/>
      <c r="I80" s="1"/>
      <c r="J80" s="1"/>
      <c r="K80" s="1"/>
      <c r="L80" s="47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row>
    <row r="81" ht="13.5" customHeight="1">
      <c r="A81" s="1"/>
      <c r="B81" s="1"/>
      <c r="C81" s="1"/>
      <c r="D81" s="1"/>
      <c r="E81" s="1"/>
      <c r="F81" s="1"/>
      <c r="G81" s="1"/>
      <c r="H81" s="1"/>
      <c r="I81" s="1"/>
      <c r="J81" s="1"/>
      <c r="K81" s="1"/>
      <c r="L81" s="47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row>
    <row r="82" ht="13.5" customHeight="1">
      <c r="A82" s="1"/>
      <c r="B82" s="1"/>
      <c r="C82" s="1"/>
      <c r="D82" s="1"/>
      <c r="E82" s="1"/>
      <c r="F82" s="1"/>
      <c r="G82" s="1"/>
      <c r="H82" s="1"/>
      <c r="I82" s="1"/>
      <c r="J82" s="1"/>
      <c r="K82" s="1"/>
      <c r="L82" s="47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row>
    <row r="83" ht="13.5" customHeight="1">
      <c r="A83" s="1"/>
      <c r="B83" s="1"/>
      <c r="C83" s="1"/>
      <c r="D83" s="1"/>
      <c r="E83" s="1"/>
      <c r="F83" s="1"/>
      <c r="G83" s="1"/>
      <c r="H83" s="1"/>
      <c r="I83" s="1"/>
      <c r="J83" s="1"/>
      <c r="K83" s="1"/>
      <c r="L83" s="47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row>
    <row r="84" ht="13.5" customHeight="1">
      <c r="A84" s="1"/>
      <c r="B84" s="1"/>
      <c r="C84" s="1"/>
      <c r="D84" s="1"/>
      <c r="E84" s="1"/>
      <c r="F84" s="1"/>
      <c r="G84" s="1"/>
      <c r="H84" s="1"/>
      <c r="I84" s="1"/>
      <c r="J84" s="1"/>
      <c r="K84" s="1"/>
      <c r="L84" s="47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row>
    <row r="85" ht="13.5" customHeight="1">
      <c r="A85" s="1"/>
      <c r="B85" s="1"/>
      <c r="C85" s="1"/>
      <c r="D85" s="1"/>
      <c r="E85" s="1"/>
      <c r="F85" s="1"/>
      <c r="G85" s="1"/>
      <c r="H85" s="1"/>
      <c r="I85" s="1"/>
      <c r="J85" s="1"/>
      <c r="K85" s="1"/>
      <c r="L85" s="47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row>
    <row r="86" ht="13.5" customHeight="1">
      <c r="A86" s="1"/>
      <c r="B86" s="1"/>
      <c r="C86" s="1"/>
      <c r="D86" s="1"/>
      <c r="E86" s="1"/>
      <c r="F86" s="1"/>
      <c r="G86" s="1"/>
      <c r="H86" s="1"/>
      <c r="I86" s="1"/>
      <c r="J86" s="1"/>
      <c r="K86" s="1"/>
      <c r="L86" s="47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row>
    <row r="87" ht="13.5" customHeight="1">
      <c r="A87" s="1"/>
      <c r="B87" s="1"/>
      <c r="C87" s="1"/>
      <c r="D87" s="1"/>
      <c r="E87" s="1"/>
      <c r="F87" s="1"/>
      <c r="G87" s="1"/>
      <c r="H87" s="1"/>
      <c r="I87" s="1"/>
      <c r="J87" s="1"/>
      <c r="K87" s="1"/>
      <c r="L87" s="47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row>
    <row r="88" ht="13.5" customHeight="1">
      <c r="A88" s="1"/>
      <c r="B88" s="1"/>
      <c r="C88" s="1"/>
      <c r="D88" s="1"/>
      <c r="E88" s="1"/>
      <c r="F88" s="1"/>
      <c r="G88" s="1"/>
      <c r="H88" s="1"/>
      <c r="I88" s="1"/>
      <c r="J88" s="1"/>
      <c r="K88" s="1"/>
      <c r="L88" s="47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row>
    <row r="89" ht="13.5" customHeight="1">
      <c r="A89" s="1"/>
      <c r="B89" s="1"/>
      <c r="C89" s="1"/>
      <c r="D89" s="1"/>
      <c r="E89" s="1"/>
      <c r="F89" s="1"/>
      <c r="G89" s="1"/>
      <c r="H89" s="1"/>
      <c r="I89" s="1"/>
      <c r="J89" s="1"/>
      <c r="K89" s="1"/>
      <c r="L89" s="47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row>
    <row r="90" ht="13.5" customHeight="1">
      <c r="A90" s="1"/>
      <c r="B90" s="1"/>
      <c r="C90" s="1"/>
      <c r="D90" s="1"/>
      <c r="E90" s="1"/>
      <c r="F90" s="1"/>
      <c r="G90" s="1"/>
      <c r="H90" s="1"/>
      <c r="I90" s="1"/>
      <c r="J90" s="1"/>
      <c r="K90" s="1"/>
      <c r="L90" s="47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row>
    <row r="91" ht="13.5" customHeight="1">
      <c r="A91" s="1"/>
      <c r="B91" s="1"/>
      <c r="C91" s="1"/>
      <c r="D91" s="1"/>
      <c r="E91" s="1"/>
      <c r="F91" s="1"/>
      <c r="G91" s="1"/>
      <c r="H91" s="1"/>
      <c r="I91" s="1"/>
      <c r="J91" s="1"/>
      <c r="K91" s="1"/>
      <c r="L91" s="47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row>
    <row r="92" ht="13.5" customHeight="1">
      <c r="A92" s="1"/>
      <c r="B92" s="1"/>
      <c r="C92" s="1"/>
      <c r="D92" s="1"/>
      <c r="E92" s="1"/>
      <c r="F92" s="1"/>
      <c r="G92" s="1"/>
      <c r="H92" s="1"/>
      <c r="I92" s="1"/>
      <c r="J92" s="1"/>
      <c r="K92" s="1"/>
      <c r="L92" s="47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row>
    <row r="93" ht="13.5" customHeight="1">
      <c r="A93" s="1"/>
      <c r="B93" s="1"/>
      <c r="C93" s="1"/>
      <c r="D93" s="1"/>
      <c r="E93" s="1"/>
      <c r="F93" s="1"/>
      <c r="G93" s="1"/>
      <c r="H93" s="1"/>
      <c r="I93" s="1"/>
      <c r="J93" s="1"/>
      <c r="K93" s="1"/>
      <c r="L93" s="47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row>
    <row r="94" ht="13.5" customHeight="1">
      <c r="A94" s="1"/>
      <c r="B94" s="1"/>
      <c r="C94" s="1"/>
      <c r="D94" s="1"/>
      <c r="E94" s="1"/>
      <c r="F94" s="1"/>
      <c r="G94" s="1"/>
      <c r="H94" s="1"/>
      <c r="I94" s="1"/>
      <c r="J94" s="1"/>
      <c r="K94" s="1"/>
      <c r="L94" s="47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row>
    <row r="95" ht="13.5" customHeight="1">
      <c r="A95" s="1"/>
      <c r="B95" s="1"/>
      <c r="C95" s="1"/>
      <c r="D95" s="1"/>
      <c r="E95" s="1"/>
      <c r="F95" s="1"/>
      <c r="G95" s="1"/>
      <c r="H95" s="1"/>
      <c r="I95" s="1"/>
      <c r="J95" s="1"/>
      <c r="K95" s="1"/>
      <c r="L95" s="47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row>
    <row r="96" ht="13.5" customHeight="1">
      <c r="A96" s="1"/>
      <c r="B96" s="1"/>
      <c r="C96" s="1"/>
      <c r="D96" s="1"/>
      <c r="E96" s="1"/>
      <c r="F96" s="1"/>
      <c r="G96" s="1"/>
      <c r="H96" s="1"/>
      <c r="I96" s="1"/>
      <c r="J96" s="1"/>
      <c r="K96" s="1"/>
      <c r="L96" s="47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row>
    <row r="97" ht="13.5" customHeight="1">
      <c r="A97" s="1"/>
      <c r="B97" s="1"/>
      <c r="C97" s="1"/>
      <c r="D97" s="1"/>
      <c r="E97" s="1"/>
      <c r="F97" s="1"/>
      <c r="G97" s="1"/>
      <c r="H97" s="1"/>
      <c r="I97" s="1"/>
      <c r="J97" s="1"/>
      <c r="K97" s="1"/>
      <c r="L97" s="47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row>
    <row r="98" ht="13.5" customHeight="1">
      <c r="A98" s="1"/>
      <c r="B98" s="1"/>
      <c r="C98" s="1"/>
      <c r="D98" s="1"/>
      <c r="E98" s="1"/>
      <c r="F98" s="1"/>
      <c r="G98" s="1"/>
      <c r="H98" s="1"/>
      <c r="I98" s="1"/>
      <c r="J98" s="1"/>
      <c r="K98" s="1"/>
      <c r="L98" s="47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row>
    <row r="99" ht="13.5" customHeight="1">
      <c r="A99" s="1"/>
      <c r="B99" s="1"/>
      <c r="C99" s="1"/>
      <c r="D99" s="1"/>
      <c r="E99" s="1"/>
      <c r="F99" s="1"/>
      <c r="G99" s="1"/>
      <c r="H99" s="1"/>
      <c r="I99" s="1"/>
      <c r="J99" s="1"/>
      <c r="K99" s="1"/>
      <c r="L99" s="47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row>
    <row r="100" ht="13.5" customHeight="1">
      <c r="A100" s="1"/>
      <c r="B100" s="1"/>
      <c r="C100" s="1"/>
      <c r="D100" s="1"/>
      <c r="E100" s="1"/>
      <c r="F100" s="1"/>
      <c r="G100" s="1"/>
      <c r="H100" s="1"/>
      <c r="I100" s="1"/>
      <c r="J100" s="1"/>
      <c r="K100" s="1"/>
      <c r="L100" s="47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row>
    <row r="101" ht="13.5" customHeight="1">
      <c r="A101" s="1"/>
      <c r="B101" s="1"/>
      <c r="C101" s="1"/>
      <c r="D101" s="1"/>
      <c r="E101" s="1"/>
      <c r="F101" s="1"/>
      <c r="G101" s="1"/>
      <c r="H101" s="1"/>
      <c r="I101" s="1"/>
      <c r="J101" s="1"/>
      <c r="K101" s="1"/>
      <c r="L101" s="47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row>
    <row r="102" ht="13.5" customHeight="1">
      <c r="A102" s="1"/>
      <c r="B102" s="1"/>
      <c r="C102" s="1"/>
      <c r="D102" s="1"/>
      <c r="E102" s="1"/>
      <c r="F102" s="1"/>
      <c r="G102" s="1"/>
      <c r="H102" s="1"/>
      <c r="I102" s="1"/>
      <c r="J102" s="1"/>
      <c r="K102" s="1"/>
      <c r="L102" s="47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row>
    <row r="103" ht="13.5" customHeight="1">
      <c r="A103" s="1"/>
      <c r="B103" s="1"/>
      <c r="C103" s="1"/>
      <c r="D103" s="1"/>
      <c r="E103" s="1"/>
      <c r="F103" s="1"/>
      <c r="G103" s="1"/>
      <c r="H103" s="1"/>
      <c r="I103" s="1"/>
      <c r="J103" s="1"/>
      <c r="K103" s="1"/>
      <c r="L103" s="47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row>
    <row r="104" ht="13.5" customHeight="1">
      <c r="A104" s="1"/>
      <c r="B104" s="1"/>
      <c r="C104" s="1"/>
      <c r="D104" s="1"/>
      <c r="E104" s="1"/>
      <c r="F104" s="1"/>
      <c r="G104" s="1"/>
      <c r="H104" s="1"/>
      <c r="I104" s="1"/>
      <c r="J104" s="1"/>
      <c r="K104" s="1"/>
      <c r="L104" s="47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row>
    <row r="105" ht="13.5" customHeight="1">
      <c r="A105" s="1"/>
      <c r="B105" s="1"/>
      <c r="C105" s="1"/>
      <c r="D105" s="1"/>
      <c r="E105" s="1"/>
      <c r="F105" s="1"/>
      <c r="G105" s="1"/>
      <c r="H105" s="1"/>
      <c r="I105" s="1"/>
      <c r="J105" s="1"/>
      <c r="K105" s="1"/>
      <c r="L105" s="47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row>
    <row r="106" ht="13.5" customHeight="1">
      <c r="A106" s="1"/>
      <c r="B106" s="1"/>
      <c r="C106" s="1"/>
      <c r="D106" s="1"/>
      <c r="E106" s="1"/>
      <c r="F106" s="1"/>
      <c r="G106" s="1"/>
      <c r="H106" s="1"/>
      <c r="I106" s="1"/>
      <c r="J106" s="1"/>
      <c r="K106" s="1"/>
      <c r="L106" s="47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row>
    <row r="107" ht="13.5" customHeight="1">
      <c r="A107" s="1"/>
      <c r="B107" s="1"/>
      <c r="C107" s="1"/>
      <c r="D107" s="1"/>
      <c r="E107" s="1"/>
      <c r="F107" s="1"/>
      <c r="G107" s="1"/>
      <c r="H107" s="1"/>
      <c r="I107" s="1"/>
      <c r="J107" s="1"/>
      <c r="K107" s="1"/>
      <c r="L107" s="47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row>
    <row r="108" ht="13.5" customHeight="1">
      <c r="A108" s="1"/>
      <c r="B108" s="1"/>
      <c r="C108" s="1"/>
      <c r="D108" s="1"/>
      <c r="E108" s="1"/>
      <c r="F108" s="1"/>
      <c r="G108" s="1"/>
      <c r="H108" s="1"/>
      <c r="I108" s="1"/>
      <c r="J108" s="1"/>
      <c r="K108" s="1"/>
      <c r="L108" s="47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row>
    <row r="109" ht="13.5" customHeight="1">
      <c r="A109" s="1"/>
      <c r="B109" s="1"/>
      <c r="C109" s="1"/>
      <c r="D109" s="1"/>
      <c r="E109" s="1"/>
      <c r="F109" s="1"/>
      <c r="G109" s="1"/>
      <c r="H109" s="1"/>
      <c r="I109" s="1"/>
      <c r="J109" s="1"/>
      <c r="K109" s="1"/>
      <c r="L109" s="47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row>
    <row r="110" ht="13.5" customHeight="1">
      <c r="A110" s="1"/>
      <c r="B110" s="1"/>
      <c r="C110" s="1"/>
      <c r="D110" s="1"/>
      <c r="E110" s="1"/>
      <c r="F110" s="1"/>
      <c r="G110" s="1"/>
      <c r="H110" s="1"/>
      <c r="I110" s="1"/>
      <c r="J110" s="1"/>
      <c r="K110" s="1"/>
      <c r="L110" s="47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row>
    <row r="111" ht="13.5" customHeight="1">
      <c r="A111" s="1"/>
      <c r="B111" s="1"/>
      <c r="C111" s="1"/>
      <c r="D111" s="1"/>
      <c r="E111" s="1"/>
      <c r="F111" s="1"/>
      <c r="G111" s="1"/>
      <c r="H111" s="1"/>
      <c r="I111" s="1"/>
      <c r="J111" s="1"/>
      <c r="K111" s="1"/>
      <c r="L111" s="47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row>
    <row r="112" ht="13.5" customHeight="1">
      <c r="A112" s="1"/>
      <c r="B112" s="1"/>
      <c r="C112" s="1"/>
      <c r="D112" s="1"/>
      <c r="E112" s="1"/>
      <c r="F112" s="1"/>
      <c r="G112" s="1"/>
      <c r="H112" s="1"/>
      <c r="I112" s="1"/>
      <c r="J112" s="1"/>
      <c r="K112" s="1"/>
      <c r="L112" s="47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row>
    <row r="113" ht="13.5" customHeight="1">
      <c r="A113" s="1"/>
      <c r="B113" s="1"/>
      <c r="C113" s="1"/>
      <c r="D113" s="1"/>
      <c r="E113" s="1"/>
      <c r="F113" s="1"/>
      <c r="G113" s="1"/>
      <c r="H113" s="1"/>
      <c r="I113" s="1"/>
      <c r="J113" s="1"/>
      <c r="K113" s="1"/>
      <c r="L113" s="47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row>
    <row r="114" ht="13.5" customHeight="1">
      <c r="A114" s="1"/>
      <c r="B114" s="1"/>
      <c r="C114" s="1"/>
      <c r="D114" s="1"/>
      <c r="E114" s="1"/>
      <c r="F114" s="1"/>
      <c r="G114" s="1"/>
      <c r="H114" s="1"/>
      <c r="I114" s="1"/>
      <c r="J114" s="1"/>
      <c r="K114" s="1"/>
      <c r="L114" s="47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row>
    <row r="115" ht="13.5" customHeight="1">
      <c r="A115" s="1"/>
      <c r="B115" s="1"/>
      <c r="C115" s="1"/>
      <c r="D115" s="1"/>
      <c r="E115" s="1"/>
      <c r="F115" s="1"/>
      <c r="G115" s="1"/>
      <c r="H115" s="1"/>
      <c r="I115" s="1"/>
      <c r="J115" s="1"/>
      <c r="K115" s="1"/>
      <c r="L115" s="47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row>
    <row r="116" ht="13.5" customHeight="1">
      <c r="A116" s="1"/>
      <c r="B116" s="1"/>
      <c r="C116" s="1"/>
      <c r="D116" s="1"/>
      <c r="E116" s="1"/>
      <c r="F116" s="1"/>
      <c r="G116" s="1"/>
      <c r="H116" s="1"/>
      <c r="I116" s="1"/>
      <c r="J116" s="1"/>
      <c r="K116" s="1"/>
      <c r="L116" s="47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row>
    <row r="117" ht="13.5" customHeight="1">
      <c r="A117" s="1"/>
      <c r="B117" s="1"/>
      <c r="C117" s="1"/>
      <c r="D117" s="1"/>
      <c r="E117" s="1"/>
      <c r="F117" s="1"/>
      <c r="G117" s="1"/>
      <c r="H117" s="1"/>
      <c r="I117" s="1"/>
      <c r="J117" s="1"/>
      <c r="K117" s="1"/>
      <c r="L117" s="47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row>
    <row r="118" ht="13.5" customHeight="1">
      <c r="A118" s="1"/>
      <c r="B118" s="1"/>
      <c r="C118" s="1"/>
      <c r="D118" s="1"/>
      <c r="E118" s="1"/>
      <c r="F118" s="1"/>
      <c r="G118" s="1"/>
      <c r="H118" s="1"/>
      <c r="I118" s="1"/>
      <c r="J118" s="1"/>
      <c r="K118" s="1"/>
      <c r="L118" s="47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row>
    <row r="119" ht="13.5" customHeight="1">
      <c r="A119" s="1"/>
      <c r="B119" s="1"/>
      <c r="C119" s="1"/>
      <c r="D119" s="1"/>
      <c r="E119" s="1"/>
      <c r="F119" s="1"/>
      <c r="G119" s="1"/>
      <c r="H119" s="1"/>
      <c r="I119" s="1"/>
      <c r="J119" s="1"/>
      <c r="K119" s="1"/>
      <c r="L119" s="47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row>
    <row r="120" ht="13.5" customHeight="1">
      <c r="A120" s="1"/>
      <c r="B120" s="1"/>
      <c r="C120" s="1"/>
      <c r="D120" s="1"/>
      <c r="E120" s="1"/>
      <c r="F120" s="1"/>
      <c r="G120" s="1"/>
      <c r="H120" s="1"/>
      <c r="I120" s="1"/>
      <c r="J120" s="1"/>
      <c r="K120" s="1"/>
      <c r="L120" s="47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row>
    <row r="121" ht="13.5" customHeight="1">
      <c r="A121" s="1"/>
      <c r="B121" s="1"/>
      <c r="C121" s="1"/>
      <c r="D121" s="1"/>
      <c r="E121" s="1"/>
      <c r="F121" s="1"/>
      <c r="G121" s="1"/>
      <c r="H121" s="1"/>
      <c r="I121" s="1"/>
      <c r="J121" s="1"/>
      <c r="K121" s="1"/>
      <c r="L121" s="47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row>
    <row r="122" ht="13.5" customHeight="1">
      <c r="A122" s="1"/>
      <c r="B122" s="1"/>
      <c r="C122" s="1"/>
      <c r="D122" s="1"/>
      <c r="E122" s="1"/>
      <c r="F122" s="1"/>
      <c r="G122" s="1"/>
      <c r="H122" s="1"/>
      <c r="I122" s="1"/>
      <c r="J122" s="1"/>
      <c r="K122" s="1"/>
      <c r="L122" s="47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row>
    <row r="123" ht="13.5" customHeight="1">
      <c r="A123" s="1"/>
      <c r="B123" s="1"/>
      <c r="C123" s="1"/>
      <c r="D123" s="1"/>
      <c r="E123" s="1"/>
      <c r="F123" s="1"/>
      <c r="G123" s="1"/>
      <c r="H123" s="1"/>
      <c r="I123" s="1"/>
      <c r="J123" s="1"/>
      <c r="K123" s="1"/>
      <c r="L123" s="47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row>
    <row r="124" ht="13.5" customHeight="1">
      <c r="A124" s="1"/>
      <c r="B124" s="1"/>
      <c r="C124" s="1"/>
      <c r="D124" s="1"/>
      <c r="E124" s="1"/>
      <c r="F124" s="1"/>
      <c r="G124" s="1"/>
      <c r="H124" s="1"/>
      <c r="I124" s="1"/>
      <c r="J124" s="1"/>
      <c r="K124" s="1"/>
      <c r="L124" s="47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row>
    <row r="125" ht="13.5" customHeight="1">
      <c r="A125" s="1"/>
      <c r="B125" s="1"/>
      <c r="C125" s="1"/>
      <c r="D125" s="1"/>
      <c r="E125" s="1"/>
      <c r="F125" s="1"/>
      <c r="G125" s="1"/>
      <c r="H125" s="1"/>
      <c r="I125" s="1"/>
      <c r="J125" s="1"/>
      <c r="K125" s="1"/>
      <c r="L125" s="47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row>
    <row r="126" ht="13.5" customHeight="1">
      <c r="A126" s="1"/>
      <c r="B126" s="1"/>
      <c r="C126" s="1"/>
      <c r="D126" s="1"/>
      <c r="E126" s="1"/>
      <c r="F126" s="1"/>
      <c r="G126" s="1"/>
      <c r="H126" s="1"/>
      <c r="I126" s="1"/>
      <c r="J126" s="1"/>
      <c r="K126" s="1"/>
      <c r="L126" s="47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row>
    <row r="127" ht="13.5" customHeight="1">
      <c r="A127" s="1"/>
      <c r="B127" s="1"/>
      <c r="C127" s="1"/>
      <c r="D127" s="1"/>
      <c r="E127" s="1"/>
      <c r="F127" s="1"/>
      <c r="G127" s="1"/>
      <c r="H127" s="1"/>
      <c r="I127" s="1"/>
      <c r="J127" s="1"/>
      <c r="K127" s="1"/>
      <c r="L127" s="47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row>
    <row r="128" ht="13.5" customHeight="1">
      <c r="A128" s="1"/>
      <c r="B128" s="1"/>
      <c r="C128" s="1"/>
      <c r="D128" s="1"/>
      <c r="E128" s="1"/>
      <c r="F128" s="1"/>
      <c r="G128" s="1"/>
      <c r="H128" s="1"/>
      <c r="I128" s="1"/>
      <c r="J128" s="1"/>
      <c r="K128" s="1"/>
      <c r="L128" s="47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row>
    <row r="129" ht="13.5" customHeight="1">
      <c r="A129" s="1"/>
      <c r="B129" s="1"/>
      <c r="C129" s="1"/>
      <c r="D129" s="1"/>
      <c r="E129" s="1"/>
      <c r="F129" s="1"/>
      <c r="G129" s="1"/>
      <c r="H129" s="1"/>
      <c r="I129" s="1"/>
      <c r="J129" s="1"/>
      <c r="K129" s="1"/>
      <c r="L129" s="47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row>
    <row r="130" ht="13.5" customHeight="1">
      <c r="A130" s="1"/>
      <c r="B130" s="1"/>
      <c r="C130" s="1"/>
      <c r="D130" s="1"/>
      <c r="E130" s="1"/>
      <c r="F130" s="1"/>
      <c r="G130" s="1"/>
      <c r="H130" s="1"/>
      <c r="I130" s="1"/>
      <c r="J130" s="1"/>
      <c r="K130" s="1"/>
      <c r="L130" s="47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row>
    <row r="131" ht="13.5" customHeight="1">
      <c r="A131" s="1"/>
      <c r="B131" s="1"/>
      <c r="C131" s="1"/>
      <c r="D131" s="1"/>
      <c r="E131" s="1"/>
      <c r="F131" s="1"/>
      <c r="G131" s="1"/>
      <c r="H131" s="1"/>
      <c r="I131" s="1"/>
      <c r="J131" s="1"/>
      <c r="K131" s="1"/>
      <c r="L131" s="47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row>
    <row r="132" ht="13.5" customHeight="1">
      <c r="A132" s="1"/>
      <c r="B132" s="1"/>
      <c r="C132" s="1"/>
      <c r="D132" s="1"/>
      <c r="E132" s="1"/>
      <c r="F132" s="1"/>
      <c r="G132" s="1"/>
      <c r="H132" s="1"/>
      <c r="I132" s="1"/>
      <c r="J132" s="1"/>
      <c r="K132" s="1"/>
      <c r="L132" s="47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row>
    <row r="133" ht="13.5" customHeight="1">
      <c r="A133" s="1"/>
      <c r="B133" s="1"/>
      <c r="C133" s="1"/>
      <c r="D133" s="1"/>
      <c r="E133" s="1"/>
      <c r="F133" s="1"/>
      <c r="G133" s="1"/>
      <c r="H133" s="1"/>
      <c r="I133" s="1"/>
      <c r="J133" s="1"/>
      <c r="K133" s="1"/>
      <c r="L133" s="47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row>
    <row r="134" ht="13.5" customHeight="1">
      <c r="A134" s="1"/>
      <c r="B134" s="1"/>
      <c r="C134" s="1"/>
      <c r="D134" s="1"/>
      <c r="E134" s="1"/>
      <c r="F134" s="1"/>
      <c r="G134" s="1"/>
      <c r="H134" s="1"/>
      <c r="I134" s="1"/>
      <c r="J134" s="1"/>
      <c r="K134" s="1"/>
      <c r="L134" s="47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row>
    <row r="135" ht="13.5" customHeight="1">
      <c r="A135" s="1"/>
      <c r="B135" s="1"/>
      <c r="C135" s="1"/>
      <c r="D135" s="1"/>
      <c r="E135" s="1"/>
      <c r="F135" s="1"/>
      <c r="G135" s="1"/>
      <c r="H135" s="1"/>
      <c r="I135" s="1"/>
      <c r="J135" s="1"/>
      <c r="K135" s="1"/>
      <c r="L135" s="47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row>
    <row r="136" ht="13.5" customHeight="1">
      <c r="A136" s="1"/>
      <c r="B136" s="1"/>
      <c r="C136" s="1"/>
      <c r="D136" s="1"/>
      <c r="E136" s="1"/>
      <c r="F136" s="1"/>
      <c r="G136" s="1"/>
      <c r="H136" s="1"/>
      <c r="I136" s="1"/>
      <c r="J136" s="1"/>
      <c r="K136" s="1"/>
      <c r="L136" s="47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row>
    <row r="137" ht="13.5" customHeight="1">
      <c r="A137" s="1"/>
      <c r="B137" s="1"/>
      <c r="C137" s="1"/>
      <c r="D137" s="1"/>
      <c r="E137" s="1"/>
      <c r="F137" s="1"/>
      <c r="G137" s="1"/>
      <c r="H137" s="1"/>
      <c r="I137" s="1"/>
      <c r="J137" s="1"/>
      <c r="K137" s="1"/>
      <c r="L137" s="47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row>
    <row r="138" ht="13.5" customHeight="1">
      <c r="A138" s="1"/>
      <c r="B138" s="1"/>
      <c r="C138" s="1"/>
      <c r="D138" s="1"/>
      <c r="E138" s="1"/>
      <c r="F138" s="1"/>
      <c r="G138" s="1"/>
      <c r="H138" s="1"/>
      <c r="I138" s="1"/>
      <c r="J138" s="1"/>
      <c r="K138" s="1"/>
      <c r="L138" s="47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row>
    <row r="139" ht="13.5" customHeight="1">
      <c r="A139" s="1"/>
      <c r="B139" s="1"/>
      <c r="C139" s="1"/>
      <c r="D139" s="1"/>
      <c r="E139" s="1"/>
      <c r="F139" s="1"/>
      <c r="G139" s="1"/>
      <c r="H139" s="1"/>
      <c r="I139" s="1"/>
      <c r="J139" s="1"/>
      <c r="K139" s="1"/>
      <c r="L139" s="47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row>
    <row r="140" ht="13.5" customHeight="1">
      <c r="A140" s="1"/>
      <c r="B140" s="1"/>
      <c r="C140" s="1"/>
      <c r="D140" s="1"/>
      <c r="E140" s="1"/>
      <c r="F140" s="1"/>
      <c r="G140" s="1"/>
      <c r="H140" s="1"/>
      <c r="I140" s="1"/>
      <c r="J140" s="1"/>
      <c r="K140" s="1"/>
      <c r="L140" s="47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row>
    <row r="141" ht="13.5" customHeight="1">
      <c r="A141" s="1"/>
      <c r="B141" s="1"/>
      <c r="C141" s="1"/>
      <c r="D141" s="1"/>
      <c r="E141" s="1"/>
      <c r="F141" s="1"/>
      <c r="G141" s="1"/>
      <c r="H141" s="1"/>
      <c r="I141" s="1"/>
      <c r="J141" s="1"/>
      <c r="K141" s="1"/>
      <c r="L141" s="47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row>
    <row r="142" ht="13.5" customHeight="1">
      <c r="A142" s="1"/>
      <c r="B142" s="1"/>
      <c r="C142" s="1"/>
      <c r="D142" s="1"/>
      <c r="E142" s="1"/>
      <c r="F142" s="1"/>
      <c r="G142" s="1"/>
      <c r="H142" s="1"/>
      <c r="I142" s="1"/>
      <c r="J142" s="1"/>
      <c r="K142" s="1"/>
      <c r="L142" s="47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row>
    <row r="143" ht="13.5" customHeight="1">
      <c r="A143" s="1"/>
      <c r="B143" s="1"/>
      <c r="C143" s="1"/>
      <c r="D143" s="1"/>
      <c r="E143" s="1"/>
      <c r="F143" s="1"/>
      <c r="G143" s="1"/>
      <c r="H143" s="1"/>
      <c r="I143" s="1"/>
      <c r="J143" s="1"/>
      <c r="K143" s="1"/>
      <c r="L143" s="47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row>
    <row r="144" ht="13.5" customHeight="1">
      <c r="A144" s="1"/>
      <c r="B144" s="1"/>
      <c r="C144" s="1"/>
      <c r="D144" s="1"/>
      <c r="E144" s="1"/>
      <c r="F144" s="1"/>
      <c r="G144" s="1"/>
      <c r="H144" s="1"/>
      <c r="I144" s="1"/>
      <c r="J144" s="1"/>
      <c r="K144" s="1"/>
      <c r="L144" s="47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row>
    <row r="145" ht="13.5" customHeight="1">
      <c r="A145" s="1"/>
      <c r="B145" s="1"/>
      <c r="C145" s="1"/>
      <c r="D145" s="1"/>
      <c r="E145" s="1"/>
      <c r="F145" s="1"/>
      <c r="G145" s="1"/>
      <c r="H145" s="1"/>
      <c r="I145" s="1"/>
      <c r="J145" s="1"/>
      <c r="K145" s="1"/>
      <c r="L145" s="47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row>
    <row r="146" ht="13.5" customHeight="1">
      <c r="A146" s="1"/>
      <c r="B146" s="1"/>
      <c r="C146" s="1"/>
      <c r="D146" s="1"/>
      <c r="E146" s="1"/>
      <c r="F146" s="1"/>
      <c r="G146" s="1"/>
      <c r="H146" s="1"/>
      <c r="I146" s="1"/>
      <c r="J146" s="1"/>
      <c r="K146" s="1"/>
      <c r="L146" s="47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row>
    <row r="147" ht="13.5" customHeight="1">
      <c r="A147" s="1"/>
      <c r="B147" s="1"/>
      <c r="C147" s="1"/>
      <c r="D147" s="1"/>
      <c r="E147" s="1"/>
      <c r="F147" s="1"/>
      <c r="G147" s="1"/>
      <c r="H147" s="1"/>
      <c r="I147" s="1"/>
      <c r="J147" s="1"/>
      <c r="K147" s="1"/>
      <c r="L147" s="47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row>
    <row r="148" ht="13.5" customHeight="1">
      <c r="A148" s="1"/>
      <c r="B148" s="1"/>
      <c r="C148" s="1"/>
      <c r="D148" s="1"/>
      <c r="E148" s="1"/>
      <c r="F148" s="1"/>
      <c r="G148" s="1"/>
      <c r="H148" s="1"/>
      <c r="I148" s="1"/>
      <c r="J148" s="1"/>
      <c r="K148" s="1"/>
      <c r="L148" s="47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row>
    <row r="149" ht="13.5" customHeight="1">
      <c r="A149" s="1"/>
      <c r="B149" s="1"/>
      <c r="C149" s="1"/>
      <c r="D149" s="1"/>
      <c r="E149" s="1"/>
      <c r="F149" s="1"/>
      <c r="G149" s="1"/>
      <c r="H149" s="1"/>
      <c r="I149" s="1"/>
      <c r="J149" s="1"/>
      <c r="K149" s="1"/>
      <c r="L149" s="47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row>
    <row r="150" ht="13.5" customHeight="1">
      <c r="A150" s="1"/>
      <c r="B150" s="1"/>
      <c r="C150" s="1"/>
      <c r="D150" s="1"/>
      <c r="E150" s="1"/>
      <c r="F150" s="1"/>
      <c r="G150" s="1"/>
      <c r="H150" s="1"/>
      <c r="I150" s="1"/>
      <c r="J150" s="1"/>
      <c r="K150" s="1"/>
      <c r="L150" s="47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row>
    <row r="151" ht="13.5" customHeight="1">
      <c r="A151" s="1"/>
      <c r="B151" s="1"/>
      <c r="C151" s="1"/>
      <c r="D151" s="1"/>
      <c r="E151" s="1"/>
      <c r="F151" s="1"/>
      <c r="G151" s="1"/>
      <c r="H151" s="1"/>
      <c r="I151" s="1"/>
      <c r="J151" s="1"/>
      <c r="K151" s="1"/>
      <c r="L151" s="47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row>
    <row r="152" ht="13.5" customHeight="1">
      <c r="A152" s="1"/>
      <c r="B152" s="1"/>
      <c r="C152" s="1"/>
      <c r="D152" s="1"/>
      <c r="E152" s="1"/>
      <c r="F152" s="1"/>
      <c r="G152" s="1"/>
      <c r="H152" s="1"/>
      <c r="I152" s="1"/>
      <c r="J152" s="1"/>
      <c r="K152" s="1"/>
      <c r="L152" s="47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row>
    <row r="153" ht="13.5" customHeight="1">
      <c r="A153" s="1"/>
      <c r="B153" s="1"/>
      <c r="C153" s="1"/>
      <c r="D153" s="1"/>
      <c r="E153" s="1"/>
      <c r="F153" s="1"/>
      <c r="G153" s="1"/>
      <c r="H153" s="1"/>
      <c r="I153" s="1"/>
      <c r="J153" s="1"/>
      <c r="K153" s="1"/>
      <c r="L153" s="47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row>
    <row r="154" ht="13.5" customHeight="1">
      <c r="A154" s="1"/>
      <c r="B154" s="1"/>
      <c r="C154" s="1"/>
      <c r="D154" s="1"/>
      <c r="E154" s="1"/>
      <c r="F154" s="1"/>
      <c r="G154" s="1"/>
      <c r="H154" s="1"/>
      <c r="I154" s="1"/>
      <c r="J154" s="1"/>
      <c r="K154" s="1"/>
      <c r="L154" s="47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row>
    <row r="155" ht="13.5" customHeight="1">
      <c r="A155" s="1"/>
      <c r="B155" s="1"/>
      <c r="C155" s="1"/>
      <c r="D155" s="1"/>
      <c r="E155" s="1"/>
      <c r="F155" s="1"/>
      <c r="G155" s="1"/>
      <c r="H155" s="1"/>
      <c r="I155" s="1"/>
      <c r="J155" s="1"/>
      <c r="K155" s="1"/>
      <c r="L155" s="47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row>
    <row r="156" ht="13.5" customHeight="1">
      <c r="A156" s="1"/>
      <c r="B156" s="1"/>
      <c r="C156" s="1"/>
      <c r="D156" s="1"/>
      <c r="E156" s="1"/>
      <c r="F156" s="1"/>
      <c r="G156" s="1"/>
      <c r="H156" s="1"/>
      <c r="I156" s="1"/>
      <c r="J156" s="1"/>
      <c r="K156" s="1"/>
      <c r="L156" s="47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row>
    <row r="157" ht="13.5" customHeight="1">
      <c r="A157" s="1"/>
      <c r="B157" s="1"/>
      <c r="C157" s="1"/>
      <c r="D157" s="1"/>
      <c r="E157" s="1"/>
      <c r="F157" s="1"/>
      <c r="G157" s="1"/>
      <c r="H157" s="1"/>
      <c r="I157" s="1"/>
      <c r="J157" s="1"/>
      <c r="K157" s="1"/>
      <c r="L157" s="47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row>
    <row r="158" ht="13.5" customHeight="1">
      <c r="A158" s="1"/>
      <c r="B158" s="1"/>
      <c r="C158" s="1"/>
      <c r="D158" s="1"/>
      <c r="E158" s="1"/>
      <c r="F158" s="1"/>
      <c r="G158" s="1"/>
      <c r="H158" s="1"/>
      <c r="I158" s="1"/>
      <c r="J158" s="1"/>
      <c r="K158" s="1"/>
      <c r="L158" s="47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row>
    <row r="159" ht="13.5" customHeight="1">
      <c r="A159" s="1"/>
      <c r="B159" s="1"/>
      <c r="C159" s="1"/>
      <c r="D159" s="1"/>
      <c r="E159" s="1"/>
      <c r="F159" s="1"/>
      <c r="G159" s="1"/>
      <c r="H159" s="1"/>
      <c r="I159" s="1"/>
      <c r="J159" s="1"/>
      <c r="K159" s="1"/>
      <c r="L159" s="47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row>
    <row r="160" ht="13.5" customHeight="1">
      <c r="A160" s="1"/>
      <c r="B160" s="1"/>
      <c r="C160" s="1"/>
      <c r="D160" s="1"/>
      <c r="E160" s="1"/>
      <c r="F160" s="1"/>
      <c r="G160" s="1"/>
      <c r="H160" s="1"/>
      <c r="I160" s="1"/>
      <c r="J160" s="1"/>
      <c r="K160" s="1"/>
      <c r="L160" s="47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row>
    <row r="161" ht="13.5" customHeight="1">
      <c r="A161" s="1"/>
      <c r="B161" s="1"/>
      <c r="C161" s="1"/>
      <c r="D161" s="1"/>
      <c r="E161" s="1"/>
      <c r="F161" s="1"/>
      <c r="G161" s="1"/>
      <c r="H161" s="1"/>
      <c r="I161" s="1"/>
      <c r="J161" s="1"/>
      <c r="K161" s="1"/>
      <c r="L161" s="47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row>
    <row r="162" ht="13.5" customHeight="1">
      <c r="A162" s="1"/>
      <c r="B162" s="1"/>
      <c r="C162" s="1"/>
      <c r="D162" s="1"/>
      <c r="E162" s="1"/>
      <c r="F162" s="1"/>
      <c r="G162" s="1"/>
      <c r="H162" s="1"/>
      <c r="I162" s="1"/>
      <c r="J162" s="1"/>
      <c r="K162" s="1"/>
      <c r="L162" s="47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row>
    <row r="163" ht="13.5" customHeight="1">
      <c r="A163" s="1"/>
      <c r="B163" s="1"/>
      <c r="C163" s="1"/>
      <c r="D163" s="1"/>
      <c r="E163" s="1"/>
      <c r="F163" s="1"/>
      <c r="G163" s="1"/>
      <c r="H163" s="1"/>
      <c r="I163" s="1"/>
      <c r="J163" s="1"/>
      <c r="K163" s="1"/>
      <c r="L163" s="47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row>
    <row r="164" ht="13.5" customHeight="1">
      <c r="A164" s="1"/>
      <c r="B164" s="1"/>
      <c r="C164" s="1"/>
      <c r="D164" s="1"/>
      <c r="E164" s="1"/>
      <c r="F164" s="1"/>
      <c r="G164" s="1"/>
      <c r="H164" s="1"/>
      <c r="I164" s="1"/>
      <c r="J164" s="1"/>
      <c r="K164" s="1"/>
      <c r="L164" s="47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row>
    <row r="165" ht="13.5" customHeight="1">
      <c r="A165" s="1"/>
      <c r="B165" s="1"/>
      <c r="C165" s="1"/>
      <c r="D165" s="1"/>
      <c r="E165" s="1"/>
      <c r="F165" s="1"/>
      <c r="G165" s="1"/>
      <c r="H165" s="1"/>
      <c r="I165" s="1"/>
      <c r="J165" s="1"/>
      <c r="K165" s="1"/>
      <c r="L165" s="47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row>
    <row r="166" ht="13.5" customHeight="1">
      <c r="A166" s="1"/>
      <c r="B166" s="1"/>
      <c r="C166" s="1"/>
      <c r="D166" s="1"/>
      <c r="E166" s="1"/>
      <c r="F166" s="1"/>
      <c r="G166" s="1"/>
      <c r="H166" s="1"/>
      <c r="I166" s="1"/>
      <c r="J166" s="1"/>
      <c r="K166" s="1"/>
      <c r="L166" s="47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row>
    <row r="167" ht="13.5" customHeight="1">
      <c r="A167" s="1"/>
      <c r="B167" s="1"/>
      <c r="C167" s="1"/>
      <c r="D167" s="1"/>
      <c r="E167" s="1"/>
      <c r="F167" s="1"/>
      <c r="G167" s="1"/>
      <c r="H167" s="1"/>
      <c r="I167" s="1"/>
      <c r="J167" s="1"/>
      <c r="K167" s="1"/>
      <c r="L167" s="47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row>
    <row r="168" ht="13.5" customHeight="1">
      <c r="A168" s="1"/>
      <c r="B168" s="1"/>
      <c r="C168" s="1"/>
      <c r="D168" s="1"/>
      <c r="E168" s="1"/>
      <c r="F168" s="1"/>
      <c r="G168" s="1"/>
      <c r="H168" s="1"/>
      <c r="I168" s="1"/>
      <c r="J168" s="1"/>
      <c r="K168" s="1"/>
      <c r="L168" s="47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row>
    <row r="169" ht="13.5" customHeight="1">
      <c r="A169" s="1"/>
      <c r="B169" s="1"/>
      <c r="C169" s="1"/>
      <c r="D169" s="1"/>
      <c r="E169" s="1"/>
      <c r="F169" s="1"/>
      <c r="G169" s="1"/>
      <c r="H169" s="1"/>
      <c r="I169" s="1"/>
      <c r="J169" s="1"/>
      <c r="K169" s="1"/>
      <c r="L169" s="47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row>
    <row r="170" ht="13.5" customHeight="1">
      <c r="A170" s="1"/>
      <c r="B170" s="1"/>
      <c r="C170" s="1"/>
      <c r="D170" s="1"/>
      <c r="E170" s="1"/>
      <c r="F170" s="1"/>
      <c r="G170" s="1"/>
      <c r="H170" s="1"/>
      <c r="I170" s="1"/>
      <c r="J170" s="1"/>
      <c r="K170" s="1"/>
      <c r="L170" s="47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row>
    <row r="171" ht="13.5" customHeight="1">
      <c r="A171" s="1"/>
      <c r="B171" s="1"/>
      <c r="C171" s="1"/>
      <c r="D171" s="1"/>
      <c r="E171" s="1"/>
      <c r="F171" s="1"/>
      <c r="G171" s="1"/>
      <c r="H171" s="1"/>
      <c r="I171" s="1"/>
      <c r="J171" s="1"/>
      <c r="K171" s="1"/>
      <c r="L171" s="47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row>
    <row r="172" ht="13.5" customHeight="1">
      <c r="A172" s="1"/>
      <c r="B172" s="1"/>
      <c r="C172" s="1"/>
      <c r="D172" s="1"/>
      <c r="E172" s="1"/>
      <c r="F172" s="1"/>
      <c r="G172" s="1"/>
      <c r="H172" s="1"/>
      <c r="I172" s="1"/>
      <c r="J172" s="1"/>
      <c r="K172" s="1"/>
      <c r="L172" s="47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row>
    <row r="173" ht="13.5" customHeight="1">
      <c r="A173" s="1"/>
      <c r="B173" s="1"/>
      <c r="C173" s="1"/>
      <c r="D173" s="1"/>
      <c r="E173" s="1"/>
      <c r="F173" s="1"/>
      <c r="G173" s="1"/>
      <c r="H173" s="1"/>
      <c r="I173" s="1"/>
      <c r="J173" s="1"/>
      <c r="K173" s="1"/>
      <c r="L173" s="47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row>
    <row r="174" ht="13.5" customHeight="1">
      <c r="A174" s="1"/>
      <c r="B174" s="1"/>
      <c r="C174" s="1"/>
      <c r="D174" s="1"/>
      <c r="E174" s="1"/>
      <c r="F174" s="1"/>
      <c r="G174" s="1"/>
      <c r="H174" s="1"/>
      <c r="I174" s="1"/>
      <c r="J174" s="1"/>
      <c r="K174" s="1"/>
      <c r="L174" s="47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row>
    <row r="175" ht="13.5" customHeight="1">
      <c r="A175" s="1"/>
      <c r="B175" s="1"/>
      <c r="C175" s="1"/>
      <c r="D175" s="1"/>
      <c r="E175" s="1"/>
      <c r="F175" s="1"/>
      <c r="G175" s="1"/>
      <c r="H175" s="1"/>
      <c r="I175" s="1"/>
      <c r="J175" s="1"/>
      <c r="K175" s="1"/>
      <c r="L175" s="47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row>
    <row r="176" ht="13.5" customHeight="1">
      <c r="A176" s="1"/>
      <c r="B176" s="1"/>
      <c r="C176" s="1"/>
      <c r="D176" s="1"/>
      <c r="E176" s="1"/>
      <c r="F176" s="1"/>
      <c r="G176" s="1"/>
      <c r="H176" s="1"/>
      <c r="I176" s="1"/>
      <c r="J176" s="1"/>
      <c r="K176" s="1"/>
      <c r="L176" s="47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row>
    <row r="177" ht="13.5" customHeight="1">
      <c r="A177" s="1"/>
      <c r="B177" s="1"/>
      <c r="C177" s="1"/>
      <c r="D177" s="1"/>
      <c r="E177" s="1"/>
      <c r="F177" s="1"/>
      <c r="G177" s="1"/>
      <c r="H177" s="1"/>
      <c r="I177" s="1"/>
      <c r="J177" s="1"/>
      <c r="K177" s="1"/>
      <c r="L177" s="47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row>
    <row r="178" ht="13.5" customHeight="1">
      <c r="A178" s="1"/>
      <c r="B178" s="1"/>
      <c r="C178" s="1"/>
      <c r="D178" s="1"/>
      <c r="E178" s="1"/>
      <c r="F178" s="1"/>
      <c r="G178" s="1"/>
      <c r="H178" s="1"/>
      <c r="I178" s="1"/>
      <c r="J178" s="1"/>
      <c r="K178" s="1"/>
      <c r="L178" s="47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row>
    <row r="179" ht="13.5" customHeight="1">
      <c r="A179" s="1"/>
      <c r="B179" s="1"/>
      <c r="C179" s="1"/>
      <c r="D179" s="1"/>
      <c r="E179" s="1"/>
      <c r="F179" s="1"/>
      <c r="G179" s="1"/>
      <c r="H179" s="1"/>
      <c r="I179" s="1"/>
      <c r="J179" s="1"/>
      <c r="K179" s="1"/>
      <c r="L179" s="47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row>
    <row r="180" ht="13.5" customHeight="1">
      <c r="A180" s="1"/>
      <c r="B180" s="1"/>
      <c r="C180" s="1"/>
      <c r="D180" s="1"/>
      <c r="E180" s="1"/>
      <c r="F180" s="1"/>
      <c r="G180" s="1"/>
      <c r="H180" s="1"/>
      <c r="I180" s="1"/>
      <c r="J180" s="1"/>
      <c r="K180" s="1"/>
      <c r="L180" s="47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row>
    <row r="181" ht="13.5" customHeight="1">
      <c r="A181" s="1"/>
      <c r="B181" s="1"/>
      <c r="C181" s="1"/>
      <c r="D181" s="1"/>
      <c r="E181" s="1"/>
      <c r="F181" s="1"/>
      <c r="G181" s="1"/>
      <c r="H181" s="1"/>
      <c r="I181" s="1"/>
      <c r="J181" s="1"/>
      <c r="K181" s="1"/>
      <c r="L181" s="47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row>
    <row r="182" ht="13.5" customHeight="1">
      <c r="A182" s="1"/>
      <c r="B182" s="1"/>
      <c r="C182" s="1"/>
      <c r="D182" s="1"/>
      <c r="E182" s="1"/>
      <c r="F182" s="1"/>
      <c r="G182" s="1"/>
      <c r="H182" s="1"/>
      <c r="I182" s="1"/>
      <c r="J182" s="1"/>
      <c r="K182" s="1"/>
      <c r="L182" s="47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row>
    <row r="183" ht="13.5" customHeight="1">
      <c r="A183" s="1"/>
      <c r="B183" s="1"/>
      <c r="C183" s="1"/>
      <c r="D183" s="1"/>
      <c r="E183" s="1"/>
      <c r="F183" s="1"/>
      <c r="G183" s="1"/>
      <c r="H183" s="1"/>
      <c r="I183" s="1"/>
      <c r="J183" s="1"/>
      <c r="K183" s="1"/>
      <c r="L183" s="47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row>
    <row r="184" ht="13.5" customHeight="1">
      <c r="A184" s="1"/>
      <c r="B184" s="1"/>
      <c r="C184" s="1"/>
      <c r="D184" s="1"/>
      <c r="E184" s="1"/>
      <c r="F184" s="1"/>
      <c r="G184" s="1"/>
      <c r="H184" s="1"/>
      <c r="I184" s="1"/>
      <c r="J184" s="1"/>
      <c r="K184" s="1"/>
      <c r="L184" s="47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row>
    <row r="185" ht="13.5" customHeight="1">
      <c r="A185" s="1"/>
      <c r="B185" s="1"/>
      <c r="C185" s="1"/>
      <c r="D185" s="1"/>
      <c r="E185" s="1"/>
      <c r="F185" s="1"/>
      <c r="G185" s="1"/>
      <c r="H185" s="1"/>
      <c r="I185" s="1"/>
      <c r="J185" s="1"/>
      <c r="K185" s="1"/>
      <c r="L185" s="47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row>
    <row r="186" ht="13.5" customHeight="1">
      <c r="A186" s="1"/>
      <c r="B186" s="1"/>
      <c r="C186" s="1"/>
      <c r="D186" s="1"/>
      <c r="E186" s="1"/>
      <c r="F186" s="1"/>
      <c r="G186" s="1"/>
      <c r="H186" s="1"/>
      <c r="I186" s="1"/>
      <c r="J186" s="1"/>
      <c r="K186" s="1"/>
      <c r="L186" s="47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row>
    <row r="187" ht="13.5" customHeight="1">
      <c r="A187" s="1"/>
      <c r="B187" s="1"/>
      <c r="C187" s="1"/>
      <c r="D187" s="1"/>
      <c r="E187" s="1"/>
      <c r="F187" s="1"/>
      <c r="G187" s="1"/>
      <c r="H187" s="1"/>
      <c r="I187" s="1"/>
      <c r="J187" s="1"/>
      <c r="K187" s="1"/>
      <c r="L187" s="47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row>
    <row r="188" ht="13.5" customHeight="1">
      <c r="A188" s="1"/>
      <c r="B188" s="1"/>
      <c r="C188" s="1"/>
      <c r="D188" s="1"/>
      <c r="E188" s="1"/>
      <c r="F188" s="1"/>
      <c r="G188" s="1"/>
      <c r="H188" s="1"/>
      <c r="I188" s="1"/>
      <c r="J188" s="1"/>
      <c r="K188" s="1"/>
      <c r="L188" s="47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row>
    <row r="189" ht="13.5" customHeight="1">
      <c r="A189" s="1"/>
      <c r="B189" s="1"/>
      <c r="C189" s="1"/>
      <c r="D189" s="1"/>
      <c r="E189" s="1"/>
      <c r="F189" s="1"/>
      <c r="G189" s="1"/>
      <c r="H189" s="1"/>
      <c r="I189" s="1"/>
      <c r="J189" s="1"/>
      <c r="K189" s="1"/>
      <c r="L189" s="47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row>
    <row r="190" ht="13.5" customHeight="1">
      <c r="A190" s="1"/>
      <c r="B190" s="1"/>
      <c r="C190" s="1"/>
      <c r="D190" s="1"/>
      <c r="E190" s="1"/>
      <c r="F190" s="1"/>
      <c r="G190" s="1"/>
      <c r="H190" s="1"/>
      <c r="I190" s="1"/>
      <c r="J190" s="1"/>
      <c r="K190" s="1"/>
      <c r="L190" s="47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row>
    <row r="191" ht="13.5" customHeight="1">
      <c r="A191" s="1"/>
      <c r="B191" s="1"/>
      <c r="C191" s="1"/>
      <c r="D191" s="1"/>
      <c r="E191" s="1"/>
      <c r="F191" s="1"/>
      <c r="G191" s="1"/>
      <c r="H191" s="1"/>
      <c r="I191" s="1"/>
      <c r="J191" s="1"/>
      <c r="K191" s="1"/>
      <c r="L191" s="47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row>
    <row r="192" ht="13.5" customHeight="1">
      <c r="A192" s="1"/>
      <c r="B192" s="1"/>
      <c r="C192" s="1"/>
      <c r="D192" s="1"/>
      <c r="E192" s="1"/>
      <c r="F192" s="1"/>
      <c r="G192" s="1"/>
      <c r="H192" s="1"/>
      <c r="I192" s="1"/>
      <c r="J192" s="1"/>
      <c r="K192" s="1"/>
      <c r="L192" s="47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row>
    <row r="193" ht="13.5" customHeight="1">
      <c r="A193" s="1"/>
      <c r="B193" s="1"/>
      <c r="C193" s="1"/>
      <c r="D193" s="1"/>
      <c r="E193" s="1"/>
      <c r="F193" s="1"/>
      <c r="G193" s="1"/>
      <c r="H193" s="1"/>
      <c r="I193" s="1"/>
      <c r="J193" s="1"/>
      <c r="K193" s="1"/>
      <c r="L193" s="47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row>
    <row r="194" ht="13.5" customHeight="1">
      <c r="A194" s="1"/>
      <c r="B194" s="1"/>
      <c r="C194" s="1"/>
      <c r="D194" s="1"/>
      <c r="E194" s="1"/>
      <c r="F194" s="1"/>
      <c r="G194" s="1"/>
      <c r="H194" s="1"/>
      <c r="I194" s="1"/>
      <c r="J194" s="1"/>
      <c r="K194" s="1"/>
      <c r="L194" s="47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row>
    <row r="195" ht="13.5" customHeight="1">
      <c r="A195" s="1"/>
      <c r="B195" s="1"/>
      <c r="C195" s="1"/>
      <c r="D195" s="1"/>
      <c r="E195" s="1"/>
      <c r="F195" s="1"/>
      <c r="G195" s="1"/>
      <c r="H195" s="1"/>
      <c r="I195" s="1"/>
      <c r="J195" s="1"/>
      <c r="K195" s="1"/>
      <c r="L195" s="47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row>
    <row r="196" ht="13.5" customHeight="1">
      <c r="A196" s="1"/>
      <c r="B196" s="1"/>
      <c r="C196" s="1"/>
      <c r="D196" s="1"/>
      <c r="E196" s="1"/>
      <c r="F196" s="1"/>
      <c r="G196" s="1"/>
      <c r="H196" s="1"/>
      <c r="I196" s="1"/>
      <c r="J196" s="1"/>
      <c r="K196" s="1"/>
      <c r="L196" s="47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row>
    <row r="197" ht="13.5" customHeight="1">
      <c r="A197" s="1"/>
      <c r="B197" s="1"/>
      <c r="C197" s="1"/>
      <c r="D197" s="1"/>
      <c r="E197" s="1"/>
      <c r="F197" s="1"/>
      <c r="G197" s="1"/>
      <c r="H197" s="1"/>
      <c r="I197" s="1"/>
      <c r="J197" s="1"/>
      <c r="K197" s="1"/>
      <c r="L197" s="47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row>
    <row r="198" ht="13.5" customHeight="1">
      <c r="A198" s="1"/>
      <c r="B198" s="1"/>
      <c r="C198" s="1"/>
      <c r="D198" s="1"/>
      <c r="E198" s="1"/>
      <c r="F198" s="1"/>
      <c r="G198" s="1"/>
      <c r="H198" s="1"/>
      <c r="I198" s="1"/>
      <c r="J198" s="1"/>
      <c r="K198" s="1"/>
      <c r="L198" s="47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row>
    <row r="199" ht="13.5" customHeight="1">
      <c r="A199" s="1"/>
      <c r="B199" s="1"/>
      <c r="C199" s="1"/>
      <c r="D199" s="1"/>
      <c r="E199" s="1"/>
      <c r="F199" s="1"/>
      <c r="G199" s="1"/>
      <c r="H199" s="1"/>
      <c r="I199" s="1"/>
      <c r="J199" s="1"/>
      <c r="K199" s="1"/>
      <c r="L199" s="47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row>
    <row r="200" ht="13.5" customHeight="1">
      <c r="A200" s="1"/>
      <c r="B200" s="1"/>
      <c r="C200" s="1"/>
      <c r="D200" s="1"/>
      <c r="E200" s="1"/>
      <c r="F200" s="1"/>
      <c r="G200" s="1"/>
      <c r="H200" s="1"/>
      <c r="I200" s="1"/>
      <c r="J200" s="1"/>
      <c r="K200" s="1"/>
      <c r="L200" s="47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row>
    <row r="201" ht="13.5" customHeight="1">
      <c r="A201" s="1"/>
      <c r="B201" s="1"/>
      <c r="C201" s="1"/>
      <c r="D201" s="1"/>
      <c r="E201" s="1"/>
      <c r="F201" s="1"/>
      <c r="G201" s="1"/>
      <c r="H201" s="1"/>
      <c r="I201" s="1"/>
      <c r="J201" s="1"/>
      <c r="K201" s="1"/>
      <c r="L201" s="47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row>
    <row r="202" ht="13.5" customHeight="1">
      <c r="A202" s="1"/>
      <c r="B202" s="1"/>
      <c r="C202" s="1"/>
      <c r="D202" s="1"/>
      <c r="E202" s="1"/>
      <c r="F202" s="1"/>
      <c r="G202" s="1"/>
      <c r="H202" s="1"/>
      <c r="I202" s="1"/>
      <c r="J202" s="1"/>
      <c r="K202" s="1"/>
      <c r="L202" s="47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row>
    <row r="203" ht="13.5" customHeight="1">
      <c r="A203" s="1"/>
      <c r="B203" s="1"/>
      <c r="C203" s="1"/>
      <c r="D203" s="1"/>
      <c r="E203" s="1"/>
      <c r="F203" s="1"/>
      <c r="G203" s="1"/>
      <c r="H203" s="1"/>
      <c r="I203" s="1"/>
      <c r="J203" s="1"/>
      <c r="K203" s="1"/>
      <c r="L203" s="47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row>
    <row r="204" ht="13.5" customHeight="1">
      <c r="A204" s="1"/>
      <c r="B204" s="1"/>
      <c r="C204" s="1"/>
      <c r="D204" s="1"/>
      <c r="E204" s="1"/>
      <c r="F204" s="1"/>
      <c r="G204" s="1"/>
      <c r="H204" s="1"/>
      <c r="I204" s="1"/>
      <c r="J204" s="1"/>
      <c r="K204" s="1"/>
      <c r="L204" s="47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row>
    <row r="205" ht="13.5" customHeight="1">
      <c r="A205" s="1"/>
      <c r="B205" s="1"/>
      <c r="C205" s="1"/>
      <c r="D205" s="1"/>
      <c r="E205" s="1"/>
      <c r="F205" s="1"/>
      <c r="G205" s="1"/>
      <c r="H205" s="1"/>
      <c r="I205" s="1"/>
      <c r="J205" s="1"/>
      <c r="K205" s="1"/>
      <c r="L205" s="47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row>
    <row r="206" ht="13.5" customHeight="1">
      <c r="A206" s="1"/>
      <c r="B206" s="1"/>
      <c r="C206" s="1"/>
      <c r="D206" s="1"/>
      <c r="E206" s="1"/>
      <c r="F206" s="1"/>
      <c r="G206" s="1"/>
      <c r="H206" s="1"/>
      <c r="I206" s="1"/>
      <c r="J206" s="1"/>
      <c r="K206" s="1"/>
      <c r="L206" s="47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row>
    <row r="207" ht="13.5" customHeight="1">
      <c r="A207" s="1"/>
      <c r="B207" s="1"/>
      <c r="C207" s="1"/>
      <c r="D207" s="1"/>
      <c r="E207" s="1"/>
      <c r="F207" s="1"/>
      <c r="G207" s="1"/>
      <c r="H207" s="1"/>
      <c r="I207" s="1"/>
      <c r="J207" s="1"/>
      <c r="K207" s="1"/>
      <c r="L207" s="47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row>
    <row r="208" ht="13.5" customHeight="1">
      <c r="A208" s="1"/>
      <c r="B208" s="1"/>
      <c r="C208" s="1"/>
      <c r="D208" s="1"/>
      <c r="E208" s="1"/>
      <c r="F208" s="1"/>
      <c r="G208" s="1"/>
      <c r="H208" s="1"/>
      <c r="I208" s="1"/>
      <c r="J208" s="1"/>
      <c r="K208" s="1"/>
      <c r="L208" s="47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row>
    <row r="209" ht="13.5" customHeight="1">
      <c r="A209" s="1"/>
      <c r="B209" s="1"/>
      <c r="C209" s="1"/>
      <c r="D209" s="1"/>
      <c r="E209" s="1"/>
      <c r="F209" s="1"/>
      <c r="G209" s="1"/>
      <c r="H209" s="1"/>
      <c r="I209" s="1"/>
      <c r="J209" s="1"/>
      <c r="K209" s="1"/>
      <c r="L209" s="47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row>
    <row r="210" ht="13.5" customHeight="1">
      <c r="A210" s="1"/>
      <c r="B210" s="1"/>
      <c r="C210" s="1"/>
      <c r="D210" s="1"/>
      <c r="E210" s="1"/>
      <c r="F210" s="1"/>
      <c r="G210" s="1"/>
      <c r="H210" s="1"/>
      <c r="I210" s="1"/>
      <c r="J210" s="1"/>
      <c r="K210" s="1"/>
      <c r="L210" s="47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row>
    <row r="211" ht="13.5" customHeight="1">
      <c r="A211" s="1"/>
      <c r="B211" s="1"/>
      <c r="C211" s="1"/>
      <c r="D211" s="1"/>
      <c r="E211" s="1"/>
      <c r="F211" s="1"/>
      <c r="G211" s="1"/>
      <c r="H211" s="1"/>
      <c r="I211" s="1"/>
      <c r="J211" s="1"/>
      <c r="K211" s="1"/>
      <c r="L211" s="47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row>
    <row r="212" ht="13.5" customHeight="1">
      <c r="A212" s="1"/>
      <c r="B212" s="1"/>
      <c r="C212" s="1"/>
      <c r="D212" s="1"/>
      <c r="E212" s="1"/>
      <c r="F212" s="1"/>
      <c r="G212" s="1"/>
      <c r="H212" s="1"/>
      <c r="I212" s="1"/>
      <c r="J212" s="1"/>
      <c r="K212" s="1"/>
      <c r="L212" s="47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row>
    <row r="213" ht="13.5" customHeight="1">
      <c r="A213" s="1"/>
      <c r="B213" s="1"/>
      <c r="C213" s="1"/>
      <c r="D213" s="1"/>
      <c r="E213" s="1"/>
      <c r="F213" s="1"/>
      <c r="G213" s="1"/>
      <c r="H213" s="1"/>
      <c r="I213" s="1"/>
      <c r="J213" s="1"/>
      <c r="K213" s="1"/>
      <c r="L213" s="47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row>
    <row r="214" ht="13.5" customHeight="1">
      <c r="A214" s="1"/>
      <c r="B214" s="1"/>
      <c r="C214" s="1"/>
      <c r="D214" s="1"/>
      <c r="E214" s="1"/>
      <c r="F214" s="1"/>
      <c r="G214" s="1"/>
      <c r="H214" s="1"/>
      <c r="I214" s="1"/>
      <c r="J214" s="1"/>
      <c r="K214" s="1"/>
      <c r="L214" s="47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row>
    <row r="215" ht="13.5" customHeight="1">
      <c r="A215" s="1"/>
      <c r="B215" s="1"/>
      <c r="C215" s="1"/>
      <c r="D215" s="1"/>
      <c r="E215" s="1"/>
      <c r="F215" s="1"/>
      <c r="G215" s="1"/>
      <c r="H215" s="1"/>
      <c r="I215" s="1"/>
      <c r="J215" s="1"/>
      <c r="K215" s="1"/>
      <c r="L215" s="47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row>
    <row r="216" ht="13.5" customHeight="1">
      <c r="A216" s="1"/>
      <c r="B216" s="1"/>
      <c r="C216" s="1"/>
      <c r="D216" s="1"/>
      <c r="E216" s="1"/>
      <c r="F216" s="1"/>
      <c r="G216" s="1"/>
      <c r="H216" s="1"/>
      <c r="I216" s="1"/>
      <c r="J216" s="1"/>
      <c r="K216" s="1"/>
      <c r="L216" s="47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row>
    <row r="217" ht="13.5" customHeight="1">
      <c r="A217" s="1"/>
      <c r="B217" s="1"/>
      <c r="C217" s="1"/>
      <c r="D217" s="1"/>
      <c r="E217" s="1"/>
      <c r="F217" s="1"/>
      <c r="G217" s="1"/>
      <c r="H217" s="1"/>
      <c r="I217" s="1"/>
      <c r="J217" s="1"/>
      <c r="K217" s="1"/>
      <c r="L217" s="47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row>
    <row r="218" ht="13.5" customHeight="1">
      <c r="A218" s="1"/>
      <c r="B218" s="1"/>
      <c r="C218" s="1"/>
      <c r="D218" s="1"/>
      <c r="E218" s="1"/>
      <c r="F218" s="1"/>
      <c r="G218" s="1"/>
      <c r="H218" s="1"/>
      <c r="I218" s="1"/>
      <c r="J218" s="1"/>
      <c r="K218" s="1"/>
      <c r="L218" s="47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row>
    <row r="219" ht="13.5" customHeight="1">
      <c r="A219" s="1"/>
      <c r="B219" s="1"/>
      <c r="C219" s="1"/>
      <c r="D219" s="1"/>
      <c r="E219" s="1"/>
      <c r="F219" s="1"/>
      <c r="G219" s="1"/>
      <c r="H219" s="1"/>
      <c r="I219" s="1"/>
      <c r="J219" s="1"/>
      <c r="K219" s="1"/>
      <c r="L219" s="47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row>
    <row r="220" ht="13.5" customHeight="1">
      <c r="A220" s="1"/>
      <c r="B220" s="1"/>
      <c r="C220" s="1"/>
      <c r="D220" s="1"/>
      <c r="E220" s="1"/>
      <c r="F220" s="1"/>
      <c r="G220" s="1"/>
      <c r="H220" s="1"/>
      <c r="I220" s="1"/>
      <c r="J220" s="1"/>
      <c r="K220" s="1"/>
      <c r="L220" s="47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row>
    <row r="221" ht="13.5" customHeight="1">
      <c r="A221" s="1"/>
      <c r="B221" s="1"/>
      <c r="C221" s="1"/>
      <c r="D221" s="1"/>
      <c r="E221" s="1"/>
      <c r="F221" s="1"/>
      <c r="G221" s="1"/>
      <c r="H221" s="1"/>
      <c r="I221" s="1"/>
      <c r="J221" s="1"/>
      <c r="K221" s="1"/>
      <c r="L221" s="47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row>
    <row r="222" ht="13.5" customHeight="1">
      <c r="A222" s="1"/>
      <c r="B222" s="1"/>
      <c r="C222" s="1"/>
      <c r="D222" s="1"/>
      <c r="E222" s="1"/>
      <c r="F222" s="1"/>
      <c r="G222" s="1"/>
      <c r="H222" s="1"/>
      <c r="I222" s="1"/>
      <c r="J222" s="1"/>
      <c r="K222" s="1"/>
      <c r="L222" s="47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row>
    <row r="223" ht="13.5" customHeight="1">
      <c r="A223" s="1"/>
      <c r="B223" s="1"/>
      <c r="C223" s="1"/>
      <c r="D223" s="1"/>
      <c r="E223" s="1"/>
      <c r="F223" s="1"/>
      <c r="G223" s="1"/>
      <c r="H223" s="1"/>
      <c r="I223" s="1"/>
      <c r="J223" s="1"/>
      <c r="K223" s="1"/>
      <c r="L223" s="47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row>
    <row r="224" ht="13.5" customHeight="1">
      <c r="A224" s="1"/>
      <c r="B224" s="1"/>
      <c r="C224" s="1"/>
      <c r="D224" s="1"/>
      <c r="E224" s="1"/>
      <c r="F224" s="1"/>
      <c r="G224" s="1"/>
      <c r="H224" s="1"/>
      <c r="I224" s="1"/>
      <c r="J224" s="1"/>
      <c r="K224" s="1"/>
      <c r="L224" s="47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row>
    <row r="225" ht="13.5" customHeight="1">
      <c r="A225" s="1"/>
      <c r="B225" s="1"/>
      <c r="C225" s="1"/>
      <c r="D225" s="1"/>
      <c r="E225" s="1"/>
      <c r="F225" s="1"/>
      <c r="G225" s="1"/>
      <c r="H225" s="1"/>
      <c r="I225" s="1"/>
      <c r="J225" s="1"/>
      <c r="K225" s="1"/>
      <c r="L225" s="47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row>
    <row r="226" ht="13.5" customHeight="1">
      <c r="A226" s="1"/>
      <c r="B226" s="1"/>
      <c r="C226" s="1"/>
      <c r="D226" s="1"/>
      <c r="E226" s="1"/>
      <c r="F226" s="1"/>
      <c r="G226" s="1"/>
      <c r="H226" s="1"/>
      <c r="I226" s="1"/>
      <c r="J226" s="1"/>
      <c r="K226" s="1"/>
      <c r="L226" s="47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row>
    <row r="227" ht="13.5" customHeight="1">
      <c r="A227" s="1"/>
      <c r="B227" s="1"/>
      <c r="C227" s="1"/>
      <c r="D227" s="1"/>
      <c r="E227" s="1"/>
      <c r="F227" s="1"/>
      <c r="G227" s="1"/>
      <c r="H227" s="1"/>
      <c r="I227" s="1"/>
      <c r="J227" s="1"/>
      <c r="K227" s="1"/>
      <c r="L227" s="47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row>
    <row r="228" ht="13.5" customHeight="1">
      <c r="A228" s="1"/>
      <c r="B228" s="1"/>
      <c r="C228" s="1"/>
      <c r="D228" s="1"/>
      <c r="E228" s="1"/>
      <c r="F228" s="1"/>
      <c r="G228" s="1"/>
      <c r="H228" s="1"/>
      <c r="I228" s="1"/>
      <c r="J228" s="1"/>
      <c r="K228" s="1"/>
      <c r="L228" s="47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row>
    <row r="229" ht="13.5" customHeight="1">
      <c r="A229" s="1"/>
      <c r="B229" s="1"/>
      <c r="C229" s="1"/>
      <c r="D229" s="1"/>
      <c r="E229" s="1"/>
      <c r="F229" s="1"/>
      <c r="G229" s="1"/>
      <c r="H229" s="1"/>
      <c r="I229" s="1"/>
      <c r="J229" s="1"/>
      <c r="K229" s="1"/>
      <c r="L229" s="47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row>
    <row r="230" ht="13.5" customHeight="1">
      <c r="A230" s="1"/>
      <c r="B230" s="1"/>
      <c r="C230" s="1"/>
      <c r="D230" s="1"/>
      <c r="E230" s="1"/>
      <c r="F230" s="1"/>
      <c r="G230" s="1"/>
      <c r="H230" s="1"/>
      <c r="I230" s="1"/>
      <c r="J230" s="1"/>
      <c r="K230" s="1"/>
      <c r="L230" s="47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row>
    <row r="231" ht="13.5" customHeight="1">
      <c r="A231" s="1"/>
      <c r="B231" s="1"/>
      <c r="C231" s="1"/>
      <c r="D231" s="1"/>
      <c r="E231" s="1"/>
      <c r="F231" s="1"/>
      <c r="G231" s="1"/>
      <c r="H231" s="1"/>
      <c r="I231" s="1"/>
      <c r="J231" s="1"/>
      <c r="K231" s="1"/>
      <c r="L231" s="47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row>
    <row r="232" ht="13.5" customHeight="1">
      <c r="A232" s="1"/>
      <c r="B232" s="1"/>
      <c r="C232" s="1"/>
      <c r="D232" s="1"/>
      <c r="E232" s="1"/>
      <c r="F232" s="1"/>
      <c r="G232" s="1"/>
      <c r="H232" s="1"/>
      <c r="I232" s="1"/>
      <c r="J232" s="1"/>
      <c r="K232" s="1"/>
      <c r="L232" s="47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row>
    <row r="233" ht="13.5" customHeight="1">
      <c r="A233" s="1"/>
      <c r="B233" s="1"/>
      <c r="C233" s="1"/>
      <c r="D233" s="1"/>
      <c r="E233" s="1"/>
      <c r="F233" s="1"/>
      <c r="G233" s="1"/>
      <c r="H233" s="1"/>
      <c r="I233" s="1"/>
      <c r="J233" s="1"/>
      <c r="K233" s="1"/>
      <c r="L233" s="47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row>
    <row r="234" ht="15.75" customHeight="1">
      <c r="A234" s="1"/>
      <c r="B234" s="1"/>
      <c r="C234" s="1"/>
      <c r="D234" s="1"/>
      <c r="E234" s="1"/>
      <c r="F234" s="1"/>
      <c r="G234" s="1"/>
      <c r="H234" s="1"/>
      <c r="I234" s="1"/>
      <c r="J234" s="1"/>
      <c r="K234" s="1"/>
      <c r="L234" s="47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row>
    <row r="235" ht="15.75" customHeight="1">
      <c r="A235" s="1"/>
      <c r="B235" s="1"/>
      <c r="C235" s="1"/>
      <c r="D235" s="1"/>
      <c r="E235" s="1"/>
      <c r="F235" s="1"/>
      <c r="G235" s="1"/>
      <c r="H235" s="1"/>
      <c r="I235" s="1"/>
      <c r="J235" s="1"/>
      <c r="K235" s="1"/>
      <c r="L235" s="47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row>
    <row r="236" ht="15.75" customHeight="1">
      <c r="A236" s="1"/>
      <c r="B236" s="1"/>
      <c r="C236" s="1"/>
      <c r="D236" s="1"/>
      <c r="E236" s="1"/>
      <c r="F236" s="1"/>
      <c r="G236" s="1"/>
      <c r="H236" s="1"/>
      <c r="I236" s="1"/>
      <c r="J236" s="1"/>
      <c r="K236" s="1"/>
      <c r="L236" s="47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row>
    <row r="237" ht="15.75" customHeight="1">
      <c r="A237" s="1"/>
      <c r="B237" s="1"/>
      <c r="C237" s="1"/>
      <c r="D237" s="1"/>
      <c r="E237" s="1"/>
      <c r="F237" s="1"/>
      <c r="G237" s="1"/>
      <c r="H237" s="1"/>
      <c r="I237" s="1"/>
      <c r="J237" s="1"/>
      <c r="K237" s="1"/>
      <c r="L237" s="47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row>
    <row r="238" ht="15.75" customHeight="1">
      <c r="A238" s="1"/>
      <c r="B238" s="1"/>
      <c r="C238" s="1"/>
      <c r="D238" s="1"/>
      <c r="E238" s="1"/>
      <c r="F238" s="1"/>
      <c r="G238" s="1"/>
      <c r="H238" s="1"/>
      <c r="I238" s="1"/>
      <c r="J238" s="1"/>
      <c r="K238" s="1"/>
      <c r="L238" s="47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row>
    <row r="239" ht="15.75" customHeight="1">
      <c r="A239" s="1"/>
      <c r="B239" s="1"/>
      <c r="C239" s="1"/>
      <c r="D239" s="1"/>
      <c r="E239" s="1"/>
      <c r="F239" s="1"/>
      <c r="G239" s="1"/>
      <c r="H239" s="1"/>
      <c r="I239" s="1"/>
      <c r="J239" s="1"/>
      <c r="K239" s="1"/>
      <c r="L239" s="47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row>
    <row r="240" ht="15.75" customHeight="1">
      <c r="A240" s="1"/>
      <c r="B240" s="1"/>
      <c r="C240" s="1"/>
      <c r="D240" s="1"/>
      <c r="E240" s="1"/>
      <c r="F240" s="1"/>
      <c r="G240" s="1"/>
      <c r="H240" s="1"/>
      <c r="I240" s="1"/>
      <c r="J240" s="1"/>
      <c r="K240" s="1"/>
      <c r="L240" s="47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row>
    <row r="241" ht="15.75" customHeight="1">
      <c r="A241" s="1"/>
      <c r="B241" s="1"/>
      <c r="C241" s="1"/>
      <c r="D241" s="1"/>
      <c r="E241" s="1"/>
      <c r="F241" s="1"/>
      <c r="G241" s="1"/>
      <c r="H241" s="1"/>
      <c r="I241" s="1"/>
      <c r="J241" s="1"/>
      <c r="K241" s="1"/>
      <c r="L241" s="47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row>
    <row r="242" ht="15.75" customHeight="1">
      <c r="A242" s="1"/>
      <c r="B242" s="1"/>
      <c r="C242" s="1"/>
      <c r="D242" s="1"/>
      <c r="E242" s="1"/>
      <c r="F242" s="1"/>
      <c r="G242" s="1"/>
      <c r="H242" s="1"/>
      <c r="I242" s="1"/>
      <c r="J242" s="1"/>
      <c r="K242" s="1"/>
      <c r="L242" s="47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row>
    <row r="243" ht="15.75" customHeight="1">
      <c r="A243" s="1"/>
      <c r="B243" s="1"/>
      <c r="C243" s="1"/>
      <c r="D243" s="1"/>
      <c r="E243" s="1"/>
      <c r="F243" s="1"/>
      <c r="G243" s="1"/>
      <c r="H243" s="1"/>
      <c r="I243" s="1"/>
      <c r="J243" s="1"/>
      <c r="K243" s="1"/>
      <c r="L243" s="47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row>
    <row r="244" ht="15.75" customHeight="1">
      <c r="A244" s="1"/>
      <c r="B244" s="1"/>
      <c r="C244" s="1"/>
      <c r="D244" s="1"/>
      <c r="E244" s="1"/>
      <c r="F244" s="1"/>
      <c r="G244" s="1"/>
      <c r="H244" s="1"/>
      <c r="I244" s="1"/>
      <c r="J244" s="1"/>
      <c r="K244" s="1"/>
      <c r="L244" s="47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row>
    <row r="245" ht="15.75" customHeight="1">
      <c r="A245" s="1"/>
      <c r="B245" s="1"/>
      <c r="C245" s="1"/>
      <c r="D245" s="1"/>
      <c r="E245" s="1"/>
      <c r="F245" s="1"/>
      <c r="G245" s="1"/>
      <c r="H245" s="1"/>
      <c r="I245" s="1"/>
      <c r="J245" s="1"/>
      <c r="K245" s="1"/>
      <c r="L245" s="47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row>
    <row r="246" ht="15.75" customHeight="1">
      <c r="A246" s="1"/>
      <c r="B246" s="1"/>
      <c r="C246" s="1"/>
      <c r="D246" s="1"/>
      <c r="E246" s="1"/>
      <c r="F246" s="1"/>
      <c r="G246" s="1"/>
      <c r="H246" s="1"/>
      <c r="I246" s="1"/>
      <c r="J246" s="1"/>
      <c r="K246" s="1"/>
      <c r="L246" s="47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row>
    <row r="247" ht="15.75" customHeight="1">
      <c r="A247" s="1"/>
      <c r="B247" s="1"/>
      <c r="C247" s="1"/>
      <c r="D247" s="1"/>
      <c r="E247" s="1"/>
      <c r="F247" s="1"/>
      <c r="G247" s="1"/>
      <c r="H247" s="1"/>
      <c r="I247" s="1"/>
      <c r="J247" s="1"/>
      <c r="K247" s="1"/>
      <c r="L247" s="47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row>
    <row r="248" ht="15.75" customHeight="1">
      <c r="A248" s="1"/>
      <c r="B248" s="1"/>
      <c r="C248" s="1"/>
      <c r="D248" s="1"/>
      <c r="E248" s="1"/>
      <c r="F248" s="1"/>
      <c r="G248" s="1"/>
      <c r="H248" s="1"/>
      <c r="I248" s="1"/>
      <c r="J248" s="1"/>
      <c r="K248" s="1"/>
      <c r="L248" s="47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row>
    <row r="249" ht="15.75" customHeight="1">
      <c r="A249" s="1"/>
      <c r="B249" s="1"/>
      <c r="C249" s="1"/>
      <c r="D249" s="1"/>
      <c r="E249" s="1"/>
      <c r="F249" s="1"/>
      <c r="G249" s="1"/>
      <c r="H249" s="1"/>
      <c r="I249" s="1"/>
      <c r="J249" s="1"/>
      <c r="K249" s="1"/>
      <c r="L249" s="47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row>
    <row r="250" ht="15.75" customHeight="1">
      <c r="A250" s="1"/>
      <c r="B250" s="1"/>
      <c r="C250" s="1"/>
      <c r="D250" s="1"/>
      <c r="E250" s="1"/>
      <c r="F250" s="1"/>
      <c r="G250" s="1"/>
      <c r="H250" s="1"/>
      <c r="I250" s="1"/>
      <c r="J250" s="1"/>
      <c r="K250" s="1"/>
      <c r="L250" s="47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row>
    <row r="251" ht="15.75" customHeight="1">
      <c r="A251" s="1"/>
      <c r="B251" s="1"/>
      <c r="C251" s="1"/>
      <c r="D251" s="1"/>
      <c r="E251" s="1"/>
      <c r="F251" s="1"/>
      <c r="G251" s="1"/>
      <c r="H251" s="1"/>
      <c r="I251" s="1"/>
      <c r="J251" s="1"/>
      <c r="K251" s="1"/>
      <c r="L251" s="47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row>
    <row r="252" ht="15.75" customHeight="1">
      <c r="A252" s="1"/>
      <c r="B252" s="1"/>
      <c r="C252" s="1"/>
      <c r="D252" s="1"/>
      <c r="E252" s="1"/>
      <c r="F252" s="1"/>
      <c r="G252" s="1"/>
      <c r="H252" s="1"/>
      <c r="I252" s="1"/>
      <c r="J252" s="1"/>
      <c r="K252" s="1"/>
      <c r="L252" s="47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row>
    <row r="253" ht="15.75" customHeight="1">
      <c r="A253" s="1"/>
      <c r="B253" s="1"/>
      <c r="C253" s="1"/>
      <c r="D253" s="1"/>
      <c r="E253" s="1"/>
      <c r="F253" s="1"/>
      <c r="G253" s="1"/>
      <c r="H253" s="1"/>
      <c r="I253" s="1"/>
      <c r="J253" s="1"/>
      <c r="K253" s="1"/>
      <c r="L253" s="47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row>
    <row r="254" ht="15.75" customHeight="1">
      <c r="A254" s="1"/>
      <c r="B254" s="1"/>
      <c r="C254" s="1"/>
      <c r="D254" s="1"/>
      <c r="E254" s="1"/>
      <c r="F254" s="1"/>
      <c r="G254" s="1"/>
      <c r="H254" s="1"/>
      <c r="I254" s="1"/>
      <c r="J254" s="1"/>
      <c r="K254" s="1"/>
      <c r="L254" s="47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row>
    <row r="255" ht="15.75" customHeight="1">
      <c r="A255" s="1"/>
      <c r="B255" s="1"/>
      <c r="C255" s="1"/>
      <c r="D255" s="1"/>
      <c r="E255" s="1"/>
      <c r="F255" s="1"/>
      <c r="G255" s="1"/>
      <c r="H255" s="1"/>
      <c r="I255" s="1"/>
      <c r="J255" s="1"/>
      <c r="K255" s="1"/>
      <c r="L255" s="47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row>
    <row r="256" ht="15.75" customHeight="1">
      <c r="A256" s="1"/>
      <c r="B256" s="1"/>
      <c r="C256" s="1"/>
      <c r="D256" s="1"/>
      <c r="E256" s="1"/>
      <c r="F256" s="1"/>
      <c r="G256" s="1"/>
      <c r="H256" s="1"/>
      <c r="I256" s="1"/>
      <c r="J256" s="1"/>
      <c r="K256" s="1"/>
      <c r="L256" s="47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row>
    <row r="257" ht="15.75" customHeight="1">
      <c r="A257" s="1"/>
      <c r="B257" s="1"/>
      <c r="C257" s="1"/>
      <c r="D257" s="1"/>
      <c r="E257" s="1"/>
      <c r="F257" s="1"/>
      <c r="G257" s="1"/>
      <c r="H257" s="1"/>
      <c r="I257" s="1"/>
      <c r="J257" s="1"/>
      <c r="K257" s="1"/>
      <c r="L257" s="47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row>
    <row r="258" ht="15.75" customHeight="1">
      <c r="A258" s="1"/>
      <c r="B258" s="1"/>
      <c r="C258" s="1"/>
      <c r="D258" s="1"/>
      <c r="E258" s="1"/>
      <c r="F258" s="1"/>
      <c r="G258" s="1"/>
      <c r="H258" s="1"/>
      <c r="I258" s="1"/>
      <c r="J258" s="1"/>
      <c r="K258" s="1"/>
      <c r="L258" s="47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row>
    <row r="259" ht="15.75" customHeight="1">
      <c r="A259" s="1"/>
      <c r="B259" s="1"/>
      <c r="C259" s="1"/>
      <c r="D259" s="1"/>
      <c r="E259" s="1"/>
      <c r="F259" s="1"/>
      <c r="G259" s="1"/>
      <c r="H259" s="1"/>
      <c r="I259" s="1"/>
      <c r="J259" s="1"/>
      <c r="K259" s="1"/>
      <c r="L259" s="47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row>
    <row r="260" ht="15.75" customHeight="1">
      <c r="A260" s="1"/>
      <c r="B260" s="1"/>
      <c r="C260" s="1"/>
      <c r="D260" s="1"/>
      <c r="E260" s="1"/>
      <c r="F260" s="1"/>
      <c r="G260" s="1"/>
      <c r="H260" s="1"/>
      <c r="I260" s="1"/>
      <c r="J260" s="1"/>
      <c r="K260" s="1"/>
      <c r="L260" s="47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row>
    <row r="261" ht="15.75" customHeight="1">
      <c r="A261" s="1"/>
      <c r="B261" s="1"/>
      <c r="C261" s="1"/>
      <c r="D261" s="1"/>
      <c r="E261" s="1"/>
      <c r="F261" s="1"/>
      <c r="G261" s="1"/>
      <c r="H261" s="1"/>
      <c r="I261" s="1"/>
      <c r="J261" s="1"/>
      <c r="K261" s="1"/>
      <c r="L261" s="47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row>
    <row r="262" ht="15.75" customHeight="1">
      <c r="A262" s="1"/>
      <c r="B262" s="1"/>
      <c r="C262" s="1"/>
      <c r="D262" s="1"/>
      <c r="E262" s="1"/>
      <c r="F262" s="1"/>
      <c r="G262" s="1"/>
      <c r="H262" s="1"/>
      <c r="I262" s="1"/>
      <c r="J262" s="1"/>
      <c r="K262" s="1"/>
      <c r="L262" s="47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row>
    <row r="263" ht="15.75" customHeight="1">
      <c r="A263" s="1"/>
      <c r="B263" s="1"/>
      <c r="C263" s="1"/>
      <c r="D263" s="1"/>
      <c r="E263" s="1"/>
      <c r="F263" s="1"/>
      <c r="G263" s="1"/>
      <c r="H263" s="1"/>
      <c r="I263" s="1"/>
      <c r="J263" s="1"/>
      <c r="K263" s="1"/>
      <c r="L263" s="47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row>
    <row r="264" ht="15.75" customHeight="1">
      <c r="A264" s="1"/>
      <c r="B264" s="1"/>
      <c r="C264" s="1"/>
      <c r="D264" s="1"/>
      <c r="E264" s="1"/>
      <c r="F264" s="1"/>
      <c r="G264" s="1"/>
      <c r="H264" s="1"/>
      <c r="I264" s="1"/>
      <c r="J264" s="1"/>
      <c r="K264" s="1"/>
      <c r="L264" s="47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row>
    <row r="265" ht="15.75" customHeight="1">
      <c r="A265" s="1"/>
      <c r="B265" s="1"/>
      <c r="C265" s="1"/>
      <c r="D265" s="1"/>
      <c r="E265" s="1"/>
      <c r="F265" s="1"/>
      <c r="G265" s="1"/>
      <c r="H265" s="1"/>
      <c r="I265" s="1"/>
      <c r="J265" s="1"/>
      <c r="K265" s="1"/>
      <c r="L265" s="47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row>
    <row r="266" ht="15.75" customHeight="1">
      <c r="A266" s="1"/>
      <c r="B266" s="1"/>
      <c r="C266" s="1"/>
      <c r="D266" s="1"/>
      <c r="E266" s="1"/>
      <c r="F266" s="1"/>
      <c r="G266" s="1"/>
      <c r="H266" s="1"/>
      <c r="I266" s="1"/>
      <c r="J266" s="1"/>
      <c r="K266" s="1"/>
      <c r="L266" s="47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row>
    <row r="267" ht="15.75" customHeight="1">
      <c r="A267" s="1"/>
      <c r="B267" s="1"/>
      <c r="C267" s="1"/>
      <c r="D267" s="1"/>
      <c r="E267" s="1"/>
      <c r="F267" s="1"/>
      <c r="G267" s="1"/>
      <c r="H267" s="1"/>
      <c r="I267" s="1"/>
      <c r="J267" s="1"/>
      <c r="K267" s="1"/>
      <c r="L267" s="47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row>
    <row r="268" ht="15.75" customHeight="1">
      <c r="A268" s="1"/>
      <c r="B268" s="1"/>
      <c r="C268" s="1"/>
      <c r="D268" s="1"/>
      <c r="E268" s="1"/>
      <c r="F268" s="1"/>
      <c r="G268" s="1"/>
      <c r="H268" s="1"/>
      <c r="I268" s="1"/>
      <c r="J268" s="1"/>
      <c r="K268" s="1"/>
      <c r="L268" s="47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row>
    <row r="269" ht="15.75" customHeight="1">
      <c r="A269" s="1"/>
      <c r="B269" s="1"/>
      <c r="C269" s="1"/>
      <c r="D269" s="1"/>
      <c r="E269" s="1"/>
      <c r="F269" s="1"/>
      <c r="G269" s="1"/>
      <c r="H269" s="1"/>
      <c r="I269" s="1"/>
      <c r="J269" s="1"/>
      <c r="K269" s="1"/>
      <c r="L269" s="47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row>
    <row r="270" ht="15.75" customHeight="1">
      <c r="A270" s="1"/>
      <c r="B270" s="1"/>
      <c r="C270" s="1"/>
      <c r="D270" s="1"/>
      <c r="E270" s="1"/>
      <c r="F270" s="1"/>
      <c r="G270" s="1"/>
      <c r="H270" s="1"/>
      <c r="I270" s="1"/>
      <c r="J270" s="1"/>
      <c r="K270" s="1"/>
      <c r="L270" s="47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row>
    <row r="271" ht="15.75" customHeight="1">
      <c r="A271" s="1"/>
      <c r="B271" s="1"/>
      <c r="C271" s="1"/>
      <c r="D271" s="1"/>
      <c r="E271" s="1"/>
      <c r="F271" s="1"/>
      <c r="G271" s="1"/>
      <c r="H271" s="1"/>
      <c r="I271" s="1"/>
      <c r="J271" s="1"/>
      <c r="K271" s="1"/>
      <c r="L271" s="47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row>
    <row r="272" ht="15.75" customHeight="1">
      <c r="A272" s="1"/>
      <c r="B272" s="1"/>
      <c r="C272" s="1"/>
      <c r="D272" s="1"/>
      <c r="E272" s="1"/>
      <c r="F272" s="1"/>
      <c r="G272" s="1"/>
      <c r="H272" s="1"/>
      <c r="I272" s="1"/>
      <c r="J272" s="1"/>
      <c r="K272" s="1"/>
      <c r="L272" s="47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row>
    <row r="273" ht="15.75" customHeight="1">
      <c r="A273" s="1"/>
      <c r="B273" s="1"/>
      <c r="C273" s="1"/>
      <c r="D273" s="1"/>
      <c r="E273" s="1"/>
      <c r="F273" s="1"/>
      <c r="G273" s="1"/>
      <c r="H273" s="1"/>
      <c r="I273" s="1"/>
      <c r="J273" s="1"/>
      <c r="K273" s="1"/>
      <c r="L273" s="47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row>
    <row r="274" ht="15.75" customHeight="1">
      <c r="A274" s="1"/>
      <c r="B274" s="1"/>
      <c r="C274" s="1"/>
      <c r="D274" s="1"/>
      <c r="E274" s="1"/>
      <c r="F274" s="1"/>
      <c r="G274" s="1"/>
      <c r="H274" s="1"/>
      <c r="I274" s="1"/>
      <c r="J274" s="1"/>
      <c r="K274" s="1"/>
      <c r="L274" s="47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row>
    <row r="275" ht="15.75" customHeight="1">
      <c r="A275" s="1"/>
      <c r="B275" s="1"/>
      <c r="C275" s="1"/>
      <c r="D275" s="1"/>
      <c r="E275" s="1"/>
      <c r="F275" s="1"/>
      <c r="G275" s="1"/>
      <c r="H275" s="1"/>
      <c r="I275" s="1"/>
      <c r="J275" s="1"/>
      <c r="K275" s="1"/>
      <c r="L275" s="47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row>
    <row r="276" ht="15.75" customHeight="1">
      <c r="A276" s="1"/>
      <c r="B276" s="1"/>
      <c r="C276" s="1"/>
      <c r="D276" s="1"/>
      <c r="E276" s="1"/>
      <c r="F276" s="1"/>
      <c r="G276" s="1"/>
      <c r="H276" s="1"/>
      <c r="I276" s="1"/>
      <c r="J276" s="1"/>
      <c r="K276" s="1"/>
      <c r="L276" s="47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row>
    <row r="277" ht="15.75" customHeight="1">
      <c r="A277" s="1"/>
      <c r="B277" s="1"/>
      <c r="C277" s="1"/>
      <c r="D277" s="1"/>
      <c r="E277" s="1"/>
      <c r="F277" s="1"/>
      <c r="G277" s="1"/>
      <c r="H277" s="1"/>
      <c r="I277" s="1"/>
      <c r="J277" s="1"/>
      <c r="K277" s="1"/>
      <c r="L277" s="47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row>
    <row r="278" ht="15.75" customHeight="1">
      <c r="A278" s="1"/>
      <c r="B278" s="1"/>
      <c r="C278" s="1"/>
      <c r="D278" s="1"/>
      <c r="E278" s="1"/>
      <c r="F278" s="1"/>
      <c r="G278" s="1"/>
      <c r="H278" s="1"/>
      <c r="I278" s="1"/>
      <c r="J278" s="1"/>
      <c r="K278" s="1"/>
      <c r="L278" s="47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row>
    <row r="279" ht="15.75" customHeight="1">
      <c r="A279" s="1"/>
      <c r="B279" s="1"/>
      <c r="C279" s="1"/>
      <c r="D279" s="1"/>
      <c r="E279" s="1"/>
      <c r="F279" s="1"/>
      <c r="G279" s="1"/>
      <c r="H279" s="1"/>
      <c r="I279" s="1"/>
      <c r="J279" s="1"/>
      <c r="K279" s="1"/>
      <c r="L279" s="47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row>
    <row r="280" ht="15.75" customHeight="1">
      <c r="A280" s="1"/>
      <c r="B280" s="1"/>
      <c r="C280" s="1"/>
      <c r="D280" s="1"/>
      <c r="E280" s="1"/>
      <c r="F280" s="1"/>
      <c r="G280" s="1"/>
      <c r="H280" s="1"/>
      <c r="I280" s="1"/>
      <c r="J280" s="1"/>
      <c r="K280" s="1"/>
      <c r="L280" s="47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row>
    <row r="281" ht="15.75" customHeight="1">
      <c r="A281" s="1"/>
      <c r="B281" s="1"/>
      <c r="C281" s="1"/>
      <c r="D281" s="1"/>
      <c r="E281" s="1"/>
      <c r="F281" s="1"/>
      <c r="G281" s="1"/>
      <c r="H281" s="1"/>
      <c r="I281" s="1"/>
      <c r="J281" s="1"/>
      <c r="K281" s="1"/>
      <c r="L281" s="47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row>
    <row r="282" ht="15.75" customHeight="1">
      <c r="A282" s="1"/>
      <c r="B282" s="1"/>
      <c r="C282" s="1"/>
      <c r="D282" s="1"/>
      <c r="E282" s="1"/>
      <c r="F282" s="1"/>
      <c r="G282" s="1"/>
      <c r="H282" s="1"/>
      <c r="I282" s="1"/>
      <c r="J282" s="1"/>
      <c r="K282" s="1"/>
      <c r="L282" s="47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row>
    <row r="283" ht="15.75" customHeight="1">
      <c r="A283" s="1"/>
      <c r="B283" s="1"/>
      <c r="C283" s="1"/>
      <c r="D283" s="1"/>
      <c r="E283" s="1"/>
      <c r="F283" s="1"/>
      <c r="G283" s="1"/>
      <c r="H283" s="1"/>
      <c r="I283" s="1"/>
      <c r="J283" s="1"/>
      <c r="K283" s="1"/>
      <c r="L283" s="47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row>
    <row r="284" ht="15.75" customHeight="1">
      <c r="A284" s="1"/>
      <c r="B284" s="1"/>
      <c r="C284" s="1"/>
      <c r="D284" s="1"/>
      <c r="E284" s="1"/>
      <c r="F284" s="1"/>
      <c r="G284" s="1"/>
      <c r="H284" s="1"/>
      <c r="I284" s="1"/>
      <c r="J284" s="1"/>
      <c r="K284" s="1"/>
      <c r="L284" s="47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row>
    <row r="285" ht="15.75" customHeight="1">
      <c r="A285" s="1"/>
      <c r="B285" s="1"/>
      <c r="C285" s="1"/>
      <c r="D285" s="1"/>
      <c r="E285" s="1"/>
      <c r="F285" s="1"/>
      <c r="G285" s="1"/>
      <c r="H285" s="1"/>
      <c r="I285" s="1"/>
      <c r="J285" s="1"/>
      <c r="K285" s="1"/>
      <c r="L285" s="47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row>
    <row r="286" ht="15.75" customHeight="1">
      <c r="A286" s="1"/>
      <c r="B286" s="1"/>
      <c r="C286" s="1"/>
      <c r="D286" s="1"/>
      <c r="E286" s="1"/>
      <c r="F286" s="1"/>
      <c r="G286" s="1"/>
      <c r="H286" s="1"/>
      <c r="I286" s="1"/>
      <c r="J286" s="1"/>
      <c r="K286" s="1"/>
      <c r="L286" s="47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row>
    <row r="287" ht="15.75" customHeight="1">
      <c r="A287" s="1"/>
      <c r="B287" s="1"/>
      <c r="C287" s="1"/>
      <c r="D287" s="1"/>
      <c r="E287" s="1"/>
      <c r="F287" s="1"/>
      <c r="G287" s="1"/>
      <c r="H287" s="1"/>
      <c r="I287" s="1"/>
      <c r="J287" s="1"/>
      <c r="K287" s="1"/>
      <c r="L287" s="47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row>
    <row r="288" ht="15.75" customHeight="1">
      <c r="A288" s="1"/>
      <c r="B288" s="1"/>
      <c r="C288" s="1"/>
      <c r="D288" s="1"/>
      <c r="E288" s="1"/>
      <c r="F288" s="1"/>
      <c r="G288" s="1"/>
      <c r="H288" s="1"/>
      <c r="I288" s="1"/>
      <c r="J288" s="1"/>
      <c r="K288" s="1"/>
      <c r="L288" s="47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row>
    <row r="289" ht="15.75" customHeight="1">
      <c r="A289" s="1"/>
      <c r="B289" s="1"/>
      <c r="C289" s="1"/>
      <c r="D289" s="1"/>
      <c r="E289" s="1"/>
      <c r="F289" s="1"/>
      <c r="G289" s="1"/>
      <c r="H289" s="1"/>
      <c r="I289" s="1"/>
      <c r="J289" s="1"/>
      <c r="K289" s="1"/>
      <c r="L289" s="47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row>
    <row r="290" ht="15.75" customHeight="1">
      <c r="A290" s="1"/>
      <c r="B290" s="1"/>
      <c r="C290" s="1"/>
      <c r="D290" s="1"/>
      <c r="E290" s="1"/>
      <c r="F290" s="1"/>
      <c r="G290" s="1"/>
      <c r="H290" s="1"/>
      <c r="I290" s="1"/>
      <c r="J290" s="1"/>
      <c r="K290" s="1"/>
      <c r="L290" s="47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row>
    <row r="291" ht="15.75" customHeight="1">
      <c r="A291" s="1"/>
      <c r="B291" s="1"/>
      <c r="C291" s="1"/>
      <c r="D291" s="1"/>
      <c r="E291" s="1"/>
      <c r="F291" s="1"/>
      <c r="G291" s="1"/>
      <c r="H291" s="1"/>
      <c r="I291" s="1"/>
      <c r="J291" s="1"/>
      <c r="K291" s="1"/>
      <c r="L291" s="47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row>
    <row r="292" ht="15.75" customHeight="1">
      <c r="A292" s="1"/>
      <c r="B292" s="1"/>
      <c r="C292" s="1"/>
      <c r="D292" s="1"/>
      <c r="E292" s="1"/>
      <c r="F292" s="1"/>
      <c r="G292" s="1"/>
      <c r="H292" s="1"/>
      <c r="I292" s="1"/>
      <c r="J292" s="1"/>
      <c r="K292" s="1"/>
      <c r="L292" s="47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row>
    <row r="293" ht="15.75" customHeight="1">
      <c r="A293" s="1"/>
      <c r="B293" s="1"/>
      <c r="C293" s="1"/>
      <c r="D293" s="1"/>
      <c r="E293" s="1"/>
      <c r="F293" s="1"/>
      <c r="G293" s="1"/>
      <c r="H293" s="1"/>
      <c r="I293" s="1"/>
      <c r="J293" s="1"/>
      <c r="K293" s="1"/>
      <c r="L293" s="47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row>
    <row r="294" ht="15.75" customHeight="1">
      <c r="A294" s="1"/>
      <c r="B294" s="1"/>
      <c r="C294" s="1"/>
      <c r="D294" s="1"/>
      <c r="E294" s="1"/>
      <c r="F294" s="1"/>
      <c r="G294" s="1"/>
      <c r="H294" s="1"/>
      <c r="I294" s="1"/>
      <c r="J294" s="1"/>
      <c r="K294" s="1"/>
      <c r="L294" s="47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row>
    <row r="295" ht="15.75" customHeight="1">
      <c r="A295" s="1"/>
      <c r="B295" s="1"/>
      <c r="C295" s="1"/>
      <c r="D295" s="1"/>
      <c r="E295" s="1"/>
      <c r="F295" s="1"/>
      <c r="G295" s="1"/>
      <c r="H295" s="1"/>
      <c r="I295" s="1"/>
      <c r="J295" s="1"/>
      <c r="K295" s="1"/>
      <c r="L295" s="47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row>
    <row r="296" ht="15.75" customHeight="1">
      <c r="A296" s="1"/>
      <c r="B296" s="1"/>
      <c r="C296" s="1"/>
      <c r="D296" s="1"/>
      <c r="E296" s="1"/>
      <c r="F296" s="1"/>
      <c r="G296" s="1"/>
      <c r="H296" s="1"/>
      <c r="I296" s="1"/>
      <c r="J296" s="1"/>
      <c r="K296" s="1"/>
      <c r="L296" s="47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row>
    <row r="297" ht="15.75" customHeight="1">
      <c r="A297" s="1"/>
      <c r="B297" s="1"/>
      <c r="C297" s="1"/>
      <c r="D297" s="1"/>
      <c r="E297" s="1"/>
      <c r="F297" s="1"/>
      <c r="G297" s="1"/>
      <c r="H297" s="1"/>
      <c r="I297" s="1"/>
      <c r="J297" s="1"/>
      <c r="K297" s="1"/>
      <c r="L297" s="47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row>
    <row r="298" ht="15.75" customHeight="1">
      <c r="A298" s="1"/>
      <c r="B298" s="1"/>
      <c r="C298" s="1"/>
      <c r="D298" s="1"/>
      <c r="E298" s="1"/>
      <c r="F298" s="1"/>
      <c r="G298" s="1"/>
      <c r="H298" s="1"/>
      <c r="I298" s="1"/>
      <c r="J298" s="1"/>
      <c r="K298" s="1"/>
      <c r="L298" s="47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row>
    <row r="299" ht="15.75" customHeight="1">
      <c r="A299" s="1"/>
      <c r="B299" s="1"/>
      <c r="C299" s="1"/>
      <c r="D299" s="1"/>
      <c r="E299" s="1"/>
      <c r="F299" s="1"/>
      <c r="G299" s="1"/>
      <c r="H299" s="1"/>
      <c r="I299" s="1"/>
      <c r="J299" s="1"/>
      <c r="K299" s="1"/>
      <c r="L299" s="47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row>
    <row r="300" ht="15.75" customHeight="1">
      <c r="A300" s="1"/>
      <c r="B300" s="1"/>
      <c r="C300" s="1"/>
      <c r="D300" s="1"/>
      <c r="E300" s="1"/>
      <c r="F300" s="1"/>
      <c r="G300" s="1"/>
      <c r="H300" s="1"/>
      <c r="I300" s="1"/>
      <c r="J300" s="1"/>
      <c r="K300" s="1"/>
      <c r="L300" s="47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row>
    <row r="301" ht="15.75" customHeight="1">
      <c r="A301" s="1"/>
      <c r="B301" s="1"/>
      <c r="C301" s="1"/>
      <c r="D301" s="1"/>
      <c r="E301" s="1"/>
      <c r="F301" s="1"/>
      <c r="G301" s="1"/>
      <c r="H301" s="1"/>
      <c r="I301" s="1"/>
      <c r="J301" s="1"/>
      <c r="K301" s="1"/>
      <c r="L301" s="47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row>
    <row r="302" ht="15.75" customHeight="1">
      <c r="A302" s="1"/>
      <c r="B302" s="1"/>
      <c r="C302" s="1"/>
      <c r="D302" s="1"/>
      <c r="E302" s="1"/>
      <c r="F302" s="1"/>
      <c r="G302" s="1"/>
      <c r="H302" s="1"/>
      <c r="I302" s="1"/>
      <c r="J302" s="1"/>
      <c r="K302" s="1"/>
      <c r="L302" s="47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row>
    <row r="303" ht="15.75" customHeight="1">
      <c r="A303" s="1"/>
      <c r="B303" s="1"/>
      <c r="C303" s="1"/>
      <c r="D303" s="1"/>
      <c r="E303" s="1"/>
      <c r="F303" s="1"/>
      <c r="G303" s="1"/>
      <c r="H303" s="1"/>
      <c r="I303" s="1"/>
      <c r="J303" s="1"/>
      <c r="K303" s="1"/>
      <c r="L303" s="47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row>
    <row r="304" ht="15.75" customHeight="1">
      <c r="A304" s="1"/>
      <c r="B304" s="1"/>
      <c r="C304" s="1"/>
      <c r="D304" s="1"/>
      <c r="E304" s="1"/>
      <c r="F304" s="1"/>
      <c r="G304" s="1"/>
      <c r="H304" s="1"/>
      <c r="I304" s="1"/>
      <c r="J304" s="1"/>
      <c r="K304" s="1"/>
      <c r="L304" s="47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row>
    <row r="305" ht="15.75" customHeight="1">
      <c r="A305" s="1"/>
      <c r="B305" s="1"/>
      <c r="C305" s="1"/>
      <c r="D305" s="1"/>
      <c r="E305" s="1"/>
      <c r="F305" s="1"/>
      <c r="G305" s="1"/>
      <c r="H305" s="1"/>
      <c r="I305" s="1"/>
      <c r="J305" s="1"/>
      <c r="K305" s="1"/>
      <c r="L305" s="47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row>
    <row r="306" ht="15.75" customHeight="1">
      <c r="A306" s="1"/>
      <c r="B306" s="1"/>
      <c r="C306" s="1"/>
      <c r="D306" s="1"/>
      <c r="E306" s="1"/>
      <c r="F306" s="1"/>
      <c r="G306" s="1"/>
      <c r="H306" s="1"/>
      <c r="I306" s="1"/>
      <c r="J306" s="1"/>
      <c r="K306" s="1"/>
      <c r="L306" s="47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row>
    <row r="307" ht="15.75" customHeight="1">
      <c r="A307" s="1"/>
      <c r="B307" s="1"/>
      <c r="C307" s="1"/>
      <c r="D307" s="1"/>
      <c r="E307" s="1"/>
      <c r="F307" s="1"/>
      <c r="G307" s="1"/>
      <c r="H307" s="1"/>
      <c r="I307" s="1"/>
      <c r="J307" s="1"/>
      <c r="K307" s="1"/>
      <c r="L307" s="47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row>
    <row r="308" ht="15.75" customHeight="1">
      <c r="A308" s="1"/>
      <c r="B308" s="1"/>
      <c r="C308" s="1"/>
      <c r="D308" s="1"/>
      <c r="E308" s="1"/>
      <c r="F308" s="1"/>
      <c r="G308" s="1"/>
      <c r="H308" s="1"/>
      <c r="I308" s="1"/>
      <c r="J308" s="1"/>
      <c r="K308" s="1"/>
      <c r="L308" s="47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row>
    <row r="309" ht="15.75" customHeight="1">
      <c r="A309" s="1"/>
      <c r="B309" s="1"/>
      <c r="C309" s="1"/>
      <c r="D309" s="1"/>
      <c r="E309" s="1"/>
      <c r="F309" s="1"/>
      <c r="G309" s="1"/>
      <c r="H309" s="1"/>
      <c r="I309" s="1"/>
      <c r="J309" s="1"/>
      <c r="K309" s="1"/>
      <c r="L309" s="47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row>
    <row r="310" ht="15.75" customHeight="1">
      <c r="A310" s="1"/>
      <c r="B310" s="1"/>
      <c r="C310" s="1"/>
      <c r="D310" s="1"/>
      <c r="E310" s="1"/>
      <c r="F310" s="1"/>
      <c r="G310" s="1"/>
      <c r="H310" s="1"/>
      <c r="I310" s="1"/>
      <c r="J310" s="1"/>
      <c r="K310" s="1"/>
      <c r="L310" s="47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row>
    <row r="311" ht="15.75" customHeight="1">
      <c r="A311" s="1"/>
      <c r="B311" s="1"/>
      <c r="C311" s="1"/>
      <c r="D311" s="1"/>
      <c r="E311" s="1"/>
      <c r="F311" s="1"/>
      <c r="G311" s="1"/>
      <c r="H311" s="1"/>
      <c r="I311" s="1"/>
      <c r="J311" s="1"/>
      <c r="K311" s="1"/>
      <c r="L311" s="47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row>
    <row r="312" ht="15.75" customHeight="1">
      <c r="A312" s="1"/>
      <c r="B312" s="1"/>
      <c r="C312" s="1"/>
      <c r="D312" s="1"/>
      <c r="E312" s="1"/>
      <c r="F312" s="1"/>
      <c r="G312" s="1"/>
      <c r="H312" s="1"/>
      <c r="I312" s="1"/>
      <c r="J312" s="1"/>
      <c r="K312" s="1"/>
      <c r="L312" s="47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row>
    <row r="313" ht="15.75" customHeight="1">
      <c r="A313" s="1"/>
      <c r="B313" s="1"/>
      <c r="C313" s="1"/>
      <c r="D313" s="1"/>
      <c r="E313" s="1"/>
      <c r="F313" s="1"/>
      <c r="G313" s="1"/>
      <c r="H313" s="1"/>
      <c r="I313" s="1"/>
      <c r="J313" s="1"/>
      <c r="K313" s="1"/>
      <c r="L313" s="47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row>
    <row r="314" ht="15.75" customHeight="1">
      <c r="A314" s="1"/>
      <c r="B314" s="1"/>
      <c r="C314" s="1"/>
      <c r="D314" s="1"/>
      <c r="E314" s="1"/>
      <c r="F314" s="1"/>
      <c r="G314" s="1"/>
      <c r="H314" s="1"/>
      <c r="I314" s="1"/>
      <c r="J314" s="1"/>
      <c r="K314" s="1"/>
      <c r="L314" s="47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row>
    <row r="315" ht="15.75" customHeight="1">
      <c r="A315" s="1"/>
      <c r="B315" s="1"/>
      <c r="C315" s="1"/>
      <c r="D315" s="1"/>
      <c r="E315" s="1"/>
      <c r="F315" s="1"/>
      <c r="G315" s="1"/>
      <c r="H315" s="1"/>
      <c r="I315" s="1"/>
      <c r="J315" s="1"/>
      <c r="K315" s="1"/>
      <c r="L315" s="47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row>
    <row r="316" ht="15.75" customHeight="1">
      <c r="A316" s="1"/>
      <c r="B316" s="1"/>
      <c r="C316" s="1"/>
      <c r="D316" s="1"/>
      <c r="E316" s="1"/>
      <c r="F316" s="1"/>
      <c r="G316" s="1"/>
      <c r="H316" s="1"/>
      <c r="I316" s="1"/>
      <c r="J316" s="1"/>
      <c r="K316" s="1"/>
      <c r="L316" s="47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row>
    <row r="317" ht="15.75" customHeight="1">
      <c r="A317" s="1"/>
      <c r="B317" s="1"/>
      <c r="C317" s="1"/>
      <c r="D317" s="1"/>
      <c r="E317" s="1"/>
      <c r="F317" s="1"/>
      <c r="G317" s="1"/>
      <c r="H317" s="1"/>
      <c r="I317" s="1"/>
      <c r="J317" s="1"/>
      <c r="K317" s="1"/>
      <c r="L317" s="47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row>
    <row r="318" ht="15.75" customHeight="1">
      <c r="A318" s="1"/>
      <c r="B318" s="1"/>
      <c r="C318" s="1"/>
      <c r="D318" s="1"/>
      <c r="E318" s="1"/>
      <c r="F318" s="1"/>
      <c r="G318" s="1"/>
      <c r="H318" s="1"/>
      <c r="I318" s="1"/>
      <c r="J318" s="1"/>
      <c r="K318" s="1"/>
      <c r="L318" s="47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row>
    <row r="319" ht="15.75" customHeight="1">
      <c r="A319" s="1"/>
      <c r="B319" s="1"/>
      <c r="C319" s="1"/>
      <c r="D319" s="1"/>
      <c r="E319" s="1"/>
      <c r="F319" s="1"/>
      <c r="G319" s="1"/>
      <c r="H319" s="1"/>
      <c r="I319" s="1"/>
      <c r="J319" s="1"/>
      <c r="K319" s="1"/>
      <c r="L319" s="47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row>
    <row r="320" ht="15.75" customHeight="1">
      <c r="A320" s="1"/>
      <c r="B320" s="1"/>
      <c r="C320" s="1"/>
      <c r="D320" s="1"/>
      <c r="E320" s="1"/>
      <c r="F320" s="1"/>
      <c r="G320" s="1"/>
      <c r="H320" s="1"/>
      <c r="I320" s="1"/>
      <c r="J320" s="1"/>
      <c r="K320" s="1"/>
      <c r="L320" s="47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row>
    <row r="321" ht="15.75" customHeight="1">
      <c r="A321" s="1"/>
      <c r="B321" s="1"/>
      <c r="C321" s="1"/>
      <c r="D321" s="1"/>
      <c r="E321" s="1"/>
      <c r="F321" s="1"/>
      <c r="G321" s="1"/>
      <c r="H321" s="1"/>
      <c r="I321" s="1"/>
      <c r="J321" s="1"/>
      <c r="K321" s="1"/>
      <c r="L321" s="47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row>
    <row r="322" ht="15.75" customHeight="1">
      <c r="A322" s="1"/>
      <c r="B322" s="1"/>
      <c r="C322" s="1"/>
      <c r="D322" s="1"/>
      <c r="E322" s="1"/>
      <c r="F322" s="1"/>
      <c r="G322" s="1"/>
      <c r="H322" s="1"/>
      <c r="I322" s="1"/>
      <c r="J322" s="1"/>
      <c r="K322" s="1"/>
      <c r="L322" s="47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row>
    <row r="323" ht="15.75" customHeight="1">
      <c r="A323" s="1"/>
      <c r="B323" s="1"/>
      <c r="C323" s="1"/>
      <c r="D323" s="1"/>
      <c r="E323" s="1"/>
      <c r="F323" s="1"/>
      <c r="G323" s="1"/>
      <c r="H323" s="1"/>
      <c r="I323" s="1"/>
      <c r="J323" s="1"/>
      <c r="K323" s="1"/>
      <c r="L323" s="47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row>
    <row r="324" ht="15.75" customHeight="1">
      <c r="A324" s="1"/>
      <c r="B324" s="1"/>
      <c r="C324" s="1"/>
      <c r="D324" s="1"/>
      <c r="E324" s="1"/>
      <c r="F324" s="1"/>
      <c r="G324" s="1"/>
      <c r="H324" s="1"/>
      <c r="I324" s="1"/>
      <c r="J324" s="1"/>
      <c r="K324" s="1"/>
      <c r="L324" s="47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row>
    <row r="325" ht="15.75" customHeight="1">
      <c r="A325" s="1"/>
      <c r="B325" s="1"/>
      <c r="C325" s="1"/>
      <c r="D325" s="1"/>
      <c r="E325" s="1"/>
      <c r="F325" s="1"/>
      <c r="G325" s="1"/>
      <c r="H325" s="1"/>
      <c r="I325" s="1"/>
      <c r="J325" s="1"/>
      <c r="K325" s="1"/>
      <c r="L325" s="47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row>
    <row r="326" ht="15.75" customHeight="1">
      <c r="A326" s="1"/>
      <c r="B326" s="1"/>
      <c r="C326" s="1"/>
      <c r="D326" s="1"/>
      <c r="E326" s="1"/>
      <c r="F326" s="1"/>
      <c r="G326" s="1"/>
      <c r="H326" s="1"/>
      <c r="I326" s="1"/>
      <c r="J326" s="1"/>
      <c r="K326" s="1"/>
      <c r="L326" s="47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row>
    <row r="327" ht="15.75" customHeight="1">
      <c r="A327" s="1"/>
      <c r="B327" s="1"/>
      <c r="C327" s="1"/>
      <c r="D327" s="1"/>
      <c r="E327" s="1"/>
      <c r="F327" s="1"/>
      <c r="G327" s="1"/>
      <c r="H327" s="1"/>
      <c r="I327" s="1"/>
      <c r="J327" s="1"/>
      <c r="K327" s="1"/>
      <c r="L327" s="47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row>
    <row r="328" ht="15.75" customHeight="1">
      <c r="A328" s="1"/>
      <c r="B328" s="1"/>
      <c r="C328" s="1"/>
      <c r="D328" s="1"/>
      <c r="E328" s="1"/>
      <c r="F328" s="1"/>
      <c r="G328" s="1"/>
      <c r="H328" s="1"/>
      <c r="I328" s="1"/>
      <c r="J328" s="1"/>
      <c r="K328" s="1"/>
      <c r="L328" s="47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row>
    <row r="329" ht="15.75" customHeight="1">
      <c r="A329" s="1"/>
      <c r="B329" s="1"/>
      <c r="C329" s="1"/>
      <c r="D329" s="1"/>
      <c r="E329" s="1"/>
      <c r="F329" s="1"/>
      <c r="G329" s="1"/>
      <c r="H329" s="1"/>
      <c r="I329" s="1"/>
      <c r="J329" s="1"/>
      <c r="K329" s="1"/>
      <c r="L329" s="47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row>
    <row r="330" ht="15.75" customHeight="1">
      <c r="A330" s="1"/>
      <c r="B330" s="1"/>
      <c r="C330" s="1"/>
      <c r="D330" s="1"/>
      <c r="E330" s="1"/>
      <c r="F330" s="1"/>
      <c r="G330" s="1"/>
      <c r="H330" s="1"/>
      <c r="I330" s="1"/>
      <c r="J330" s="1"/>
      <c r="K330" s="1"/>
      <c r="L330" s="47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row>
    <row r="331" ht="15.75" customHeight="1">
      <c r="A331" s="1"/>
      <c r="B331" s="1"/>
      <c r="C331" s="1"/>
      <c r="D331" s="1"/>
      <c r="E331" s="1"/>
      <c r="F331" s="1"/>
      <c r="G331" s="1"/>
      <c r="H331" s="1"/>
      <c r="I331" s="1"/>
      <c r="J331" s="1"/>
      <c r="K331" s="1"/>
      <c r="L331" s="47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row>
    <row r="332" ht="15.75" customHeight="1">
      <c r="A332" s="1"/>
      <c r="B332" s="1"/>
      <c r="C332" s="1"/>
      <c r="D332" s="1"/>
      <c r="E332" s="1"/>
      <c r="F332" s="1"/>
      <c r="G332" s="1"/>
      <c r="H332" s="1"/>
      <c r="I332" s="1"/>
      <c r="J332" s="1"/>
      <c r="K332" s="1"/>
      <c r="L332" s="47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row>
    <row r="333" ht="15.75" customHeight="1">
      <c r="A333" s="1"/>
      <c r="B333" s="1"/>
      <c r="C333" s="1"/>
      <c r="D333" s="1"/>
      <c r="E333" s="1"/>
      <c r="F333" s="1"/>
      <c r="G333" s="1"/>
      <c r="H333" s="1"/>
      <c r="I333" s="1"/>
      <c r="J333" s="1"/>
      <c r="K333" s="1"/>
      <c r="L333" s="47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row>
    <row r="334" ht="15.75" customHeight="1">
      <c r="A334" s="1"/>
      <c r="B334" s="1"/>
      <c r="C334" s="1"/>
      <c r="D334" s="1"/>
      <c r="E334" s="1"/>
      <c r="F334" s="1"/>
      <c r="G334" s="1"/>
      <c r="H334" s="1"/>
      <c r="I334" s="1"/>
      <c r="J334" s="1"/>
      <c r="K334" s="1"/>
      <c r="L334" s="47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row>
    <row r="335" ht="15.75" customHeight="1">
      <c r="A335" s="1"/>
      <c r="B335" s="1"/>
      <c r="C335" s="1"/>
      <c r="D335" s="1"/>
      <c r="E335" s="1"/>
      <c r="F335" s="1"/>
      <c r="G335" s="1"/>
      <c r="H335" s="1"/>
      <c r="I335" s="1"/>
      <c r="J335" s="1"/>
      <c r="K335" s="1"/>
      <c r="L335" s="47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row>
    <row r="336" ht="15.75" customHeight="1">
      <c r="A336" s="1"/>
      <c r="B336" s="1"/>
      <c r="C336" s="1"/>
      <c r="D336" s="1"/>
      <c r="E336" s="1"/>
      <c r="F336" s="1"/>
      <c r="G336" s="1"/>
      <c r="H336" s="1"/>
      <c r="I336" s="1"/>
      <c r="J336" s="1"/>
      <c r="K336" s="1"/>
      <c r="L336" s="47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row>
    <row r="337" ht="15.75" customHeight="1">
      <c r="A337" s="1"/>
      <c r="B337" s="1"/>
      <c r="C337" s="1"/>
      <c r="D337" s="1"/>
      <c r="E337" s="1"/>
      <c r="F337" s="1"/>
      <c r="G337" s="1"/>
      <c r="H337" s="1"/>
      <c r="I337" s="1"/>
      <c r="J337" s="1"/>
      <c r="K337" s="1"/>
      <c r="L337" s="47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row>
    <row r="338" ht="15.75" customHeight="1">
      <c r="A338" s="1"/>
      <c r="B338" s="1"/>
      <c r="C338" s="1"/>
      <c r="D338" s="1"/>
      <c r="E338" s="1"/>
      <c r="F338" s="1"/>
      <c r="G338" s="1"/>
      <c r="H338" s="1"/>
      <c r="I338" s="1"/>
      <c r="J338" s="1"/>
      <c r="K338" s="1"/>
      <c r="L338" s="47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row>
    <row r="339" ht="15.75" customHeight="1">
      <c r="A339" s="1"/>
      <c r="B339" s="1"/>
      <c r="C339" s="1"/>
      <c r="D339" s="1"/>
      <c r="E339" s="1"/>
      <c r="F339" s="1"/>
      <c r="G339" s="1"/>
      <c r="H339" s="1"/>
      <c r="I339" s="1"/>
      <c r="J339" s="1"/>
      <c r="K339" s="1"/>
      <c r="L339" s="47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row>
    <row r="340" ht="15.75" customHeight="1">
      <c r="A340" s="1"/>
      <c r="B340" s="1"/>
      <c r="C340" s="1"/>
      <c r="D340" s="1"/>
      <c r="E340" s="1"/>
      <c r="F340" s="1"/>
      <c r="G340" s="1"/>
      <c r="H340" s="1"/>
      <c r="I340" s="1"/>
      <c r="J340" s="1"/>
      <c r="K340" s="1"/>
      <c r="L340" s="47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row>
    <row r="341" ht="15.75" customHeight="1">
      <c r="A341" s="1"/>
      <c r="B341" s="1"/>
      <c r="C341" s="1"/>
      <c r="D341" s="1"/>
      <c r="E341" s="1"/>
      <c r="F341" s="1"/>
      <c r="G341" s="1"/>
      <c r="H341" s="1"/>
      <c r="I341" s="1"/>
      <c r="J341" s="1"/>
      <c r="K341" s="1"/>
      <c r="L341" s="47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row>
    <row r="342" ht="15.75" customHeight="1">
      <c r="A342" s="1"/>
      <c r="B342" s="1"/>
      <c r="C342" s="1"/>
      <c r="D342" s="1"/>
      <c r="E342" s="1"/>
      <c r="F342" s="1"/>
      <c r="G342" s="1"/>
      <c r="H342" s="1"/>
      <c r="I342" s="1"/>
      <c r="J342" s="1"/>
      <c r="K342" s="1"/>
      <c r="L342" s="47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row>
    <row r="343" ht="15.75" customHeight="1">
      <c r="A343" s="1"/>
      <c r="B343" s="1"/>
      <c r="C343" s="1"/>
      <c r="D343" s="1"/>
      <c r="E343" s="1"/>
      <c r="F343" s="1"/>
      <c r="G343" s="1"/>
      <c r="H343" s="1"/>
      <c r="I343" s="1"/>
      <c r="J343" s="1"/>
      <c r="K343" s="1"/>
      <c r="L343" s="47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row>
    <row r="344" ht="15.75" customHeight="1">
      <c r="A344" s="1"/>
      <c r="B344" s="1"/>
      <c r="C344" s="1"/>
      <c r="D344" s="1"/>
      <c r="E344" s="1"/>
      <c r="F344" s="1"/>
      <c r="G344" s="1"/>
      <c r="H344" s="1"/>
      <c r="I344" s="1"/>
      <c r="J344" s="1"/>
      <c r="K344" s="1"/>
      <c r="L344" s="47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row>
    <row r="345" ht="15.75" customHeight="1">
      <c r="A345" s="1"/>
      <c r="B345" s="1"/>
      <c r="C345" s="1"/>
      <c r="D345" s="1"/>
      <c r="E345" s="1"/>
      <c r="F345" s="1"/>
      <c r="G345" s="1"/>
      <c r="H345" s="1"/>
      <c r="I345" s="1"/>
      <c r="J345" s="1"/>
      <c r="K345" s="1"/>
      <c r="L345" s="47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row>
    <row r="346" ht="15.75" customHeight="1">
      <c r="A346" s="1"/>
      <c r="B346" s="1"/>
      <c r="C346" s="1"/>
      <c r="D346" s="1"/>
      <c r="E346" s="1"/>
      <c r="F346" s="1"/>
      <c r="G346" s="1"/>
      <c r="H346" s="1"/>
      <c r="I346" s="1"/>
      <c r="J346" s="1"/>
      <c r="K346" s="1"/>
      <c r="L346" s="47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row>
    <row r="347" ht="15.75" customHeight="1">
      <c r="A347" s="1"/>
      <c r="B347" s="1"/>
      <c r="C347" s="1"/>
      <c r="D347" s="1"/>
      <c r="E347" s="1"/>
      <c r="F347" s="1"/>
      <c r="G347" s="1"/>
      <c r="H347" s="1"/>
      <c r="I347" s="1"/>
      <c r="J347" s="1"/>
      <c r="K347" s="1"/>
      <c r="L347" s="47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row>
    <row r="348" ht="15.75" customHeight="1">
      <c r="A348" s="1"/>
      <c r="B348" s="1"/>
      <c r="C348" s="1"/>
      <c r="D348" s="1"/>
      <c r="E348" s="1"/>
      <c r="F348" s="1"/>
      <c r="G348" s="1"/>
      <c r="H348" s="1"/>
      <c r="I348" s="1"/>
      <c r="J348" s="1"/>
      <c r="K348" s="1"/>
      <c r="L348" s="47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row>
    <row r="349" ht="15.75" customHeight="1">
      <c r="A349" s="1"/>
      <c r="B349" s="1"/>
      <c r="C349" s="1"/>
      <c r="D349" s="1"/>
      <c r="E349" s="1"/>
      <c r="F349" s="1"/>
      <c r="G349" s="1"/>
      <c r="H349" s="1"/>
      <c r="I349" s="1"/>
      <c r="J349" s="1"/>
      <c r="K349" s="1"/>
      <c r="L349" s="47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row>
    <row r="350" ht="15.75" customHeight="1">
      <c r="A350" s="1"/>
      <c r="B350" s="1"/>
      <c r="C350" s="1"/>
      <c r="D350" s="1"/>
      <c r="E350" s="1"/>
      <c r="F350" s="1"/>
      <c r="G350" s="1"/>
      <c r="H350" s="1"/>
      <c r="I350" s="1"/>
      <c r="J350" s="1"/>
      <c r="K350" s="1"/>
      <c r="L350" s="47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row>
    <row r="351" ht="15.75" customHeight="1">
      <c r="A351" s="1"/>
      <c r="B351" s="1"/>
      <c r="C351" s="1"/>
      <c r="D351" s="1"/>
      <c r="E351" s="1"/>
      <c r="F351" s="1"/>
      <c r="G351" s="1"/>
      <c r="H351" s="1"/>
      <c r="I351" s="1"/>
      <c r="J351" s="1"/>
      <c r="K351" s="1"/>
      <c r="L351" s="47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row>
    <row r="352" ht="15.75" customHeight="1">
      <c r="A352" s="1"/>
      <c r="B352" s="1"/>
      <c r="C352" s="1"/>
      <c r="D352" s="1"/>
      <c r="E352" s="1"/>
      <c r="F352" s="1"/>
      <c r="G352" s="1"/>
      <c r="H352" s="1"/>
      <c r="I352" s="1"/>
      <c r="J352" s="1"/>
      <c r="K352" s="1"/>
      <c r="L352" s="47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row>
    <row r="353" ht="15.75" customHeight="1">
      <c r="A353" s="1"/>
      <c r="B353" s="1"/>
      <c r="C353" s="1"/>
      <c r="D353" s="1"/>
      <c r="E353" s="1"/>
      <c r="F353" s="1"/>
      <c r="G353" s="1"/>
      <c r="H353" s="1"/>
      <c r="I353" s="1"/>
      <c r="J353" s="1"/>
      <c r="K353" s="1"/>
      <c r="L353" s="47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row>
    <row r="354" ht="15.75" customHeight="1">
      <c r="A354" s="1"/>
      <c r="B354" s="1"/>
      <c r="C354" s="1"/>
      <c r="D354" s="1"/>
      <c r="E354" s="1"/>
      <c r="F354" s="1"/>
      <c r="G354" s="1"/>
      <c r="H354" s="1"/>
      <c r="I354" s="1"/>
      <c r="J354" s="1"/>
      <c r="K354" s="1"/>
      <c r="L354" s="47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row>
    <row r="355" ht="15.75" customHeight="1">
      <c r="A355" s="1"/>
      <c r="B355" s="1"/>
      <c r="C355" s="1"/>
      <c r="D355" s="1"/>
      <c r="E355" s="1"/>
      <c r="F355" s="1"/>
      <c r="G355" s="1"/>
      <c r="H355" s="1"/>
      <c r="I355" s="1"/>
      <c r="J355" s="1"/>
      <c r="K355" s="1"/>
      <c r="L355" s="47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row>
    <row r="356" ht="15.75" customHeight="1">
      <c r="A356" s="1"/>
      <c r="B356" s="1"/>
      <c r="C356" s="1"/>
      <c r="D356" s="1"/>
      <c r="E356" s="1"/>
      <c r="F356" s="1"/>
      <c r="G356" s="1"/>
      <c r="H356" s="1"/>
      <c r="I356" s="1"/>
      <c r="J356" s="1"/>
      <c r="K356" s="1"/>
      <c r="L356" s="47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row>
    <row r="357" ht="15.75" customHeight="1">
      <c r="A357" s="1"/>
      <c r="B357" s="1"/>
      <c r="C357" s="1"/>
      <c r="D357" s="1"/>
      <c r="E357" s="1"/>
      <c r="F357" s="1"/>
      <c r="G357" s="1"/>
      <c r="H357" s="1"/>
      <c r="I357" s="1"/>
      <c r="J357" s="1"/>
      <c r="K357" s="1"/>
      <c r="L357" s="47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row>
    <row r="358" ht="15.75" customHeight="1">
      <c r="A358" s="1"/>
      <c r="B358" s="1"/>
      <c r="C358" s="1"/>
      <c r="D358" s="1"/>
      <c r="E358" s="1"/>
      <c r="F358" s="1"/>
      <c r="G358" s="1"/>
      <c r="H358" s="1"/>
      <c r="I358" s="1"/>
      <c r="J358" s="1"/>
      <c r="K358" s="1"/>
      <c r="L358" s="47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row>
    <row r="359" ht="15.75" customHeight="1">
      <c r="A359" s="1"/>
      <c r="B359" s="1"/>
      <c r="C359" s="1"/>
      <c r="D359" s="1"/>
      <c r="E359" s="1"/>
      <c r="F359" s="1"/>
      <c r="G359" s="1"/>
      <c r="H359" s="1"/>
      <c r="I359" s="1"/>
      <c r="J359" s="1"/>
      <c r="K359" s="1"/>
      <c r="L359" s="47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row>
    <row r="360" ht="15.75" customHeight="1">
      <c r="A360" s="1"/>
      <c r="B360" s="1"/>
      <c r="C360" s="1"/>
      <c r="D360" s="1"/>
      <c r="E360" s="1"/>
      <c r="F360" s="1"/>
      <c r="G360" s="1"/>
      <c r="H360" s="1"/>
      <c r="I360" s="1"/>
      <c r="J360" s="1"/>
      <c r="K360" s="1"/>
      <c r="L360" s="47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row>
    <row r="361" ht="15.75" customHeight="1">
      <c r="A361" s="1"/>
      <c r="B361" s="1"/>
      <c r="C361" s="1"/>
      <c r="D361" s="1"/>
      <c r="E361" s="1"/>
      <c r="F361" s="1"/>
      <c r="G361" s="1"/>
      <c r="H361" s="1"/>
      <c r="I361" s="1"/>
      <c r="J361" s="1"/>
      <c r="K361" s="1"/>
      <c r="L361" s="47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row>
    <row r="362" ht="15.75" customHeight="1">
      <c r="A362" s="1"/>
      <c r="B362" s="1"/>
      <c r="C362" s="1"/>
      <c r="D362" s="1"/>
      <c r="E362" s="1"/>
      <c r="F362" s="1"/>
      <c r="G362" s="1"/>
      <c r="H362" s="1"/>
      <c r="I362" s="1"/>
      <c r="J362" s="1"/>
      <c r="K362" s="1"/>
      <c r="L362" s="47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row>
    <row r="363" ht="15.75" customHeight="1">
      <c r="A363" s="1"/>
      <c r="B363" s="1"/>
      <c r="C363" s="1"/>
      <c r="D363" s="1"/>
      <c r="E363" s="1"/>
      <c r="F363" s="1"/>
      <c r="G363" s="1"/>
      <c r="H363" s="1"/>
      <c r="I363" s="1"/>
      <c r="J363" s="1"/>
      <c r="K363" s="1"/>
      <c r="L363" s="47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row>
    <row r="364" ht="15.75" customHeight="1">
      <c r="A364" s="1"/>
      <c r="B364" s="1"/>
      <c r="C364" s="1"/>
      <c r="D364" s="1"/>
      <c r="E364" s="1"/>
      <c r="F364" s="1"/>
      <c r="G364" s="1"/>
      <c r="H364" s="1"/>
      <c r="I364" s="1"/>
      <c r="J364" s="1"/>
      <c r="K364" s="1"/>
      <c r="L364" s="47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row>
    <row r="365" ht="15.75" customHeight="1">
      <c r="A365" s="1"/>
      <c r="B365" s="1"/>
      <c r="C365" s="1"/>
      <c r="D365" s="1"/>
      <c r="E365" s="1"/>
      <c r="F365" s="1"/>
      <c r="G365" s="1"/>
      <c r="H365" s="1"/>
      <c r="I365" s="1"/>
      <c r="J365" s="1"/>
      <c r="K365" s="1"/>
      <c r="L365" s="47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row>
    <row r="366" ht="15.75" customHeight="1">
      <c r="A366" s="1"/>
      <c r="B366" s="1"/>
      <c r="C366" s="1"/>
      <c r="D366" s="1"/>
      <c r="E366" s="1"/>
      <c r="F366" s="1"/>
      <c r="G366" s="1"/>
      <c r="H366" s="1"/>
      <c r="I366" s="1"/>
      <c r="J366" s="1"/>
      <c r="K366" s="1"/>
      <c r="L366" s="47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row>
    <row r="367" ht="15.75" customHeight="1">
      <c r="A367" s="1"/>
      <c r="B367" s="1"/>
      <c r="C367" s="1"/>
      <c r="D367" s="1"/>
      <c r="E367" s="1"/>
      <c r="F367" s="1"/>
      <c r="G367" s="1"/>
      <c r="H367" s="1"/>
      <c r="I367" s="1"/>
      <c r="J367" s="1"/>
      <c r="K367" s="1"/>
      <c r="L367" s="47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row>
    <row r="368" ht="15.75" customHeight="1">
      <c r="A368" s="1"/>
      <c r="B368" s="1"/>
      <c r="C368" s="1"/>
      <c r="D368" s="1"/>
      <c r="E368" s="1"/>
      <c r="F368" s="1"/>
      <c r="G368" s="1"/>
      <c r="H368" s="1"/>
      <c r="I368" s="1"/>
      <c r="J368" s="1"/>
      <c r="K368" s="1"/>
      <c r="L368" s="47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row>
    <row r="369" ht="15.75" customHeight="1">
      <c r="A369" s="1"/>
      <c r="B369" s="1"/>
      <c r="C369" s="1"/>
      <c r="D369" s="1"/>
      <c r="E369" s="1"/>
      <c r="F369" s="1"/>
      <c r="G369" s="1"/>
      <c r="H369" s="1"/>
      <c r="I369" s="1"/>
      <c r="J369" s="1"/>
      <c r="K369" s="1"/>
      <c r="L369" s="47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row>
    <row r="370" ht="15.75" customHeight="1">
      <c r="A370" s="1"/>
      <c r="B370" s="1"/>
      <c r="C370" s="1"/>
      <c r="D370" s="1"/>
      <c r="E370" s="1"/>
      <c r="F370" s="1"/>
      <c r="G370" s="1"/>
      <c r="H370" s="1"/>
      <c r="I370" s="1"/>
      <c r="J370" s="1"/>
      <c r="K370" s="1"/>
      <c r="L370" s="47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row>
    <row r="371" ht="15.75" customHeight="1">
      <c r="A371" s="1"/>
      <c r="B371" s="1"/>
      <c r="C371" s="1"/>
      <c r="D371" s="1"/>
      <c r="E371" s="1"/>
      <c r="F371" s="1"/>
      <c r="G371" s="1"/>
      <c r="H371" s="1"/>
      <c r="I371" s="1"/>
      <c r="J371" s="1"/>
      <c r="K371" s="1"/>
      <c r="L371" s="47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row>
    <row r="372" ht="15.75" customHeight="1">
      <c r="A372" s="1"/>
      <c r="B372" s="1"/>
      <c r="C372" s="1"/>
      <c r="D372" s="1"/>
      <c r="E372" s="1"/>
      <c r="F372" s="1"/>
      <c r="G372" s="1"/>
      <c r="H372" s="1"/>
      <c r="I372" s="1"/>
      <c r="J372" s="1"/>
      <c r="K372" s="1"/>
      <c r="L372" s="47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row>
    <row r="373" ht="15.75" customHeight="1">
      <c r="A373" s="1"/>
      <c r="B373" s="1"/>
      <c r="C373" s="1"/>
      <c r="D373" s="1"/>
      <c r="E373" s="1"/>
      <c r="F373" s="1"/>
      <c r="G373" s="1"/>
      <c r="H373" s="1"/>
      <c r="I373" s="1"/>
      <c r="J373" s="1"/>
      <c r="K373" s="1"/>
      <c r="L373" s="47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row>
    <row r="374" ht="15.75" customHeight="1">
      <c r="A374" s="1"/>
      <c r="B374" s="1"/>
      <c r="C374" s="1"/>
      <c r="D374" s="1"/>
      <c r="E374" s="1"/>
      <c r="F374" s="1"/>
      <c r="G374" s="1"/>
      <c r="H374" s="1"/>
      <c r="I374" s="1"/>
      <c r="J374" s="1"/>
      <c r="K374" s="1"/>
      <c r="L374" s="47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row>
    <row r="375" ht="15.75" customHeight="1">
      <c r="A375" s="1"/>
      <c r="B375" s="1"/>
      <c r="C375" s="1"/>
      <c r="D375" s="1"/>
      <c r="E375" s="1"/>
      <c r="F375" s="1"/>
      <c r="G375" s="1"/>
      <c r="H375" s="1"/>
      <c r="I375" s="1"/>
      <c r="J375" s="1"/>
      <c r="K375" s="1"/>
      <c r="L375" s="47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row>
    <row r="376" ht="15.75" customHeight="1">
      <c r="A376" s="1"/>
      <c r="B376" s="1"/>
      <c r="C376" s="1"/>
      <c r="D376" s="1"/>
      <c r="E376" s="1"/>
      <c r="F376" s="1"/>
      <c r="G376" s="1"/>
      <c r="H376" s="1"/>
      <c r="I376" s="1"/>
      <c r="J376" s="1"/>
      <c r="K376" s="1"/>
      <c r="L376" s="47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row>
    <row r="377" ht="15.75" customHeight="1">
      <c r="A377" s="1"/>
      <c r="B377" s="1"/>
      <c r="C377" s="1"/>
      <c r="D377" s="1"/>
      <c r="E377" s="1"/>
      <c r="F377" s="1"/>
      <c r="G377" s="1"/>
      <c r="H377" s="1"/>
      <c r="I377" s="1"/>
      <c r="J377" s="1"/>
      <c r="K377" s="1"/>
      <c r="L377" s="47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row>
    <row r="378" ht="15.75" customHeight="1">
      <c r="A378" s="1"/>
      <c r="B378" s="1"/>
      <c r="C378" s="1"/>
      <c r="D378" s="1"/>
      <c r="E378" s="1"/>
      <c r="F378" s="1"/>
      <c r="G378" s="1"/>
      <c r="H378" s="1"/>
      <c r="I378" s="1"/>
      <c r="J378" s="1"/>
      <c r="K378" s="1"/>
      <c r="L378" s="47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row>
    <row r="379" ht="15.75" customHeight="1">
      <c r="A379" s="1"/>
      <c r="B379" s="1"/>
      <c r="C379" s="1"/>
      <c r="D379" s="1"/>
      <c r="E379" s="1"/>
      <c r="F379" s="1"/>
      <c r="G379" s="1"/>
      <c r="H379" s="1"/>
      <c r="I379" s="1"/>
      <c r="J379" s="1"/>
      <c r="K379" s="1"/>
      <c r="L379" s="47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row>
    <row r="380" ht="15.75" customHeight="1">
      <c r="A380" s="1"/>
      <c r="B380" s="1"/>
      <c r="C380" s="1"/>
      <c r="D380" s="1"/>
      <c r="E380" s="1"/>
      <c r="F380" s="1"/>
      <c r="G380" s="1"/>
      <c r="H380" s="1"/>
      <c r="I380" s="1"/>
      <c r="J380" s="1"/>
      <c r="K380" s="1"/>
      <c r="L380" s="47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row>
    <row r="381" ht="15.75" customHeight="1">
      <c r="A381" s="1"/>
      <c r="B381" s="1"/>
      <c r="C381" s="1"/>
      <c r="D381" s="1"/>
      <c r="E381" s="1"/>
      <c r="F381" s="1"/>
      <c r="G381" s="1"/>
      <c r="H381" s="1"/>
      <c r="I381" s="1"/>
      <c r="J381" s="1"/>
      <c r="K381" s="1"/>
      <c r="L381" s="47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row>
    <row r="382" ht="15.75" customHeight="1">
      <c r="A382" s="1"/>
      <c r="B382" s="1"/>
      <c r="C382" s="1"/>
      <c r="D382" s="1"/>
      <c r="E382" s="1"/>
      <c r="F382" s="1"/>
      <c r="G382" s="1"/>
      <c r="H382" s="1"/>
      <c r="I382" s="1"/>
      <c r="J382" s="1"/>
      <c r="K382" s="1"/>
      <c r="L382" s="47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row>
    <row r="383" ht="15.75" customHeight="1">
      <c r="A383" s="1"/>
      <c r="B383" s="1"/>
      <c r="C383" s="1"/>
      <c r="D383" s="1"/>
      <c r="E383" s="1"/>
      <c r="F383" s="1"/>
      <c r="G383" s="1"/>
      <c r="H383" s="1"/>
      <c r="I383" s="1"/>
      <c r="J383" s="1"/>
      <c r="K383" s="1"/>
      <c r="L383" s="47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row>
    <row r="384" ht="15.75" customHeight="1">
      <c r="A384" s="1"/>
      <c r="B384" s="1"/>
      <c r="C384" s="1"/>
      <c r="D384" s="1"/>
      <c r="E384" s="1"/>
      <c r="F384" s="1"/>
      <c r="G384" s="1"/>
      <c r="H384" s="1"/>
      <c r="I384" s="1"/>
      <c r="J384" s="1"/>
      <c r="K384" s="1"/>
      <c r="L384" s="47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row>
    <row r="385" ht="15.75" customHeight="1">
      <c r="A385" s="1"/>
      <c r="B385" s="1"/>
      <c r="C385" s="1"/>
      <c r="D385" s="1"/>
      <c r="E385" s="1"/>
      <c r="F385" s="1"/>
      <c r="G385" s="1"/>
      <c r="H385" s="1"/>
      <c r="I385" s="1"/>
      <c r="J385" s="1"/>
      <c r="K385" s="1"/>
      <c r="L385" s="47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row>
    <row r="386" ht="15.75" customHeight="1">
      <c r="A386" s="1"/>
      <c r="B386" s="1"/>
      <c r="C386" s="1"/>
      <c r="D386" s="1"/>
      <c r="E386" s="1"/>
      <c r="F386" s="1"/>
      <c r="G386" s="1"/>
      <c r="H386" s="1"/>
      <c r="I386" s="1"/>
      <c r="J386" s="1"/>
      <c r="K386" s="1"/>
      <c r="L386" s="47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row>
    <row r="387" ht="15.75" customHeight="1">
      <c r="A387" s="1"/>
      <c r="B387" s="1"/>
      <c r="C387" s="1"/>
      <c r="D387" s="1"/>
      <c r="E387" s="1"/>
      <c r="F387" s="1"/>
      <c r="G387" s="1"/>
      <c r="H387" s="1"/>
      <c r="I387" s="1"/>
      <c r="J387" s="1"/>
      <c r="K387" s="1"/>
      <c r="L387" s="47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row>
    <row r="388" ht="15.75" customHeight="1">
      <c r="A388" s="1"/>
      <c r="B388" s="1"/>
      <c r="C388" s="1"/>
      <c r="D388" s="1"/>
      <c r="E388" s="1"/>
      <c r="F388" s="1"/>
      <c r="G388" s="1"/>
      <c r="H388" s="1"/>
      <c r="I388" s="1"/>
      <c r="J388" s="1"/>
      <c r="K388" s="1"/>
      <c r="L388" s="47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row>
    <row r="389" ht="15.75" customHeight="1">
      <c r="A389" s="1"/>
      <c r="B389" s="1"/>
      <c r="C389" s="1"/>
      <c r="D389" s="1"/>
      <c r="E389" s="1"/>
      <c r="F389" s="1"/>
      <c r="G389" s="1"/>
      <c r="H389" s="1"/>
      <c r="I389" s="1"/>
      <c r="J389" s="1"/>
      <c r="K389" s="1"/>
      <c r="L389" s="47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row>
    <row r="390" ht="15.75" customHeight="1">
      <c r="A390" s="1"/>
      <c r="B390" s="1"/>
      <c r="C390" s="1"/>
      <c r="D390" s="1"/>
      <c r="E390" s="1"/>
      <c r="F390" s="1"/>
      <c r="G390" s="1"/>
      <c r="H390" s="1"/>
      <c r="I390" s="1"/>
      <c r="J390" s="1"/>
      <c r="K390" s="1"/>
      <c r="L390" s="47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row>
    <row r="391" ht="15.75" customHeight="1">
      <c r="A391" s="1"/>
      <c r="B391" s="1"/>
      <c r="C391" s="1"/>
      <c r="D391" s="1"/>
      <c r="E391" s="1"/>
      <c r="F391" s="1"/>
      <c r="G391" s="1"/>
      <c r="H391" s="1"/>
      <c r="I391" s="1"/>
      <c r="J391" s="1"/>
      <c r="K391" s="1"/>
      <c r="L391" s="47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row>
    <row r="392" ht="15.75" customHeight="1">
      <c r="A392" s="1"/>
      <c r="B392" s="1"/>
      <c r="C392" s="1"/>
      <c r="D392" s="1"/>
      <c r="E392" s="1"/>
      <c r="F392" s="1"/>
      <c r="G392" s="1"/>
      <c r="H392" s="1"/>
      <c r="I392" s="1"/>
      <c r="J392" s="1"/>
      <c r="K392" s="1"/>
      <c r="L392" s="47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row>
    <row r="393" ht="15.75" customHeight="1">
      <c r="A393" s="1"/>
      <c r="B393" s="1"/>
      <c r="C393" s="1"/>
      <c r="D393" s="1"/>
      <c r="E393" s="1"/>
      <c r="F393" s="1"/>
      <c r="G393" s="1"/>
      <c r="H393" s="1"/>
      <c r="I393" s="1"/>
      <c r="J393" s="1"/>
      <c r="K393" s="1"/>
      <c r="L393" s="47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row>
    <row r="394" ht="15.75" customHeight="1">
      <c r="A394" s="1"/>
      <c r="B394" s="1"/>
      <c r="C394" s="1"/>
      <c r="D394" s="1"/>
      <c r="E394" s="1"/>
      <c r="F394" s="1"/>
      <c r="G394" s="1"/>
      <c r="H394" s="1"/>
      <c r="I394" s="1"/>
      <c r="J394" s="1"/>
      <c r="K394" s="1"/>
      <c r="L394" s="47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row>
    <row r="395" ht="15.75" customHeight="1">
      <c r="A395" s="1"/>
      <c r="B395" s="1"/>
      <c r="C395" s="1"/>
      <c r="D395" s="1"/>
      <c r="E395" s="1"/>
      <c r="F395" s="1"/>
      <c r="G395" s="1"/>
      <c r="H395" s="1"/>
      <c r="I395" s="1"/>
      <c r="J395" s="1"/>
      <c r="K395" s="1"/>
      <c r="L395" s="47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row>
    <row r="396" ht="15.75" customHeight="1">
      <c r="A396" s="1"/>
      <c r="B396" s="1"/>
      <c r="C396" s="1"/>
      <c r="D396" s="1"/>
      <c r="E396" s="1"/>
      <c r="F396" s="1"/>
      <c r="G396" s="1"/>
      <c r="H396" s="1"/>
      <c r="I396" s="1"/>
      <c r="J396" s="1"/>
      <c r="K396" s="1"/>
      <c r="L396" s="47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row>
    <row r="397" ht="15.75" customHeight="1">
      <c r="A397" s="1"/>
      <c r="B397" s="1"/>
      <c r="C397" s="1"/>
      <c r="D397" s="1"/>
      <c r="E397" s="1"/>
      <c r="F397" s="1"/>
      <c r="G397" s="1"/>
      <c r="H397" s="1"/>
      <c r="I397" s="1"/>
      <c r="J397" s="1"/>
      <c r="K397" s="1"/>
      <c r="L397" s="47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row>
    <row r="398" ht="15.75" customHeight="1">
      <c r="A398" s="1"/>
      <c r="B398" s="1"/>
      <c r="C398" s="1"/>
      <c r="D398" s="1"/>
      <c r="E398" s="1"/>
      <c r="F398" s="1"/>
      <c r="G398" s="1"/>
      <c r="H398" s="1"/>
      <c r="I398" s="1"/>
      <c r="J398" s="1"/>
      <c r="K398" s="1"/>
      <c r="L398" s="47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row>
    <row r="399" ht="15.75" customHeight="1">
      <c r="A399" s="1"/>
      <c r="B399" s="1"/>
      <c r="C399" s="1"/>
      <c r="D399" s="1"/>
      <c r="E399" s="1"/>
      <c r="F399" s="1"/>
      <c r="G399" s="1"/>
      <c r="H399" s="1"/>
      <c r="I399" s="1"/>
      <c r="J399" s="1"/>
      <c r="K399" s="1"/>
      <c r="L399" s="47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row>
    <row r="400" ht="15.75" customHeight="1">
      <c r="A400" s="1"/>
      <c r="B400" s="1"/>
      <c r="C400" s="1"/>
      <c r="D400" s="1"/>
      <c r="E400" s="1"/>
      <c r="F400" s="1"/>
      <c r="G400" s="1"/>
      <c r="H400" s="1"/>
      <c r="I400" s="1"/>
      <c r="J400" s="1"/>
      <c r="K400" s="1"/>
      <c r="L400" s="47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row>
    <row r="401" ht="15.75" customHeight="1">
      <c r="A401" s="1"/>
      <c r="B401" s="1"/>
      <c r="C401" s="1"/>
      <c r="D401" s="1"/>
      <c r="E401" s="1"/>
      <c r="F401" s="1"/>
      <c r="G401" s="1"/>
      <c r="H401" s="1"/>
      <c r="I401" s="1"/>
      <c r="J401" s="1"/>
      <c r="K401" s="1"/>
      <c r="L401" s="47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row>
    <row r="402" ht="15.75" customHeight="1">
      <c r="A402" s="1"/>
      <c r="B402" s="1"/>
      <c r="C402" s="1"/>
      <c r="D402" s="1"/>
      <c r="E402" s="1"/>
      <c r="F402" s="1"/>
      <c r="G402" s="1"/>
      <c r="H402" s="1"/>
      <c r="I402" s="1"/>
      <c r="J402" s="1"/>
      <c r="K402" s="1"/>
      <c r="L402" s="47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row>
    <row r="403" ht="15.75" customHeight="1">
      <c r="A403" s="1"/>
      <c r="B403" s="1"/>
      <c r="C403" s="1"/>
      <c r="D403" s="1"/>
      <c r="E403" s="1"/>
      <c r="F403" s="1"/>
      <c r="G403" s="1"/>
      <c r="H403" s="1"/>
      <c r="I403" s="1"/>
      <c r="J403" s="1"/>
      <c r="K403" s="1"/>
      <c r="L403" s="47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row>
    <row r="404" ht="15.75" customHeight="1">
      <c r="A404" s="1"/>
      <c r="B404" s="1"/>
      <c r="C404" s="1"/>
      <c r="D404" s="1"/>
      <c r="E404" s="1"/>
      <c r="F404" s="1"/>
      <c r="G404" s="1"/>
      <c r="H404" s="1"/>
      <c r="I404" s="1"/>
      <c r="J404" s="1"/>
      <c r="K404" s="1"/>
      <c r="L404" s="47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row>
    <row r="405" ht="15.75" customHeight="1">
      <c r="A405" s="1"/>
      <c r="B405" s="1"/>
      <c r="C405" s="1"/>
      <c r="D405" s="1"/>
      <c r="E405" s="1"/>
      <c r="F405" s="1"/>
      <c r="G405" s="1"/>
      <c r="H405" s="1"/>
      <c r="I405" s="1"/>
      <c r="J405" s="1"/>
      <c r="K405" s="1"/>
      <c r="L405" s="47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row>
    <row r="406" ht="15.75" customHeight="1">
      <c r="A406" s="1"/>
      <c r="B406" s="1"/>
      <c r="C406" s="1"/>
      <c r="D406" s="1"/>
      <c r="E406" s="1"/>
      <c r="F406" s="1"/>
      <c r="G406" s="1"/>
      <c r="H406" s="1"/>
      <c r="I406" s="1"/>
      <c r="J406" s="1"/>
      <c r="K406" s="1"/>
      <c r="L406" s="47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row>
    <row r="407" ht="15.75" customHeight="1">
      <c r="A407" s="1"/>
      <c r="B407" s="1"/>
      <c r="C407" s="1"/>
      <c r="D407" s="1"/>
      <c r="E407" s="1"/>
      <c r="F407" s="1"/>
      <c r="G407" s="1"/>
      <c r="H407" s="1"/>
      <c r="I407" s="1"/>
      <c r="J407" s="1"/>
      <c r="K407" s="1"/>
      <c r="L407" s="47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row>
    <row r="408" ht="15.75" customHeight="1">
      <c r="A408" s="1"/>
      <c r="B408" s="1"/>
      <c r="C408" s="1"/>
      <c r="D408" s="1"/>
      <c r="E408" s="1"/>
      <c r="F408" s="1"/>
      <c r="G408" s="1"/>
      <c r="H408" s="1"/>
      <c r="I408" s="1"/>
      <c r="J408" s="1"/>
      <c r="K408" s="1"/>
      <c r="L408" s="47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row>
    <row r="409" ht="15.75" customHeight="1">
      <c r="A409" s="1"/>
      <c r="B409" s="1"/>
      <c r="C409" s="1"/>
      <c r="D409" s="1"/>
      <c r="E409" s="1"/>
      <c r="F409" s="1"/>
      <c r="G409" s="1"/>
      <c r="H409" s="1"/>
      <c r="I409" s="1"/>
      <c r="J409" s="1"/>
      <c r="K409" s="1"/>
      <c r="L409" s="47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row>
    <row r="410" ht="15.75" customHeight="1">
      <c r="A410" s="1"/>
      <c r="B410" s="1"/>
      <c r="C410" s="1"/>
      <c r="D410" s="1"/>
      <c r="E410" s="1"/>
      <c r="F410" s="1"/>
      <c r="G410" s="1"/>
      <c r="H410" s="1"/>
      <c r="I410" s="1"/>
      <c r="J410" s="1"/>
      <c r="K410" s="1"/>
      <c r="L410" s="47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row>
    <row r="411" ht="15.75" customHeight="1">
      <c r="A411" s="1"/>
      <c r="B411" s="1"/>
      <c r="C411" s="1"/>
      <c r="D411" s="1"/>
      <c r="E411" s="1"/>
      <c r="F411" s="1"/>
      <c r="G411" s="1"/>
      <c r="H411" s="1"/>
      <c r="I411" s="1"/>
      <c r="J411" s="1"/>
      <c r="K411" s="1"/>
      <c r="L411" s="47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row>
    <row r="412" ht="15.75" customHeight="1">
      <c r="A412" s="1"/>
      <c r="B412" s="1"/>
      <c r="C412" s="1"/>
      <c r="D412" s="1"/>
      <c r="E412" s="1"/>
      <c r="F412" s="1"/>
      <c r="G412" s="1"/>
      <c r="H412" s="1"/>
      <c r="I412" s="1"/>
      <c r="J412" s="1"/>
      <c r="K412" s="1"/>
      <c r="L412" s="47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row>
    <row r="413" ht="15.75" customHeight="1">
      <c r="A413" s="1"/>
      <c r="B413" s="1"/>
      <c r="C413" s="1"/>
      <c r="D413" s="1"/>
      <c r="E413" s="1"/>
      <c r="F413" s="1"/>
      <c r="G413" s="1"/>
      <c r="H413" s="1"/>
      <c r="I413" s="1"/>
      <c r="J413" s="1"/>
      <c r="K413" s="1"/>
      <c r="L413" s="47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row>
    <row r="414" ht="15.75" customHeight="1">
      <c r="A414" s="1"/>
      <c r="B414" s="1"/>
      <c r="C414" s="1"/>
      <c r="D414" s="1"/>
      <c r="E414" s="1"/>
      <c r="F414" s="1"/>
      <c r="G414" s="1"/>
      <c r="H414" s="1"/>
      <c r="I414" s="1"/>
      <c r="J414" s="1"/>
      <c r="K414" s="1"/>
      <c r="L414" s="47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row>
    <row r="415" ht="15.75" customHeight="1">
      <c r="A415" s="1"/>
      <c r="B415" s="1"/>
      <c r="C415" s="1"/>
      <c r="D415" s="1"/>
      <c r="E415" s="1"/>
      <c r="F415" s="1"/>
      <c r="G415" s="1"/>
      <c r="H415" s="1"/>
      <c r="I415" s="1"/>
      <c r="J415" s="1"/>
      <c r="K415" s="1"/>
      <c r="L415" s="47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row>
    <row r="416" ht="15.75" customHeight="1">
      <c r="A416" s="1"/>
      <c r="B416" s="1"/>
      <c r="C416" s="1"/>
      <c r="D416" s="1"/>
      <c r="E416" s="1"/>
      <c r="F416" s="1"/>
      <c r="G416" s="1"/>
      <c r="H416" s="1"/>
      <c r="I416" s="1"/>
      <c r="J416" s="1"/>
      <c r="K416" s="1"/>
      <c r="L416" s="47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row>
    <row r="417" ht="15.75" customHeight="1">
      <c r="A417" s="1"/>
      <c r="B417" s="1"/>
      <c r="C417" s="1"/>
      <c r="D417" s="1"/>
      <c r="E417" s="1"/>
      <c r="F417" s="1"/>
      <c r="G417" s="1"/>
      <c r="H417" s="1"/>
      <c r="I417" s="1"/>
      <c r="J417" s="1"/>
      <c r="K417" s="1"/>
      <c r="L417" s="47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row>
    <row r="418" ht="15.75" customHeight="1">
      <c r="A418" s="1"/>
      <c r="B418" s="1"/>
      <c r="C418" s="1"/>
      <c r="D418" s="1"/>
      <c r="E418" s="1"/>
      <c r="F418" s="1"/>
      <c r="G418" s="1"/>
      <c r="H418" s="1"/>
      <c r="I418" s="1"/>
      <c r="J418" s="1"/>
      <c r="K418" s="1"/>
      <c r="L418" s="47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row>
    <row r="419" ht="15.75" customHeight="1">
      <c r="A419" s="1"/>
      <c r="B419" s="1"/>
      <c r="C419" s="1"/>
      <c r="D419" s="1"/>
      <c r="E419" s="1"/>
      <c r="F419" s="1"/>
      <c r="G419" s="1"/>
      <c r="H419" s="1"/>
      <c r="I419" s="1"/>
      <c r="J419" s="1"/>
      <c r="K419" s="1"/>
      <c r="L419" s="47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row>
    <row r="420" ht="15.75" customHeight="1">
      <c r="A420" s="1"/>
      <c r="B420" s="1"/>
      <c r="C420" s="1"/>
      <c r="D420" s="1"/>
      <c r="E420" s="1"/>
      <c r="F420" s="1"/>
      <c r="G420" s="1"/>
      <c r="H420" s="1"/>
      <c r="I420" s="1"/>
      <c r="J420" s="1"/>
      <c r="K420" s="1"/>
      <c r="L420" s="47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row>
    <row r="421" ht="15.75" customHeight="1">
      <c r="A421" s="1"/>
      <c r="B421" s="1"/>
      <c r="C421" s="1"/>
      <c r="D421" s="1"/>
      <c r="E421" s="1"/>
      <c r="F421" s="1"/>
      <c r="G421" s="1"/>
      <c r="H421" s="1"/>
      <c r="I421" s="1"/>
      <c r="J421" s="1"/>
      <c r="K421" s="1"/>
      <c r="L421" s="47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row>
    <row r="422" ht="15.75" customHeight="1">
      <c r="A422" s="1"/>
      <c r="B422" s="1"/>
      <c r="C422" s="1"/>
      <c r="D422" s="1"/>
      <c r="E422" s="1"/>
      <c r="F422" s="1"/>
      <c r="G422" s="1"/>
      <c r="H422" s="1"/>
      <c r="I422" s="1"/>
      <c r="J422" s="1"/>
      <c r="K422" s="1"/>
      <c r="L422" s="47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row>
    <row r="423" ht="15.75" customHeight="1">
      <c r="A423" s="1"/>
      <c r="B423" s="1"/>
      <c r="C423" s="1"/>
      <c r="D423" s="1"/>
      <c r="E423" s="1"/>
      <c r="F423" s="1"/>
      <c r="G423" s="1"/>
      <c r="H423" s="1"/>
      <c r="I423" s="1"/>
      <c r="J423" s="1"/>
      <c r="K423" s="1"/>
      <c r="L423" s="47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row>
    <row r="424" ht="15.75" customHeight="1">
      <c r="A424" s="1"/>
      <c r="B424" s="1"/>
      <c r="C424" s="1"/>
      <c r="D424" s="1"/>
      <c r="E424" s="1"/>
      <c r="F424" s="1"/>
      <c r="G424" s="1"/>
      <c r="H424" s="1"/>
      <c r="I424" s="1"/>
      <c r="J424" s="1"/>
      <c r="K424" s="1"/>
      <c r="L424" s="47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row>
    <row r="425" ht="15.75" customHeight="1">
      <c r="A425" s="1"/>
      <c r="B425" s="1"/>
      <c r="C425" s="1"/>
      <c r="D425" s="1"/>
      <c r="E425" s="1"/>
      <c r="F425" s="1"/>
      <c r="G425" s="1"/>
      <c r="H425" s="1"/>
      <c r="I425" s="1"/>
      <c r="J425" s="1"/>
      <c r="K425" s="1"/>
      <c r="L425" s="47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row>
    <row r="426" ht="15.75" customHeight="1">
      <c r="A426" s="1"/>
      <c r="B426" s="1"/>
      <c r="C426" s="1"/>
      <c r="D426" s="1"/>
      <c r="E426" s="1"/>
      <c r="F426" s="1"/>
      <c r="G426" s="1"/>
      <c r="H426" s="1"/>
      <c r="I426" s="1"/>
      <c r="J426" s="1"/>
      <c r="K426" s="1"/>
      <c r="L426" s="47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row>
    <row r="427" ht="15.75" customHeight="1">
      <c r="A427" s="1"/>
      <c r="B427" s="1"/>
      <c r="C427" s="1"/>
      <c r="D427" s="1"/>
      <c r="E427" s="1"/>
      <c r="F427" s="1"/>
      <c r="G427" s="1"/>
      <c r="H427" s="1"/>
      <c r="I427" s="1"/>
      <c r="J427" s="1"/>
      <c r="K427" s="1"/>
      <c r="L427" s="47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row>
    <row r="428" ht="15.75" customHeight="1">
      <c r="A428" s="1"/>
      <c r="B428" s="1"/>
      <c r="C428" s="1"/>
      <c r="D428" s="1"/>
      <c r="E428" s="1"/>
      <c r="F428" s="1"/>
      <c r="G428" s="1"/>
      <c r="H428" s="1"/>
      <c r="I428" s="1"/>
      <c r="J428" s="1"/>
      <c r="K428" s="1"/>
      <c r="L428" s="47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row>
    <row r="429" ht="15.75" customHeight="1">
      <c r="A429" s="1"/>
      <c r="B429" s="1"/>
      <c r="C429" s="1"/>
      <c r="D429" s="1"/>
      <c r="E429" s="1"/>
      <c r="F429" s="1"/>
      <c r="G429" s="1"/>
      <c r="H429" s="1"/>
      <c r="I429" s="1"/>
      <c r="J429" s="1"/>
      <c r="K429" s="1"/>
      <c r="L429" s="47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row>
    <row r="430" ht="15.75" customHeight="1">
      <c r="A430" s="1"/>
      <c r="B430" s="1"/>
      <c r="C430" s="1"/>
      <c r="D430" s="1"/>
      <c r="E430" s="1"/>
      <c r="F430" s="1"/>
      <c r="G430" s="1"/>
      <c r="H430" s="1"/>
      <c r="I430" s="1"/>
      <c r="J430" s="1"/>
      <c r="K430" s="1"/>
      <c r="L430" s="47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row>
    <row r="431" ht="15.75" customHeight="1">
      <c r="A431" s="1"/>
      <c r="B431" s="1"/>
      <c r="C431" s="1"/>
      <c r="D431" s="1"/>
      <c r="E431" s="1"/>
      <c r="F431" s="1"/>
      <c r="G431" s="1"/>
      <c r="H431" s="1"/>
      <c r="I431" s="1"/>
      <c r="J431" s="1"/>
      <c r="K431" s="1"/>
      <c r="L431" s="47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row>
    <row r="432" ht="15.75" customHeight="1">
      <c r="A432" s="1"/>
      <c r="B432" s="1"/>
      <c r="C432" s="1"/>
      <c r="D432" s="1"/>
      <c r="E432" s="1"/>
      <c r="F432" s="1"/>
      <c r="G432" s="1"/>
      <c r="H432" s="1"/>
      <c r="I432" s="1"/>
      <c r="J432" s="1"/>
      <c r="K432" s="1"/>
      <c r="L432" s="47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row>
    <row r="433" ht="15.75" customHeight="1">
      <c r="A433" s="1"/>
      <c r="B433" s="1"/>
      <c r="C433" s="1"/>
      <c r="D433" s="1"/>
      <c r="E433" s="1"/>
      <c r="F433" s="1"/>
      <c r="G433" s="1"/>
      <c r="H433" s="1"/>
      <c r="I433" s="1"/>
      <c r="J433" s="1"/>
      <c r="K433" s="1"/>
      <c r="L433" s="47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row>
    <row r="434" ht="15.75" customHeight="1">
      <c r="A434" s="1"/>
      <c r="B434" s="1"/>
      <c r="C434" s="1"/>
      <c r="D434" s="1"/>
      <c r="E434" s="1"/>
      <c r="F434" s="1"/>
      <c r="G434" s="1"/>
      <c r="H434" s="1"/>
      <c r="I434" s="1"/>
      <c r="J434" s="1"/>
      <c r="K434" s="1"/>
      <c r="L434" s="47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row>
    <row r="435" ht="15.75" customHeight="1">
      <c r="A435" s="1"/>
      <c r="B435" s="1"/>
      <c r="C435" s="1"/>
      <c r="D435" s="1"/>
      <c r="E435" s="1"/>
      <c r="F435" s="1"/>
      <c r="G435" s="1"/>
      <c r="H435" s="1"/>
      <c r="I435" s="1"/>
      <c r="J435" s="1"/>
      <c r="K435" s="1"/>
      <c r="L435" s="47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row>
    <row r="436" ht="15.75" customHeight="1">
      <c r="A436" s="1"/>
      <c r="B436" s="1"/>
      <c r="C436" s="1"/>
      <c r="D436" s="1"/>
      <c r="E436" s="1"/>
      <c r="F436" s="1"/>
      <c r="G436" s="1"/>
      <c r="H436" s="1"/>
      <c r="I436" s="1"/>
      <c r="J436" s="1"/>
      <c r="K436" s="1"/>
      <c r="L436" s="47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row>
    <row r="437" ht="15.75" customHeight="1">
      <c r="A437" s="1"/>
      <c r="B437" s="1"/>
      <c r="C437" s="1"/>
      <c r="D437" s="1"/>
      <c r="E437" s="1"/>
      <c r="F437" s="1"/>
      <c r="G437" s="1"/>
      <c r="H437" s="1"/>
      <c r="I437" s="1"/>
      <c r="J437" s="1"/>
      <c r="K437" s="1"/>
      <c r="L437" s="47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row>
    <row r="438" ht="15.75" customHeight="1">
      <c r="A438" s="1"/>
      <c r="B438" s="1"/>
      <c r="C438" s="1"/>
      <c r="D438" s="1"/>
      <c r="E438" s="1"/>
      <c r="F438" s="1"/>
      <c r="G438" s="1"/>
      <c r="H438" s="1"/>
      <c r="I438" s="1"/>
      <c r="J438" s="1"/>
      <c r="K438" s="1"/>
      <c r="L438" s="47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row>
    <row r="439" ht="15.75" customHeight="1">
      <c r="A439" s="1"/>
      <c r="B439" s="1"/>
      <c r="C439" s="1"/>
      <c r="D439" s="1"/>
      <c r="E439" s="1"/>
      <c r="F439" s="1"/>
      <c r="G439" s="1"/>
      <c r="H439" s="1"/>
      <c r="I439" s="1"/>
      <c r="J439" s="1"/>
      <c r="K439" s="1"/>
      <c r="L439" s="47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row>
    <row r="440" ht="15.75" customHeight="1">
      <c r="A440" s="1"/>
      <c r="B440" s="1"/>
      <c r="C440" s="1"/>
      <c r="D440" s="1"/>
      <c r="E440" s="1"/>
      <c r="F440" s="1"/>
      <c r="G440" s="1"/>
      <c r="H440" s="1"/>
      <c r="I440" s="1"/>
      <c r="J440" s="1"/>
      <c r="K440" s="1"/>
      <c r="L440" s="47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row>
    <row r="441" ht="15.75" customHeight="1">
      <c r="A441" s="1"/>
      <c r="B441" s="1"/>
      <c r="C441" s="1"/>
      <c r="D441" s="1"/>
      <c r="E441" s="1"/>
      <c r="F441" s="1"/>
      <c r="G441" s="1"/>
      <c r="H441" s="1"/>
      <c r="I441" s="1"/>
      <c r="J441" s="1"/>
      <c r="K441" s="1"/>
      <c r="L441" s="47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row>
    <row r="442" ht="15.75" customHeight="1">
      <c r="A442" s="1"/>
      <c r="B442" s="1"/>
      <c r="C442" s="1"/>
      <c r="D442" s="1"/>
      <c r="E442" s="1"/>
      <c r="F442" s="1"/>
      <c r="G442" s="1"/>
      <c r="H442" s="1"/>
      <c r="I442" s="1"/>
      <c r="J442" s="1"/>
      <c r="K442" s="1"/>
      <c r="L442" s="47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row>
    <row r="443" ht="15.75" customHeight="1">
      <c r="A443" s="1"/>
      <c r="B443" s="1"/>
      <c r="C443" s="1"/>
      <c r="D443" s="1"/>
      <c r="E443" s="1"/>
      <c r="F443" s="1"/>
      <c r="G443" s="1"/>
      <c r="H443" s="1"/>
      <c r="I443" s="1"/>
      <c r="J443" s="1"/>
      <c r="K443" s="1"/>
      <c r="L443" s="47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row>
    <row r="444" ht="15.75" customHeight="1">
      <c r="A444" s="1"/>
      <c r="B444" s="1"/>
      <c r="C444" s="1"/>
      <c r="D444" s="1"/>
      <c r="E444" s="1"/>
      <c r="F444" s="1"/>
      <c r="G444" s="1"/>
      <c r="H444" s="1"/>
      <c r="I444" s="1"/>
      <c r="J444" s="1"/>
      <c r="K444" s="1"/>
      <c r="L444" s="47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row>
    <row r="445" ht="15.75" customHeight="1">
      <c r="A445" s="1"/>
      <c r="B445" s="1"/>
      <c r="C445" s="1"/>
      <c r="D445" s="1"/>
      <c r="E445" s="1"/>
      <c r="F445" s="1"/>
      <c r="G445" s="1"/>
      <c r="H445" s="1"/>
      <c r="I445" s="1"/>
      <c r="J445" s="1"/>
      <c r="K445" s="1"/>
      <c r="L445" s="47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row>
    <row r="446" ht="15.75" customHeight="1">
      <c r="A446" s="1"/>
      <c r="B446" s="1"/>
      <c r="C446" s="1"/>
      <c r="D446" s="1"/>
      <c r="E446" s="1"/>
      <c r="F446" s="1"/>
      <c r="G446" s="1"/>
      <c r="H446" s="1"/>
      <c r="I446" s="1"/>
      <c r="J446" s="1"/>
      <c r="K446" s="1"/>
      <c r="L446" s="47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row>
    <row r="447" ht="15.75" customHeight="1">
      <c r="A447" s="1"/>
      <c r="B447" s="1"/>
      <c r="C447" s="1"/>
      <c r="D447" s="1"/>
      <c r="E447" s="1"/>
      <c r="F447" s="1"/>
      <c r="G447" s="1"/>
      <c r="H447" s="1"/>
      <c r="I447" s="1"/>
      <c r="J447" s="1"/>
      <c r="K447" s="1"/>
      <c r="L447" s="47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row>
    <row r="448" ht="15.75" customHeight="1">
      <c r="A448" s="1"/>
      <c r="B448" s="1"/>
      <c r="C448" s="1"/>
      <c r="D448" s="1"/>
      <c r="E448" s="1"/>
      <c r="F448" s="1"/>
      <c r="G448" s="1"/>
      <c r="H448" s="1"/>
      <c r="I448" s="1"/>
      <c r="J448" s="1"/>
      <c r="K448" s="1"/>
      <c r="L448" s="47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row>
    <row r="449" ht="15.75" customHeight="1">
      <c r="A449" s="1"/>
      <c r="B449" s="1"/>
      <c r="C449" s="1"/>
      <c r="D449" s="1"/>
      <c r="E449" s="1"/>
      <c r="F449" s="1"/>
      <c r="G449" s="1"/>
      <c r="H449" s="1"/>
      <c r="I449" s="1"/>
      <c r="J449" s="1"/>
      <c r="K449" s="1"/>
      <c r="L449" s="47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row>
    <row r="450" ht="15.75" customHeight="1">
      <c r="A450" s="1"/>
      <c r="B450" s="1"/>
      <c r="C450" s="1"/>
      <c r="D450" s="1"/>
      <c r="E450" s="1"/>
      <c r="F450" s="1"/>
      <c r="G450" s="1"/>
      <c r="H450" s="1"/>
      <c r="I450" s="1"/>
      <c r="J450" s="1"/>
      <c r="K450" s="1"/>
      <c r="L450" s="47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row>
    <row r="451" ht="15.75" customHeight="1">
      <c r="A451" s="1"/>
      <c r="B451" s="1"/>
      <c r="C451" s="1"/>
      <c r="D451" s="1"/>
      <c r="E451" s="1"/>
      <c r="F451" s="1"/>
      <c r="G451" s="1"/>
      <c r="H451" s="1"/>
      <c r="I451" s="1"/>
      <c r="J451" s="1"/>
      <c r="K451" s="1"/>
      <c r="L451" s="47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row>
    <row r="452" ht="15.75" customHeight="1">
      <c r="A452" s="1"/>
      <c r="B452" s="1"/>
      <c r="C452" s="1"/>
      <c r="D452" s="1"/>
      <c r="E452" s="1"/>
      <c r="F452" s="1"/>
      <c r="G452" s="1"/>
      <c r="H452" s="1"/>
      <c r="I452" s="1"/>
      <c r="J452" s="1"/>
      <c r="K452" s="1"/>
      <c r="L452" s="47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row>
    <row r="453" ht="15.75" customHeight="1">
      <c r="A453" s="1"/>
      <c r="B453" s="1"/>
      <c r="C453" s="1"/>
      <c r="D453" s="1"/>
      <c r="E453" s="1"/>
      <c r="F453" s="1"/>
      <c r="G453" s="1"/>
      <c r="H453" s="1"/>
      <c r="I453" s="1"/>
      <c r="J453" s="1"/>
      <c r="K453" s="1"/>
      <c r="L453" s="47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row>
    <row r="454" ht="15.75" customHeight="1">
      <c r="A454" s="1"/>
      <c r="B454" s="1"/>
      <c r="C454" s="1"/>
      <c r="D454" s="1"/>
      <c r="E454" s="1"/>
      <c r="F454" s="1"/>
      <c r="G454" s="1"/>
      <c r="H454" s="1"/>
      <c r="I454" s="1"/>
      <c r="J454" s="1"/>
      <c r="K454" s="1"/>
      <c r="L454" s="47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row>
    <row r="455" ht="15.75" customHeight="1">
      <c r="A455" s="1"/>
      <c r="B455" s="1"/>
      <c r="C455" s="1"/>
      <c r="D455" s="1"/>
      <c r="E455" s="1"/>
      <c r="F455" s="1"/>
      <c r="G455" s="1"/>
      <c r="H455" s="1"/>
      <c r="I455" s="1"/>
      <c r="J455" s="1"/>
      <c r="K455" s="1"/>
      <c r="L455" s="47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row>
    <row r="456" ht="15.75" customHeight="1">
      <c r="A456" s="1"/>
      <c r="B456" s="1"/>
      <c r="C456" s="1"/>
      <c r="D456" s="1"/>
      <c r="E456" s="1"/>
      <c r="F456" s="1"/>
      <c r="G456" s="1"/>
      <c r="H456" s="1"/>
      <c r="I456" s="1"/>
      <c r="J456" s="1"/>
      <c r="K456" s="1"/>
      <c r="L456" s="47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row>
    <row r="457" ht="15.75" customHeight="1">
      <c r="A457" s="1"/>
      <c r="B457" s="1"/>
      <c r="C457" s="1"/>
      <c r="D457" s="1"/>
      <c r="E457" s="1"/>
      <c r="F457" s="1"/>
      <c r="G457" s="1"/>
      <c r="H457" s="1"/>
      <c r="I457" s="1"/>
      <c r="J457" s="1"/>
      <c r="K457" s="1"/>
      <c r="L457" s="47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row>
    <row r="458" ht="15.75" customHeight="1">
      <c r="A458" s="1"/>
      <c r="B458" s="1"/>
      <c r="C458" s="1"/>
      <c r="D458" s="1"/>
      <c r="E458" s="1"/>
      <c r="F458" s="1"/>
      <c r="G458" s="1"/>
      <c r="H458" s="1"/>
      <c r="I458" s="1"/>
      <c r="J458" s="1"/>
      <c r="K458" s="1"/>
      <c r="L458" s="47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row>
    <row r="459" ht="15.75" customHeight="1">
      <c r="A459" s="1"/>
      <c r="B459" s="1"/>
      <c r="C459" s="1"/>
      <c r="D459" s="1"/>
      <c r="E459" s="1"/>
      <c r="F459" s="1"/>
      <c r="G459" s="1"/>
      <c r="H459" s="1"/>
      <c r="I459" s="1"/>
      <c r="J459" s="1"/>
      <c r="K459" s="1"/>
      <c r="L459" s="47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row>
    <row r="460" ht="15.75" customHeight="1">
      <c r="A460" s="1"/>
      <c r="B460" s="1"/>
      <c r="C460" s="1"/>
      <c r="D460" s="1"/>
      <c r="E460" s="1"/>
      <c r="F460" s="1"/>
      <c r="G460" s="1"/>
      <c r="H460" s="1"/>
      <c r="I460" s="1"/>
      <c r="J460" s="1"/>
      <c r="K460" s="1"/>
      <c r="L460" s="47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row>
    <row r="461" ht="15.75" customHeight="1">
      <c r="A461" s="1"/>
      <c r="B461" s="1"/>
      <c r="C461" s="1"/>
      <c r="D461" s="1"/>
      <c r="E461" s="1"/>
      <c r="F461" s="1"/>
      <c r="G461" s="1"/>
      <c r="H461" s="1"/>
      <c r="I461" s="1"/>
      <c r="J461" s="1"/>
      <c r="K461" s="1"/>
      <c r="L461" s="47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row>
    <row r="462" ht="15.75" customHeight="1">
      <c r="A462" s="1"/>
      <c r="B462" s="1"/>
      <c r="C462" s="1"/>
      <c r="D462" s="1"/>
      <c r="E462" s="1"/>
      <c r="F462" s="1"/>
      <c r="G462" s="1"/>
      <c r="H462" s="1"/>
      <c r="I462" s="1"/>
      <c r="J462" s="1"/>
      <c r="K462" s="1"/>
      <c r="L462" s="47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row>
    <row r="463" ht="15.75" customHeight="1">
      <c r="A463" s="1"/>
      <c r="B463" s="1"/>
      <c r="C463" s="1"/>
      <c r="D463" s="1"/>
      <c r="E463" s="1"/>
      <c r="F463" s="1"/>
      <c r="G463" s="1"/>
      <c r="H463" s="1"/>
      <c r="I463" s="1"/>
      <c r="J463" s="1"/>
      <c r="K463" s="1"/>
      <c r="L463" s="47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row>
    <row r="464" ht="15.75" customHeight="1">
      <c r="A464" s="1"/>
      <c r="B464" s="1"/>
      <c r="C464" s="1"/>
      <c r="D464" s="1"/>
      <c r="E464" s="1"/>
      <c r="F464" s="1"/>
      <c r="G464" s="1"/>
      <c r="H464" s="1"/>
      <c r="I464" s="1"/>
      <c r="J464" s="1"/>
      <c r="K464" s="1"/>
      <c r="L464" s="47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row>
    <row r="465" ht="15.75" customHeight="1">
      <c r="A465" s="1"/>
      <c r="B465" s="1"/>
      <c r="C465" s="1"/>
      <c r="D465" s="1"/>
      <c r="E465" s="1"/>
      <c r="F465" s="1"/>
      <c r="G465" s="1"/>
      <c r="H465" s="1"/>
      <c r="I465" s="1"/>
      <c r="J465" s="1"/>
      <c r="K465" s="1"/>
      <c r="L465" s="47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row>
    <row r="466" ht="15.75" customHeight="1">
      <c r="A466" s="1"/>
      <c r="B466" s="1"/>
      <c r="C466" s="1"/>
      <c r="D466" s="1"/>
      <c r="E466" s="1"/>
      <c r="F466" s="1"/>
      <c r="G466" s="1"/>
      <c r="H466" s="1"/>
      <c r="I466" s="1"/>
      <c r="J466" s="1"/>
      <c r="K466" s="1"/>
      <c r="L466" s="47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row>
    <row r="467" ht="15.75" customHeight="1">
      <c r="A467" s="1"/>
      <c r="B467" s="1"/>
      <c r="C467" s="1"/>
      <c r="D467" s="1"/>
      <c r="E467" s="1"/>
      <c r="F467" s="1"/>
      <c r="G467" s="1"/>
      <c r="H467" s="1"/>
      <c r="I467" s="1"/>
      <c r="J467" s="1"/>
      <c r="K467" s="1"/>
      <c r="L467" s="47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row>
    <row r="468" ht="15.75" customHeight="1">
      <c r="A468" s="1"/>
      <c r="B468" s="1"/>
      <c r="C468" s="1"/>
      <c r="D468" s="1"/>
      <c r="E468" s="1"/>
      <c r="F468" s="1"/>
      <c r="G468" s="1"/>
      <c r="H468" s="1"/>
      <c r="I468" s="1"/>
      <c r="J468" s="1"/>
      <c r="K468" s="1"/>
      <c r="L468" s="47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row>
    <row r="469" ht="15.75" customHeight="1">
      <c r="A469" s="1"/>
      <c r="B469" s="1"/>
      <c r="C469" s="1"/>
      <c r="D469" s="1"/>
      <c r="E469" s="1"/>
      <c r="F469" s="1"/>
      <c r="G469" s="1"/>
      <c r="H469" s="1"/>
      <c r="I469" s="1"/>
      <c r="J469" s="1"/>
      <c r="K469" s="1"/>
      <c r="L469" s="47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row>
    <row r="470" ht="15.75" customHeight="1">
      <c r="A470" s="1"/>
      <c r="B470" s="1"/>
      <c r="C470" s="1"/>
      <c r="D470" s="1"/>
      <c r="E470" s="1"/>
      <c r="F470" s="1"/>
      <c r="G470" s="1"/>
      <c r="H470" s="1"/>
      <c r="I470" s="1"/>
      <c r="J470" s="1"/>
      <c r="K470" s="1"/>
      <c r="L470" s="47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row>
    <row r="471" ht="15.75" customHeight="1">
      <c r="A471" s="1"/>
      <c r="B471" s="1"/>
      <c r="C471" s="1"/>
      <c r="D471" s="1"/>
      <c r="E471" s="1"/>
      <c r="F471" s="1"/>
      <c r="G471" s="1"/>
      <c r="H471" s="1"/>
      <c r="I471" s="1"/>
      <c r="J471" s="1"/>
      <c r="K471" s="1"/>
      <c r="L471" s="47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row>
    <row r="472" ht="15.75" customHeight="1">
      <c r="A472" s="1"/>
      <c r="B472" s="1"/>
      <c r="C472" s="1"/>
      <c r="D472" s="1"/>
      <c r="E472" s="1"/>
      <c r="F472" s="1"/>
      <c r="G472" s="1"/>
      <c r="H472" s="1"/>
      <c r="I472" s="1"/>
      <c r="J472" s="1"/>
      <c r="K472" s="1"/>
      <c r="L472" s="47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row>
    <row r="473" ht="15.75" customHeight="1">
      <c r="A473" s="1"/>
      <c r="B473" s="1"/>
      <c r="C473" s="1"/>
      <c r="D473" s="1"/>
      <c r="E473" s="1"/>
      <c r="F473" s="1"/>
      <c r="G473" s="1"/>
      <c r="H473" s="1"/>
      <c r="I473" s="1"/>
      <c r="J473" s="1"/>
      <c r="K473" s="1"/>
      <c r="L473" s="47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row>
    <row r="474" ht="15.75" customHeight="1">
      <c r="A474" s="1"/>
      <c r="B474" s="1"/>
      <c r="C474" s="1"/>
      <c r="D474" s="1"/>
      <c r="E474" s="1"/>
      <c r="F474" s="1"/>
      <c r="G474" s="1"/>
      <c r="H474" s="1"/>
      <c r="I474" s="1"/>
      <c r="J474" s="1"/>
      <c r="K474" s="1"/>
      <c r="L474" s="47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row>
    <row r="475" ht="15.75" customHeight="1">
      <c r="A475" s="1"/>
      <c r="B475" s="1"/>
      <c r="C475" s="1"/>
      <c r="D475" s="1"/>
      <c r="E475" s="1"/>
      <c r="F475" s="1"/>
      <c r="G475" s="1"/>
      <c r="H475" s="1"/>
      <c r="I475" s="1"/>
      <c r="J475" s="1"/>
      <c r="K475" s="1"/>
      <c r="L475" s="47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row>
    <row r="476" ht="15.75" customHeight="1">
      <c r="A476" s="1"/>
      <c r="B476" s="1"/>
      <c r="C476" s="1"/>
      <c r="D476" s="1"/>
      <c r="E476" s="1"/>
      <c r="F476" s="1"/>
      <c r="G476" s="1"/>
      <c r="H476" s="1"/>
      <c r="I476" s="1"/>
      <c r="J476" s="1"/>
      <c r="K476" s="1"/>
      <c r="L476" s="47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row>
    <row r="477" ht="15.75" customHeight="1">
      <c r="A477" s="1"/>
      <c r="B477" s="1"/>
      <c r="C477" s="1"/>
      <c r="D477" s="1"/>
      <c r="E477" s="1"/>
      <c r="F477" s="1"/>
      <c r="G477" s="1"/>
      <c r="H477" s="1"/>
      <c r="I477" s="1"/>
      <c r="J477" s="1"/>
      <c r="K477" s="1"/>
      <c r="L477" s="47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row>
    <row r="478" ht="15.75" customHeight="1">
      <c r="A478" s="1"/>
      <c r="B478" s="1"/>
      <c r="C478" s="1"/>
      <c r="D478" s="1"/>
      <c r="E478" s="1"/>
      <c r="F478" s="1"/>
      <c r="G478" s="1"/>
      <c r="H478" s="1"/>
      <c r="I478" s="1"/>
      <c r="J478" s="1"/>
      <c r="K478" s="1"/>
      <c r="L478" s="47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row>
    <row r="479" ht="15.75" customHeight="1">
      <c r="A479" s="1"/>
      <c r="B479" s="1"/>
      <c r="C479" s="1"/>
      <c r="D479" s="1"/>
      <c r="E479" s="1"/>
      <c r="F479" s="1"/>
      <c r="G479" s="1"/>
      <c r="H479" s="1"/>
      <c r="I479" s="1"/>
      <c r="J479" s="1"/>
      <c r="K479" s="1"/>
      <c r="L479" s="47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row>
    <row r="480" ht="15.75" customHeight="1">
      <c r="A480" s="1"/>
      <c r="B480" s="1"/>
      <c r="C480" s="1"/>
      <c r="D480" s="1"/>
      <c r="E480" s="1"/>
      <c r="F480" s="1"/>
      <c r="G480" s="1"/>
      <c r="H480" s="1"/>
      <c r="I480" s="1"/>
      <c r="J480" s="1"/>
      <c r="K480" s="1"/>
      <c r="L480" s="47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row>
    <row r="481" ht="15.75" customHeight="1">
      <c r="A481" s="1"/>
      <c r="B481" s="1"/>
      <c r="C481" s="1"/>
      <c r="D481" s="1"/>
      <c r="E481" s="1"/>
      <c r="F481" s="1"/>
      <c r="G481" s="1"/>
      <c r="H481" s="1"/>
      <c r="I481" s="1"/>
      <c r="J481" s="1"/>
      <c r="K481" s="1"/>
      <c r="L481" s="47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row>
    <row r="482" ht="15.75" customHeight="1">
      <c r="A482" s="1"/>
      <c r="B482" s="1"/>
      <c r="C482" s="1"/>
      <c r="D482" s="1"/>
      <c r="E482" s="1"/>
      <c r="F482" s="1"/>
      <c r="G482" s="1"/>
      <c r="H482" s="1"/>
      <c r="I482" s="1"/>
      <c r="J482" s="1"/>
      <c r="K482" s="1"/>
      <c r="L482" s="47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row>
    <row r="483" ht="15.75" customHeight="1">
      <c r="A483" s="1"/>
      <c r="B483" s="1"/>
      <c r="C483" s="1"/>
      <c r="D483" s="1"/>
      <c r="E483" s="1"/>
      <c r="F483" s="1"/>
      <c r="G483" s="1"/>
      <c r="H483" s="1"/>
      <c r="I483" s="1"/>
      <c r="J483" s="1"/>
      <c r="K483" s="1"/>
      <c r="L483" s="47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row>
    <row r="484" ht="15.75" customHeight="1">
      <c r="A484" s="1"/>
      <c r="B484" s="1"/>
      <c r="C484" s="1"/>
      <c r="D484" s="1"/>
      <c r="E484" s="1"/>
      <c r="F484" s="1"/>
      <c r="G484" s="1"/>
      <c r="H484" s="1"/>
      <c r="I484" s="1"/>
      <c r="J484" s="1"/>
      <c r="K484" s="1"/>
      <c r="L484" s="47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row>
    <row r="485" ht="15.75" customHeight="1">
      <c r="A485" s="1"/>
      <c r="B485" s="1"/>
      <c r="C485" s="1"/>
      <c r="D485" s="1"/>
      <c r="E485" s="1"/>
      <c r="F485" s="1"/>
      <c r="G485" s="1"/>
      <c r="H485" s="1"/>
      <c r="I485" s="1"/>
      <c r="J485" s="1"/>
      <c r="K485" s="1"/>
      <c r="L485" s="47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row>
    <row r="486" ht="15.75" customHeight="1">
      <c r="A486" s="1"/>
      <c r="B486" s="1"/>
      <c r="C486" s="1"/>
      <c r="D486" s="1"/>
      <c r="E486" s="1"/>
      <c r="F486" s="1"/>
      <c r="G486" s="1"/>
      <c r="H486" s="1"/>
      <c r="I486" s="1"/>
      <c r="J486" s="1"/>
      <c r="K486" s="1"/>
      <c r="L486" s="47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row>
    <row r="487" ht="15.75" customHeight="1">
      <c r="A487" s="1"/>
      <c r="B487" s="1"/>
      <c r="C487" s="1"/>
      <c r="D487" s="1"/>
      <c r="E487" s="1"/>
      <c r="F487" s="1"/>
      <c r="G487" s="1"/>
      <c r="H487" s="1"/>
      <c r="I487" s="1"/>
      <c r="J487" s="1"/>
      <c r="K487" s="1"/>
      <c r="L487" s="47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row>
    <row r="488" ht="15.75" customHeight="1">
      <c r="A488" s="1"/>
      <c r="B488" s="1"/>
      <c r="C488" s="1"/>
      <c r="D488" s="1"/>
      <c r="E488" s="1"/>
      <c r="F488" s="1"/>
      <c r="G488" s="1"/>
      <c r="H488" s="1"/>
      <c r="I488" s="1"/>
      <c r="J488" s="1"/>
      <c r="K488" s="1"/>
      <c r="L488" s="47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row>
    <row r="489" ht="15.75" customHeight="1">
      <c r="A489" s="1"/>
      <c r="B489" s="1"/>
      <c r="C489" s="1"/>
      <c r="D489" s="1"/>
      <c r="E489" s="1"/>
      <c r="F489" s="1"/>
      <c r="G489" s="1"/>
      <c r="H489" s="1"/>
      <c r="I489" s="1"/>
      <c r="J489" s="1"/>
      <c r="K489" s="1"/>
      <c r="L489" s="47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row>
    <row r="490" ht="15.75" customHeight="1">
      <c r="A490" s="1"/>
      <c r="B490" s="1"/>
      <c r="C490" s="1"/>
      <c r="D490" s="1"/>
      <c r="E490" s="1"/>
      <c r="F490" s="1"/>
      <c r="G490" s="1"/>
      <c r="H490" s="1"/>
      <c r="I490" s="1"/>
      <c r="J490" s="1"/>
      <c r="K490" s="1"/>
      <c r="L490" s="47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row>
    <row r="491" ht="15.75" customHeight="1">
      <c r="A491" s="1"/>
      <c r="B491" s="1"/>
      <c r="C491" s="1"/>
      <c r="D491" s="1"/>
      <c r="E491" s="1"/>
      <c r="F491" s="1"/>
      <c r="G491" s="1"/>
      <c r="H491" s="1"/>
      <c r="I491" s="1"/>
      <c r="J491" s="1"/>
      <c r="K491" s="1"/>
      <c r="L491" s="47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row>
    <row r="492" ht="15.75" customHeight="1">
      <c r="A492" s="1"/>
      <c r="B492" s="1"/>
      <c r="C492" s="1"/>
      <c r="D492" s="1"/>
      <c r="E492" s="1"/>
      <c r="F492" s="1"/>
      <c r="G492" s="1"/>
      <c r="H492" s="1"/>
      <c r="I492" s="1"/>
      <c r="J492" s="1"/>
      <c r="K492" s="1"/>
      <c r="L492" s="47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row>
    <row r="493" ht="15.75" customHeight="1">
      <c r="A493" s="1"/>
      <c r="B493" s="1"/>
      <c r="C493" s="1"/>
      <c r="D493" s="1"/>
      <c r="E493" s="1"/>
      <c r="F493" s="1"/>
      <c r="G493" s="1"/>
      <c r="H493" s="1"/>
      <c r="I493" s="1"/>
      <c r="J493" s="1"/>
      <c r="K493" s="1"/>
      <c r="L493" s="47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row>
    <row r="494" ht="15.75" customHeight="1">
      <c r="A494" s="1"/>
      <c r="B494" s="1"/>
      <c r="C494" s="1"/>
      <c r="D494" s="1"/>
      <c r="E494" s="1"/>
      <c r="F494" s="1"/>
      <c r="G494" s="1"/>
      <c r="H494" s="1"/>
      <c r="I494" s="1"/>
      <c r="J494" s="1"/>
      <c r="K494" s="1"/>
      <c r="L494" s="47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row>
    <row r="495" ht="15.75" customHeight="1">
      <c r="A495" s="1"/>
      <c r="B495" s="1"/>
      <c r="C495" s="1"/>
      <c r="D495" s="1"/>
      <c r="E495" s="1"/>
      <c r="F495" s="1"/>
      <c r="G495" s="1"/>
      <c r="H495" s="1"/>
      <c r="I495" s="1"/>
      <c r="J495" s="1"/>
      <c r="K495" s="1"/>
      <c r="L495" s="47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row>
    <row r="496" ht="15.75" customHeight="1">
      <c r="A496" s="1"/>
      <c r="B496" s="1"/>
      <c r="C496" s="1"/>
      <c r="D496" s="1"/>
      <c r="E496" s="1"/>
      <c r="F496" s="1"/>
      <c r="G496" s="1"/>
      <c r="H496" s="1"/>
      <c r="I496" s="1"/>
      <c r="J496" s="1"/>
      <c r="K496" s="1"/>
      <c r="L496" s="47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row>
    <row r="497" ht="15.75" customHeight="1">
      <c r="A497" s="1"/>
      <c r="B497" s="1"/>
      <c r="C497" s="1"/>
      <c r="D497" s="1"/>
      <c r="E497" s="1"/>
      <c r="F497" s="1"/>
      <c r="G497" s="1"/>
      <c r="H497" s="1"/>
      <c r="I497" s="1"/>
      <c r="J497" s="1"/>
      <c r="K497" s="1"/>
      <c r="L497" s="47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row>
    <row r="498" ht="15.75" customHeight="1">
      <c r="A498" s="1"/>
      <c r="B498" s="1"/>
      <c r="C498" s="1"/>
      <c r="D498" s="1"/>
      <c r="E498" s="1"/>
      <c r="F498" s="1"/>
      <c r="G498" s="1"/>
      <c r="H498" s="1"/>
      <c r="I498" s="1"/>
      <c r="J498" s="1"/>
      <c r="K498" s="1"/>
      <c r="L498" s="47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row>
    <row r="499" ht="15.75" customHeight="1">
      <c r="A499" s="1"/>
      <c r="B499" s="1"/>
      <c r="C499" s="1"/>
      <c r="D499" s="1"/>
      <c r="E499" s="1"/>
      <c r="F499" s="1"/>
      <c r="G499" s="1"/>
      <c r="H499" s="1"/>
      <c r="I499" s="1"/>
      <c r="J499" s="1"/>
      <c r="K499" s="1"/>
      <c r="L499" s="47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row>
    <row r="500" ht="15.75" customHeight="1">
      <c r="A500" s="1"/>
      <c r="B500" s="1"/>
      <c r="C500" s="1"/>
      <c r="D500" s="1"/>
      <c r="E500" s="1"/>
      <c r="F500" s="1"/>
      <c r="G500" s="1"/>
      <c r="H500" s="1"/>
      <c r="I500" s="1"/>
      <c r="J500" s="1"/>
      <c r="K500" s="1"/>
      <c r="L500" s="47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row>
    <row r="501" ht="15.75" customHeight="1">
      <c r="A501" s="1"/>
      <c r="B501" s="1"/>
      <c r="C501" s="1"/>
      <c r="D501" s="1"/>
      <c r="E501" s="1"/>
      <c r="F501" s="1"/>
      <c r="G501" s="1"/>
      <c r="H501" s="1"/>
      <c r="I501" s="1"/>
      <c r="J501" s="1"/>
      <c r="K501" s="1"/>
      <c r="L501" s="47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row>
    <row r="502" ht="15.75" customHeight="1">
      <c r="A502" s="1"/>
      <c r="B502" s="1"/>
      <c r="C502" s="1"/>
      <c r="D502" s="1"/>
      <c r="E502" s="1"/>
      <c r="F502" s="1"/>
      <c r="G502" s="1"/>
      <c r="H502" s="1"/>
      <c r="I502" s="1"/>
      <c r="J502" s="1"/>
      <c r="K502" s="1"/>
      <c r="L502" s="47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row>
    <row r="503" ht="15.75" customHeight="1">
      <c r="A503" s="1"/>
      <c r="B503" s="1"/>
      <c r="C503" s="1"/>
      <c r="D503" s="1"/>
      <c r="E503" s="1"/>
      <c r="F503" s="1"/>
      <c r="G503" s="1"/>
      <c r="H503" s="1"/>
      <c r="I503" s="1"/>
      <c r="J503" s="1"/>
      <c r="K503" s="1"/>
      <c r="L503" s="47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row>
    <row r="504" ht="15.75" customHeight="1">
      <c r="A504" s="1"/>
      <c r="B504" s="1"/>
      <c r="C504" s="1"/>
      <c r="D504" s="1"/>
      <c r="E504" s="1"/>
      <c r="F504" s="1"/>
      <c r="G504" s="1"/>
      <c r="H504" s="1"/>
      <c r="I504" s="1"/>
      <c r="J504" s="1"/>
      <c r="K504" s="1"/>
      <c r="L504" s="47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row>
    <row r="505" ht="15.75" customHeight="1">
      <c r="A505" s="1"/>
      <c r="B505" s="1"/>
      <c r="C505" s="1"/>
      <c r="D505" s="1"/>
      <c r="E505" s="1"/>
      <c r="F505" s="1"/>
      <c r="G505" s="1"/>
      <c r="H505" s="1"/>
      <c r="I505" s="1"/>
      <c r="J505" s="1"/>
      <c r="K505" s="1"/>
      <c r="L505" s="47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row>
    <row r="506" ht="15.75" customHeight="1">
      <c r="A506" s="1"/>
      <c r="B506" s="1"/>
      <c r="C506" s="1"/>
      <c r="D506" s="1"/>
      <c r="E506" s="1"/>
      <c r="F506" s="1"/>
      <c r="G506" s="1"/>
      <c r="H506" s="1"/>
      <c r="I506" s="1"/>
      <c r="J506" s="1"/>
      <c r="K506" s="1"/>
      <c r="L506" s="47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row>
    <row r="507" ht="15.75" customHeight="1">
      <c r="A507" s="1"/>
      <c r="B507" s="1"/>
      <c r="C507" s="1"/>
      <c r="D507" s="1"/>
      <c r="E507" s="1"/>
      <c r="F507" s="1"/>
      <c r="G507" s="1"/>
      <c r="H507" s="1"/>
      <c r="I507" s="1"/>
      <c r="J507" s="1"/>
      <c r="K507" s="1"/>
      <c r="L507" s="47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row>
    <row r="508" ht="15.75" customHeight="1">
      <c r="A508" s="1"/>
      <c r="B508" s="1"/>
      <c r="C508" s="1"/>
      <c r="D508" s="1"/>
      <c r="E508" s="1"/>
      <c r="F508" s="1"/>
      <c r="G508" s="1"/>
      <c r="H508" s="1"/>
      <c r="I508" s="1"/>
      <c r="J508" s="1"/>
      <c r="K508" s="1"/>
      <c r="L508" s="47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row>
    <row r="509" ht="15.75" customHeight="1">
      <c r="A509" s="1"/>
      <c r="B509" s="1"/>
      <c r="C509" s="1"/>
      <c r="D509" s="1"/>
      <c r="E509" s="1"/>
      <c r="F509" s="1"/>
      <c r="G509" s="1"/>
      <c r="H509" s="1"/>
      <c r="I509" s="1"/>
      <c r="J509" s="1"/>
      <c r="K509" s="1"/>
      <c r="L509" s="47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row>
    <row r="510" ht="15.75" customHeight="1">
      <c r="A510" s="1"/>
      <c r="B510" s="1"/>
      <c r="C510" s="1"/>
      <c r="D510" s="1"/>
      <c r="E510" s="1"/>
      <c r="F510" s="1"/>
      <c r="G510" s="1"/>
      <c r="H510" s="1"/>
      <c r="I510" s="1"/>
      <c r="J510" s="1"/>
      <c r="K510" s="1"/>
      <c r="L510" s="47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row>
    <row r="511" ht="15.75" customHeight="1">
      <c r="A511" s="1"/>
      <c r="B511" s="1"/>
      <c r="C511" s="1"/>
      <c r="D511" s="1"/>
      <c r="E511" s="1"/>
      <c r="F511" s="1"/>
      <c r="G511" s="1"/>
      <c r="H511" s="1"/>
      <c r="I511" s="1"/>
      <c r="J511" s="1"/>
      <c r="K511" s="1"/>
      <c r="L511" s="47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row>
    <row r="512" ht="15.75" customHeight="1">
      <c r="A512" s="1"/>
      <c r="B512" s="1"/>
      <c r="C512" s="1"/>
      <c r="D512" s="1"/>
      <c r="E512" s="1"/>
      <c r="F512" s="1"/>
      <c r="G512" s="1"/>
      <c r="H512" s="1"/>
      <c r="I512" s="1"/>
      <c r="J512" s="1"/>
      <c r="K512" s="1"/>
      <c r="L512" s="47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row>
    <row r="513" ht="15.75" customHeight="1">
      <c r="A513" s="1"/>
      <c r="B513" s="1"/>
      <c r="C513" s="1"/>
      <c r="D513" s="1"/>
      <c r="E513" s="1"/>
      <c r="F513" s="1"/>
      <c r="G513" s="1"/>
      <c r="H513" s="1"/>
      <c r="I513" s="1"/>
      <c r="J513" s="1"/>
      <c r="K513" s="1"/>
      <c r="L513" s="47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row>
    <row r="514" ht="15.75" customHeight="1">
      <c r="A514" s="1"/>
      <c r="B514" s="1"/>
      <c r="C514" s="1"/>
      <c r="D514" s="1"/>
      <c r="E514" s="1"/>
      <c r="F514" s="1"/>
      <c r="G514" s="1"/>
      <c r="H514" s="1"/>
      <c r="I514" s="1"/>
      <c r="J514" s="1"/>
      <c r="K514" s="1"/>
      <c r="L514" s="47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row>
    <row r="515" ht="15.75" customHeight="1">
      <c r="A515" s="1"/>
      <c r="B515" s="1"/>
      <c r="C515" s="1"/>
      <c r="D515" s="1"/>
      <c r="E515" s="1"/>
      <c r="F515" s="1"/>
      <c r="G515" s="1"/>
      <c r="H515" s="1"/>
      <c r="I515" s="1"/>
      <c r="J515" s="1"/>
      <c r="K515" s="1"/>
      <c r="L515" s="47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row>
    <row r="516" ht="15.75" customHeight="1">
      <c r="A516" s="1"/>
      <c r="B516" s="1"/>
      <c r="C516" s="1"/>
      <c r="D516" s="1"/>
      <c r="E516" s="1"/>
      <c r="F516" s="1"/>
      <c r="G516" s="1"/>
      <c r="H516" s="1"/>
      <c r="I516" s="1"/>
      <c r="J516" s="1"/>
      <c r="K516" s="1"/>
      <c r="L516" s="47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row>
    <row r="517" ht="15.75" customHeight="1">
      <c r="A517" s="1"/>
      <c r="B517" s="1"/>
      <c r="C517" s="1"/>
      <c r="D517" s="1"/>
      <c r="E517" s="1"/>
      <c r="F517" s="1"/>
      <c r="G517" s="1"/>
      <c r="H517" s="1"/>
      <c r="I517" s="1"/>
      <c r="J517" s="1"/>
      <c r="K517" s="1"/>
      <c r="L517" s="47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row>
    <row r="518" ht="15.75" customHeight="1">
      <c r="A518" s="1"/>
      <c r="B518" s="1"/>
      <c r="C518" s="1"/>
      <c r="D518" s="1"/>
      <c r="E518" s="1"/>
      <c r="F518" s="1"/>
      <c r="G518" s="1"/>
      <c r="H518" s="1"/>
      <c r="I518" s="1"/>
      <c r="J518" s="1"/>
      <c r="K518" s="1"/>
      <c r="L518" s="47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row>
    <row r="519" ht="15.75" customHeight="1">
      <c r="A519" s="1"/>
      <c r="B519" s="1"/>
      <c r="C519" s="1"/>
      <c r="D519" s="1"/>
      <c r="E519" s="1"/>
      <c r="F519" s="1"/>
      <c r="G519" s="1"/>
      <c r="H519" s="1"/>
      <c r="I519" s="1"/>
      <c r="J519" s="1"/>
      <c r="K519" s="1"/>
      <c r="L519" s="47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row>
    <row r="520" ht="15.75" customHeight="1">
      <c r="A520" s="1"/>
      <c r="B520" s="1"/>
      <c r="C520" s="1"/>
      <c r="D520" s="1"/>
      <c r="E520" s="1"/>
      <c r="F520" s="1"/>
      <c r="G520" s="1"/>
      <c r="H520" s="1"/>
      <c r="I520" s="1"/>
      <c r="J520" s="1"/>
      <c r="K520" s="1"/>
      <c r="L520" s="47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row>
    <row r="521" ht="15.75" customHeight="1">
      <c r="A521" s="1"/>
      <c r="B521" s="1"/>
      <c r="C521" s="1"/>
      <c r="D521" s="1"/>
      <c r="E521" s="1"/>
      <c r="F521" s="1"/>
      <c r="G521" s="1"/>
      <c r="H521" s="1"/>
      <c r="I521" s="1"/>
      <c r="J521" s="1"/>
      <c r="K521" s="1"/>
      <c r="L521" s="47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row>
    <row r="522" ht="15.75" customHeight="1">
      <c r="A522" s="1"/>
      <c r="B522" s="1"/>
      <c r="C522" s="1"/>
      <c r="D522" s="1"/>
      <c r="E522" s="1"/>
      <c r="F522" s="1"/>
      <c r="G522" s="1"/>
      <c r="H522" s="1"/>
      <c r="I522" s="1"/>
      <c r="J522" s="1"/>
      <c r="K522" s="1"/>
      <c r="L522" s="47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row>
    <row r="523" ht="15.75" customHeight="1">
      <c r="A523" s="1"/>
      <c r="B523" s="1"/>
      <c r="C523" s="1"/>
      <c r="D523" s="1"/>
      <c r="E523" s="1"/>
      <c r="F523" s="1"/>
      <c r="G523" s="1"/>
      <c r="H523" s="1"/>
      <c r="I523" s="1"/>
      <c r="J523" s="1"/>
      <c r="K523" s="1"/>
      <c r="L523" s="47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row>
    <row r="524" ht="15.75" customHeight="1">
      <c r="A524" s="1"/>
      <c r="B524" s="1"/>
      <c r="C524" s="1"/>
      <c r="D524" s="1"/>
      <c r="E524" s="1"/>
      <c r="F524" s="1"/>
      <c r="G524" s="1"/>
      <c r="H524" s="1"/>
      <c r="I524" s="1"/>
      <c r="J524" s="1"/>
      <c r="K524" s="1"/>
      <c r="L524" s="47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row>
    <row r="525" ht="15.75" customHeight="1">
      <c r="A525" s="1"/>
      <c r="B525" s="1"/>
      <c r="C525" s="1"/>
      <c r="D525" s="1"/>
      <c r="E525" s="1"/>
      <c r="F525" s="1"/>
      <c r="G525" s="1"/>
      <c r="H525" s="1"/>
      <c r="I525" s="1"/>
      <c r="J525" s="1"/>
      <c r="K525" s="1"/>
      <c r="L525" s="47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row>
    <row r="526" ht="15.75" customHeight="1">
      <c r="A526" s="1"/>
      <c r="B526" s="1"/>
      <c r="C526" s="1"/>
      <c r="D526" s="1"/>
      <c r="E526" s="1"/>
      <c r="F526" s="1"/>
      <c r="G526" s="1"/>
      <c r="H526" s="1"/>
      <c r="I526" s="1"/>
      <c r="J526" s="1"/>
      <c r="K526" s="1"/>
      <c r="L526" s="47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row>
    <row r="527" ht="15.75" customHeight="1">
      <c r="A527" s="1"/>
      <c r="B527" s="1"/>
      <c r="C527" s="1"/>
      <c r="D527" s="1"/>
      <c r="E527" s="1"/>
      <c r="F527" s="1"/>
      <c r="G527" s="1"/>
      <c r="H527" s="1"/>
      <c r="I527" s="1"/>
      <c r="J527" s="1"/>
      <c r="K527" s="1"/>
      <c r="L527" s="47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row>
    <row r="528" ht="15.75" customHeight="1">
      <c r="A528" s="1"/>
      <c r="B528" s="1"/>
      <c r="C528" s="1"/>
      <c r="D528" s="1"/>
      <c r="E528" s="1"/>
      <c r="F528" s="1"/>
      <c r="G528" s="1"/>
      <c r="H528" s="1"/>
      <c r="I528" s="1"/>
      <c r="J528" s="1"/>
      <c r="K528" s="1"/>
      <c r="L528" s="47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row>
    <row r="529" ht="15.75" customHeight="1">
      <c r="A529" s="1"/>
      <c r="B529" s="1"/>
      <c r="C529" s="1"/>
      <c r="D529" s="1"/>
      <c r="E529" s="1"/>
      <c r="F529" s="1"/>
      <c r="G529" s="1"/>
      <c r="H529" s="1"/>
      <c r="I529" s="1"/>
      <c r="J529" s="1"/>
      <c r="K529" s="1"/>
      <c r="L529" s="47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row>
    <row r="530" ht="15.75" customHeight="1">
      <c r="A530" s="1"/>
      <c r="B530" s="1"/>
      <c r="C530" s="1"/>
      <c r="D530" s="1"/>
      <c r="E530" s="1"/>
      <c r="F530" s="1"/>
      <c r="G530" s="1"/>
      <c r="H530" s="1"/>
      <c r="I530" s="1"/>
      <c r="J530" s="1"/>
      <c r="K530" s="1"/>
      <c r="L530" s="47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row>
    <row r="531" ht="15.75" customHeight="1">
      <c r="A531" s="1"/>
      <c r="B531" s="1"/>
      <c r="C531" s="1"/>
      <c r="D531" s="1"/>
      <c r="E531" s="1"/>
      <c r="F531" s="1"/>
      <c r="G531" s="1"/>
      <c r="H531" s="1"/>
      <c r="I531" s="1"/>
      <c r="J531" s="1"/>
      <c r="K531" s="1"/>
      <c r="L531" s="47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row>
    <row r="532" ht="15.75" customHeight="1">
      <c r="A532" s="1"/>
      <c r="B532" s="1"/>
      <c r="C532" s="1"/>
      <c r="D532" s="1"/>
      <c r="E532" s="1"/>
      <c r="F532" s="1"/>
      <c r="G532" s="1"/>
      <c r="H532" s="1"/>
      <c r="I532" s="1"/>
      <c r="J532" s="1"/>
      <c r="K532" s="1"/>
      <c r="L532" s="47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row>
    <row r="533" ht="15.75" customHeight="1">
      <c r="A533" s="1"/>
      <c r="B533" s="1"/>
      <c r="C533" s="1"/>
      <c r="D533" s="1"/>
      <c r="E533" s="1"/>
      <c r="F533" s="1"/>
      <c r="G533" s="1"/>
      <c r="H533" s="1"/>
      <c r="I533" s="1"/>
      <c r="J533" s="1"/>
      <c r="K533" s="1"/>
      <c r="L533" s="47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row>
    <row r="534" ht="15.75" customHeight="1">
      <c r="A534" s="1"/>
      <c r="B534" s="1"/>
      <c r="C534" s="1"/>
      <c r="D534" s="1"/>
      <c r="E534" s="1"/>
      <c r="F534" s="1"/>
      <c r="G534" s="1"/>
      <c r="H534" s="1"/>
      <c r="I534" s="1"/>
      <c r="J534" s="1"/>
      <c r="K534" s="1"/>
      <c r="L534" s="47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row>
    <row r="535" ht="15.75" customHeight="1">
      <c r="A535" s="1"/>
      <c r="B535" s="1"/>
      <c r="C535" s="1"/>
      <c r="D535" s="1"/>
      <c r="E535" s="1"/>
      <c r="F535" s="1"/>
      <c r="G535" s="1"/>
      <c r="H535" s="1"/>
      <c r="I535" s="1"/>
      <c r="J535" s="1"/>
      <c r="K535" s="1"/>
      <c r="L535" s="47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row>
    <row r="536" ht="15.75" customHeight="1">
      <c r="A536" s="1"/>
      <c r="B536" s="1"/>
      <c r="C536" s="1"/>
      <c r="D536" s="1"/>
      <c r="E536" s="1"/>
      <c r="F536" s="1"/>
      <c r="G536" s="1"/>
      <c r="H536" s="1"/>
      <c r="I536" s="1"/>
      <c r="J536" s="1"/>
      <c r="K536" s="1"/>
      <c r="L536" s="47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row>
    <row r="537" ht="15.75" customHeight="1">
      <c r="A537" s="1"/>
      <c r="B537" s="1"/>
      <c r="C537" s="1"/>
      <c r="D537" s="1"/>
      <c r="E537" s="1"/>
      <c r="F537" s="1"/>
      <c r="G537" s="1"/>
      <c r="H537" s="1"/>
      <c r="I537" s="1"/>
      <c r="J537" s="1"/>
      <c r="K537" s="1"/>
      <c r="L537" s="47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row>
    <row r="538" ht="15.75" customHeight="1">
      <c r="A538" s="1"/>
      <c r="B538" s="1"/>
      <c r="C538" s="1"/>
      <c r="D538" s="1"/>
      <c r="E538" s="1"/>
      <c r="F538" s="1"/>
      <c r="G538" s="1"/>
      <c r="H538" s="1"/>
      <c r="I538" s="1"/>
      <c r="J538" s="1"/>
      <c r="K538" s="1"/>
      <c r="L538" s="47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row>
    <row r="539" ht="15.75" customHeight="1">
      <c r="A539" s="1"/>
      <c r="B539" s="1"/>
      <c r="C539" s="1"/>
      <c r="D539" s="1"/>
      <c r="E539" s="1"/>
      <c r="F539" s="1"/>
      <c r="G539" s="1"/>
      <c r="H539" s="1"/>
      <c r="I539" s="1"/>
      <c r="J539" s="1"/>
      <c r="K539" s="1"/>
      <c r="L539" s="47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row>
    <row r="540" ht="15.75" customHeight="1">
      <c r="A540" s="1"/>
      <c r="B540" s="1"/>
      <c r="C540" s="1"/>
      <c r="D540" s="1"/>
      <c r="E540" s="1"/>
      <c r="F540" s="1"/>
      <c r="G540" s="1"/>
      <c r="H540" s="1"/>
      <c r="I540" s="1"/>
      <c r="J540" s="1"/>
      <c r="K540" s="1"/>
      <c r="L540" s="47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row>
    <row r="541" ht="15.75" customHeight="1">
      <c r="A541" s="1"/>
      <c r="B541" s="1"/>
      <c r="C541" s="1"/>
      <c r="D541" s="1"/>
      <c r="E541" s="1"/>
      <c r="F541" s="1"/>
      <c r="G541" s="1"/>
      <c r="H541" s="1"/>
      <c r="I541" s="1"/>
      <c r="J541" s="1"/>
      <c r="K541" s="1"/>
      <c r="L541" s="47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row>
    <row r="542" ht="15.75" customHeight="1">
      <c r="A542" s="1"/>
      <c r="B542" s="1"/>
      <c r="C542" s="1"/>
      <c r="D542" s="1"/>
      <c r="E542" s="1"/>
      <c r="F542" s="1"/>
      <c r="G542" s="1"/>
      <c r="H542" s="1"/>
      <c r="I542" s="1"/>
      <c r="J542" s="1"/>
      <c r="K542" s="1"/>
      <c r="L542" s="47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row>
    <row r="543" ht="15.75" customHeight="1">
      <c r="A543" s="1"/>
      <c r="B543" s="1"/>
      <c r="C543" s="1"/>
      <c r="D543" s="1"/>
      <c r="E543" s="1"/>
      <c r="F543" s="1"/>
      <c r="G543" s="1"/>
      <c r="H543" s="1"/>
      <c r="I543" s="1"/>
      <c r="J543" s="1"/>
      <c r="K543" s="1"/>
      <c r="L543" s="47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row>
    <row r="544" ht="15.75" customHeight="1">
      <c r="A544" s="1"/>
      <c r="B544" s="1"/>
      <c r="C544" s="1"/>
      <c r="D544" s="1"/>
      <c r="E544" s="1"/>
      <c r="F544" s="1"/>
      <c r="G544" s="1"/>
      <c r="H544" s="1"/>
      <c r="I544" s="1"/>
      <c r="J544" s="1"/>
      <c r="K544" s="1"/>
      <c r="L544" s="47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row>
    <row r="545" ht="15.75" customHeight="1">
      <c r="A545" s="1"/>
      <c r="B545" s="1"/>
      <c r="C545" s="1"/>
      <c r="D545" s="1"/>
      <c r="E545" s="1"/>
      <c r="F545" s="1"/>
      <c r="G545" s="1"/>
      <c r="H545" s="1"/>
      <c r="I545" s="1"/>
      <c r="J545" s="1"/>
      <c r="K545" s="1"/>
      <c r="L545" s="47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row>
    <row r="546" ht="15.75" customHeight="1">
      <c r="A546" s="1"/>
      <c r="B546" s="1"/>
      <c r="C546" s="1"/>
      <c r="D546" s="1"/>
      <c r="E546" s="1"/>
      <c r="F546" s="1"/>
      <c r="G546" s="1"/>
      <c r="H546" s="1"/>
      <c r="I546" s="1"/>
      <c r="J546" s="1"/>
      <c r="K546" s="1"/>
      <c r="L546" s="47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row>
    <row r="547" ht="15.75" customHeight="1">
      <c r="A547" s="1"/>
      <c r="B547" s="1"/>
      <c r="C547" s="1"/>
      <c r="D547" s="1"/>
      <c r="E547" s="1"/>
      <c r="F547" s="1"/>
      <c r="G547" s="1"/>
      <c r="H547" s="1"/>
      <c r="I547" s="1"/>
      <c r="J547" s="1"/>
      <c r="K547" s="1"/>
      <c r="L547" s="47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row>
    <row r="548" ht="15.75" customHeight="1">
      <c r="A548" s="1"/>
      <c r="B548" s="1"/>
      <c r="C548" s="1"/>
      <c r="D548" s="1"/>
      <c r="E548" s="1"/>
      <c r="F548" s="1"/>
      <c r="G548" s="1"/>
      <c r="H548" s="1"/>
      <c r="I548" s="1"/>
      <c r="J548" s="1"/>
      <c r="K548" s="1"/>
      <c r="L548" s="47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row>
    <row r="549" ht="15.75" customHeight="1">
      <c r="A549" s="1"/>
      <c r="B549" s="1"/>
      <c r="C549" s="1"/>
      <c r="D549" s="1"/>
      <c r="E549" s="1"/>
      <c r="F549" s="1"/>
      <c r="G549" s="1"/>
      <c r="H549" s="1"/>
      <c r="I549" s="1"/>
      <c r="J549" s="1"/>
      <c r="K549" s="1"/>
      <c r="L549" s="47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row>
    <row r="550" ht="15.75" customHeight="1">
      <c r="A550" s="1"/>
      <c r="B550" s="1"/>
      <c r="C550" s="1"/>
      <c r="D550" s="1"/>
      <c r="E550" s="1"/>
      <c r="F550" s="1"/>
      <c r="G550" s="1"/>
      <c r="H550" s="1"/>
      <c r="I550" s="1"/>
      <c r="J550" s="1"/>
      <c r="K550" s="1"/>
      <c r="L550" s="47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row>
    <row r="551" ht="15.75" customHeight="1">
      <c r="A551" s="1"/>
      <c r="B551" s="1"/>
      <c r="C551" s="1"/>
      <c r="D551" s="1"/>
      <c r="E551" s="1"/>
      <c r="F551" s="1"/>
      <c r="G551" s="1"/>
      <c r="H551" s="1"/>
      <c r="I551" s="1"/>
      <c r="J551" s="1"/>
      <c r="K551" s="1"/>
      <c r="L551" s="47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row>
    <row r="552" ht="15.75" customHeight="1">
      <c r="A552" s="1"/>
      <c r="B552" s="1"/>
      <c r="C552" s="1"/>
      <c r="D552" s="1"/>
      <c r="E552" s="1"/>
      <c r="F552" s="1"/>
      <c r="G552" s="1"/>
      <c r="H552" s="1"/>
      <c r="I552" s="1"/>
      <c r="J552" s="1"/>
      <c r="K552" s="1"/>
      <c r="L552" s="47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row>
    <row r="553" ht="15.75" customHeight="1">
      <c r="A553" s="1"/>
      <c r="B553" s="1"/>
      <c r="C553" s="1"/>
      <c r="D553" s="1"/>
      <c r="E553" s="1"/>
      <c r="F553" s="1"/>
      <c r="G553" s="1"/>
      <c r="H553" s="1"/>
      <c r="I553" s="1"/>
      <c r="J553" s="1"/>
      <c r="K553" s="1"/>
      <c r="L553" s="47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row>
    <row r="554" ht="15.75" customHeight="1">
      <c r="A554" s="1"/>
      <c r="B554" s="1"/>
      <c r="C554" s="1"/>
      <c r="D554" s="1"/>
      <c r="E554" s="1"/>
      <c r="F554" s="1"/>
      <c r="G554" s="1"/>
      <c r="H554" s="1"/>
      <c r="I554" s="1"/>
      <c r="J554" s="1"/>
      <c r="K554" s="1"/>
      <c r="L554" s="47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row>
    <row r="555" ht="15.75" customHeight="1">
      <c r="A555" s="1"/>
      <c r="B555" s="1"/>
      <c r="C555" s="1"/>
      <c r="D555" s="1"/>
      <c r="E555" s="1"/>
      <c r="F555" s="1"/>
      <c r="G555" s="1"/>
      <c r="H555" s="1"/>
      <c r="I555" s="1"/>
      <c r="J555" s="1"/>
      <c r="K555" s="1"/>
      <c r="L555" s="47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row>
    <row r="556" ht="15.75" customHeight="1">
      <c r="A556" s="1"/>
      <c r="B556" s="1"/>
      <c r="C556" s="1"/>
      <c r="D556" s="1"/>
      <c r="E556" s="1"/>
      <c r="F556" s="1"/>
      <c r="G556" s="1"/>
      <c r="H556" s="1"/>
      <c r="I556" s="1"/>
      <c r="J556" s="1"/>
      <c r="K556" s="1"/>
      <c r="L556" s="47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row>
    <row r="557" ht="15.75" customHeight="1">
      <c r="A557" s="1"/>
      <c r="B557" s="1"/>
      <c r="C557" s="1"/>
      <c r="D557" s="1"/>
      <c r="E557" s="1"/>
      <c r="F557" s="1"/>
      <c r="G557" s="1"/>
      <c r="H557" s="1"/>
      <c r="I557" s="1"/>
      <c r="J557" s="1"/>
      <c r="K557" s="1"/>
      <c r="L557" s="47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row>
    <row r="558" ht="15.75" customHeight="1">
      <c r="A558" s="1"/>
      <c r="B558" s="1"/>
      <c r="C558" s="1"/>
      <c r="D558" s="1"/>
      <c r="E558" s="1"/>
      <c r="F558" s="1"/>
      <c r="G558" s="1"/>
      <c r="H558" s="1"/>
      <c r="I558" s="1"/>
      <c r="J558" s="1"/>
      <c r="K558" s="1"/>
      <c r="L558" s="47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row>
    <row r="559" ht="15.75" customHeight="1">
      <c r="A559" s="1"/>
      <c r="B559" s="1"/>
      <c r="C559" s="1"/>
      <c r="D559" s="1"/>
      <c r="E559" s="1"/>
      <c r="F559" s="1"/>
      <c r="G559" s="1"/>
      <c r="H559" s="1"/>
      <c r="I559" s="1"/>
      <c r="J559" s="1"/>
      <c r="K559" s="1"/>
      <c r="L559" s="47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row>
    <row r="560" ht="15.75" customHeight="1">
      <c r="A560" s="1"/>
      <c r="B560" s="1"/>
      <c r="C560" s="1"/>
      <c r="D560" s="1"/>
      <c r="E560" s="1"/>
      <c r="F560" s="1"/>
      <c r="G560" s="1"/>
      <c r="H560" s="1"/>
      <c r="I560" s="1"/>
      <c r="J560" s="1"/>
      <c r="K560" s="1"/>
      <c r="L560" s="47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row>
    <row r="561" ht="15.75" customHeight="1">
      <c r="A561" s="1"/>
      <c r="B561" s="1"/>
      <c r="C561" s="1"/>
      <c r="D561" s="1"/>
      <c r="E561" s="1"/>
      <c r="F561" s="1"/>
      <c r="G561" s="1"/>
      <c r="H561" s="1"/>
      <c r="I561" s="1"/>
      <c r="J561" s="1"/>
      <c r="K561" s="1"/>
      <c r="L561" s="47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row>
    <row r="562" ht="15.75" customHeight="1">
      <c r="A562" s="1"/>
      <c r="B562" s="1"/>
      <c r="C562" s="1"/>
      <c r="D562" s="1"/>
      <c r="E562" s="1"/>
      <c r="F562" s="1"/>
      <c r="G562" s="1"/>
      <c r="H562" s="1"/>
      <c r="I562" s="1"/>
      <c r="J562" s="1"/>
      <c r="K562" s="1"/>
      <c r="L562" s="47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row>
    <row r="563" ht="15.75" customHeight="1">
      <c r="A563" s="1"/>
      <c r="B563" s="1"/>
      <c r="C563" s="1"/>
      <c r="D563" s="1"/>
      <c r="E563" s="1"/>
      <c r="F563" s="1"/>
      <c r="G563" s="1"/>
      <c r="H563" s="1"/>
      <c r="I563" s="1"/>
      <c r="J563" s="1"/>
      <c r="K563" s="1"/>
      <c r="L563" s="47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row>
    <row r="564" ht="15.75" customHeight="1">
      <c r="A564" s="1"/>
      <c r="B564" s="1"/>
      <c r="C564" s="1"/>
      <c r="D564" s="1"/>
      <c r="E564" s="1"/>
      <c r="F564" s="1"/>
      <c r="G564" s="1"/>
      <c r="H564" s="1"/>
      <c r="I564" s="1"/>
      <c r="J564" s="1"/>
      <c r="K564" s="1"/>
      <c r="L564" s="47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row>
    <row r="565" ht="15.75" customHeight="1">
      <c r="A565" s="1"/>
      <c r="B565" s="1"/>
      <c r="C565" s="1"/>
      <c r="D565" s="1"/>
      <c r="E565" s="1"/>
      <c r="F565" s="1"/>
      <c r="G565" s="1"/>
      <c r="H565" s="1"/>
      <c r="I565" s="1"/>
      <c r="J565" s="1"/>
      <c r="K565" s="1"/>
      <c r="L565" s="47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row>
    <row r="566" ht="15.75" customHeight="1">
      <c r="A566" s="1"/>
      <c r="B566" s="1"/>
      <c r="C566" s="1"/>
      <c r="D566" s="1"/>
      <c r="E566" s="1"/>
      <c r="F566" s="1"/>
      <c r="G566" s="1"/>
      <c r="H566" s="1"/>
      <c r="I566" s="1"/>
      <c r="J566" s="1"/>
      <c r="K566" s="1"/>
      <c r="L566" s="47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row>
    <row r="567" ht="15.75" customHeight="1">
      <c r="A567" s="1"/>
      <c r="B567" s="1"/>
      <c r="C567" s="1"/>
      <c r="D567" s="1"/>
      <c r="E567" s="1"/>
      <c r="F567" s="1"/>
      <c r="G567" s="1"/>
      <c r="H567" s="1"/>
      <c r="I567" s="1"/>
      <c r="J567" s="1"/>
      <c r="K567" s="1"/>
      <c r="L567" s="47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row>
    <row r="568" ht="15.75" customHeight="1">
      <c r="A568" s="1"/>
      <c r="B568" s="1"/>
      <c r="C568" s="1"/>
      <c r="D568" s="1"/>
      <c r="E568" s="1"/>
      <c r="F568" s="1"/>
      <c r="G568" s="1"/>
      <c r="H568" s="1"/>
      <c r="I568" s="1"/>
      <c r="J568" s="1"/>
      <c r="K568" s="1"/>
      <c r="L568" s="47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row>
    <row r="569" ht="15.75" customHeight="1">
      <c r="A569" s="1"/>
      <c r="B569" s="1"/>
      <c r="C569" s="1"/>
      <c r="D569" s="1"/>
      <c r="E569" s="1"/>
      <c r="F569" s="1"/>
      <c r="G569" s="1"/>
      <c r="H569" s="1"/>
      <c r="I569" s="1"/>
      <c r="J569" s="1"/>
      <c r="K569" s="1"/>
      <c r="L569" s="47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row>
    <row r="570" ht="15.75" customHeight="1">
      <c r="A570" s="1"/>
      <c r="B570" s="1"/>
      <c r="C570" s="1"/>
      <c r="D570" s="1"/>
      <c r="E570" s="1"/>
      <c r="F570" s="1"/>
      <c r="G570" s="1"/>
      <c r="H570" s="1"/>
      <c r="I570" s="1"/>
      <c r="J570" s="1"/>
      <c r="K570" s="1"/>
      <c r="L570" s="47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row>
    <row r="571" ht="15.75" customHeight="1">
      <c r="A571" s="1"/>
      <c r="B571" s="1"/>
      <c r="C571" s="1"/>
      <c r="D571" s="1"/>
      <c r="E571" s="1"/>
      <c r="F571" s="1"/>
      <c r="G571" s="1"/>
      <c r="H571" s="1"/>
      <c r="I571" s="1"/>
      <c r="J571" s="1"/>
      <c r="K571" s="1"/>
      <c r="L571" s="47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row>
    <row r="572" ht="15.75" customHeight="1">
      <c r="A572" s="1"/>
      <c r="B572" s="1"/>
      <c r="C572" s="1"/>
      <c r="D572" s="1"/>
      <c r="E572" s="1"/>
      <c r="F572" s="1"/>
      <c r="G572" s="1"/>
      <c r="H572" s="1"/>
      <c r="I572" s="1"/>
      <c r="J572" s="1"/>
      <c r="K572" s="1"/>
      <c r="L572" s="47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row>
    <row r="573" ht="15.75" customHeight="1">
      <c r="A573" s="1"/>
      <c r="B573" s="1"/>
      <c r="C573" s="1"/>
      <c r="D573" s="1"/>
      <c r="E573" s="1"/>
      <c r="F573" s="1"/>
      <c r="G573" s="1"/>
      <c r="H573" s="1"/>
      <c r="I573" s="1"/>
      <c r="J573" s="1"/>
      <c r="K573" s="1"/>
      <c r="L573" s="47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row>
    <row r="574" ht="15.75" customHeight="1">
      <c r="A574" s="1"/>
      <c r="B574" s="1"/>
      <c r="C574" s="1"/>
      <c r="D574" s="1"/>
      <c r="E574" s="1"/>
      <c r="F574" s="1"/>
      <c r="G574" s="1"/>
      <c r="H574" s="1"/>
      <c r="I574" s="1"/>
      <c r="J574" s="1"/>
      <c r="K574" s="1"/>
      <c r="L574" s="47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row>
    <row r="575" ht="15.75" customHeight="1">
      <c r="A575" s="1"/>
      <c r="B575" s="1"/>
      <c r="C575" s="1"/>
      <c r="D575" s="1"/>
      <c r="E575" s="1"/>
      <c r="F575" s="1"/>
      <c r="G575" s="1"/>
      <c r="H575" s="1"/>
      <c r="I575" s="1"/>
      <c r="J575" s="1"/>
      <c r="K575" s="1"/>
      <c r="L575" s="47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row>
    <row r="576" ht="15.75" customHeight="1">
      <c r="A576" s="1"/>
      <c r="B576" s="1"/>
      <c r="C576" s="1"/>
      <c r="D576" s="1"/>
      <c r="E576" s="1"/>
      <c r="F576" s="1"/>
      <c r="G576" s="1"/>
      <c r="H576" s="1"/>
      <c r="I576" s="1"/>
      <c r="J576" s="1"/>
      <c r="K576" s="1"/>
      <c r="L576" s="47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row>
    <row r="577" ht="15.75" customHeight="1">
      <c r="A577" s="1"/>
      <c r="B577" s="1"/>
      <c r="C577" s="1"/>
      <c r="D577" s="1"/>
      <c r="E577" s="1"/>
      <c r="F577" s="1"/>
      <c r="G577" s="1"/>
      <c r="H577" s="1"/>
      <c r="I577" s="1"/>
      <c r="J577" s="1"/>
      <c r="K577" s="1"/>
      <c r="L577" s="47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row>
    <row r="578" ht="15.75" customHeight="1">
      <c r="A578" s="1"/>
      <c r="B578" s="1"/>
      <c r="C578" s="1"/>
      <c r="D578" s="1"/>
      <c r="E578" s="1"/>
      <c r="F578" s="1"/>
      <c r="G578" s="1"/>
      <c r="H578" s="1"/>
      <c r="I578" s="1"/>
      <c r="J578" s="1"/>
      <c r="K578" s="1"/>
      <c r="L578" s="47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row>
    <row r="579" ht="15.75" customHeight="1">
      <c r="A579" s="1"/>
      <c r="B579" s="1"/>
      <c r="C579" s="1"/>
      <c r="D579" s="1"/>
      <c r="E579" s="1"/>
      <c r="F579" s="1"/>
      <c r="G579" s="1"/>
      <c r="H579" s="1"/>
      <c r="I579" s="1"/>
      <c r="J579" s="1"/>
      <c r="K579" s="1"/>
      <c r="L579" s="47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row>
    <row r="580" ht="15.75" customHeight="1">
      <c r="A580" s="1"/>
      <c r="B580" s="1"/>
      <c r="C580" s="1"/>
      <c r="D580" s="1"/>
      <c r="E580" s="1"/>
      <c r="F580" s="1"/>
      <c r="G580" s="1"/>
      <c r="H580" s="1"/>
      <c r="I580" s="1"/>
      <c r="J580" s="1"/>
      <c r="K580" s="1"/>
      <c r="L580" s="47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row>
    <row r="581" ht="15.75" customHeight="1">
      <c r="A581" s="1"/>
      <c r="B581" s="1"/>
      <c r="C581" s="1"/>
      <c r="D581" s="1"/>
      <c r="E581" s="1"/>
      <c r="F581" s="1"/>
      <c r="G581" s="1"/>
      <c r="H581" s="1"/>
      <c r="I581" s="1"/>
      <c r="J581" s="1"/>
      <c r="K581" s="1"/>
      <c r="L581" s="47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row>
    <row r="582" ht="15.75" customHeight="1">
      <c r="A582" s="1"/>
      <c r="B582" s="1"/>
      <c r="C582" s="1"/>
      <c r="D582" s="1"/>
      <c r="E582" s="1"/>
      <c r="F582" s="1"/>
      <c r="G582" s="1"/>
      <c r="H582" s="1"/>
      <c r="I582" s="1"/>
      <c r="J582" s="1"/>
      <c r="K582" s="1"/>
      <c r="L582" s="47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row>
    <row r="583" ht="15.75" customHeight="1">
      <c r="A583" s="1"/>
      <c r="B583" s="1"/>
      <c r="C583" s="1"/>
      <c r="D583" s="1"/>
      <c r="E583" s="1"/>
      <c r="F583" s="1"/>
      <c r="G583" s="1"/>
      <c r="H583" s="1"/>
      <c r="I583" s="1"/>
      <c r="J583" s="1"/>
      <c r="K583" s="1"/>
      <c r="L583" s="47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row>
    <row r="584" ht="15.75" customHeight="1">
      <c r="A584" s="1"/>
      <c r="B584" s="1"/>
      <c r="C584" s="1"/>
      <c r="D584" s="1"/>
      <c r="E584" s="1"/>
      <c r="F584" s="1"/>
      <c r="G584" s="1"/>
      <c r="H584" s="1"/>
      <c r="I584" s="1"/>
      <c r="J584" s="1"/>
      <c r="K584" s="1"/>
      <c r="L584" s="47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row>
    <row r="585" ht="15.75" customHeight="1">
      <c r="A585" s="1"/>
      <c r="B585" s="1"/>
      <c r="C585" s="1"/>
      <c r="D585" s="1"/>
      <c r="E585" s="1"/>
      <c r="F585" s="1"/>
      <c r="G585" s="1"/>
      <c r="H585" s="1"/>
      <c r="I585" s="1"/>
      <c r="J585" s="1"/>
      <c r="K585" s="1"/>
      <c r="L585" s="47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row>
    <row r="586" ht="15.75" customHeight="1">
      <c r="A586" s="1"/>
      <c r="B586" s="1"/>
      <c r="C586" s="1"/>
      <c r="D586" s="1"/>
      <c r="E586" s="1"/>
      <c r="F586" s="1"/>
      <c r="G586" s="1"/>
      <c r="H586" s="1"/>
      <c r="I586" s="1"/>
      <c r="J586" s="1"/>
      <c r="K586" s="1"/>
      <c r="L586" s="47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row>
    <row r="587" ht="15.75" customHeight="1">
      <c r="A587" s="1"/>
      <c r="B587" s="1"/>
      <c r="C587" s="1"/>
      <c r="D587" s="1"/>
      <c r="E587" s="1"/>
      <c r="F587" s="1"/>
      <c r="G587" s="1"/>
      <c r="H587" s="1"/>
      <c r="I587" s="1"/>
      <c r="J587" s="1"/>
      <c r="K587" s="1"/>
      <c r="L587" s="47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row>
    <row r="588" ht="15.75" customHeight="1">
      <c r="A588" s="1"/>
      <c r="B588" s="1"/>
      <c r="C588" s="1"/>
      <c r="D588" s="1"/>
      <c r="E588" s="1"/>
      <c r="F588" s="1"/>
      <c r="G588" s="1"/>
      <c r="H588" s="1"/>
      <c r="I588" s="1"/>
      <c r="J588" s="1"/>
      <c r="K588" s="1"/>
      <c r="L588" s="47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row>
    <row r="589" ht="15.75" customHeight="1">
      <c r="A589" s="1"/>
      <c r="B589" s="1"/>
      <c r="C589" s="1"/>
      <c r="D589" s="1"/>
      <c r="E589" s="1"/>
      <c r="F589" s="1"/>
      <c r="G589" s="1"/>
      <c r="H589" s="1"/>
      <c r="I589" s="1"/>
      <c r="J589" s="1"/>
      <c r="K589" s="1"/>
      <c r="L589" s="47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row>
    <row r="590" ht="15.75" customHeight="1">
      <c r="A590" s="1"/>
      <c r="B590" s="1"/>
      <c r="C590" s="1"/>
      <c r="D590" s="1"/>
      <c r="E590" s="1"/>
      <c r="F590" s="1"/>
      <c r="G590" s="1"/>
      <c r="H590" s="1"/>
      <c r="I590" s="1"/>
      <c r="J590" s="1"/>
      <c r="K590" s="1"/>
      <c r="L590" s="47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row>
    <row r="591" ht="15.75" customHeight="1">
      <c r="A591" s="1"/>
      <c r="B591" s="1"/>
      <c r="C591" s="1"/>
      <c r="D591" s="1"/>
      <c r="E591" s="1"/>
      <c r="F591" s="1"/>
      <c r="G591" s="1"/>
      <c r="H591" s="1"/>
      <c r="I591" s="1"/>
      <c r="J591" s="1"/>
      <c r="K591" s="1"/>
      <c r="L591" s="47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row>
    <row r="592" ht="15.75" customHeight="1">
      <c r="A592" s="1"/>
      <c r="B592" s="1"/>
      <c r="C592" s="1"/>
      <c r="D592" s="1"/>
      <c r="E592" s="1"/>
      <c r="F592" s="1"/>
      <c r="G592" s="1"/>
      <c r="H592" s="1"/>
      <c r="I592" s="1"/>
      <c r="J592" s="1"/>
      <c r="K592" s="1"/>
      <c r="L592" s="47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row>
    <row r="593" ht="15.75" customHeight="1">
      <c r="A593" s="1"/>
      <c r="B593" s="1"/>
      <c r="C593" s="1"/>
      <c r="D593" s="1"/>
      <c r="E593" s="1"/>
      <c r="F593" s="1"/>
      <c r="G593" s="1"/>
      <c r="H593" s="1"/>
      <c r="I593" s="1"/>
      <c r="J593" s="1"/>
      <c r="K593" s="1"/>
      <c r="L593" s="47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row>
    <row r="594" ht="15.75" customHeight="1">
      <c r="A594" s="1"/>
      <c r="B594" s="1"/>
      <c r="C594" s="1"/>
      <c r="D594" s="1"/>
      <c r="E594" s="1"/>
      <c r="F594" s="1"/>
      <c r="G594" s="1"/>
      <c r="H594" s="1"/>
      <c r="I594" s="1"/>
      <c r="J594" s="1"/>
      <c r="K594" s="1"/>
      <c r="L594" s="47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row>
    <row r="595" ht="15.75" customHeight="1">
      <c r="A595" s="1"/>
      <c r="B595" s="1"/>
      <c r="C595" s="1"/>
      <c r="D595" s="1"/>
      <c r="E595" s="1"/>
      <c r="F595" s="1"/>
      <c r="G595" s="1"/>
      <c r="H595" s="1"/>
      <c r="I595" s="1"/>
      <c r="J595" s="1"/>
      <c r="K595" s="1"/>
      <c r="L595" s="47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row>
    <row r="596" ht="15.75" customHeight="1">
      <c r="A596" s="1"/>
      <c r="B596" s="1"/>
      <c r="C596" s="1"/>
      <c r="D596" s="1"/>
      <c r="E596" s="1"/>
      <c r="F596" s="1"/>
      <c r="G596" s="1"/>
      <c r="H596" s="1"/>
      <c r="I596" s="1"/>
      <c r="J596" s="1"/>
      <c r="K596" s="1"/>
      <c r="L596" s="47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row>
    <row r="597" ht="15.75" customHeight="1">
      <c r="A597" s="1"/>
      <c r="B597" s="1"/>
      <c r="C597" s="1"/>
      <c r="D597" s="1"/>
      <c r="E597" s="1"/>
      <c r="F597" s="1"/>
      <c r="G597" s="1"/>
      <c r="H597" s="1"/>
      <c r="I597" s="1"/>
      <c r="J597" s="1"/>
      <c r="K597" s="1"/>
      <c r="L597" s="47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row>
    <row r="598" ht="15.75" customHeight="1">
      <c r="A598" s="1"/>
      <c r="B598" s="1"/>
      <c r="C598" s="1"/>
      <c r="D598" s="1"/>
      <c r="E598" s="1"/>
      <c r="F598" s="1"/>
      <c r="G598" s="1"/>
      <c r="H598" s="1"/>
      <c r="I598" s="1"/>
      <c r="J598" s="1"/>
      <c r="K598" s="1"/>
      <c r="L598" s="47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row>
    <row r="599" ht="15.75" customHeight="1">
      <c r="A599" s="1"/>
      <c r="B599" s="1"/>
      <c r="C599" s="1"/>
      <c r="D599" s="1"/>
      <c r="E599" s="1"/>
      <c r="F599" s="1"/>
      <c r="G599" s="1"/>
      <c r="H599" s="1"/>
      <c r="I599" s="1"/>
      <c r="J599" s="1"/>
      <c r="K599" s="1"/>
      <c r="L599" s="47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row>
    <row r="600" ht="15.75" customHeight="1">
      <c r="A600" s="1"/>
      <c r="B600" s="1"/>
      <c r="C600" s="1"/>
      <c r="D600" s="1"/>
      <c r="E600" s="1"/>
      <c r="F600" s="1"/>
      <c r="G600" s="1"/>
      <c r="H600" s="1"/>
      <c r="I600" s="1"/>
      <c r="J600" s="1"/>
      <c r="K600" s="1"/>
      <c r="L600" s="47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row>
    <row r="601" ht="15.75" customHeight="1">
      <c r="A601" s="1"/>
      <c r="B601" s="1"/>
      <c r="C601" s="1"/>
      <c r="D601" s="1"/>
      <c r="E601" s="1"/>
      <c r="F601" s="1"/>
      <c r="G601" s="1"/>
      <c r="H601" s="1"/>
      <c r="I601" s="1"/>
      <c r="J601" s="1"/>
      <c r="K601" s="1"/>
      <c r="L601" s="47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row>
    <row r="602" ht="15.75" customHeight="1">
      <c r="A602" s="1"/>
      <c r="B602" s="1"/>
      <c r="C602" s="1"/>
      <c r="D602" s="1"/>
      <c r="E602" s="1"/>
      <c r="F602" s="1"/>
      <c r="G602" s="1"/>
      <c r="H602" s="1"/>
      <c r="I602" s="1"/>
      <c r="J602" s="1"/>
      <c r="K602" s="1"/>
      <c r="L602" s="47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row>
    <row r="603" ht="15.75" customHeight="1">
      <c r="A603" s="1"/>
      <c r="B603" s="1"/>
      <c r="C603" s="1"/>
      <c r="D603" s="1"/>
      <c r="E603" s="1"/>
      <c r="F603" s="1"/>
      <c r="G603" s="1"/>
      <c r="H603" s="1"/>
      <c r="I603" s="1"/>
      <c r="J603" s="1"/>
      <c r="K603" s="1"/>
      <c r="L603" s="47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row>
    <row r="604" ht="15.75" customHeight="1">
      <c r="A604" s="1"/>
      <c r="B604" s="1"/>
      <c r="C604" s="1"/>
      <c r="D604" s="1"/>
      <c r="E604" s="1"/>
      <c r="F604" s="1"/>
      <c r="G604" s="1"/>
      <c r="H604" s="1"/>
      <c r="I604" s="1"/>
      <c r="J604" s="1"/>
      <c r="K604" s="1"/>
      <c r="L604" s="47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row>
    <row r="605" ht="15.75" customHeight="1">
      <c r="A605" s="1"/>
      <c r="B605" s="1"/>
      <c r="C605" s="1"/>
      <c r="D605" s="1"/>
      <c r="E605" s="1"/>
      <c r="F605" s="1"/>
      <c r="G605" s="1"/>
      <c r="H605" s="1"/>
      <c r="I605" s="1"/>
      <c r="J605" s="1"/>
      <c r="K605" s="1"/>
      <c r="L605" s="47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row>
    <row r="606" ht="15.75" customHeight="1">
      <c r="A606" s="1"/>
      <c r="B606" s="1"/>
      <c r="C606" s="1"/>
      <c r="D606" s="1"/>
      <c r="E606" s="1"/>
      <c r="F606" s="1"/>
      <c r="G606" s="1"/>
      <c r="H606" s="1"/>
      <c r="I606" s="1"/>
      <c r="J606" s="1"/>
      <c r="K606" s="1"/>
      <c r="L606" s="47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row>
    <row r="607" ht="15.75" customHeight="1">
      <c r="A607" s="1"/>
      <c r="B607" s="1"/>
      <c r="C607" s="1"/>
      <c r="D607" s="1"/>
      <c r="E607" s="1"/>
      <c r="F607" s="1"/>
      <c r="G607" s="1"/>
      <c r="H607" s="1"/>
      <c r="I607" s="1"/>
      <c r="J607" s="1"/>
      <c r="K607" s="1"/>
      <c r="L607" s="47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row>
    <row r="608" ht="15.75" customHeight="1">
      <c r="A608" s="1"/>
      <c r="B608" s="1"/>
      <c r="C608" s="1"/>
      <c r="D608" s="1"/>
      <c r="E608" s="1"/>
      <c r="F608" s="1"/>
      <c r="G608" s="1"/>
      <c r="H608" s="1"/>
      <c r="I608" s="1"/>
      <c r="J608" s="1"/>
      <c r="K608" s="1"/>
      <c r="L608" s="47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row>
    <row r="609" ht="15.75" customHeight="1">
      <c r="A609" s="1"/>
      <c r="B609" s="1"/>
      <c r="C609" s="1"/>
      <c r="D609" s="1"/>
      <c r="E609" s="1"/>
      <c r="F609" s="1"/>
      <c r="G609" s="1"/>
      <c r="H609" s="1"/>
      <c r="I609" s="1"/>
      <c r="J609" s="1"/>
      <c r="K609" s="1"/>
      <c r="L609" s="47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row>
    <row r="610" ht="15.75" customHeight="1">
      <c r="A610" s="1"/>
      <c r="B610" s="1"/>
      <c r="C610" s="1"/>
      <c r="D610" s="1"/>
      <c r="E610" s="1"/>
      <c r="F610" s="1"/>
      <c r="G610" s="1"/>
      <c r="H610" s="1"/>
      <c r="I610" s="1"/>
      <c r="J610" s="1"/>
      <c r="K610" s="1"/>
      <c r="L610" s="47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row>
    <row r="611" ht="15.75" customHeight="1">
      <c r="A611" s="1"/>
      <c r="B611" s="1"/>
      <c r="C611" s="1"/>
      <c r="D611" s="1"/>
      <c r="E611" s="1"/>
      <c r="F611" s="1"/>
      <c r="G611" s="1"/>
      <c r="H611" s="1"/>
      <c r="I611" s="1"/>
      <c r="J611" s="1"/>
      <c r="K611" s="1"/>
      <c r="L611" s="47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row>
    <row r="612" ht="15.75" customHeight="1">
      <c r="A612" s="1"/>
      <c r="B612" s="1"/>
      <c r="C612" s="1"/>
      <c r="D612" s="1"/>
      <c r="E612" s="1"/>
      <c r="F612" s="1"/>
      <c r="G612" s="1"/>
      <c r="H612" s="1"/>
      <c r="I612" s="1"/>
      <c r="J612" s="1"/>
      <c r="K612" s="1"/>
      <c r="L612" s="47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row>
    <row r="613" ht="15.75" customHeight="1">
      <c r="A613" s="1"/>
      <c r="B613" s="1"/>
      <c r="C613" s="1"/>
      <c r="D613" s="1"/>
      <c r="E613" s="1"/>
      <c r="F613" s="1"/>
      <c r="G613" s="1"/>
      <c r="H613" s="1"/>
      <c r="I613" s="1"/>
      <c r="J613" s="1"/>
      <c r="K613" s="1"/>
      <c r="L613" s="47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row>
    <row r="614" ht="15.75" customHeight="1">
      <c r="A614" s="1"/>
      <c r="B614" s="1"/>
      <c r="C614" s="1"/>
      <c r="D614" s="1"/>
      <c r="E614" s="1"/>
      <c r="F614" s="1"/>
      <c r="G614" s="1"/>
      <c r="H614" s="1"/>
      <c r="I614" s="1"/>
      <c r="J614" s="1"/>
      <c r="K614" s="1"/>
      <c r="L614" s="47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row>
    <row r="615" ht="15.75" customHeight="1">
      <c r="A615" s="1"/>
      <c r="B615" s="1"/>
      <c r="C615" s="1"/>
      <c r="D615" s="1"/>
      <c r="E615" s="1"/>
      <c r="F615" s="1"/>
      <c r="G615" s="1"/>
      <c r="H615" s="1"/>
      <c r="I615" s="1"/>
      <c r="J615" s="1"/>
      <c r="K615" s="1"/>
      <c r="L615" s="47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row>
    <row r="616" ht="15.75" customHeight="1">
      <c r="A616" s="1"/>
      <c r="B616" s="1"/>
      <c r="C616" s="1"/>
      <c r="D616" s="1"/>
      <c r="E616" s="1"/>
      <c r="F616" s="1"/>
      <c r="G616" s="1"/>
      <c r="H616" s="1"/>
      <c r="I616" s="1"/>
      <c r="J616" s="1"/>
      <c r="K616" s="1"/>
      <c r="L616" s="47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row>
    <row r="617" ht="15.75" customHeight="1">
      <c r="A617" s="1"/>
      <c r="B617" s="1"/>
      <c r="C617" s="1"/>
      <c r="D617" s="1"/>
      <c r="E617" s="1"/>
      <c r="F617" s="1"/>
      <c r="G617" s="1"/>
      <c r="H617" s="1"/>
      <c r="I617" s="1"/>
      <c r="J617" s="1"/>
      <c r="K617" s="1"/>
      <c r="L617" s="47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row>
    <row r="618" ht="15.75" customHeight="1">
      <c r="A618" s="1"/>
      <c r="B618" s="1"/>
      <c r="C618" s="1"/>
      <c r="D618" s="1"/>
      <c r="E618" s="1"/>
      <c r="F618" s="1"/>
      <c r="G618" s="1"/>
      <c r="H618" s="1"/>
      <c r="I618" s="1"/>
      <c r="J618" s="1"/>
      <c r="K618" s="1"/>
      <c r="L618" s="47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row>
    <row r="619" ht="15.75" customHeight="1">
      <c r="A619" s="1"/>
      <c r="B619" s="1"/>
      <c r="C619" s="1"/>
      <c r="D619" s="1"/>
      <c r="E619" s="1"/>
      <c r="F619" s="1"/>
      <c r="G619" s="1"/>
      <c r="H619" s="1"/>
      <c r="I619" s="1"/>
      <c r="J619" s="1"/>
      <c r="K619" s="1"/>
      <c r="L619" s="47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row>
    <row r="620" ht="15.75" customHeight="1">
      <c r="A620" s="1"/>
      <c r="B620" s="1"/>
      <c r="C620" s="1"/>
      <c r="D620" s="1"/>
      <c r="E620" s="1"/>
      <c r="F620" s="1"/>
      <c r="G620" s="1"/>
      <c r="H620" s="1"/>
      <c r="I620" s="1"/>
      <c r="J620" s="1"/>
      <c r="K620" s="1"/>
      <c r="L620" s="47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row>
    <row r="621" ht="15.75" customHeight="1">
      <c r="A621" s="1"/>
      <c r="B621" s="1"/>
      <c r="C621" s="1"/>
      <c r="D621" s="1"/>
      <c r="E621" s="1"/>
      <c r="F621" s="1"/>
      <c r="G621" s="1"/>
      <c r="H621" s="1"/>
      <c r="I621" s="1"/>
      <c r="J621" s="1"/>
      <c r="K621" s="1"/>
      <c r="L621" s="47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row>
    <row r="622" ht="15.75" customHeight="1">
      <c r="A622" s="1"/>
      <c r="B622" s="1"/>
      <c r="C622" s="1"/>
      <c r="D622" s="1"/>
      <c r="E622" s="1"/>
      <c r="F622" s="1"/>
      <c r="G622" s="1"/>
      <c r="H622" s="1"/>
      <c r="I622" s="1"/>
      <c r="J622" s="1"/>
      <c r="K622" s="1"/>
      <c r="L622" s="47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row>
    <row r="623" ht="15.75" customHeight="1">
      <c r="A623" s="1"/>
      <c r="B623" s="1"/>
      <c r="C623" s="1"/>
      <c r="D623" s="1"/>
      <c r="E623" s="1"/>
      <c r="F623" s="1"/>
      <c r="G623" s="1"/>
      <c r="H623" s="1"/>
      <c r="I623" s="1"/>
      <c r="J623" s="1"/>
      <c r="K623" s="1"/>
      <c r="L623" s="47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row>
    <row r="624" ht="15.75" customHeight="1">
      <c r="A624" s="1"/>
      <c r="B624" s="1"/>
      <c r="C624" s="1"/>
      <c r="D624" s="1"/>
      <c r="E624" s="1"/>
      <c r="F624" s="1"/>
      <c r="G624" s="1"/>
      <c r="H624" s="1"/>
      <c r="I624" s="1"/>
      <c r="J624" s="1"/>
      <c r="K624" s="1"/>
      <c r="L624" s="47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row>
    <row r="625" ht="15.75" customHeight="1">
      <c r="A625" s="1"/>
      <c r="B625" s="1"/>
      <c r="C625" s="1"/>
      <c r="D625" s="1"/>
      <c r="E625" s="1"/>
      <c r="F625" s="1"/>
      <c r="G625" s="1"/>
      <c r="H625" s="1"/>
      <c r="I625" s="1"/>
      <c r="J625" s="1"/>
      <c r="K625" s="1"/>
      <c r="L625" s="47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row>
    <row r="626" ht="15.75" customHeight="1">
      <c r="A626" s="1"/>
      <c r="B626" s="1"/>
      <c r="C626" s="1"/>
      <c r="D626" s="1"/>
      <c r="E626" s="1"/>
      <c r="F626" s="1"/>
      <c r="G626" s="1"/>
      <c r="H626" s="1"/>
      <c r="I626" s="1"/>
      <c r="J626" s="1"/>
      <c r="K626" s="1"/>
      <c r="L626" s="47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row>
    <row r="627" ht="15.75" customHeight="1">
      <c r="A627" s="1"/>
      <c r="B627" s="1"/>
      <c r="C627" s="1"/>
      <c r="D627" s="1"/>
      <c r="E627" s="1"/>
      <c r="F627" s="1"/>
      <c r="G627" s="1"/>
      <c r="H627" s="1"/>
      <c r="I627" s="1"/>
      <c r="J627" s="1"/>
      <c r="K627" s="1"/>
      <c r="L627" s="47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row>
    <row r="628" ht="15.75" customHeight="1">
      <c r="A628" s="1"/>
      <c r="B628" s="1"/>
      <c r="C628" s="1"/>
      <c r="D628" s="1"/>
      <c r="E628" s="1"/>
      <c r="F628" s="1"/>
      <c r="G628" s="1"/>
      <c r="H628" s="1"/>
      <c r="I628" s="1"/>
      <c r="J628" s="1"/>
      <c r="K628" s="1"/>
      <c r="L628" s="47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row>
    <row r="629" ht="15.75" customHeight="1">
      <c r="A629" s="1"/>
      <c r="B629" s="1"/>
      <c r="C629" s="1"/>
      <c r="D629" s="1"/>
      <c r="E629" s="1"/>
      <c r="F629" s="1"/>
      <c r="G629" s="1"/>
      <c r="H629" s="1"/>
      <c r="I629" s="1"/>
      <c r="J629" s="1"/>
      <c r="K629" s="1"/>
      <c r="L629" s="47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row>
    <row r="630" ht="15.75" customHeight="1">
      <c r="A630" s="1"/>
      <c r="B630" s="1"/>
      <c r="C630" s="1"/>
      <c r="D630" s="1"/>
      <c r="E630" s="1"/>
      <c r="F630" s="1"/>
      <c r="G630" s="1"/>
      <c r="H630" s="1"/>
      <c r="I630" s="1"/>
      <c r="J630" s="1"/>
      <c r="K630" s="1"/>
      <c r="L630" s="47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row>
    <row r="631" ht="15.75" customHeight="1">
      <c r="A631" s="1"/>
      <c r="B631" s="1"/>
      <c r="C631" s="1"/>
      <c r="D631" s="1"/>
      <c r="E631" s="1"/>
      <c r="F631" s="1"/>
      <c r="G631" s="1"/>
      <c r="H631" s="1"/>
      <c r="I631" s="1"/>
      <c r="J631" s="1"/>
      <c r="K631" s="1"/>
      <c r="L631" s="47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row>
    <row r="632" ht="15.75" customHeight="1">
      <c r="A632" s="1"/>
      <c r="B632" s="1"/>
      <c r="C632" s="1"/>
      <c r="D632" s="1"/>
      <c r="E632" s="1"/>
      <c r="F632" s="1"/>
      <c r="G632" s="1"/>
      <c r="H632" s="1"/>
      <c r="I632" s="1"/>
      <c r="J632" s="1"/>
      <c r="K632" s="1"/>
      <c r="L632" s="47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row>
    <row r="633" ht="15.75" customHeight="1">
      <c r="A633" s="1"/>
      <c r="B633" s="1"/>
      <c r="C633" s="1"/>
      <c r="D633" s="1"/>
      <c r="E633" s="1"/>
      <c r="F633" s="1"/>
      <c r="G633" s="1"/>
      <c r="H633" s="1"/>
      <c r="I633" s="1"/>
      <c r="J633" s="1"/>
      <c r="K633" s="1"/>
      <c r="L633" s="47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row>
    <row r="634" ht="15.75" customHeight="1">
      <c r="A634" s="1"/>
      <c r="B634" s="1"/>
      <c r="C634" s="1"/>
      <c r="D634" s="1"/>
      <c r="E634" s="1"/>
      <c r="F634" s="1"/>
      <c r="G634" s="1"/>
      <c r="H634" s="1"/>
      <c r="I634" s="1"/>
      <c r="J634" s="1"/>
      <c r="K634" s="1"/>
      <c r="L634" s="47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row>
    <row r="635" ht="15.75" customHeight="1">
      <c r="A635" s="1"/>
      <c r="B635" s="1"/>
      <c r="C635" s="1"/>
      <c r="D635" s="1"/>
      <c r="E635" s="1"/>
      <c r="F635" s="1"/>
      <c r="G635" s="1"/>
      <c r="H635" s="1"/>
      <c r="I635" s="1"/>
      <c r="J635" s="1"/>
      <c r="K635" s="1"/>
      <c r="L635" s="47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row>
    <row r="636" ht="15.75" customHeight="1">
      <c r="A636" s="1"/>
      <c r="B636" s="1"/>
      <c r="C636" s="1"/>
      <c r="D636" s="1"/>
      <c r="E636" s="1"/>
      <c r="F636" s="1"/>
      <c r="G636" s="1"/>
      <c r="H636" s="1"/>
      <c r="I636" s="1"/>
      <c r="J636" s="1"/>
      <c r="K636" s="1"/>
      <c r="L636" s="47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row>
    <row r="637" ht="15.75" customHeight="1">
      <c r="A637" s="1"/>
      <c r="B637" s="1"/>
      <c r="C637" s="1"/>
      <c r="D637" s="1"/>
      <c r="E637" s="1"/>
      <c r="F637" s="1"/>
      <c r="G637" s="1"/>
      <c r="H637" s="1"/>
      <c r="I637" s="1"/>
      <c r="J637" s="1"/>
      <c r="K637" s="1"/>
      <c r="L637" s="47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row>
    <row r="638" ht="15.75" customHeight="1">
      <c r="A638" s="1"/>
      <c r="B638" s="1"/>
      <c r="C638" s="1"/>
      <c r="D638" s="1"/>
      <c r="E638" s="1"/>
      <c r="F638" s="1"/>
      <c r="G638" s="1"/>
      <c r="H638" s="1"/>
      <c r="I638" s="1"/>
      <c r="J638" s="1"/>
      <c r="K638" s="1"/>
      <c r="L638" s="47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row>
    <row r="639" ht="15.75" customHeight="1">
      <c r="A639" s="1"/>
      <c r="B639" s="1"/>
      <c r="C639" s="1"/>
      <c r="D639" s="1"/>
      <c r="E639" s="1"/>
      <c r="F639" s="1"/>
      <c r="G639" s="1"/>
      <c r="H639" s="1"/>
      <c r="I639" s="1"/>
      <c r="J639" s="1"/>
      <c r="K639" s="1"/>
      <c r="L639" s="47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row>
    <row r="640" ht="15.75" customHeight="1">
      <c r="A640" s="1"/>
      <c r="B640" s="1"/>
      <c r="C640" s="1"/>
      <c r="D640" s="1"/>
      <c r="E640" s="1"/>
      <c r="F640" s="1"/>
      <c r="G640" s="1"/>
      <c r="H640" s="1"/>
      <c r="I640" s="1"/>
      <c r="J640" s="1"/>
      <c r="K640" s="1"/>
      <c r="L640" s="47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row>
    <row r="641" ht="15.75" customHeight="1">
      <c r="A641" s="1"/>
      <c r="B641" s="1"/>
      <c r="C641" s="1"/>
      <c r="D641" s="1"/>
      <c r="E641" s="1"/>
      <c r="F641" s="1"/>
      <c r="G641" s="1"/>
      <c r="H641" s="1"/>
      <c r="I641" s="1"/>
      <c r="J641" s="1"/>
      <c r="K641" s="1"/>
      <c r="L641" s="47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row>
    <row r="642" ht="15.75" customHeight="1">
      <c r="A642" s="1"/>
      <c r="B642" s="1"/>
      <c r="C642" s="1"/>
      <c r="D642" s="1"/>
      <c r="E642" s="1"/>
      <c r="F642" s="1"/>
      <c r="G642" s="1"/>
      <c r="H642" s="1"/>
      <c r="I642" s="1"/>
      <c r="J642" s="1"/>
      <c r="K642" s="1"/>
      <c r="L642" s="47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row>
    <row r="643" ht="15.75" customHeight="1">
      <c r="A643" s="1"/>
      <c r="B643" s="1"/>
      <c r="C643" s="1"/>
      <c r="D643" s="1"/>
      <c r="E643" s="1"/>
      <c r="F643" s="1"/>
      <c r="G643" s="1"/>
      <c r="H643" s="1"/>
      <c r="I643" s="1"/>
      <c r="J643" s="1"/>
      <c r="K643" s="1"/>
      <c r="L643" s="47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row>
    <row r="644" ht="15.75" customHeight="1">
      <c r="A644" s="1"/>
      <c r="B644" s="1"/>
      <c r="C644" s="1"/>
      <c r="D644" s="1"/>
      <c r="E644" s="1"/>
      <c r="F644" s="1"/>
      <c r="G644" s="1"/>
      <c r="H644" s="1"/>
      <c r="I644" s="1"/>
      <c r="J644" s="1"/>
      <c r="K644" s="1"/>
      <c r="L644" s="47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row>
    <row r="645" ht="15.75" customHeight="1">
      <c r="A645" s="1"/>
      <c r="B645" s="1"/>
      <c r="C645" s="1"/>
      <c r="D645" s="1"/>
      <c r="E645" s="1"/>
      <c r="F645" s="1"/>
      <c r="G645" s="1"/>
      <c r="H645" s="1"/>
      <c r="I645" s="1"/>
      <c r="J645" s="1"/>
      <c r="K645" s="1"/>
      <c r="L645" s="47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row>
    <row r="646" ht="15.75" customHeight="1">
      <c r="A646" s="1"/>
      <c r="B646" s="1"/>
      <c r="C646" s="1"/>
      <c r="D646" s="1"/>
      <c r="E646" s="1"/>
      <c r="F646" s="1"/>
      <c r="G646" s="1"/>
      <c r="H646" s="1"/>
      <c r="I646" s="1"/>
      <c r="J646" s="1"/>
      <c r="K646" s="1"/>
      <c r="L646" s="47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row>
    <row r="647" ht="15.75" customHeight="1">
      <c r="A647" s="1"/>
      <c r="B647" s="1"/>
      <c r="C647" s="1"/>
      <c r="D647" s="1"/>
      <c r="E647" s="1"/>
      <c r="F647" s="1"/>
      <c r="G647" s="1"/>
      <c r="H647" s="1"/>
      <c r="I647" s="1"/>
      <c r="J647" s="1"/>
      <c r="K647" s="1"/>
      <c r="L647" s="47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row>
    <row r="648" ht="15.75" customHeight="1">
      <c r="A648" s="1"/>
      <c r="B648" s="1"/>
      <c r="C648" s="1"/>
      <c r="D648" s="1"/>
      <c r="E648" s="1"/>
      <c r="F648" s="1"/>
      <c r="G648" s="1"/>
      <c r="H648" s="1"/>
      <c r="I648" s="1"/>
      <c r="J648" s="1"/>
      <c r="K648" s="1"/>
      <c r="L648" s="47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row>
    <row r="649" ht="15.75" customHeight="1">
      <c r="A649" s="1"/>
      <c r="B649" s="1"/>
      <c r="C649" s="1"/>
      <c r="D649" s="1"/>
      <c r="E649" s="1"/>
      <c r="F649" s="1"/>
      <c r="G649" s="1"/>
      <c r="H649" s="1"/>
      <c r="I649" s="1"/>
      <c r="J649" s="1"/>
      <c r="K649" s="1"/>
      <c r="L649" s="47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row>
    <row r="650" ht="15.75" customHeight="1">
      <c r="A650" s="1"/>
      <c r="B650" s="1"/>
      <c r="C650" s="1"/>
      <c r="D650" s="1"/>
      <c r="E650" s="1"/>
      <c r="F650" s="1"/>
      <c r="G650" s="1"/>
      <c r="H650" s="1"/>
      <c r="I650" s="1"/>
      <c r="J650" s="1"/>
      <c r="K650" s="1"/>
      <c r="L650" s="47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row>
    <row r="651" ht="15.75" customHeight="1">
      <c r="A651" s="1"/>
      <c r="B651" s="1"/>
      <c r="C651" s="1"/>
      <c r="D651" s="1"/>
      <c r="E651" s="1"/>
      <c r="F651" s="1"/>
      <c r="G651" s="1"/>
      <c r="H651" s="1"/>
      <c r="I651" s="1"/>
      <c r="J651" s="1"/>
      <c r="K651" s="1"/>
      <c r="L651" s="47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row>
    <row r="652" ht="15.75" customHeight="1">
      <c r="A652" s="1"/>
      <c r="B652" s="1"/>
      <c r="C652" s="1"/>
      <c r="D652" s="1"/>
      <c r="E652" s="1"/>
      <c r="F652" s="1"/>
      <c r="G652" s="1"/>
      <c r="H652" s="1"/>
      <c r="I652" s="1"/>
      <c r="J652" s="1"/>
      <c r="K652" s="1"/>
      <c r="L652" s="47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row>
    <row r="653" ht="15.75" customHeight="1">
      <c r="A653" s="1"/>
      <c r="B653" s="1"/>
      <c r="C653" s="1"/>
      <c r="D653" s="1"/>
      <c r="E653" s="1"/>
      <c r="F653" s="1"/>
      <c r="G653" s="1"/>
      <c r="H653" s="1"/>
      <c r="I653" s="1"/>
      <c r="J653" s="1"/>
      <c r="K653" s="1"/>
      <c r="L653" s="47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row>
    <row r="654" ht="15.75" customHeight="1">
      <c r="A654" s="1"/>
      <c r="B654" s="1"/>
      <c r="C654" s="1"/>
      <c r="D654" s="1"/>
      <c r="E654" s="1"/>
      <c r="F654" s="1"/>
      <c r="G654" s="1"/>
      <c r="H654" s="1"/>
      <c r="I654" s="1"/>
      <c r="J654" s="1"/>
      <c r="K654" s="1"/>
      <c r="L654" s="47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row>
    <row r="655" ht="15.75" customHeight="1">
      <c r="A655" s="1"/>
      <c r="B655" s="1"/>
      <c r="C655" s="1"/>
      <c r="D655" s="1"/>
      <c r="E655" s="1"/>
      <c r="F655" s="1"/>
      <c r="G655" s="1"/>
      <c r="H655" s="1"/>
      <c r="I655" s="1"/>
      <c r="J655" s="1"/>
      <c r="K655" s="1"/>
      <c r="L655" s="47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row>
    <row r="656" ht="15.75" customHeight="1">
      <c r="A656" s="1"/>
      <c r="B656" s="1"/>
      <c r="C656" s="1"/>
      <c r="D656" s="1"/>
      <c r="E656" s="1"/>
      <c r="F656" s="1"/>
      <c r="G656" s="1"/>
      <c r="H656" s="1"/>
      <c r="I656" s="1"/>
      <c r="J656" s="1"/>
      <c r="K656" s="1"/>
      <c r="L656" s="47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row>
    <row r="657" ht="15.75" customHeight="1">
      <c r="A657" s="1"/>
      <c r="B657" s="1"/>
      <c r="C657" s="1"/>
      <c r="D657" s="1"/>
      <c r="E657" s="1"/>
      <c r="F657" s="1"/>
      <c r="G657" s="1"/>
      <c r="H657" s="1"/>
      <c r="I657" s="1"/>
      <c r="J657" s="1"/>
      <c r="K657" s="1"/>
      <c r="L657" s="47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row>
    <row r="658" ht="15.75" customHeight="1">
      <c r="A658" s="1"/>
      <c r="B658" s="1"/>
      <c r="C658" s="1"/>
      <c r="D658" s="1"/>
      <c r="E658" s="1"/>
      <c r="F658" s="1"/>
      <c r="G658" s="1"/>
      <c r="H658" s="1"/>
      <c r="I658" s="1"/>
      <c r="J658" s="1"/>
      <c r="K658" s="1"/>
      <c r="L658" s="47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row>
    <row r="659" ht="15.75" customHeight="1">
      <c r="A659" s="1"/>
      <c r="B659" s="1"/>
      <c r="C659" s="1"/>
      <c r="D659" s="1"/>
      <c r="E659" s="1"/>
      <c r="F659" s="1"/>
      <c r="G659" s="1"/>
      <c r="H659" s="1"/>
      <c r="I659" s="1"/>
      <c r="J659" s="1"/>
      <c r="K659" s="1"/>
      <c r="L659" s="47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row>
    <row r="660" ht="15.75" customHeight="1">
      <c r="A660" s="1"/>
      <c r="B660" s="1"/>
      <c r="C660" s="1"/>
      <c r="D660" s="1"/>
      <c r="E660" s="1"/>
      <c r="F660" s="1"/>
      <c r="G660" s="1"/>
      <c r="H660" s="1"/>
      <c r="I660" s="1"/>
      <c r="J660" s="1"/>
      <c r="K660" s="1"/>
      <c r="L660" s="47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row>
    <row r="661" ht="15.75" customHeight="1">
      <c r="A661" s="1"/>
      <c r="B661" s="1"/>
      <c r="C661" s="1"/>
      <c r="D661" s="1"/>
      <c r="E661" s="1"/>
      <c r="F661" s="1"/>
      <c r="G661" s="1"/>
      <c r="H661" s="1"/>
      <c r="I661" s="1"/>
      <c r="J661" s="1"/>
      <c r="K661" s="1"/>
      <c r="L661" s="47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row>
    <row r="662" ht="15.75" customHeight="1">
      <c r="A662" s="1"/>
      <c r="B662" s="1"/>
      <c r="C662" s="1"/>
      <c r="D662" s="1"/>
      <c r="E662" s="1"/>
      <c r="F662" s="1"/>
      <c r="G662" s="1"/>
      <c r="H662" s="1"/>
      <c r="I662" s="1"/>
      <c r="J662" s="1"/>
      <c r="K662" s="1"/>
      <c r="L662" s="47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row>
    <row r="663" ht="15.75" customHeight="1">
      <c r="A663" s="1"/>
      <c r="B663" s="1"/>
      <c r="C663" s="1"/>
      <c r="D663" s="1"/>
      <c r="E663" s="1"/>
      <c r="F663" s="1"/>
      <c r="G663" s="1"/>
      <c r="H663" s="1"/>
      <c r="I663" s="1"/>
      <c r="J663" s="1"/>
      <c r="K663" s="1"/>
      <c r="L663" s="47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row>
    <row r="664" ht="15.75" customHeight="1">
      <c r="A664" s="1"/>
      <c r="B664" s="1"/>
      <c r="C664" s="1"/>
      <c r="D664" s="1"/>
      <c r="E664" s="1"/>
      <c r="F664" s="1"/>
      <c r="G664" s="1"/>
      <c r="H664" s="1"/>
      <c r="I664" s="1"/>
      <c r="J664" s="1"/>
      <c r="K664" s="1"/>
      <c r="L664" s="47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row>
    <row r="665" ht="15.75" customHeight="1">
      <c r="A665" s="1"/>
      <c r="B665" s="1"/>
      <c r="C665" s="1"/>
      <c r="D665" s="1"/>
      <c r="E665" s="1"/>
      <c r="F665" s="1"/>
      <c r="G665" s="1"/>
      <c r="H665" s="1"/>
      <c r="I665" s="1"/>
      <c r="J665" s="1"/>
      <c r="K665" s="1"/>
      <c r="L665" s="47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row>
    <row r="666" ht="15.75" customHeight="1">
      <c r="A666" s="1"/>
      <c r="B666" s="1"/>
      <c r="C666" s="1"/>
      <c r="D666" s="1"/>
      <c r="E666" s="1"/>
      <c r="F666" s="1"/>
      <c r="G666" s="1"/>
      <c r="H666" s="1"/>
      <c r="I666" s="1"/>
      <c r="J666" s="1"/>
      <c r="K666" s="1"/>
      <c r="L666" s="47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row>
    <row r="667" ht="15.75" customHeight="1">
      <c r="A667" s="1"/>
      <c r="B667" s="1"/>
      <c r="C667" s="1"/>
      <c r="D667" s="1"/>
      <c r="E667" s="1"/>
      <c r="F667" s="1"/>
      <c r="G667" s="1"/>
      <c r="H667" s="1"/>
      <c r="I667" s="1"/>
      <c r="J667" s="1"/>
      <c r="K667" s="1"/>
      <c r="L667" s="47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row>
    <row r="668" ht="15.75" customHeight="1">
      <c r="A668" s="1"/>
      <c r="B668" s="1"/>
      <c r="C668" s="1"/>
      <c r="D668" s="1"/>
      <c r="E668" s="1"/>
      <c r="F668" s="1"/>
      <c r="G668" s="1"/>
      <c r="H668" s="1"/>
      <c r="I668" s="1"/>
      <c r="J668" s="1"/>
      <c r="K668" s="1"/>
      <c r="L668" s="47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row>
    <row r="669" ht="15.75" customHeight="1">
      <c r="A669" s="1"/>
      <c r="B669" s="1"/>
      <c r="C669" s="1"/>
      <c r="D669" s="1"/>
      <c r="E669" s="1"/>
      <c r="F669" s="1"/>
      <c r="G669" s="1"/>
      <c r="H669" s="1"/>
      <c r="I669" s="1"/>
      <c r="J669" s="1"/>
      <c r="K669" s="1"/>
      <c r="L669" s="47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row>
    <row r="670" ht="15.75" customHeight="1">
      <c r="A670" s="1"/>
      <c r="B670" s="1"/>
      <c r="C670" s="1"/>
      <c r="D670" s="1"/>
      <c r="E670" s="1"/>
      <c r="F670" s="1"/>
      <c r="G670" s="1"/>
      <c r="H670" s="1"/>
      <c r="I670" s="1"/>
      <c r="J670" s="1"/>
      <c r="K670" s="1"/>
      <c r="L670" s="47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row>
    <row r="671" ht="15.75" customHeight="1">
      <c r="A671" s="1"/>
      <c r="B671" s="1"/>
      <c r="C671" s="1"/>
      <c r="D671" s="1"/>
      <c r="E671" s="1"/>
      <c r="F671" s="1"/>
      <c r="G671" s="1"/>
      <c r="H671" s="1"/>
      <c r="I671" s="1"/>
      <c r="J671" s="1"/>
      <c r="K671" s="1"/>
      <c r="L671" s="47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row>
    <row r="672" ht="15.75" customHeight="1">
      <c r="A672" s="1"/>
      <c r="B672" s="1"/>
      <c r="C672" s="1"/>
      <c r="D672" s="1"/>
      <c r="E672" s="1"/>
      <c r="F672" s="1"/>
      <c r="G672" s="1"/>
      <c r="H672" s="1"/>
      <c r="I672" s="1"/>
      <c r="J672" s="1"/>
      <c r="K672" s="1"/>
      <c r="L672" s="47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row>
    <row r="673" ht="15.75" customHeight="1">
      <c r="A673" s="1"/>
      <c r="B673" s="1"/>
      <c r="C673" s="1"/>
      <c r="D673" s="1"/>
      <c r="E673" s="1"/>
      <c r="F673" s="1"/>
      <c r="G673" s="1"/>
      <c r="H673" s="1"/>
      <c r="I673" s="1"/>
      <c r="J673" s="1"/>
      <c r="K673" s="1"/>
      <c r="L673" s="47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row>
    <row r="674" ht="15.75" customHeight="1">
      <c r="A674" s="1"/>
      <c r="B674" s="1"/>
      <c r="C674" s="1"/>
      <c r="D674" s="1"/>
      <c r="E674" s="1"/>
      <c r="F674" s="1"/>
      <c r="G674" s="1"/>
      <c r="H674" s="1"/>
      <c r="I674" s="1"/>
      <c r="J674" s="1"/>
      <c r="K674" s="1"/>
      <c r="L674" s="47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row>
    <row r="675" ht="15.75" customHeight="1">
      <c r="A675" s="1"/>
      <c r="B675" s="1"/>
      <c r="C675" s="1"/>
      <c r="D675" s="1"/>
      <c r="E675" s="1"/>
      <c r="F675" s="1"/>
      <c r="G675" s="1"/>
      <c r="H675" s="1"/>
      <c r="I675" s="1"/>
      <c r="J675" s="1"/>
      <c r="K675" s="1"/>
      <c r="L675" s="47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row>
    <row r="676" ht="15.75" customHeight="1">
      <c r="A676" s="1"/>
      <c r="B676" s="1"/>
      <c r="C676" s="1"/>
      <c r="D676" s="1"/>
      <c r="E676" s="1"/>
      <c r="F676" s="1"/>
      <c r="G676" s="1"/>
      <c r="H676" s="1"/>
      <c r="I676" s="1"/>
      <c r="J676" s="1"/>
      <c r="K676" s="1"/>
      <c r="L676" s="47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row>
    <row r="677" ht="15.75" customHeight="1">
      <c r="A677" s="1"/>
      <c r="B677" s="1"/>
      <c r="C677" s="1"/>
      <c r="D677" s="1"/>
      <c r="E677" s="1"/>
      <c r="F677" s="1"/>
      <c r="G677" s="1"/>
      <c r="H677" s="1"/>
      <c r="I677" s="1"/>
      <c r="J677" s="1"/>
      <c r="K677" s="1"/>
      <c r="L677" s="47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row>
    <row r="678" ht="15.75" customHeight="1">
      <c r="A678" s="1"/>
      <c r="B678" s="1"/>
      <c r="C678" s="1"/>
      <c r="D678" s="1"/>
      <c r="E678" s="1"/>
      <c r="F678" s="1"/>
      <c r="G678" s="1"/>
      <c r="H678" s="1"/>
      <c r="I678" s="1"/>
      <c r="J678" s="1"/>
      <c r="K678" s="1"/>
      <c r="L678" s="47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row>
    <row r="679" ht="15.75" customHeight="1">
      <c r="A679" s="1"/>
      <c r="B679" s="1"/>
      <c r="C679" s="1"/>
      <c r="D679" s="1"/>
      <c r="E679" s="1"/>
      <c r="F679" s="1"/>
      <c r="G679" s="1"/>
      <c r="H679" s="1"/>
      <c r="I679" s="1"/>
      <c r="J679" s="1"/>
      <c r="K679" s="1"/>
      <c r="L679" s="47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row>
    <row r="680" ht="15.75" customHeight="1">
      <c r="A680" s="1"/>
      <c r="B680" s="1"/>
      <c r="C680" s="1"/>
      <c r="D680" s="1"/>
      <c r="E680" s="1"/>
      <c r="F680" s="1"/>
      <c r="G680" s="1"/>
      <c r="H680" s="1"/>
      <c r="I680" s="1"/>
      <c r="J680" s="1"/>
      <c r="K680" s="1"/>
      <c r="L680" s="47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row>
    <row r="681" ht="15.75" customHeight="1">
      <c r="A681" s="1"/>
      <c r="B681" s="1"/>
      <c r="C681" s="1"/>
      <c r="D681" s="1"/>
      <c r="E681" s="1"/>
      <c r="F681" s="1"/>
      <c r="G681" s="1"/>
      <c r="H681" s="1"/>
      <c r="I681" s="1"/>
      <c r="J681" s="1"/>
      <c r="K681" s="1"/>
      <c r="L681" s="47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row>
    <row r="682" ht="15.75" customHeight="1">
      <c r="A682" s="1"/>
      <c r="B682" s="1"/>
      <c r="C682" s="1"/>
      <c r="D682" s="1"/>
      <c r="E682" s="1"/>
      <c r="F682" s="1"/>
      <c r="G682" s="1"/>
      <c r="H682" s="1"/>
      <c r="I682" s="1"/>
      <c r="J682" s="1"/>
      <c r="K682" s="1"/>
      <c r="L682" s="47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row>
    <row r="683" ht="15.75" customHeight="1">
      <c r="A683" s="1"/>
      <c r="B683" s="1"/>
      <c r="C683" s="1"/>
      <c r="D683" s="1"/>
      <c r="E683" s="1"/>
      <c r="F683" s="1"/>
      <c r="G683" s="1"/>
      <c r="H683" s="1"/>
      <c r="I683" s="1"/>
      <c r="J683" s="1"/>
      <c r="K683" s="1"/>
      <c r="L683" s="47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row>
    <row r="684" ht="15.75" customHeight="1">
      <c r="A684" s="1"/>
      <c r="B684" s="1"/>
      <c r="C684" s="1"/>
      <c r="D684" s="1"/>
      <c r="E684" s="1"/>
      <c r="F684" s="1"/>
      <c r="G684" s="1"/>
      <c r="H684" s="1"/>
      <c r="I684" s="1"/>
      <c r="J684" s="1"/>
      <c r="K684" s="1"/>
      <c r="L684" s="47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row>
    <row r="685" ht="15.75" customHeight="1">
      <c r="A685" s="1"/>
      <c r="B685" s="1"/>
      <c r="C685" s="1"/>
      <c r="D685" s="1"/>
      <c r="E685" s="1"/>
      <c r="F685" s="1"/>
      <c r="G685" s="1"/>
      <c r="H685" s="1"/>
      <c r="I685" s="1"/>
      <c r="J685" s="1"/>
      <c r="K685" s="1"/>
      <c r="L685" s="47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row>
    <row r="686" ht="15.75" customHeight="1">
      <c r="A686" s="1"/>
      <c r="B686" s="1"/>
      <c r="C686" s="1"/>
      <c r="D686" s="1"/>
      <c r="E686" s="1"/>
      <c r="F686" s="1"/>
      <c r="G686" s="1"/>
      <c r="H686" s="1"/>
      <c r="I686" s="1"/>
      <c r="J686" s="1"/>
      <c r="K686" s="1"/>
      <c r="L686" s="47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row>
    <row r="687" ht="15.75" customHeight="1">
      <c r="A687" s="1"/>
      <c r="B687" s="1"/>
      <c r="C687" s="1"/>
      <c r="D687" s="1"/>
      <c r="E687" s="1"/>
      <c r="F687" s="1"/>
      <c r="G687" s="1"/>
      <c r="H687" s="1"/>
      <c r="I687" s="1"/>
      <c r="J687" s="1"/>
      <c r="K687" s="1"/>
      <c r="L687" s="47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row>
    <row r="688" ht="15.75" customHeight="1">
      <c r="A688" s="1"/>
      <c r="B688" s="1"/>
      <c r="C688" s="1"/>
      <c r="D688" s="1"/>
      <c r="E688" s="1"/>
      <c r="F688" s="1"/>
      <c r="G688" s="1"/>
      <c r="H688" s="1"/>
      <c r="I688" s="1"/>
      <c r="J688" s="1"/>
      <c r="K688" s="1"/>
      <c r="L688" s="47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row>
    <row r="689" ht="15.75" customHeight="1">
      <c r="A689" s="1"/>
      <c r="B689" s="1"/>
      <c r="C689" s="1"/>
      <c r="D689" s="1"/>
      <c r="E689" s="1"/>
      <c r="F689" s="1"/>
      <c r="G689" s="1"/>
      <c r="H689" s="1"/>
      <c r="I689" s="1"/>
      <c r="J689" s="1"/>
      <c r="K689" s="1"/>
      <c r="L689" s="47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row>
    <row r="690" ht="15.75" customHeight="1">
      <c r="A690" s="1"/>
      <c r="B690" s="1"/>
      <c r="C690" s="1"/>
      <c r="D690" s="1"/>
      <c r="E690" s="1"/>
      <c r="F690" s="1"/>
      <c r="G690" s="1"/>
      <c r="H690" s="1"/>
      <c r="I690" s="1"/>
      <c r="J690" s="1"/>
      <c r="K690" s="1"/>
      <c r="L690" s="47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row>
    <row r="691" ht="15.75" customHeight="1">
      <c r="A691" s="1"/>
      <c r="B691" s="1"/>
      <c r="C691" s="1"/>
      <c r="D691" s="1"/>
      <c r="E691" s="1"/>
      <c r="F691" s="1"/>
      <c r="G691" s="1"/>
      <c r="H691" s="1"/>
      <c r="I691" s="1"/>
      <c r="J691" s="1"/>
      <c r="K691" s="1"/>
      <c r="L691" s="47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row>
    <row r="692" ht="15.75" customHeight="1">
      <c r="A692" s="1"/>
      <c r="B692" s="1"/>
      <c r="C692" s="1"/>
      <c r="D692" s="1"/>
      <c r="E692" s="1"/>
      <c r="F692" s="1"/>
      <c r="G692" s="1"/>
      <c r="H692" s="1"/>
      <c r="I692" s="1"/>
      <c r="J692" s="1"/>
      <c r="K692" s="1"/>
      <c r="L692" s="47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row>
    <row r="693" ht="15.75" customHeight="1">
      <c r="A693" s="1"/>
      <c r="B693" s="1"/>
      <c r="C693" s="1"/>
      <c r="D693" s="1"/>
      <c r="E693" s="1"/>
      <c r="F693" s="1"/>
      <c r="G693" s="1"/>
      <c r="H693" s="1"/>
      <c r="I693" s="1"/>
      <c r="J693" s="1"/>
      <c r="K693" s="1"/>
      <c r="L693" s="47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row>
    <row r="694" ht="15.75" customHeight="1">
      <c r="A694" s="1"/>
      <c r="B694" s="1"/>
      <c r="C694" s="1"/>
      <c r="D694" s="1"/>
      <c r="E694" s="1"/>
      <c r="F694" s="1"/>
      <c r="G694" s="1"/>
      <c r="H694" s="1"/>
      <c r="I694" s="1"/>
      <c r="J694" s="1"/>
      <c r="K694" s="1"/>
      <c r="L694" s="47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row>
    <row r="695" ht="15.75" customHeight="1">
      <c r="A695" s="1"/>
      <c r="B695" s="1"/>
      <c r="C695" s="1"/>
      <c r="D695" s="1"/>
      <c r="E695" s="1"/>
      <c r="F695" s="1"/>
      <c r="G695" s="1"/>
      <c r="H695" s="1"/>
      <c r="I695" s="1"/>
      <c r="J695" s="1"/>
      <c r="K695" s="1"/>
      <c r="L695" s="47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row>
    <row r="696" ht="15.75" customHeight="1">
      <c r="A696" s="1"/>
      <c r="B696" s="1"/>
      <c r="C696" s="1"/>
      <c r="D696" s="1"/>
      <c r="E696" s="1"/>
      <c r="F696" s="1"/>
      <c r="G696" s="1"/>
      <c r="H696" s="1"/>
      <c r="I696" s="1"/>
      <c r="J696" s="1"/>
      <c r="K696" s="1"/>
      <c r="L696" s="47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row>
    <row r="697" ht="15.75" customHeight="1">
      <c r="A697" s="1"/>
      <c r="B697" s="1"/>
      <c r="C697" s="1"/>
      <c r="D697" s="1"/>
      <c r="E697" s="1"/>
      <c r="F697" s="1"/>
      <c r="G697" s="1"/>
      <c r="H697" s="1"/>
      <c r="I697" s="1"/>
      <c r="J697" s="1"/>
      <c r="K697" s="1"/>
      <c r="L697" s="47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row>
    <row r="698" ht="15.75" customHeight="1">
      <c r="A698" s="1"/>
      <c r="B698" s="1"/>
      <c r="C698" s="1"/>
      <c r="D698" s="1"/>
      <c r="E698" s="1"/>
      <c r="F698" s="1"/>
      <c r="G698" s="1"/>
      <c r="H698" s="1"/>
      <c r="I698" s="1"/>
      <c r="J698" s="1"/>
      <c r="K698" s="1"/>
      <c r="L698" s="47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row>
    <row r="699" ht="15.75" customHeight="1">
      <c r="A699" s="1"/>
      <c r="B699" s="1"/>
      <c r="C699" s="1"/>
      <c r="D699" s="1"/>
      <c r="E699" s="1"/>
      <c r="F699" s="1"/>
      <c r="G699" s="1"/>
      <c r="H699" s="1"/>
      <c r="I699" s="1"/>
      <c r="J699" s="1"/>
      <c r="K699" s="1"/>
      <c r="L699" s="47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row>
    <row r="700" ht="15.75" customHeight="1">
      <c r="A700" s="1"/>
      <c r="B700" s="1"/>
      <c r="C700" s="1"/>
      <c r="D700" s="1"/>
      <c r="E700" s="1"/>
      <c r="F700" s="1"/>
      <c r="G700" s="1"/>
      <c r="H700" s="1"/>
      <c r="I700" s="1"/>
      <c r="J700" s="1"/>
      <c r="K700" s="1"/>
      <c r="L700" s="47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row>
    <row r="701" ht="15.75" customHeight="1">
      <c r="A701" s="1"/>
      <c r="B701" s="1"/>
      <c r="C701" s="1"/>
      <c r="D701" s="1"/>
      <c r="E701" s="1"/>
      <c r="F701" s="1"/>
      <c r="G701" s="1"/>
      <c r="H701" s="1"/>
      <c r="I701" s="1"/>
      <c r="J701" s="1"/>
      <c r="K701" s="1"/>
      <c r="L701" s="47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row>
    <row r="702" ht="15.75" customHeight="1">
      <c r="A702" s="1"/>
      <c r="B702" s="1"/>
      <c r="C702" s="1"/>
      <c r="D702" s="1"/>
      <c r="E702" s="1"/>
      <c r="F702" s="1"/>
      <c r="G702" s="1"/>
      <c r="H702" s="1"/>
      <c r="I702" s="1"/>
      <c r="J702" s="1"/>
      <c r="K702" s="1"/>
      <c r="L702" s="47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row>
    <row r="703" ht="15.75" customHeight="1">
      <c r="A703" s="1"/>
      <c r="B703" s="1"/>
      <c r="C703" s="1"/>
      <c r="D703" s="1"/>
      <c r="E703" s="1"/>
      <c r="F703" s="1"/>
      <c r="G703" s="1"/>
      <c r="H703" s="1"/>
      <c r="I703" s="1"/>
      <c r="J703" s="1"/>
      <c r="K703" s="1"/>
      <c r="L703" s="47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row>
    <row r="704" ht="15.75" customHeight="1">
      <c r="A704" s="1"/>
      <c r="B704" s="1"/>
      <c r="C704" s="1"/>
      <c r="D704" s="1"/>
      <c r="E704" s="1"/>
      <c r="F704" s="1"/>
      <c r="G704" s="1"/>
      <c r="H704" s="1"/>
      <c r="I704" s="1"/>
      <c r="J704" s="1"/>
      <c r="K704" s="1"/>
      <c r="L704" s="47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row>
    <row r="705" ht="15.75" customHeight="1">
      <c r="A705" s="1"/>
      <c r="B705" s="1"/>
      <c r="C705" s="1"/>
      <c r="D705" s="1"/>
      <c r="E705" s="1"/>
      <c r="F705" s="1"/>
      <c r="G705" s="1"/>
      <c r="H705" s="1"/>
      <c r="I705" s="1"/>
      <c r="J705" s="1"/>
      <c r="K705" s="1"/>
      <c r="L705" s="47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row>
    <row r="706" ht="15.75" customHeight="1">
      <c r="A706" s="1"/>
      <c r="B706" s="1"/>
      <c r="C706" s="1"/>
      <c r="D706" s="1"/>
      <c r="E706" s="1"/>
      <c r="F706" s="1"/>
      <c r="G706" s="1"/>
      <c r="H706" s="1"/>
      <c r="I706" s="1"/>
      <c r="J706" s="1"/>
      <c r="K706" s="1"/>
      <c r="L706" s="47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row>
    <row r="707" ht="15.75" customHeight="1">
      <c r="A707" s="1"/>
      <c r="B707" s="1"/>
      <c r="C707" s="1"/>
      <c r="D707" s="1"/>
      <c r="E707" s="1"/>
      <c r="F707" s="1"/>
      <c r="G707" s="1"/>
      <c r="H707" s="1"/>
      <c r="I707" s="1"/>
      <c r="J707" s="1"/>
      <c r="K707" s="1"/>
      <c r="L707" s="47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row>
    <row r="708" ht="15.75" customHeight="1">
      <c r="A708" s="1"/>
      <c r="B708" s="1"/>
      <c r="C708" s="1"/>
      <c r="D708" s="1"/>
      <c r="E708" s="1"/>
      <c r="F708" s="1"/>
      <c r="G708" s="1"/>
      <c r="H708" s="1"/>
      <c r="I708" s="1"/>
      <c r="J708" s="1"/>
      <c r="K708" s="1"/>
      <c r="L708" s="47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row>
    <row r="709" ht="15.75" customHeight="1">
      <c r="A709" s="1"/>
      <c r="B709" s="1"/>
      <c r="C709" s="1"/>
      <c r="D709" s="1"/>
      <c r="E709" s="1"/>
      <c r="F709" s="1"/>
      <c r="G709" s="1"/>
      <c r="H709" s="1"/>
      <c r="I709" s="1"/>
      <c r="J709" s="1"/>
      <c r="K709" s="1"/>
      <c r="L709" s="47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row>
    <row r="710" ht="15.75" customHeight="1">
      <c r="A710" s="1"/>
      <c r="B710" s="1"/>
      <c r="C710" s="1"/>
      <c r="D710" s="1"/>
      <c r="E710" s="1"/>
      <c r="F710" s="1"/>
      <c r="G710" s="1"/>
      <c r="H710" s="1"/>
      <c r="I710" s="1"/>
      <c r="J710" s="1"/>
      <c r="K710" s="1"/>
      <c r="L710" s="47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row>
    <row r="711" ht="15.75" customHeight="1">
      <c r="A711" s="1"/>
      <c r="B711" s="1"/>
      <c r="C711" s="1"/>
      <c r="D711" s="1"/>
      <c r="E711" s="1"/>
      <c r="F711" s="1"/>
      <c r="G711" s="1"/>
      <c r="H711" s="1"/>
      <c r="I711" s="1"/>
      <c r="J711" s="1"/>
      <c r="K711" s="1"/>
      <c r="L711" s="47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row>
    <row r="712" ht="15.75" customHeight="1">
      <c r="A712" s="1"/>
      <c r="B712" s="1"/>
      <c r="C712" s="1"/>
      <c r="D712" s="1"/>
      <c r="E712" s="1"/>
      <c r="F712" s="1"/>
      <c r="G712" s="1"/>
      <c r="H712" s="1"/>
      <c r="I712" s="1"/>
      <c r="J712" s="1"/>
      <c r="K712" s="1"/>
      <c r="L712" s="47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row>
    <row r="713" ht="15.75" customHeight="1">
      <c r="A713" s="1"/>
      <c r="B713" s="1"/>
      <c r="C713" s="1"/>
      <c r="D713" s="1"/>
      <c r="E713" s="1"/>
      <c r="F713" s="1"/>
      <c r="G713" s="1"/>
      <c r="H713" s="1"/>
      <c r="I713" s="1"/>
      <c r="J713" s="1"/>
      <c r="K713" s="1"/>
      <c r="L713" s="47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row>
    <row r="714" ht="15.75" customHeight="1">
      <c r="A714" s="1"/>
      <c r="B714" s="1"/>
      <c r="C714" s="1"/>
      <c r="D714" s="1"/>
      <c r="E714" s="1"/>
      <c r="F714" s="1"/>
      <c r="G714" s="1"/>
      <c r="H714" s="1"/>
      <c r="I714" s="1"/>
      <c r="J714" s="1"/>
      <c r="K714" s="1"/>
      <c r="L714" s="47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row>
    <row r="715" ht="15.75" customHeight="1">
      <c r="A715" s="1"/>
      <c r="B715" s="1"/>
      <c r="C715" s="1"/>
      <c r="D715" s="1"/>
      <c r="E715" s="1"/>
      <c r="F715" s="1"/>
      <c r="G715" s="1"/>
      <c r="H715" s="1"/>
      <c r="I715" s="1"/>
      <c r="J715" s="1"/>
      <c r="K715" s="1"/>
      <c r="L715" s="47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row>
    <row r="716" ht="15.75" customHeight="1">
      <c r="A716" s="1"/>
      <c r="B716" s="1"/>
      <c r="C716" s="1"/>
      <c r="D716" s="1"/>
      <c r="E716" s="1"/>
      <c r="F716" s="1"/>
      <c r="G716" s="1"/>
      <c r="H716" s="1"/>
      <c r="I716" s="1"/>
      <c r="J716" s="1"/>
      <c r="K716" s="1"/>
      <c r="L716" s="47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row>
    <row r="717" ht="15.75" customHeight="1">
      <c r="A717" s="1"/>
      <c r="B717" s="1"/>
      <c r="C717" s="1"/>
      <c r="D717" s="1"/>
      <c r="E717" s="1"/>
      <c r="F717" s="1"/>
      <c r="G717" s="1"/>
      <c r="H717" s="1"/>
      <c r="I717" s="1"/>
      <c r="J717" s="1"/>
      <c r="K717" s="1"/>
      <c r="L717" s="47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row>
    <row r="718" ht="15.75" customHeight="1">
      <c r="A718" s="1"/>
      <c r="B718" s="1"/>
      <c r="C718" s="1"/>
      <c r="D718" s="1"/>
      <c r="E718" s="1"/>
      <c r="F718" s="1"/>
      <c r="G718" s="1"/>
      <c r="H718" s="1"/>
      <c r="I718" s="1"/>
      <c r="J718" s="1"/>
      <c r="K718" s="1"/>
      <c r="L718" s="47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row>
    <row r="719" ht="15.75" customHeight="1">
      <c r="A719" s="1"/>
      <c r="B719" s="1"/>
      <c r="C719" s="1"/>
      <c r="D719" s="1"/>
      <c r="E719" s="1"/>
      <c r="F719" s="1"/>
      <c r="G719" s="1"/>
      <c r="H719" s="1"/>
      <c r="I719" s="1"/>
      <c r="J719" s="1"/>
      <c r="K719" s="1"/>
      <c r="L719" s="47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row>
    <row r="720" ht="15.75" customHeight="1">
      <c r="A720" s="1"/>
      <c r="B720" s="1"/>
      <c r="C720" s="1"/>
      <c r="D720" s="1"/>
      <c r="E720" s="1"/>
      <c r="F720" s="1"/>
      <c r="G720" s="1"/>
      <c r="H720" s="1"/>
      <c r="I720" s="1"/>
      <c r="J720" s="1"/>
      <c r="K720" s="1"/>
      <c r="L720" s="47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row>
    <row r="721" ht="15.75" customHeight="1">
      <c r="A721" s="1"/>
      <c r="B721" s="1"/>
      <c r="C721" s="1"/>
      <c r="D721" s="1"/>
      <c r="E721" s="1"/>
      <c r="F721" s="1"/>
      <c r="G721" s="1"/>
      <c r="H721" s="1"/>
      <c r="I721" s="1"/>
      <c r="J721" s="1"/>
      <c r="K721" s="1"/>
      <c r="L721" s="47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row>
    <row r="722" ht="15.75" customHeight="1">
      <c r="A722" s="1"/>
      <c r="B722" s="1"/>
      <c r="C722" s="1"/>
      <c r="D722" s="1"/>
      <c r="E722" s="1"/>
      <c r="F722" s="1"/>
      <c r="G722" s="1"/>
      <c r="H722" s="1"/>
      <c r="I722" s="1"/>
      <c r="J722" s="1"/>
      <c r="K722" s="1"/>
      <c r="L722" s="47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row>
    <row r="723" ht="15.75" customHeight="1">
      <c r="A723" s="1"/>
      <c r="B723" s="1"/>
      <c r="C723" s="1"/>
      <c r="D723" s="1"/>
      <c r="E723" s="1"/>
      <c r="F723" s="1"/>
      <c r="G723" s="1"/>
      <c r="H723" s="1"/>
      <c r="I723" s="1"/>
      <c r="J723" s="1"/>
      <c r="K723" s="1"/>
      <c r="L723" s="47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row>
    <row r="724" ht="15.75" customHeight="1">
      <c r="A724" s="1"/>
      <c r="B724" s="1"/>
      <c r="C724" s="1"/>
      <c r="D724" s="1"/>
      <c r="E724" s="1"/>
      <c r="F724" s="1"/>
      <c r="G724" s="1"/>
      <c r="H724" s="1"/>
      <c r="I724" s="1"/>
      <c r="J724" s="1"/>
      <c r="K724" s="1"/>
      <c r="L724" s="47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row>
    <row r="725" ht="15.75" customHeight="1">
      <c r="A725" s="1"/>
      <c r="B725" s="1"/>
      <c r="C725" s="1"/>
      <c r="D725" s="1"/>
      <c r="E725" s="1"/>
      <c r="F725" s="1"/>
      <c r="G725" s="1"/>
      <c r="H725" s="1"/>
      <c r="I725" s="1"/>
      <c r="J725" s="1"/>
      <c r="K725" s="1"/>
      <c r="L725" s="47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row>
    <row r="726" ht="15.75" customHeight="1">
      <c r="A726" s="1"/>
      <c r="B726" s="1"/>
      <c r="C726" s="1"/>
      <c r="D726" s="1"/>
      <c r="E726" s="1"/>
      <c r="F726" s="1"/>
      <c r="G726" s="1"/>
      <c r="H726" s="1"/>
      <c r="I726" s="1"/>
      <c r="J726" s="1"/>
      <c r="K726" s="1"/>
      <c r="L726" s="47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row>
    <row r="727" ht="15.75" customHeight="1">
      <c r="A727" s="1"/>
      <c r="B727" s="1"/>
      <c r="C727" s="1"/>
      <c r="D727" s="1"/>
      <c r="E727" s="1"/>
      <c r="F727" s="1"/>
      <c r="G727" s="1"/>
      <c r="H727" s="1"/>
      <c r="I727" s="1"/>
      <c r="J727" s="1"/>
      <c r="K727" s="1"/>
      <c r="L727" s="47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row>
    <row r="728" ht="15.75" customHeight="1">
      <c r="A728" s="1"/>
      <c r="B728" s="1"/>
      <c r="C728" s="1"/>
      <c r="D728" s="1"/>
      <c r="E728" s="1"/>
      <c r="F728" s="1"/>
      <c r="G728" s="1"/>
      <c r="H728" s="1"/>
      <c r="I728" s="1"/>
      <c r="J728" s="1"/>
      <c r="K728" s="1"/>
      <c r="L728" s="47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row>
    <row r="729" ht="15.75" customHeight="1">
      <c r="A729" s="1"/>
      <c r="B729" s="1"/>
      <c r="C729" s="1"/>
      <c r="D729" s="1"/>
      <c r="E729" s="1"/>
      <c r="F729" s="1"/>
      <c r="G729" s="1"/>
      <c r="H729" s="1"/>
      <c r="I729" s="1"/>
      <c r="J729" s="1"/>
      <c r="K729" s="1"/>
      <c r="L729" s="47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row>
    <row r="730" ht="15.75" customHeight="1">
      <c r="A730" s="1"/>
      <c r="B730" s="1"/>
      <c r="C730" s="1"/>
      <c r="D730" s="1"/>
      <c r="E730" s="1"/>
      <c r="F730" s="1"/>
      <c r="G730" s="1"/>
      <c r="H730" s="1"/>
      <c r="I730" s="1"/>
      <c r="J730" s="1"/>
      <c r="K730" s="1"/>
      <c r="L730" s="47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row>
    <row r="731" ht="15.75" customHeight="1">
      <c r="A731" s="1"/>
      <c r="B731" s="1"/>
      <c r="C731" s="1"/>
      <c r="D731" s="1"/>
      <c r="E731" s="1"/>
      <c r="F731" s="1"/>
      <c r="G731" s="1"/>
      <c r="H731" s="1"/>
      <c r="I731" s="1"/>
      <c r="J731" s="1"/>
      <c r="K731" s="1"/>
      <c r="L731" s="47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row>
    <row r="732" ht="15.75" customHeight="1">
      <c r="A732" s="1"/>
      <c r="B732" s="1"/>
      <c r="C732" s="1"/>
      <c r="D732" s="1"/>
      <c r="E732" s="1"/>
      <c r="F732" s="1"/>
      <c r="G732" s="1"/>
      <c r="H732" s="1"/>
      <c r="I732" s="1"/>
      <c r="J732" s="1"/>
      <c r="K732" s="1"/>
      <c r="L732" s="47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row>
    <row r="733" ht="15.75" customHeight="1">
      <c r="A733" s="1"/>
      <c r="B733" s="1"/>
      <c r="C733" s="1"/>
      <c r="D733" s="1"/>
      <c r="E733" s="1"/>
      <c r="F733" s="1"/>
      <c r="G733" s="1"/>
      <c r="H733" s="1"/>
      <c r="I733" s="1"/>
      <c r="J733" s="1"/>
      <c r="K733" s="1"/>
      <c r="L733" s="47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row>
    <row r="734" ht="15.75" customHeight="1">
      <c r="A734" s="1"/>
      <c r="B734" s="1"/>
      <c r="C734" s="1"/>
      <c r="D734" s="1"/>
      <c r="E734" s="1"/>
      <c r="F734" s="1"/>
      <c r="G734" s="1"/>
      <c r="H734" s="1"/>
      <c r="I734" s="1"/>
      <c r="J734" s="1"/>
      <c r="K734" s="1"/>
      <c r="L734" s="47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row>
    <row r="735" ht="15.75" customHeight="1">
      <c r="A735" s="1"/>
      <c r="B735" s="1"/>
      <c r="C735" s="1"/>
      <c r="D735" s="1"/>
      <c r="E735" s="1"/>
      <c r="F735" s="1"/>
      <c r="G735" s="1"/>
      <c r="H735" s="1"/>
      <c r="I735" s="1"/>
      <c r="J735" s="1"/>
      <c r="K735" s="1"/>
      <c r="L735" s="47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row>
    <row r="736" ht="15.75" customHeight="1">
      <c r="A736" s="1"/>
      <c r="B736" s="1"/>
      <c r="C736" s="1"/>
      <c r="D736" s="1"/>
      <c r="E736" s="1"/>
      <c r="F736" s="1"/>
      <c r="G736" s="1"/>
      <c r="H736" s="1"/>
      <c r="I736" s="1"/>
      <c r="J736" s="1"/>
      <c r="K736" s="1"/>
      <c r="L736" s="47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row>
    <row r="737" ht="15.75" customHeight="1">
      <c r="A737" s="1"/>
      <c r="B737" s="1"/>
      <c r="C737" s="1"/>
      <c r="D737" s="1"/>
      <c r="E737" s="1"/>
      <c r="F737" s="1"/>
      <c r="G737" s="1"/>
      <c r="H737" s="1"/>
      <c r="I737" s="1"/>
      <c r="J737" s="1"/>
      <c r="K737" s="1"/>
      <c r="L737" s="47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row>
    <row r="738" ht="15.75" customHeight="1">
      <c r="A738" s="1"/>
      <c r="B738" s="1"/>
      <c r="C738" s="1"/>
      <c r="D738" s="1"/>
      <c r="E738" s="1"/>
      <c r="F738" s="1"/>
      <c r="G738" s="1"/>
      <c r="H738" s="1"/>
      <c r="I738" s="1"/>
      <c r="J738" s="1"/>
      <c r="K738" s="1"/>
      <c r="L738" s="47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row>
    <row r="739" ht="15.75" customHeight="1">
      <c r="A739" s="1"/>
      <c r="B739" s="1"/>
      <c r="C739" s="1"/>
      <c r="D739" s="1"/>
      <c r="E739" s="1"/>
      <c r="F739" s="1"/>
      <c r="G739" s="1"/>
      <c r="H739" s="1"/>
      <c r="I739" s="1"/>
      <c r="J739" s="1"/>
      <c r="K739" s="1"/>
      <c r="L739" s="47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row>
    <row r="740" ht="15.75" customHeight="1">
      <c r="A740" s="1"/>
      <c r="B740" s="1"/>
      <c r="C740" s="1"/>
      <c r="D740" s="1"/>
      <c r="E740" s="1"/>
      <c r="F740" s="1"/>
      <c r="G740" s="1"/>
      <c r="H740" s="1"/>
      <c r="I740" s="1"/>
      <c r="J740" s="1"/>
      <c r="K740" s="1"/>
      <c r="L740" s="47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row>
    <row r="741" ht="15.75" customHeight="1">
      <c r="A741" s="1"/>
      <c r="B741" s="1"/>
      <c r="C741" s="1"/>
      <c r="D741" s="1"/>
      <c r="E741" s="1"/>
      <c r="F741" s="1"/>
      <c r="G741" s="1"/>
      <c r="H741" s="1"/>
      <c r="I741" s="1"/>
      <c r="J741" s="1"/>
      <c r="K741" s="1"/>
      <c r="L741" s="47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row>
    <row r="742" ht="15.75" customHeight="1">
      <c r="A742" s="1"/>
      <c r="B742" s="1"/>
      <c r="C742" s="1"/>
      <c r="D742" s="1"/>
      <c r="E742" s="1"/>
      <c r="F742" s="1"/>
      <c r="G742" s="1"/>
      <c r="H742" s="1"/>
      <c r="I742" s="1"/>
      <c r="J742" s="1"/>
      <c r="K742" s="1"/>
      <c r="L742" s="47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row>
    <row r="743" ht="15.75" customHeight="1">
      <c r="A743" s="1"/>
      <c r="B743" s="1"/>
      <c r="C743" s="1"/>
      <c r="D743" s="1"/>
      <c r="E743" s="1"/>
      <c r="F743" s="1"/>
      <c r="G743" s="1"/>
      <c r="H743" s="1"/>
      <c r="I743" s="1"/>
      <c r="J743" s="1"/>
      <c r="K743" s="1"/>
      <c r="L743" s="47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row>
    <row r="744" ht="15.75" customHeight="1">
      <c r="A744" s="1"/>
      <c r="B744" s="1"/>
      <c r="C744" s="1"/>
      <c r="D744" s="1"/>
      <c r="E744" s="1"/>
      <c r="F744" s="1"/>
      <c r="G744" s="1"/>
      <c r="H744" s="1"/>
      <c r="I744" s="1"/>
      <c r="J744" s="1"/>
      <c r="K744" s="1"/>
      <c r="L744" s="47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row>
    <row r="745" ht="15.75" customHeight="1">
      <c r="A745" s="1"/>
      <c r="B745" s="1"/>
      <c r="C745" s="1"/>
      <c r="D745" s="1"/>
      <c r="E745" s="1"/>
      <c r="F745" s="1"/>
      <c r="G745" s="1"/>
      <c r="H745" s="1"/>
      <c r="I745" s="1"/>
      <c r="J745" s="1"/>
      <c r="K745" s="1"/>
      <c r="L745" s="47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row>
    <row r="746" ht="15.75" customHeight="1">
      <c r="A746" s="1"/>
      <c r="B746" s="1"/>
      <c r="C746" s="1"/>
      <c r="D746" s="1"/>
      <c r="E746" s="1"/>
      <c r="F746" s="1"/>
      <c r="G746" s="1"/>
      <c r="H746" s="1"/>
      <c r="I746" s="1"/>
      <c r="J746" s="1"/>
      <c r="K746" s="1"/>
      <c r="L746" s="47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row>
    <row r="747" ht="15.75" customHeight="1">
      <c r="A747" s="1"/>
      <c r="B747" s="1"/>
      <c r="C747" s="1"/>
      <c r="D747" s="1"/>
      <c r="E747" s="1"/>
      <c r="F747" s="1"/>
      <c r="G747" s="1"/>
      <c r="H747" s="1"/>
      <c r="I747" s="1"/>
      <c r="J747" s="1"/>
      <c r="K747" s="1"/>
      <c r="L747" s="47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row>
    <row r="748" ht="15.75" customHeight="1">
      <c r="A748" s="1"/>
      <c r="B748" s="1"/>
      <c r="C748" s="1"/>
      <c r="D748" s="1"/>
      <c r="E748" s="1"/>
      <c r="F748" s="1"/>
      <c r="G748" s="1"/>
      <c r="H748" s="1"/>
      <c r="I748" s="1"/>
      <c r="J748" s="1"/>
      <c r="K748" s="1"/>
      <c r="L748" s="47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row>
    <row r="749" ht="15.75" customHeight="1">
      <c r="A749" s="1"/>
      <c r="B749" s="1"/>
      <c r="C749" s="1"/>
      <c r="D749" s="1"/>
      <c r="E749" s="1"/>
      <c r="F749" s="1"/>
      <c r="G749" s="1"/>
      <c r="H749" s="1"/>
      <c r="I749" s="1"/>
      <c r="J749" s="1"/>
      <c r="K749" s="1"/>
      <c r="L749" s="47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row>
    <row r="750" ht="15.75" customHeight="1">
      <c r="A750" s="1"/>
      <c r="B750" s="1"/>
      <c r="C750" s="1"/>
      <c r="D750" s="1"/>
      <c r="E750" s="1"/>
      <c r="F750" s="1"/>
      <c r="G750" s="1"/>
      <c r="H750" s="1"/>
      <c r="I750" s="1"/>
      <c r="J750" s="1"/>
      <c r="K750" s="1"/>
      <c r="L750" s="47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row>
    <row r="751" ht="15.75" customHeight="1">
      <c r="A751" s="1"/>
      <c r="B751" s="1"/>
      <c r="C751" s="1"/>
      <c r="D751" s="1"/>
      <c r="E751" s="1"/>
      <c r="F751" s="1"/>
      <c r="G751" s="1"/>
      <c r="H751" s="1"/>
      <c r="I751" s="1"/>
      <c r="J751" s="1"/>
      <c r="K751" s="1"/>
      <c r="L751" s="47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row>
    <row r="752" ht="15.75" customHeight="1">
      <c r="A752" s="1"/>
      <c r="B752" s="1"/>
      <c r="C752" s="1"/>
      <c r="D752" s="1"/>
      <c r="E752" s="1"/>
      <c r="F752" s="1"/>
      <c r="G752" s="1"/>
      <c r="H752" s="1"/>
      <c r="I752" s="1"/>
      <c r="J752" s="1"/>
      <c r="K752" s="1"/>
      <c r="L752" s="47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row>
    <row r="753" ht="15.75" customHeight="1">
      <c r="A753" s="1"/>
      <c r="B753" s="1"/>
      <c r="C753" s="1"/>
      <c r="D753" s="1"/>
      <c r="E753" s="1"/>
      <c r="F753" s="1"/>
      <c r="G753" s="1"/>
      <c r="H753" s="1"/>
      <c r="I753" s="1"/>
      <c r="J753" s="1"/>
      <c r="K753" s="1"/>
      <c r="L753" s="47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row>
    <row r="754" ht="15.75" customHeight="1">
      <c r="A754" s="1"/>
      <c r="B754" s="1"/>
      <c r="C754" s="1"/>
      <c r="D754" s="1"/>
      <c r="E754" s="1"/>
      <c r="F754" s="1"/>
      <c r="G754" s="1"/>
      <c r="H754" s="1"/>
      <c r="I754" s="1"/>
      <c r="J754" s="1"/>
      <c r="K754" s="1"/>
      <c r="L754" s="47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row>
    <row r="755" ht="15.75" customHeight="1">
      <c r="A755" s="1"/>
      <c r="B755" s="1"/>
      <c r="C755" s="1"/>
      <c r="D755" s="1"/>
      <c r="E755" s="1"/>
      <c r="F755" s="1"/>
      <c r="G755" s="1"/>
      <c r="H755" s="1"/>
      <c r="I755" s="1"/>
      <c r="J755" s="1"/>
      <c r="K755" s="1"/>
      <c r="L755" s="47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row>
    <row r="756" ht="15.75" customHeight="1">
      <c r="A756" s="1"/>
      <c r="B756" s="1"/>
      <c r="C756" s="1"/>
      <c r="D756" s="1"/>
      <c r="E756" s="1"/>
      <c r="F756" s="1"/>
      <c r="G756" s="1"/>
      <c r="H756" s="1"/>
      <c r="I756" s="1"/>
      <c r="J756" s="1"/>
      <c r="K756" s="1"/>
      <c r="L756" s="47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row>
    <row r="757" ht="15.75" customHeight="1">
      <c r="A757" s="1"/>
      <c r="B757" s="1"/>
      <c r="C757" s="1"/>
      <c r="D757" s="1"/>
      <c r="E757" s="1"/>
      <c r="F757" s="1"/>
      <c r="G757" s="1"/>
      <c r="H757" s="1"/>
      <c r="I757" s="1"/>
      <c r="J757" s="1"/>
      <c r="K757" s="1"/>
      <c r="L757" s="47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row>
    <row r="758" ht="15.75" customHeight="1">
      <c r="A758" s="1"/>
      <c r="B758" s="1"/>
      <c r="C758" s="1"/>
      <c r="D758" s="1"/>
      <c r="E758" s="1"/>
      <c r="F758" s="1"/>
      <c r="G758" s="1"/>
      <c r="H758" s="1"/>
      <c r="I758" s="1"/>
      <c r="J758" s="1"/>
      <c r="K758" s="1"/>
      <c r="L758" s="47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row>
    <row r="759" ht="15.75" customHeight="1">
      <c r="A759" s="1"/>
      <c r="B759" s="1"/>
      <c r="C759" s="1"/>
      <c r="D759" s="1"/>
      <c r="E759" s="1"/>
      <c r="F759" s="1"/>
      <c r="G759" s="1"/>
      <c r="H759" s="1"/>
      <c r="I759" s="1"/>
      <c r="J759" s="1"/>
      <c r="K759" s="1"/>
      <c r="L759" s="47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row>
    <row r="760" ht="15.75" customHeight="1">
      <c r="A760" s="1"/>
      <c r="B760" s="1"/>
      <c r="C760" s="1"/>
      <c r="D760" s="1"/>
      <c r="E760" s="1"/>
      <c r="F760" s="1"/>
      <c r="G760" s="1"/>
      <c r="H760" s="1"/>
      <c r="I760" s="1"/>
      <c r="J760" s="1"/>
      <c r="K760" s="1"/>
      <c r="L760" s="47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row>
    <row r="761" ht="15.75" customHeight="1">
      <c r="A761" s="1"/>
      <c r="B761" s="1"/>
      <c r="C761" s="1"/>
      <c r="D761" s="1"/>
      <c r="E761" s="1"/>
      <c r="F761" s="1"/>
      <c r="G761" s="1"/>
      <c r="H761" s="1"/>
      <c r="I761" s="1"/>
      <c r="J761" s="1"/>
      <c r="K761" s="1"/>
      <c r="L761" s="47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row>
    <row r="762" ht="15.75" customHeight="1">
      <c r="A762" s="1"/>
      <c r="B762" s="1"/>
      <c r="C762" s="1"/>
      <c r="D762" s="1"/>
      <c r="E762" s="1"/>
      <c r="F762" s="1"/>
      <c r="G762" s="1"/>
      <c r="H762" s="1"/>
      <c r="I762" s="1"/>
      <c r="J762" s="1"/>
      <c r="K762" s="1"/>
      <c r="L762" s="47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row>
    <row r="763" ht="15.75" customHeight="1">
      <c r="A763" s="1"/>
      <c r="B763" s="1"/>
      <c r="C763" s="1"/>
      <c r="D763" s="1"/>
      <c r="E763" s="1"/>
      <c r="F763" s="1"/>
      <c r="G763" s="1"/>
      <c r="H763" s="1"/>
      <c r="I763" s="1"/>
      <c r="J763" s="1"/>
      <c r="K763" s="1"/>
      <c r="L763" s="47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row>
    <row r="764" ht="15.75" customHeight="1">
      <c r="A764" s="1"/>
      <c r="B764" s="1"/>
      <c r="C764" s="1"/>
      <c r="D764" s="1"/>
      <c r="E764" s="1"/>
      <c r="F764" s="1"/>
      <c r="G764" s="1"/>
      <c r="H764" s="1"/>
      <c r="I764" s="1"/>
      <c r="J764" s="1"/>
      <c r="K764" s="1"/>
      <c r="L764" s="47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row>
    <row r="765" ht="15.75" customHeight="1">
      <c r="A765" s="1"/>
      <c r="B765" s="1"/>
      <c r="C765" s="1"/>
      <c r="D765" s="1"/>
      <c r="E765" s="1"/>
      <c r="F765" s="1"/>
      <c r="G765" s="1"/>
      <c r="H765" s="1"/>
      <c r="I765" s="1"/>
      <c r="J765" s="1"/>
      <c r="K765" s="1"/>
      <c r="L765" s="47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row>
    <row r="766" ht="15.75" customHeight="1">
      <c r="A766" s="1"/>
      <c r="B766" s="1"/>
      <c r="C766" s="1"/>
      <c r="D766" s="1"/>
      <c r="E766" s="1"/>
      <c r="F766" s="1"/>
      <c r="G766" s="1"/>
      <c r="H766" s="1"/>
      <c r="I766" s="1"/>
      <c r="J766" s="1"/>
      <c r="K766" s="1"/>
      <c r="L766" s="47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row>
    <row r="767" ht="15.75" customHeight="1">
      <c r="A767" s="1"/>
      <c r="B767" s="1"/>
      <c r="C767" s="1"/>
      <c r="D767" s="1"/>
      <c r="E767" s="1"/>
      <c r="F767" s="1"/>
      <c r="G767" s="1"/>
      <c r="H767" s="1"/>
      <c r="I767" s="1"/>
      <c r="J767" s="1"/>
      <c r="K767" s="1"/>
      <c r="L767" s="47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row>
    <row r="768" ht="15.75" customHeight="1">
      <c r="A768" s="1"/>
      <c r="B768" s="1"/>
      <c r="C768" s="1"/>
      <c r="D768" s="1"/>
      <c r="E768" s="1"/>
      <c r="F768" s="1"/>
      <c r="G768" s="1"/>
      <c r="H768" s="1"/>
      <c r="I768" s="1"/>
      <c r="J768" s="1"/>
      <c r="K768" s="1"/>
      <c r="L768" s="47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row>
    <row r="769" ht="15.75" customHeight="1">
      <c r="A769" s="1"/>
      <c r="B769" s="1"/>
      <c r="C769" s="1"/>
      <c r="D769" s="1"/>
      <c r="E769" s="1"/>
      <c r="F769" s="1"/>
      <c r="G769" s="1"/>
      <c r="H769" s="1"/>
      <c r="I769" s="1"/>
      <c r="J769" s="1"/>
      <c r="K769" s="1"/>
      <c r="L769" s="47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row>
    <row r="770" ht="15.75" customHeight="1">
      <c r="A770" s="1"/>
      <c r="B770" s="1"/>
      <c r="C770" s="1"/>
      <c r="D770" s="1"/>
      <c r="E770" s="1"/>
      <c r="F770" s="1"/>
      <c r="G770" s="1"/>
      <c r="H770" s="1"/>
      <c r="I770" s="1"/>
      <c r="J770" s="1"/>
      <c r="K770" s="1"/>
      <c r="L770" s="47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row>
    <row r="771" ht="15.75" customHeight="1">
      <c r="A771" s="1"/>
      <c r="B771" s="1"/>
      <c r="C771" s="1"/>
      <c r="D771" s="1"/>
      <c r="E771" s="1"/>
      <c r="F771" s="1"/>
      <c r="G771" s="1"/>
      <c r="H771" s="1"/>
      <c r="I771" s="1"/>
      <c r="J771" s="1"/>
      <c r="K771" s="1"/>
      <c r="L771" s="47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row>
    <row r="772" ht="15.75" customHeight="1">
      <c r="A772" s="1"/>
      <c r="B772" s="1"/>
      <c r="C772" s="1"/>
      <c r="D772" s="1"/>
      <c r="E772" s="1"/>
      <c r="F772" s="1"/>
      <c r="G772" s="1"/>
      <c r="H772" s="1"/>
      <c r="I772" s="1"/>
      <c r="J772" s="1"/>
      <c r="K772" s="1"/>
      <c r="L772" s="47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row>
    <row r="773" ht="15.75" customHeight="1">
      <c r="A773" s="1"/>
      <c r="B773" s="1"/>
      <c r="C773" s="1"/>
      <c r="D773" s="1"/>
      <c r="E773" s="1"/>
      <c r="F773" s="1"/>
      <c r="G773" s="1"/>
      <c r="H773" s="1"/>
      <c r="I773" s="1"/>
      <c r="J773" s="1"/>
      <c r="K773" s="1"/>
      <c r="L773" s="47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row>
    <row r="774" ht="15.75" customHeight="1">
      <c r="A774" s="1"/>
      <c r="B774" s="1"/>
      <c r="C774" s="1"/>
      <c r="D774" s="1"/>
      <c r="E774" s="1"/>
      <c r="F774" s="1"/>
      <c r="G774" s="1"/>
      <c r="H774" s="1"/>
      <c r="I774" s="1"/>
      <c r="J774" s="1"/>
      <c r="K774" s="1"/>
      <c r="L774" s="47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row>
    <row r="775" ht="15.75" customHeight="1">
      <c r="A775" s="1"/>
      <c r="B775" s="1"/>
      <c r="C775" s="1"/>
      <c r="D775" s="1"/>
      <c r="E775" s="1"/>
      <c r="F775" s="1"/>
      <c r="G775" s="1"/>
      <c r="H775" s="1"/>
      <c r="I775" s="1"/>
      <c r="J775" s="1"/>
      <c r="K775" s="1"/>
      <c r="L775" s="47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row>
    <row r="776" ht="15.75" customHeight="1">
      <c r="A776" s="1"/>
      <c r="B776" s="1"/>
      <c r="C776" s="1"/>
      <c r="D776" s="1"/>
      <c r="E776" s="1"/>
      <c r="F776" s="1"/>
      <c r="G776" s="1"/>
      <c r="H776" s="1"/>
      <c r="I776" s="1"/>
      <c r="J776" s="1"/>
      <c r="K776" s="1"/>
      <c r="L776" s="47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row>
    <row r="777" ht="15.75" customHeight="1">
      <c r="A777" s="1"/>
      <c r="B777" s="1"/>
      <c r="C777" s="1"/>
      <c r="D777" s="1"/>
      <c r="E777" s="1"/>
      <c r="F777" s="1"/>
      <c r="G777" s="1"/>
      <c r="H777" s="1"/>
      <c r="I777" s="1"/>
      <c r="J777" s="1"/>
      <c r="K777" s="1"/>
      <c r="L777" s="47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row>
    <row r="778" ht="15.75" customHeight="1">
      <c r="A778" s="1"/>
      <c r="B778" s="1"/>
      <c r="C778" s="1"/>
      <c r="D778" s="1"/>
      <c r="E778" s="1"/>
      <c r="F778" s="1"/>
      <c r="G778" s="1"/>
      <c r="H778" s="1"/>
      <c r="I778" s="1"/>
      <c r="J778" s="1"/>
      <c r="K778" s="1"/>
      <c r="L778" s="47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row>
    <row r="779" ht="15.75" customHeight="1">
      <c r="A779" s="1"/>
      <c r="B779" s="1"/>
      <c r="C779" s="1"/>
      <c r="D779" s="1"/>
      <c r="E779" s="1"/>
      <c r="F779" s="1"/>
      <c r="G779" s="1"/>
      <c r="H779" s="1"/>
      <c r="I779" s="1"/>
      <c r="J779" s="1"/>
      <c r="K779" s="1"/>
      <c r="L779" s="47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row>
    <row r="780" ht="15.75" customHeight="1">
      <c r="A780" s="1"/>
      <c r="B780" s="1"/>
      <c r="C780" s="1"/>
      <c r="D780" s="1"/>
      <c r="E780" s="1"/>
      <c r="F780" s="1"/>
      <c r="G780" s="1"/>
      <c r="H780" s="1"/>
      <c r="I780" s="1"/>
      <c r="J780" s="1"/>
      <c r="K780" s="1"/>
      <c r="L780" s="47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row>
    <row r="781" ht="15.75" customHeight="1">
      <c r="A781" s="1"/>
      <c r="B781" s="1"/>
      <c r="C781" s="1"/>
      <c r="D781" s="1"/>
      <c r="E781" s="1"/>
      <c r="F781" s="1"/>
      <c r="G781" s="1"/>
      <c r="H781" s="1"/>
      <c r="I781" s="1"/>
      <c r="J781" s="1"/>
      <c r="K781" s="1"/>
      <c r="L781" s="47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row>
    <row r="782" ht="15.75" customHeight="1">
      <c r="A782" s="1"/>
      <c r="B782" s="1"/>
      <c r="C782" s="1"/>
      <c r="D782" s="1"/>
      <c r="E782" s="1"/>
      <c r="F782" s="1"/>
      <c r="G782" s="1"/>
      <c r="H782" s="1"/>
      <c r="I782" s="1"/>
      <c r="J782" s="1"/>
      <c r="K782" s="1"/>
      <c r="L782" s="47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row>
    <row r="783" ht="15.75" customHeight="1">
      <c r="A783" s="1"/>
      <c r="B783" s="1"/>
      <c r="C783" s="1"/>
      <c r="D783" s="1"/>
      <c r="E783" s="1"/>
      <c r="F783" s="1"/>
      <c r="G783" s="1"/>
      <c r="H783" s="1"/>
      <c r="I783" s="1"/>
      <c r="J783" s="1"/>
      <c r="K783" s="1"/>
      <c r="L783" s="47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row>
    <row r="784" ht="15.75" customHeight="1">
      <c r="A784" s="1"/>
      <c r="B784" s="1"/>
      <c r="C784" s="1"/>
      <c r="D784" s="1"/>
      <c r="E784" s="1"/>
      <c r="F784" s="1"/>
      <c r="G784" s="1"/>
      <c r="H784" s="1"/>
      <c r="I784" s="1"/>
      <c r="J784" s="1"/>
      <c r="K784" s="1"/>
      <c r="L784" s="47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row>
    <row r="785" ht="15.75" customHeight="1">
      <c r="A785" s="1"/>
      <c r="B785" s="1"/>
      <c r="C785" s="1"/>
      <c r="D785" s="1"/>
      <c r="E785" s="1"/>
      <c r="F785" s="1"/>
      <c r="G785" s="1"/>
      <c r="H785" s="1"/>
      <c r="I785" s="1"/>
      <c r="J785" s="1"/>
      <c r="K785" s="1"/>
      <c r="L785" s="47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row>
    <row r="786" ht="15.75" customHeight="1">
      <c r="A786" s="1"/>
      <c r="B786" s="1"/>
      <c r="C786" s="1"/>
      <c r="D786" s="1"/>
      <c r="E786" s="1"/>
      <c r="F786" s="1"/>
      <c r="G786" s="1"/>
      <c r="H786" s="1"/>
      <c r="I786" s="1"/>
      <c r="J786" s="1"/>
      <c r="K786" s="1"/>
      <c r="L786" s="47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row>
    <row r="787" ht="15.75" customHeight="1">
      <c r="A787" s="1"/>
      <c r="B787" s="1"/>
      <c r="C787" s="1"/>
      <c r="D787" s="1"/>
      <c r="E787" s="1"/>
      <c r="F787" s="1"/>
      <c r="G787" s="1"/>
      <c r="H787" s="1"/>
      <c r="I787" s="1"/>
      <c r="J787" s="1"/>
      <c r="K787" s="1"/>
      <c r="L787" s="47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row>
    <row r="788" ht="15.75" customHeight="1">
      <c r="A788" s="1"/>
      <c r="B788" s="1"/>
      <c r="C788" s="1"/>
      <c r="D788" s="1"/>
      <c r="E788" s="1"/>
      <c r="F788" s="1"/>
      <c r="G788" s="1"/>
      <c r="H788" s="1"/>
      <c r="I788" s="1"/>
      <c r="J788" s="1"/>
      <c r="K788" s="1"/>
      <c r="L788" s="47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row>
    <row r="789" ht="15.75" customHeight="1">
      <c r="A789" s="1"/>
      <c r="B789" s="1"/>
      <c r="C789" s="1"/>
      <c r="D789" s="1"/>
      <c r="E789" s="1"/>
      <c r="F789" s="1"/>
      <c r="G789" s="1"/>
      <c r="H789" s="1"/>
      <c r="I789" s="1"/>
      <c r="J789" s="1"/>
      <c r="K789" s="1"/>
      <c r="L789" s="47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row>
    <row r="790" ht="15.75" customHeight="1">
      <c r="A790" s="1"/>
      <c r="B790" s="1"/>
      <c r="C790" s="1"/>
      <c r="D790" s="1"/>
      <c r="E790" s="1"/>
      <c r="F790" s="1"/>
      <c r="G790" s="1"/>
      <c r="H790" s="1"/>
      <c r="I790" s="1"/>
      <c r="J790" s="1"/>
      <c r="K790" s="1"/>
      <c r="L790" s="47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row>
    <row r="791" ht="15.75" customHeight="1">
      <c r="A791" s="1"/>
      <c r="B791" s="1"/>
      <c r="C791" s="1"/>
      <c r="D791" s="1"/>
      <c r="E791" s="1"/>
      <c r="F791" s="1"/>
      <c r="G791" s="1"/>
      <c r="H791" s="1"/>
      <c r="I791" s="1"/>
      <c r="J791" s="1"/>
      <c r="K791" s="1"/>
      <c r="L791" s="47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row>
    <row r="792" ht="15.75" customHeight="1">
      <c r="A792" s="1"/>
      <c r="B792" s="1"/>
      <c r="C792" s="1"/>
      <c r="D792" s="1"/>
      <c r="E792" s="1"/>
      <c r="F792" s="1"/>
      <c r="G792" s="1"/>
      <c r="H792" s="1"/>
      <c r="I792" s="1"/>
      <c r="J792" s="1"/>
      <c r="K792" s="1"/>
      <c r="L792" s="47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row>
    <row r="793" ht="15.75" customHeight="1">
      <c r="A793" s="1"/>
      <c r="B793" s="1"/>
      <c r="C793" s="1"/>
      <c r="D793" s="1"/>
      <c r="E793" s="1"/>
      <c r="F793" s="1"/>
      <c r="G793" s="1"/>
      <c r="H793" s="1"/>
      <c r="I793" s="1"/>
      <c r="J793" s="1"/>
      <c r="K793" s="1"/>
      <c r="L793" s="47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row>
    <row r="794" ht="15.75" customHeight="1">
      <c r="A794" s="1"/>
      <c r="B794" s="1"/>
      <c r="C794" s="1"/>
      <c r="D794" s="1"/>
      <c r="E794" s="1"/>
      <c r="F794" s="1"/>
      <c r="G794" s="1"/>
      <c r="H794" s="1"/>
      <c r="I794" s="1"/>
      <c r="J794" s="1"/>
      <c r="K794" s="1"/>
      <c r="L794" s="47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row>
    <row r="795" ht="15.75" customHeight="1">
      <c r="A795" s="1"/>
      <c r="B795" s="1"/>
      <c r="C795" s="1"/>
      <c r="D795" s="1"/>
      <c r="E795" s="1"/>
      <c r="F795" s="1"/>
      <c r="G795" s="1"/>
      <c r="H795" s="1"/>
      <c r="I795" s="1"/>
      <c r="J795" s="1"/>
      <c r="K795" s="1"/>
      <c r="L795" s="47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row>
    <row r="796" ht="15.75" customHeight="1">
      <c r="A796" s="1"/>
      <c r="B796" s="1"/>
      <c r="C796" s="1"/>
      <c r="D796" s="1"/>
      <c r="E796" s="1"/>
      <c r="F796" s="1"/>
      <c r="G796" s="1"/>
      <c r="H796" s="1"/>
      <c r="I796" s="1"/>
      <c r="J796" s="1"/>
      <c r="K796" s="1"/>
      <c r="L796" s="47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row>
    <row r="797" ht="15.75" customHeight="1">
      <c r="A797" s="1"/>
      <c r="B797" s="1"/>
      <c r="C797" s="1"/>
      <c r="D797" s="1"/>
      <c r="E797" s="1"/>
      <c r="F797" s="1"/>
      <c r="G797" s="1"/>
      <c r="H797" s="1"/>
      <c r="I797" s="1"/>
      <c r="J797" s="1"/>
      <c r="K797" s="1"/>
      <c r="L797" s="47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row>
    <row r="798" ht="15.75" customHeight="1">
      <c r="A798" s="1"/>
      <c r="B798" s="1"/>
      <c r="C798" s="1"/>
      <c r="D798" s="1"/>
      <c r="E798" s="1"/>
      <c r="F798" s="1"/>
      <c r="G798" s="1"/>
      <c r="H798" s="1"/>
      <c r="I798" s="1"/>
      <c r="J798" s="1"/>
      <c r="K798" s="1"/>
      <c r="L798" s="47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row>
    <row r="799" ht="15.75" customHeight="1">
      <c r="A799" s="1"/>
      <c r="B799" s="1"/>
      <c r="C799" s="1"/>
      <c r="D799" s="1"/>
      <c r="E799" s="1"/>
      <c r="F799" s="1"/>
      <c r="G799" s="1"/>
      <c r="H799" s="1"/>
      <c r="I799" s="1"/>
      <c r="J799" s="1"/>
      <c r="K799" s="1"/>
      <c r="L799" s="47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row>
    <row r="800" ht="15.75" customHeight="1">
      <c r="A800" s="1"/>
      <c r="B800" s="1"/>
      <c r="C800" s="1"/>
      <c r="D800" s="1"/>
      <c r="E800" s="1"/>
      <c r="F800" s="1"/>
      <c r="G800" s="1"/>
      <c r="H800" s="1"/>
      <c r="I800" s="1"/>
      <c r="J800" s="1"/>
      <c r="K800" s="1"/>
      <c r="L800" s="47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row>
    <row r="801" ht="15.75" customHeight="1">
      <c r="A801" s="1"/>
      <c r="B801" s="1"/>
      <c r="C801" s="1"/>
      <c r="D801" s="1"/>
      <c r="E801" s="1"/>
      <c r="F801" s="1"/>
      <c r="G801" s="1"/>
      <c r="H801" s="1"/>
      <c r="I801" s="1"/>
      <c r="J801" s="1"/>
      <c r="K801" s="1"/>
      <c r="L801" s="47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row>
    <row r="802" ht="15.75" customHeight="1">
      <c r="A802" s="1"/>
      <c r="B802" s="1"/>
      <c r="C802" s="1"/>
      <c r="D802" s="1"/>
      <c r="E802" s="1"/>
      <c r="F802" s="1"/>
      <c r="G802" s="1"/>
      <c r="H802" s="1"/>
      <c r="I802" s="1"/>
      <c r="J802" s="1"/>
      <c r="K802" s="1"/>
      <c r="L802" s="47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row>
    <row r="803" ht="15.75" customHeight="1">
      <c r="A803" s="1"/>
      <c r="B803" s="1"/>
      <c r="C803" s="1"/>
      <c r="D803" s="1"/>
      <c r="E803" s="1"/>
      <c r="F803" s="1"/>
      <c r="G803" s="1"/>
      <c r="H803" s="1"/>
      <c r="I803" s="1"/>
      <c r="J803" s="1"/>
      <c r="K803" s="1"/>
      <c r="L803" s="47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row>
    <row r="804" ht="15.75" customHeight="1">
      <c r="A804" s="1"/>
      <c r="B804" s="1"/>
      <c r="C804" s="1"/>
      <c r="D804" s="1"/>
      <c r="E804" s="1"/>
      <c r="F804" s="1"/>
      <c r="G804" s="1"/>
      <c r="H804" s="1"/>
      <c r="I804" s="1"/>
      <c r="J804" s="1"/>
      <c r="K804" s="1"/>
      <c r="L804" s="47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row>
    <row r="805" ht="15.75" customHeight="1">
      <c r="A805" s="1"/>
      <c r="B805" s="1"/>
      <c r="C805" s="1"/>
      <c r="D805" s="1"/>
      <c r="E805" s="1"/>
      <c r="F805" s="1"/>
      <c r="G805" s="1"/>
      <c r="H805" s="1"/>
      <c r="I805" s="1"/>
      <c r="J805" s="1"/>
      <c r="K805" s="1"/>
      <c r="L805" s="47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row>
    <row r="806" ht="15.75" customHeight="1">
      <c r="A806" s="1"/>
      <c r="B806" s="1"/>
      <c r="C806" s="1"/>
      <c r="D806" s="1"/>
      <c r="E806" s="1"/>
      <c r="F806" s="1"/>
      <c r="G806" s="1"/>
      <c r="H806" s="1"/>
      <c r="I806" s="1"/>
      <c r="J806" s="1"/>
      <c r="K806" s="1"/>
      <c r="L806" s="47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row>
    <row r="807" ht="15.75" customHeight="1">
      <c r="A807" s="1"/>
      <c r="B807" s="1"/>
      <c r="C807" s="1"/>
      <c r="D807" s="1"/>
      <c r="E807" s="1"/>
      <c r="F807" s="1"/>
      <c r="G807" s="1"/>
      <c r="H807" s="1"/>
      <c r="I807" s="1"/>
      <c r="J807" s="1"/>
      <c r="K807" s="1"/>
      <c r="L807" s="47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row>
    <row r="808" ht="15.75" customHeight="1">
      <c r="A808" s="1"/>
      <c r="B808" s="1"/>
      <c r="C808" s="1"/>
      <c r="D808" s="1"/>
      <c r="E808" s="1"/>
      <c r="F808" s="1"/>
      <c r="G808" s="1"/>
      <c r="H808" s="1"/>
      <c r="I808" s="1"/>
      <c r="J808" s="1"/>
      <c r="K808" s="1"/>
      <c r="L808" s="47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row>
    <row r="809" ht="15.75" customHeight="1">
      <c r="A809" s="1"/>
      <c r="B809" s="1"/>
      <c r="C809" s="1"/>
      <c r="D809" s="1"/>
      <c r="E809" s="1"/>
      <c r="F809" s="1"/>
      <c r="G809" s="1"/>
      <c r="H809" s="1"/>
      <c r="I809" s="1"/>
      <c r="J809" s="1"/>
      <c r="K809" s="1"/>
      <c r="L809" s="47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row>
    <row r="810" ht="15.75" customHeight="1">
      <c r="A810" s="1"/>
      <c r="B810" s="1"/>
      <c r="C810" s="1"/>
      <c r="D810" s="1"/>
      <c r="E810" s="1"/>
      <c r="F810" s="1"/>
      <c r="G810" s="1"/>
      <c r="H810" s="1"/>
      <c r="I810" s="1"/>
      <c r="J810" s="1"/>
      <c r="K810" s="1"/>
      <c r="L810" s="47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row>
    <row r="811" ht="15.75" customHeight="1">
      <c r="A811" s="1"/>
      <c r="B811" s="1"/>
      <c r="C811" s="1"/>
      <c r="D811" s="1"/>
      <c r="E811" s="1"/>
      <c r="F811" s="1"/>
      <c r="G811" s="1"/>
      <c r="H811" s="1"/>
      <c r="I811" s="1"/>
      <c r="J811" s="1"/>
      <c r="K811" s="1"/>
      <c r="L811" s="47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row>
    <row r="812" ht="15.75" customHeight="1">
      <c r="A812" s="1"/>
      <c r="B812" s="1"/>
      <c r="C812" s="1"/>
      <c r="D812" s="1"/>
      <c r="E812" s="1"/>
      <c r="F812" s="1"/>
      <c r="G812" s="1"/>
      <c r="H812" s="1"/>
      <c r="I812" s="1"/>
      <c r="J812" s="1"/>
      <c r="K812" s="1"/>
      <c r="L812" s="47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row>
    <row r="813" ht="15.75" customHeight="1">
      <c r="A813" s="1"/>
      <c r="B813" s="1"/>
      <c r="C813" s="1"/>
      <c r="D813" s="1"/>
      <c r="E813" s="1"/>
      <c r="F813" s="1"/>
      <c r="G813" s="1"/>
      <c r="H813" s="1"/>
      <c r="I813" s="1"/>
      <c r="J813" s="1"/>
      <c r="K813" s="1"/>
      <c r="L813" s="47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row>
    <row r="814" ht="15.75" customHeight="1">
      <c r="A814" s="1"/>
      <c r="B814" s="1"/>
      <c r="C814" s="1"/>
      <c r="D814" s="1"/>
      <c r="E814" s="1"/>
      <c r="F814" s="1"/>
      <c r="G814" s="1"/>
      <c r="H814" s="1"/>
      <c r="I814" s="1"/>
      <c r="J814" s="1"/>
      <c r="K814" s="1"/>
      <c r="L814" s="47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row>
    <row r="815" ht="15.75" customHeight="1">
      <c r="A815" s="1"/>
      <c r="B815" s="1"/>
      <c r="C815" s="1"/>
      <c r="D815" s="1"/>
      <c r="E815" s="1"/>
      <c r="F815" s="1"/>
      <c r="G815" s="1"/>
      <c r="H815" s="1"/>
      <c r="I815" s="1"/>
      <c r="J815" s="1"/>
      <c r="K815" s="1"/>
      <c r="L815" s="47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row>
    <row r="816" ht="15.75" customHeight="1">
      <c r="A816" s="1"/>
      <c r="B816" s="1"/>
      <c r="C816" s="1"/>
      <c r="D816" s="1"/>
      <c r="E816" s="1"/>
      <c r="F816" s="1"/>
      <c r="G816" s="1"/>
      <c r="H816" s="1"/>
      <c r="I816" s="1"/>
      <c r="J816" s="1"/>
      <c r="K816" s="1"/>
      <c r="L816" s="47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row>
    <row r="817" ht="15.75" customHeight="1">
      <c r="A817" s="1"/>
      <c r="B817" s="1"/>
      <c r="C817" s="1"/>
      <c r="D817" s="1"/>
      <c r="E817" s="1"/>
      <c r="F817" s="1"/>
      <c r="G817" s="1"/>
      <c r="H817" s="1"/>
      <c r="I817" s="1"/>
      <c r="J817" s="1"/>
      <c r="K817" s="1"/>
      <c r="L817" s="47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row>
    <row r="818" ht="15.75" customHeight="1">
      <c r="A818" s="1"/>
      <c r="B818" s="1"/>
      <c r="C818" s="1"/>
      <c r="D818" s="1"/>
      <c r="E818" s="1"/>
      <c r="F818" s="1"/>
      <c r="G818" s="1"/>
      <c r="H818" s="1"/>
      <c r="I818" s="1"/>
      <c r="J818" s="1"/>
      <c r="K818" s="1"/>
      <c r="L818" s="47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row>
    <row r="819" ht="15.75" customHeight="1">
      <c r="A819" s="1"/>
      <c r="B819" s="1"/>
      <c r="C819" s="1"/>
      <c r="D819" s="1"/>
      <c r="E819" s="1"/>
      <c r="F819" s="1"/>
      <c r="G819" s="1"/>
      <c r="H819" s="1"/>
      <c r="I819" s="1"/>
      <c r="J819" s="1"/>
      <c r="K819" s="1"/>
      <c r="L819" s="47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row>
    <row r="820" ht="15.75" customHeight="1">
      <c r="A820" s="1"/>
      <c r="B820" s="1"/>
      <c r="C820" s="1"/>
      <c r="D820" s="1"/>
      <c r="E820" s="1"/>
      <c r="F820" s="1"/>
      <c r="G820" s="1"/>
      <c r="H820" s="1"/>
      <c r="I820" s="1"/>
      <c r="J820" s="1"/>
      <c r="K820" s="1"/>
      <c r="L820" s="47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row>
    <row r="821" ht="15.75" customHeight="1">
      <c r="A821" s="1"/>
      <c r="B821" s="1"/>
      <c r="C821" s="1"/>
      <c r="D821" s="1"/>
      <c r="E821" s="1"/>
      <c r="F821" s="1"/>
      <c r="G821" s="1"/>
      <c r="H821" s="1"/>
      <c r="I821" s="1"/>
      <c r="J821" s="1"/>
      <c r="K821" s="1"/>
      <c r="L821" s="47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row>
    <row r="822" ht="15.75" customHeight="1">
      <c r="A822" s="1"/>
      <c r="B822" s="1"/>
      <c r="C822" s="1"/>
      <c r="D822" s="1"/>
      <c r="E822" s="1"/>
      <c r="F822" s="1"/>
      <c r="G822" s="1"/>
      <c r="H822" s="1"/>
      <c r="I822" s="1"/>
      <c r="J822" s="1"/>
      <c r="K822" s="1"/>
      <c r="L822" s="47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row>
    <row r="823" ht="15.75" customHeight="1">
      <c r="A823" s="1"/>
      <c r="B823" s="1"/>
      <c r="C823" s="1"/>
      <c r="D823" s="1"/>
      <c r="E823" s="1"/>
      <c r="F823" s="1"/>
      <c r="G823" s="1"/>
      <c r="H823" s="1"/>
      <c r="I823" s="1"/>
      <c r="J823" s="1"/>
      <c r="K823" s="1"/>
      <c r="L823" s="47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row>
    <row r="824" ht="15.75" customHeight="1">
      <c r="A824" s="1"/>
      <c r="B824" s="1"/>
      <c r="C824" s="1"/>
      <c r="D824" s="1"/>
      <c r="E824" s="1"/>
      <c r="F824" s="1"/>
      <c r="G824" s="1"/>
      <c r="H824" s="1"/>
      <c r="I824" s="1"/>
      <c r="J824" s="1"/>
      <c r="K824" s="1"/>
      <c r="L824" s="47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row>
    <row r="825" ht="15.75" customHeight="1">
      <c r="A825" s="1"/>
      <c r="B825" s="1"/>
      <c r="C825" s="1"/>
      <c r="D825" s="1"/>
      <c r="E825" s="1"/>
      <c r="F825" s="1"/>
      <c r="G825" s="1"/>
      <c r="H825" s="1"/>
      <c r="I825" s="1"/>
      <c r="J825" s="1"/>
      <c r="K825" s="1"/>
      <c r="L825" s="47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row>
    <row r="826" ht="15.75" customHeight="1">
      <c r="A826" s="1"/>
      <c r="B826" s="1"/>
      <c r="C826" s="1"/>
      <c r="D826" s="1"/>
      <c r="E826" s="1"/>
      <c r="F826" s="1"/>
      <c r="G826" s="1"/>
      <c r="H826" s="1"/>
      <c r="I826" s="1"/>
      <c r="J826" s="1"/>
      <c r="K826" s="1"/>
      <c r="L826" s="47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row>
    <row r="827" ht="15.75" customHeight="1">
      <c r="A827" s="1"/>
      <c r="B827" s="1"/>
      <c r="C827" s="1"/>
      <c r="D827" s="1"/>
      <c r="E827" s="1"/>
      <c r="F827" s="1"/>
      <c r="G827" s="1"/>
      <c r="H827" s="1"/>
      <c r="I827" s="1"/>
      <c r="J827" s="1"/>
      <c r="K827" s="1"/>
      <c r="L827" s="47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row>
    <row r="828" ht="15.75" customHeight="1">
      <c r="A828" s="1"/>
      <c r="B828" s="1"/>
      <c r="C828" s="1"/>
      <c r="D828" s="1"/>
      <c r="E828" s="1"/>
      <c r="F828" s="1"/>
      <c r="G828" s="1"/>
      <c r="H828" s="1"/>
      <c r="I828" s="1"/>
      <c r="J828" s="1"/>
      <c r="K828" s="1"/>
      <c r="L828" s="47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row>
    <row r="829" ht="15.75" customHeight="1">
      <c r="A829" s="1"/>
      <c r="B829" s="1"/>
      <c r="C829" s="1"/>
      <c r="D829" s="1"/>
      <c r="E829" s="1"/>
      <c r="F829" s="1"/>
      <c r="G829" s="1"/>
      <c r="H829" s="1"/>
      <c r="I829" s="1"/>
      <c r="J829" s="1"/>
      <c r="K829" s="1"/>
      <c r="L829" s="47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row>
    <row r="830" ht="15.75" customHeight="1">
      <c r="A830" s="1"/>
      <c r="B830" s="1"/>
      <c r="C830" s="1"/>
      <c r="D830" s="1"/>
      <c r="E830" s="1"/>
      <c r="F830" s="1"/>
      <c r="G830" s="1"/>
      <c r="H830" s="1"/>
      <c r="I830" s="1"/>
      <c r="J830" s="1"/>
      <c r="K830" s="1"/>
      <c r="L830" s="47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row>
    <row r="831" ht="15.75" customHeight="1">
      <c r="A831" s="1"/>
      <c r="B831" s="1"/>
      <c r="C831" s="1"/>
      <c r="D831" s="1"/>
      <c r="E831" s="1"/>
      <c r="F831" s="1"/>
      <c r="G831" s="1"/>
      <c r="H831" s="1"/>
      <c r="I831" s="1"/>
      <c r="J831" s="1"/>
      <c r="K831" s="1"/>
      <c r="L831" s="47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row>
    <row r="832" ht="15.75" customHeight="1">
      <c r="A832" s="1"/>
      <c r="B832" s="1"/>
      <c r="C832" s="1"/>
      <c r="D832" s="1"/>
      <c r="E832" s="1"/>
      <c r="F832" s="1"/>
      <c r="G832" s="1"/>
      <c r="H832" s="1"/>
      <c r="I832" s="1"/>
      <c r="J832" s="1"/>
      <c r="K832" s="1"/>
      <c r="L832" s="47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row>
    <row r="833" ht="15.75" customHeight="1">
      <c r="A833" s="1"/>
      <c r="B833" s="1"/>
      <c r="C833" s="1"/>
      <c r="D833" s="1"/>
      <c r="E833" s="1"/>
      <c r="F833" s="1"/>
      <c r="G833" s="1"/>
      <c r="H833" s="1"/>
      <c r="I833" s="1"/>
      <c r="J833" s="1"/>
      <c r="K833" s="1"/>
      <c r="L833" s="47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row>
    <row r="834" ht="15.75" customHeight="1">
      <c r="A834" s="1"/>
      <c r="B834" s="1"/>
      <c r="C834" s="1"/>
      <c r="D834" s="1"/>
      <c r="E834" s="1"/>
      <c r="F834" s="1"/>
      <c r="G834" s="1"/>
      <c r="H834" s="1"/>
      <c r="I834" s="1"/>
      <c r="J834" s="1"/>
      <c r="K834" s="1"/>
      <c r="L834" s="47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row>
    <row r="835" ht="15.75" customHeight="1">
      <c r="A835" s="1"/>
      <c r="B835" s="1"/>
      <c r="C835" s="1"/>
      <c r="D835" s="1"/>
      <c r="E835" s="1"/>
      <c r="F835" s="1"/>
      <c r="G835" s="1"/>
      <c r="H835" s="1"/>
      <c r="I835" s="1"/>
      <c r="J835" s="1"/>
      <c r="K835" s="1"/>
      <c r="L835" s="47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row>
    <row r="836" ht="15.75" customHeight="1">
      <c r="A836" s="1"/>
      <c r="B836" s="1"/>
      <c r="C836" s="1"/>
      <c r="D836" s="1"/>
      <c r="E836" s="1"/>
      <c r="F836" s="1"/>
      <c r="G836" s="1"/>
      <c r="H836" s="1"/>
      <c r="I836" s="1"/>
      <c r="J836" s="1"/>
      <c r="K836" s="1"/>
      <c r="L836" s="47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row>
    <row r="837" ht="15.75" customHeight="1">
      <c r="A837" s="1"/>
      <c r="B837" s="1"/>
      <c r="C837" s="1"/>
      <c r="D837" s="1"/>
      <c r="E837" s="1"/>
      <c r="F837" s="1"/>
      <c r="G837" s="1"/>
      <c r="H837" s="1"/>
      <c r="I837" s="1"/>
      <c r="J837" s="1"/>
      <c r="K837" s="1"/>
      <c r="L837" s="47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row>
    <row r="838" ht="15.75" customHeight="1">
      <c r="A838" s="1"/>
      <c r="B838" s="1"/>
      <c r="C838" s="1"/>
      <c r="D838" s="1"/>
      <c r="E838" s="1"/>
      <c r="F838" s="1"/>
      <c r="G838" s="1"/>
      <c r="H838" s="1"/>
      <c r="I838" s="1"/>
      <c r="J838" s="1"/>
      <c r="K838" s="1"/>
      <c r="L838" s="47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row>
    <row r="839" ht="15.75" customHeight="1">
      <c r="A839" s="1"/>
      <c r="B839" s="1"/>
      <c r="C839" s="1"/>
      <c r="D839" s="1"/>
      <c r="E839" s="1"/>
      <c r="F839" s="1"/>
      <c r="G839" s="1"/>
      <c r="H839" s="1"/>
      <c r="I839" s="1"/>
      <c r="J839" s="1"/>
      <c r="K839" s="1"/>
      <c r="L839" s="47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row>
    <row r="840" ht="15.75" customHeight="1">
      <c r="A840" s="1"/>
      <c r="B840" s="1"/>
      <c r="C840" s="1"/>
      <c r="D840" s="1"/>
      <c r="E840" s="1"/>
      <c r="F840" s="1"/>
      <c r="G840" s="1"/>
      <c r="H840" s="1"/>
      <c r="I840" s="1"/>
      <c r="J840" s="1"/>
      <c r="K840" s="1"/>
      <c r="L840" s="47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row>
    <row r="841" ht="15.75" customHeight="1">
      <c r="A841" s="1"/>
      <c r="B841" s="1"/>
      <c r="C841" s="1"/>
      <c r="D841" s="1"/>
      <c r="E841" s="1"/>
      <c r="F841" s="1"/>
      <c r="G841" s="1"/>
      <c r="H841" s="1"/>
      <c r="I841" s="1"/>
      <c r="J841" s="1"/>
      <c r="K841" s="1"/>
      <c r="L841" s="47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row>
    <row r="842" ht="15.75" customHeight="1">
      <c r="A842" s="1"/>
      <c r="B842" s="1"/>
      <c r="C842" s="1"/>
      <c r="D842" s="1"/>
      <c r="E842" s="1"/>
      <c r="F842" s="1"/>
      <c r="G842" s="1"/>
      <c r="H842" s="1"/>
      <c r="I842" s="1"/>
      <c r="J842" s="1"/>
      <c r="K842" s="1"/>
      <c r="L842" s="47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row>
    <row r="843" ht="15.75" customHeight="1">
      <c r="A843" s="1"/>
      <c r="B843" s="1"/>
      <c r="C843" s="1"/>
      <c r="D843" s="1"/>
      <c r="E843" s="1"/>
      <c r="F843" s="1"/>
      <c r="G843" s="1"/>
      <c r="H843" s="1"/>
      <c r="I843" s="1"/>
      <c r="J843" s="1"/>
      <c r="K843" s="1"/>
      <c r="L843" s="47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row>
    <row r="844" ht="15.75" customHeight="1">
      <c r="A844" s="1"/>
      <c r="B844" s="1"/>
      <c r="C844" s="1"/>
      <c r="D844" s="1"/>
      <c r="E844" s="1"/>
      <c r="F844" s="1"/>
      <c r="G844" s="1"/>
      <c r="H844" s="1"/>
      <c r="I844" s="1"/>
      <c r="J844" s="1"/>
      <c r="K844" s="1"/>
      <c r="L844" s="47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row>
    <row r="845" ht="15.75" customHeight="1">
      <c r="A845" s="1"/>
      <c r="B845" s="1"/>
      <c r="C845" s="1"/>
      <c r="D845" s="1"/>
      <c r="E845" s="1"/>
      <c r="F845" s="1"/>
      <c r="G845" s="1"/>
      <c r="H845" s="1"/>
      <c r="I845" s="1"/>
      <c r="J845" s="1"/>
      <c r="K845" s="1"/>
      <c r="L845" s="47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row>
    <row r="846" ht="15.75" customHeight="1">
      <c r="A846" s="1"/>
      <c r="B846" s="1"/>
      <c r="C846" s="1"/>
      <c r="D846" s="1"/>
      <c r="E846" s="1"/>
      <c r="F846" s="1"/>
      <c r="G846" s="1"/>
      <c r="H846" s="1"/>
      <c r="I846" s="1"/>
      <c r="J846" s="1"/>
      <c r="K846" s="1"/>
      <c r="L846" s="47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row>
    <row r="847" ht="15.75" customHeight="1">
      <c r="A847" s="1"/>
      <c r="B847" s="1"/>
      <c r="C847" s="1"/>
      <c r="D847" s="1"/>
      <c r="E847" s="1"/>
      <c r="F847" s="1"/>
      <c r="G847" s="1"/>
      <c r="H847" s="1"/>
      <c r="I847" s="1"/>
      <c r="J847" s="1"/>
      <c r="K847" s="1"/>
      <c r="L847" s="47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row>
    <row r="848" ht="15.75" customHeight="1">
      <c r="A848" s="1"/>
      <c r="B848" s="1"/>
      <c r="C848" s="1"/>
      <c r="D848" s="1"/>
      <c r="E848" s="1"/>
      <c r="F848" s="1"/>
      <c r="G848" s="1"/>
      <c r="H848" s="1"/>
      <c r="I848" s="1"/>
      <c r="J848" s="1"/>
      <c r="K848" s="1"/>
      <c r="L848" s="47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row>
    <row r="849" ht="15.75" customHeight="1">
      <c r="A849" s="1"/>
      <c r="B849" s="1"/>
      <c r="C849" s="1"/>
      <c r="D849" s="1"/>
      <c r="E849" s="1"/>
      <c r="F849" s="1"/>
      <c r="G849" s="1"/>
      <c r="H849" s="1"/>
      <c r="I849" s="1"/>
      <c r="J849" s="1"/>
      <c r="K849" s="1"/>
      <c r="L849" s="47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row>
    <row r="850" ht="15.75" customHeight="1">
      <c r="A850" s="1"/>
      <c r="B850" s="1"/>
      <c r="C850" s="1"/>
      <c r="D850" s="1"/>
      <c r="E850" s="1"/>
      <c r="F850" s="1"/>
      <c r="G850" s="1"/>
      <c r="H850" s="1"/>
      <c r="I850" s="1"/>
      <c r="J850" s="1"/>
      <c r="K850" s="1"/>
      <c r="L850" s="47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row>
    <row r="851" ht="15.75" customHeight="1">
      <c r="A851" s="1"/>
      <c r="B851" s="1"/>
      <c r="C851" s="1"/>
      <c r="D851" s="1"/>
      <c r="E851" s="1"/>
      <c r="F851" s="1"/>
      <c r="G851" s="1"/>
      <c r="H851" s="1"/>
      <c r="I851" s="1"/>
      <c r="J851" s="1"/>
      <c r="K851" s="1"/>
      <c r="L851" s="47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row>
    <row r="852" ht="15.75" customHeight="1">
      <c r="A852" s="1"/>
      <c r="B852" s="1"/>
      <c r="C852" s="1"/>
      <c r="D852" s="1"/>
      <c r="E852" s="1"/>
      <c r="F852" s="1"/>
      <c r="G852" s="1"/>
      <c r="H852" s="1"/>
      <c r="I852" s="1"/>
      <c r="J852" s="1"/>
      <c r="K852" s="1"/>
      <c r="L852" s="47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row>
    <row r="853" ht="15.75" customHeight="1">
      <c r="A853" s="1"/>
      <c r="B853" s="1"/>
      <c r="C853" s="1"/>
      <c r="D853" s="1"/>
      <c r="E853" s="1"/>
      <c r="F853" s="1"/>
      <c r="G853" s="1"/>
      <c r="H853" s="1"/>
      <c r="I853" s="1"/>
      <c r="J853" s="1"/>
      <c r="K853" s="1"/>
      <c r="L853" s="47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row>
    <row r="854" ht="15.75" customHeight="1">
      <c r="A854" s="1"/>
      <c r="B854" s="1"/>
      <c r="C854" s="1"/>
      <c r="D854" s="1"/>
      <c r="E854" s="1"/>
      <c r="F854" s="1"/>
      <c r="G854" s="1"/>
      <c r="H854" s="1"/>
      <c r="I854" s="1"/>
      <c r="J854" s="1"/>
      <c r="K854" s="1"/>
      <c r="L854" s="47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row>
    <row r="855" ht="15.75" customHeight="1">
      <c r="A855" s="1"/>
      <c r="B855" s="1"/>
      <c r="C855" s="1"/>
      <c r="D855" s="1"/>
      <c r="E855" s="1"/>
      <c r="F855" s="1"/>
      <c r="G855" s="1"/>
      <c r="H855" s="1"/>
      <c r="I855" s="1"/>
      <c r="J855" s="1"/>
      <c r="K855" s="1"/>
      <c r="L855" s="47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row>
    <row r="856" ht="15.75" customHeight="1">
      <c r="A856" s="1"/>
      <c r="B856" s="1"/>
      <c r="C856" s="1"/>
      <c r="D856" s="1"/>
      <c r="E856" s="1"/>
      <c r="F856" s="1"/>
      <c r="G856" s="1"/>
      <c r="H856" s="1"/>
      <c r="I856" s="1"/>
      <c r="J856" s="1"/>
      <c r="K856" s="1"/>
      <c r="L856" s="47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row>
    <row r="857" ht="15.75" customHeight="1">
      <c r="A857" s="1"/>
      <c r="B857" s="1"/>
      <c r="C857" s="1"/>
      <c r="D857" s="1"/>
      <c r="E857" s="1"/>
      <c r="F857" s="1"/>
      <c r="G857" s="1"/>
      <c r="H857" s="1"/>
      <c r="I857" s="1"/>
      <c r="J857" s="1"/>
      <c r="K857" s="1"/>
      <c r="L857" s="47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row>
    <row r="858" ht="15.75" customHeight="1">
      <c r="A858" s="1"/>
      <c r="B858" s="1"/>
      <c r="C858" s="1"/>
      <c r="D858" s="1"/>
      <c r="E858" s="1"/>
      <c r="F858" s="1"/>
      <c r="G858" s="1"/>
      <c r="H858" s="1"/>
      <c r="I858" s="1"/>
      <c r="J858" s="1"/>
      <c r="K858" s="1"/>
      <c r="L858" s="47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row>
    <row r="859" ht="15.75" customHeight="1">
      <c r="A859" s="1"/>
      <c r="B859" s="1"/>
      <c r="C859" s="1"/>
      <c r="D859" s="1"/>
      <c r="E859" s="1"/>
      <c r="F859" s="1"/>
      <c r="G859" s="1"/>
      <c r="H859" s="1"/>
      <c r="I859" s="1"/>
      <c r="J859" s="1"/>
      <c r="K859" s="1"/>
      <c r="L859" s="47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row>
    <row r="860" ht="15.75" customHeight="1">
      <c r="A860" s="1"/>
      <c r="B860" s="1"/>
      <c r="C860" s="1"/>
      <c r="D860" s="1"/>
      <c r="E860" s="1"/>
      <c r="F860" s="1"/>
      <c r="G860" s="1"/>
      <c r="H860" s="1"/>
      <c r="I860" s="1"/>
      <c r="J860" s="1"/>
      <c r="K860" s="1"/>
      <c r="L860" s="47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row>
    <row r="861" ht="15.75" customHeight="1">
      <c r="A861" s="1"/>
      <c r="B861" s="1"/>
      <c r="C861" s="1"/>
      <c r="D861" s="1"/>
      <c r="E861" s="1"/>
      <c r="F861" s="1"/>
      <c r="G861" s="1"/>
      <c r="H861" s="1"/>
      <c r="I861" s="1"/>
      <c r="J861" s="1"/>
      <c r="K861" s="1"/>
      <c r="L861" s="47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row>
    <row r="862" ht="15.75" customHeight="1">
      <c r="A862" s="1"/>
      <c r="B862" s="1"/>
      <c r="C862" s="1"/>
      <c r="D862" s="1"/>
      <c r="E862" s="1"/>
      <c r="F862" s="1"/>
      <c r="G862" s="1"/>
      <c r="H862" s="1"/>
      <c r="I862" s="1"/>
      <c r="J862" s="1"/>
      <c r="K862" s="1"/>
      <c r="L862" s="47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row>
    <row r="863" ht="15.75" customHeight="1">
      <c r="A863" s="1"/>
      <c r="B863" s="1"/>
      <c r="C863" s="1"/>
      <c r="D863" s="1"/>
      <c r="E863" s="1"/>
      <c r="F863" s="1"/>
      <c r="G863" s="1"/>
      <c r="H863" s="1"/>
      <c r="I863" s="1"/>
      <c r="J863" s="1"/>
      <c r="K863" s="1"/>
      <c r="L863" s="47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row>
    <row r="864" ht="15.75" customHeight="1">
      <c r="A864" s="1"/>
      <c r="B864" s="1"/>
      <c r="C864" s="1"/>
      <c r="D864" s="1"/>
      <c r="E864" s="1"/>
      <c r="F864" s="1"/>
      <c r="G864" s="1"/>
      <c r="H864" s="1"/>
      <c r="I864" s="1"/>
      <c r="J864" s="1"/>
      <c r="K864" s="1"/>
      <c r="L864" s="47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row>
    <row r="865" ht="15.75" customHeight="1">
      <c r="A865" s="1"/>
      <c r="B865" s="1"/>
      <c r="C865" s="1"/>
      <c r="D865" s="1"/>
      <c r="E865" s="1"/>
      <c r="F865" s="1"/>
      <c r="G865" s="1"/>
      <c r="H865" s="1"/>
      <c r="I865" s="1"/>
      <c r="J865" s="1"/>
      <c r="K865" s="1"/>
      <c r="L865" s="47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row>
    <row r="866" ht="15.75" customHeight="1">
      <c r="A866" s="1"/>
      <c r="B866" s="1"/>
      <c r="C866" s="1"/>
      <c r="D866" s="1"/>
      <c r="E866" s="1"/>
      <c r="F866" s="1"/>
      <c r="G866" s="1"/>
      <c r="H866" s="1"/>
      <c r="I866" s="1"/>
      <c r="J866" s="1"/>
      <c r="K866" s="1"/>
      <c r="L866" s="47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row>
    <row r="867" ht="15.75" customHeight="1">
      <c r="A867" s="1"/>
      <c r="B867" s="1"/>
      <c r="C867" s="1"/>
      <c r="D867" s="1"/>
      <c r="E867" s="1"/>
      <c r="F867" s="1"/>
      <c r="G867" s="1"/>
      <c r="H867" s="1"/>
      <c r="I867" s="1"/>
      <c r="J867" s="1"/>
      <c r="K867" s="1"/>
      <c r="L867" s="47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row>
    <row r="868" ht="15.75" customHeight="1">
      <c r="A868" s="1"/>
      <c r="B868" s="1"/>
      <c r="C868" s="1"/>
      <c r="D868" s="1"/>
      <c r="E868" s="1"/>
      <c r="F868" s="1"/>
      <c r="G868" s="1"/>
      <c r="H868" s="1"/>
      <c r="I868" s="1"/>
      <c r="J868" s="1"/>
      <c r="K868" s="1"/>
      <c r="L868" s="47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row>
    <row r="869" ht="15.75" customHeight="1">
      <c r="A869" s="1"/>
      <c r="B869" s="1"/>
      <c r="C869" s="1"/>
      <c r="D869" s="1"/>
      <c r="E869" s="1"/>
      <c r="F869" s="1"/>
      <c r="G869" s="1"/>
      <c r="H869" s="1"/>
      <c r="I869" s="1"/>
      <c r="J869" s="1"/>
      <c r="K869" s="1"/>
      <c r="L869" s="47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row>
    <row r="870" ht="15.75" customHeight="1">
      <c r="A870" s="1"/>
      <c r="B870" s="1"/>
      <c r="C870" s="1"/>
      <c r="D870" s="1"/>
      <c r="E870" s="1"/>
      <c r="F870" s="1"/>
      <c r="G870" s="1"/>
      <c r="H870" s="1"/>
      <c r="I870" s="1"/>
      <c r="J870" s="1"/>
      <c r="K870" s="1"/>
      <c r="L870" s="47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row>
    <row r="871" ht="15.75" customHeight="1">
      <c r="A871" s="1"/>
      <c r="B871" s="1"/>
      <c r="C871" s="1"/>
      <c r="D871" s="1"/>
      <c r="E871" s="1"/>
      <c r="F871" s="1"/>
      <c r="G871" s="1"/>
      <c r="H871" s="1"/>
      <c r="I871" s="1"/>
      <c r="J871" s="1"/>
      <c r="K871" s="1"/>
      <c r="L871" s="47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row>
    <row r="872" ht="15.75" customHeight="1">
      <c r="A872" s="1"/>
      <c r="B872" s="1"/>
      <c r="C872" s="1"/>
      <c r="D872" s="1"/>
      <c r="E872" s="1"/>
      <c r="F872" s="1"/>
      <c r="G872" s="1"/>
      <c r="H872" s="1"/>
      <c r="I872" s="1"/>
      <c r="J872" s="1"/>
      <c r="K872" s="1"/>
      <c r="L872" s="47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row>
    <row r="873" ht="15.75" customHeight="1">
      <c r="A873" s="1"/>
      <c r="B873" s="1"/>
      <c r="C873" s="1"/>
      <c r="D873" s="1"/>
      <c r="E873" s="1"/>
      <c r="F873" s="1"/>
      <c r="G873" s="1"/>
      <c r="H873" s="1"/>
      <c r="I873" s="1"/>
      <c r="J873" s="1"/>
      <c r="K873" s="1"/>
      <c r="L873" s="47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row>
    <row r="874" ht="15.75" customHeight="1">
      <c r="A874" s="1"/>
      <c r="B874" s="1"/>
      <c r="C874" s="1"/>
      <c r="D874" s="1"/>
      <c r="E874" s="1"/>
      <c r="F874" s="1"/>
      <c r="G874" s="1"/>
      <c r="H874" s="1"/>
      <c r="I874" s="1"/>
      <c r="J874" s="1"/>
      <c r="K874" s="1"/>
      <c r="L874" s="47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row>
    <row r="875" ht="15.75" customHeight="1">
      <c r="A875" s="1"/>
      <c r="B875" s="1"/>
      <c r="C875" s="1"/>
      <c r="D875" s="1"/>
      <c r="E875" s="1"/>
      <c r="F875" s="1"/>
      <c r="G875" s="1"/>
      <c r="H875" s="1"/>
      <c r="I875" s="1"/>
      <c r="J875" s="1"/>
      <c r="K875" s="1"/>
      <c r="L875" s="47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row>
    <row r="876" ht="15.75" customHeight="1">
      <c r="A876" s="1"/>
      <c r="B876" s="1"/>
      <c r="C876" s="1"/>
      <c r="D876" s="1"/>
      <c r="E876" s="1"/>
      <c r="F876" s="1"/>
      <c r="G876" s="1"/>
      <c r="H876" s="1"/>
      <c r="I876" s="1"/>
      <c r="J876" s="1"/>
      <c r="K876" s="1"/>
      <c r="L876" s="47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row>
    <row r="877" ht="15.75" customHeight="1">
      <c r="A877" s="1"/>
      <c r="B877" s="1"/>
      <c r="C877" s="1"/>
      <c r="D877" s="1"/>
      <c r="E877" s="1"/>
      <c r="F877" s="1"/>
      <c r="G877" s="1"/>
      <c r="H877" s="1"/>
      <c r="I877" s="1"/>
      <c r="J877" s="1"/>
      <c r="K877" s="1"/>
      <c r="L877" s="47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row>
    <row r="878" ht="15.75" customHeight="1">
      <c r="A878" s="1"/>
      <c r="B878" s="1"/>
      <c r="C878" s="1"/>
      <c r="D878" s="1"/>
      <c r="E878" s="1"/>
      <c r="F878" s="1"/>
      <c r="G878" s="1"/>
      <c r="H878" s="1"/>
      <c r="I878" s="1"/>
      <c r="J878" s="1"/>
      <c r="K878" s="1"/>
      <c r="L878" s="47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row>
    <row r="879" ht="15.75" customHeight="1">
      <c r="A879" s="1"/>
      <c r="B879" s="1"/>
      <c r="C879" s="1"/>
      <c r="D879" s="1"/>
      <c r="E879" s="1"/>
      <c r="F879" s="1"/>
      <c r="G879" s="1"/>
      <c r="H879" s="1"/>
      <c r="I879" s="1"/>
      <c r="J879" s="1"/>
      <c r="K879" s="1"/>
      <c r="L879" s="47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row>
    <row r="880" ht="15.75" customHeight="1">
      <c r="A880" s="1"/>
      <c r="B880" s="1"/>
      <c r="C880" s="1"/>
      <c r="D880" s="1"/>
      <c r="E880" s="1"/>
      <c r="F880" s="1"/>
      <c r="G880" s="1"/>
      <c r="H880" s="1"/>
      <c r="I880" s="1"/>
      <c r="J880" s="1"/>
      <c r="K880" s="1"/>
      <c r="L880" s="47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row>
    <row r="881" ht="15.75" customHeight="1">
      <c r="A881" s="1"/>
      <c r="B881" s="1"/>
      <c r="C881" s="1"/>
      <c r="D881" s="1"/>
      <c r="E881" s="1"/>
      <c r="F881" s="1"/>
      <c r="G881" s="1"/>
      <c r="H881" s="1"/>
      <c r="I881" s="1"/>
      <c r="J881" s="1"/>
      <c r="K881" s="1"/>
      <c r="L881" s="47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row>
    <row r="882" ht="15.75" customHeight="1">
      <c r="A882" s="1"/>
      <c r="B882" s="1"/>
      <c r="C882" s="1"/>
      <c r="D882" s="1"/>
      <c r="E882" s="1"/>
      <c r="F882" s="1"/>
      <c r="G882" s="1"/>
      <c r="H882" s="1"/>
      <c r="I882" s="1"/>
      <c r="J882" s="1"/>
      <c r="K882" s="1"/>
      <c r="L882" s="47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row>
    <row r="883" ht="15.75" customHeight="1">
      <c r="A883" s="1"/>
      <c r="B883" s="1"/>
      <c r="C883" s="1"/>
      <c r="D883" s="1"/>
      <c r="E883" s="1"/>
      <c r="F883" s="1"/>
      <c r="G883" s="1"/>
      <c r="H883" s="1"/>
      <c r="I883" s="1"/>
      <c r="J883" s="1"/>
      <c r="K883" s="1"/>
      <c r="L883" s="47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row>
    <row r="884" ht="15.75" customHeight="1">
      <c r="A884" s="1"/>
      <c r="B884" s="1"/>
      <c r="C884" s="1"/>
      <c r="D884" s="1"/>
      <c r="E884" s="1"/>
      <c r="F884" s="1"/>
      <c r="G884" s="1"/>
      <c r="H884" s="1"/>
      <c r="I884" s="1"/>
      <c r="J884" s="1"/>
      <c r="K884" s="1"/>
      <c r="L884" s="47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row>
    <row r="885" ht="15.75" customHeight="1">
      <c r="A885" s="1"/>
      <c r="B885" s="1"/>
      <c r="C885" s="1"/>
      <c r="D885" s="1"/>
      <c r="E885" s="1"/>
      <c r="F885" s="1"/>
      <c r="G885" s="1"/>
      <c r="H885" s="1"/>
      <c r="I885" s="1"/>
      <c r="J885" s="1"/>
      <c r="K885" s="1"/>
      <c r="L885" s="47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row>
    <row r="886" ht="15.75" customHeight="1">
      <c r="A886" s="1"/>
      <c r="B886" s="1"/>
      <c r="C886" s="1"/>
      <c r="D886" s="1"/>
      <c r="E886" s="1"/>
      <c r="F886" s="1"/>
      <c r="G886" s="1"/>
      <c r="H886" s="1"/>
      <c r="I886" s="1"/>
      <c r="J886" s="1"/>
      <c r="K886" s="1"/>
      <c r="L886" s="47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row>
    <row r="887" ht="15.75" customHeight="1">
      <c r="A887" s="1"/>
      <c r="B887" s="1"/>
      <c r="C887" s="1"/>
      <c r="D887" s="1"/>
      <c r="E887" s="1"/>
      <c r="F887" s="1"/>
      <c r="G887" s="1"/>
      <c r="H887" s="1"/>
      <c r="I887" s="1"/>
      <c r="J887" s="1"/>
      <c r="K887" s="1"/>
      <c r="L887" s="47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row>
    <row r="888" ht="15.75" customHeight="1">
      <c r="A888" s="1"/>
      <c r="B888" s="1"/>
      <c r="C888" s="1"/>
      <c r="D888" s="1"/>
      <c r="E888" s="1"/>
      <c r="F888" s="1"/>
      <c r="G888" s="1"/>
      <c r="H888" s="1"/>
      <c r="I888" s="1"/>
      <c r="J888" s="1"/>
      <c r="K888" s="1"/>
      <c r="L888" s="47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row>
    <row r="889" ht="15.75" customHeight="1">
      <c r="A889" s="1"/>
      <c r="B889" s="1"/>
      <c r="C889" s="1"/>
      <c r="D889" s="1"/>
      <c r="E889" s="1"/>
      <c r="F889" s="1"/>
      <c r="G889" s="1"/>
      <c r="H889" s="1"/>
      <c r="I889" s="1"/>
      <c r="J889" s="1"/>
      <c r="K889" s="1"/>
      <c r="L889" s="47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row>
    <row r="890" ht="15.75" customHeight="1">
      <c r="A890" s="1"/>
      <c r="B890" s="1"/>
      <c r="C890" s="1"/>
      <c r="D890" s="1"/>
      <c r="E890" s="1"/>
      <c r="F890" s="1"/>
      <c r="G890" s="1"/>
      <c r="H890" s="1"/>
      <c r="I890" s="1"/>
      <c r="J890" s="1"/>
      <c r="K890" s="1"/>
      <c r="L890" s="47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row>
    <row r="891" ht="15.75" customHeight="1">
      <c r="A891" s="1"/>
      <c r="B891" s="1"/>
      <c r="C891" s="1"/>
      <c r="D891" s="1"/>
      <c r="E891" s="1"/>
      <c r="F891" s="1"/>
      <c r="G891" s="1"/>
      <c r="H891" s="1"/>
      <c r="I891" s="1"/>
      <c r="J891" s="1"/>
      <c r="K891" s="1"/>
      <c r="L891" s="47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row>
    <row r="892" ht="15.75" customHeight="1">
      <c r="A892" s="1"/>
      <c r="B892" s="1"/>
      <c r="C892" s="1"/>
      <c r="D892" s="1"/>
      <c r="E892" s="1"/>
      <c r="F892" s="1"/>
      <c r="G892" s="1"/>
      <c r="H892" s="1"/>
      <c r="I892" s="1"/>
      <c r="J892" s="1"/>
      <c r="K892" s="1"/>
      <c r="L892" s="47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row>
    <row r="893" ht="15.75" customHeight="1">
      <c r="A893" s="1"/>
      <c r="B893" s="1"/>
      <c r="C893" s="1"/>
      <c r="D893" s="1"/>
      <c r="E893" s="1"/>
      <c r="F893" s="1"/>
      <c r="G893" s="1"/>
      <c r="H893" s="1"/>
      <c r="I893" s="1"/>
      <c r="J893" s="1"/>
      <c r="K893" s="1"/>
      <c r="L893" s="47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row>
    <row r="894" ht="15.75" customHeight="1">
      <c r="A894" s="1"/>
      <c r="B894" s="1"/>
      <c r="C894" s="1"/>
      <c r="D894" s="1"/>
      <c r="E894" s="1"/>
      <c r="F894" s="1"/>
      <c r="G894" s="1"/>
      <c r="H894" s="1"/>
      <c r="I894" s="1"/>
      <c r="J894" s="1"/>
      <c r="K894" s="1"/>
      <c r="L894" s="47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row>
    <row r="895" ht="15.75" customHeight="1">
      <c r="A895" s="1"/>
      <c r="B895" s="1"/>
      <c r="C895" s="1"/>
      <c r="D895" s="1"/>
      <c r="E895" s="1"/>
      <c r="F895" s="1"/>
      <c r="G895" s="1"/>
      <c r="H895" s="1"/>
      <c r="I895" s="1"/>
      <c r="J895" s="1"/>
      <c r="K895" s="1"/>
      <c r="L895" s="47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row>
    <row r="896" ht="15.75" customHeight="1">
      <c r="A896" s="1"/>
      <c r="B896" s="1"/>
      <c r="C896" s="1"/>
      <c r="D896" s="1"/>
      <c r="E896" s="1"/>
      <c r="F896" s="1"/>
      <c r="G896" s="1"/>
      <c r="H896" s="1"/>
      <c r="I896" s="1"/>
      <c r="J896" s="1"/>
      <c r="K896" s="1"/>
      <c r="L896" s="47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row>
    <row r="897" ht="15.75" customHeight="1">
      <c r="A897" s="1"/>
      <c r="B897" s="1"/>
      <c r="C897" s="1"/>
      <c r="D897" s="1"/>
      <c r="E897" s="1"/>
      <c r="F897" s="1"/>
      <c r="G897" s="1"/>
      <c r="H897" s="1"/>
      <c r="I897" s="1"/>
      <c r="J897" s="1"/>
      <c r="K897" s="1"/>
      <c r="L897" s="47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row>
    <row r="898" ht="15.75" customHeight="1">
      <c r="A898" s="1"/>
      <c r="B898" s="1"/>
      <c r="C898" s="1"/>
      <c r="D898" s="1"/>
      <c r="E898" s="1"/>
      <c r="F898" s="1"/>
      <c r="G898" s="1"/>
      <c r="H898" s="1"/>
      <c r="I898" s="1"/>
      <c r="J898" s="1"/>
      <c r="K898" s="1"/>
      <c r="L898" s="47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row>
    <row r="899" ht="15.75" customHeight="1">
      <c r="A899" s="1"/>
      <c r="B899" s="1"/>
      <c r="C899" s="1"/>
      <c r="D899" s="1"/>
      <c r="E899" s="1"/>
      <c r="F899" s="1"/>
      <c r="G899" s="1"/>
      <c r="H899" s="1"/>
      <c r="I899" s="1"/>
      <c r="J899" s="1"/>
      <c r="K899" s="1"/>
      <c r="L899" s="47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row>
    <row r="900" ht="15.75" customHeight="1">
      <c r="A900" s="1"/>
      <c r="B900" s="1"/>
      <c r="C900" s="1"/>
      <c r="D900" s="1"/>
      <c r="E900" s="1"/>
      <c r="F900" s="1"/>
      <c r="G900" s="1"/>
      <c r="H900" s="1"/>
      <c r="I900" s="1"/>
      <c r="J900" s="1"/>
      <c r="K900" s="1"/>
      <c r="L900" s="47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row>
    <row r="901" ht="15.75" customHeight="1">
      <c r="A901" s="1"/>
      <c r="B901" s="1"/>
      <c r="C901" s="1"/>
      <c r="D901" s="1"/>
      <c r="E901" s="1"/>
      <c r="F901" s="1"/>
      <c r="G901" s="1"/>
      <c r="H901" s="1"/>
      <c r="I901" s="1"/>
      <c r="J901" s="1"/>
      <c r="K901" s="1"/>
      <c r="L901" s="47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row>
    <row r="902" ht="15.75" customHeight="1">
      <c r="A902" s="1"/>
      <c r="B902" s="1"/>
      <c r="C902" s="1"/>
      <c r="D902" s="1"/>
      <c r="E902" s="1"/>
      <c r="F902" s="1"/>
      <c r="G902" s="1"/>
      <c r="H902" s="1"/>
      <c r="I902" s="1"/>
      <c r="J902" s="1"/>
      <c r="K902" s="1"/>
      <c r="L902" s="47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row>
    <row r="903" ht="15.75" customHeight="1">
      <c r="A903" s="1"/>
      <c r="B903" s="1"/>
      <c r="C903" s="1"/>
      <c r="D903" s="1"/>
      <c r="E903" s="1"/>
      <c r="F903" s="1"/>
      <c r="G903" s="1"/>
      <c r="H903" s="1"/>
      <c r="I903" s="1"/>
      <c r="J903" s="1"/>
      <c r="K903" s="1"/>
      <c r="L903" s="47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row>
    <row r="904" ht="15.75" customHeight="1">
      <c r="A904" s="1"/>
      <c r="B904" s="1"/>
      <c r="C904" s="1"/>
      <c r="D904" s="1"/>
      <c r="E904" s="1"/>
      <c r="F904" s="1"/>
      <c r="G904" s="1"/>
      <c r="H904" s="1"/>
      <c r="I904" s="1"/>
      <c r="J904" s="1"/>
      <c r="K904" s="1"/>
      <c r="L904" s="47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row>
    <row r="905" ht="15.75" customHeight="1">
      <c r="A905" s="1"/>
      <c r="B905" s="1"/>
      <c r="C905" s="1"/>
      <c r="D905" s="1"/>
      <c r="E905" s="1"/>
      <c r="F905" s="1"/>
      <c r="G905" s="1"/>
      <c r="H905" s="1"/>
      <c r="I905" s="1"/>
      <c r="J905" s="1"/>
      <c r="K905" s="1"/>
      <c r="L905" s="47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row>
    <row r="906" ht="15.75" customHeight="1">
      <c r="A906" s="1"/>
      <c r="B906" s="1"/>
      <c r="C906" s="1"/>
      <c r="D906" s="1"/>
      <c r="E906" s="1"/>
      <c r="F906" s="1"/>
      <c r="G906" s="1"/>
      <c r="H906" s="1"/>
      <c r="I906" s="1"/>
      <c r="J906" s="1"/>
      <c r="K906" s="1"/>
      <c r="L906" s="47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row>
    <row r="907" ht="15.75" customHeight="1">
      <c r="A907" s="1"/>
      <c r="B907" s="1"/>
      <c r="C907" s="1"/>
      <c r="D907" s="1"/>
      <c r="E907" s="1"/>
      <c r="F907" s="1"/>
      <c r="G907" s="1"/>
      <c r="H907" s="1"/>
      <c r="I907" s="1"/>
      <c r="J907" s="1"/>
      <c r="K907" s="1"/>
      <c r="L907" s="47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row>
    <row r="908" ht="15.75" customHeight="1">
      <c r="A908" s="1"/>
      <c r="B908" s="1"/>
      <c r="C908" s="1"/>
      <c r="D908" s="1"/>
      <c r="E908" s="1"/>
      <c r="F908" s="1"/>
      <c r="G908" s="1"/>
      <c r="H908" s="1"/>
      <c r="I908" s="1"/>
      <c r="J908" s="1"/>
      <c r="K908" s="1"/>
      <c r="L908" s="47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row>
    <row r="909" ht="15.75" customHeight="1">
      <c r="A909" s="1"/>
      <c r="B909" s="1"/>
      <c r="C909" s="1"/>
      <c r="D909" s="1"/>
      <c r="E909" s="1"/>
      <c r="F909" s="1"/>
      <c r="G909" s="1"/>
      <c r="H909" s="1"/>
      <c r="I909" s="1"/>
      <c r="J909" s="1"/>
      <c r="K909" s="1"/>
      <c r="L909" s="47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row>
    <row r="910" ht="15.75" customHeight="1">
      <c r="A910" s="1"/>
      <c r="B910" s="1"/>
      <c r="C910" s="1"/>
      <c r="D910" s="1"/>
      <c r="E910" s="1"/>
      <c r="F910" s="1"/>
      <c r="G910" s="1"/>
      <c r="H910" s="1"/>
      <c r="I910" s="1"/>
      <c r="J910" s="1"/>
      <c r="K910" s="1"/>
      <c r="L910" s="47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row>
    <row r="911" ht="15.75" customHeight="1">
      <c r="A911" s="1"/>
      <c r="B911" s="1"/>
      <c r="C911" s="1"/>
      <c r="D911" s="1"/>
      <c r="E911" s="1"/>
      <c r="F911" s="1"/>
      <c r="G911" s="1"/>
      <c r="H911" s="1"/>
      <c r="I911" s="1"/>
      <c r="J911" s="1"/>
      <c r="K911" s="1"/>
      <c r="L911" s="47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row>
    <row r="912" ht="15.75" customHeight="1">
      <c r="A912" s="1"/>
      <c r="B912" s="1"/>
      <c r="C912" s="1"/>
      <c r="D912" s="1"/>
      <c r="E912" s="1"/>
      <c r="F912" s="1"/>
      <c r="G912" s="1"/>
      <c r="H912" s="1"/>
      <c r="I912" s="1"/>
      <c r="J912" s="1"/>
      <c r="K912" s="1"/>
      <c r="L912" s="47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row>
    <row r="913" ht="15.75" customHeight="1">
      <c r="A913" s="1"/>
      <c r="B913" s="1"/>
      <c r="C913" s="1"/>
      <c r="D913" s="1"/>
      <c r="E913" s="1"/>
      <c r="F913" s="1"/>
      <c r="G913" s="1"/>
      <c r="H913" s="1"/>
      <c r="I913" s="1"/>
      <c r="J913" s="1"/>
      <c r="K913" s="1"/>
      <c r="L913" s="47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row>
    <row r="914" ht="15.75" customHeight="1">
      <c r="A914" s="1"/>
      <c r="B914" s="1"/>
      <c r="C914" s="1"/>
      <c r="D914" s="1"/>
      <c r="E914" s="1"/>
      <c r="F914" s="1"/>
      <c r="G914" s="1"/>
      <c r="H914" s="1"/>
      <c r="I914" s="1"/>
      <c r="J914" s="1"/>
      <c r="K914" s="1"/>
      <c r="L914" s="47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row>
    <row r="915" ht="15.75" customHeight="1">
      <c r="A915" s="1"/>
      <c r="B915" s="1"/>
      <c r="C915" s="1"/>
      <c r="D915" s="1"/>
      <c r="E915" s="1"/>
      <c r="F915" s="1"/>
      <c r="G915" s="1"/>
      <c r="H915" s="1"/>
      <c r="I915" s="1"/>
      <c r="J915" s="1"/>
      <c r="K915" s="1"/>
      <c r="L915" s="47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row>
    <row r="916" ht="15.75" customHeight="1">
      <c r="A916" s="1"/>
      <c r="B916" s="1"/>
      <c r="C916" s="1"/>
      <c r="D916" s="1"/>
      <c r="E916" s="1"/>
      <c r="F916" s="1"/>
      <c r="G916" s="1"/>
      <c r="H916" s="1"/>
      <c r="I916" s="1"/>
      <c r="J916" s="1"/>
      <c r="K916" s="1"/>
      <c r="L916" s="47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row>
    <row r="917" ht="15.75" customHeight="1">
      <c r="A917" s="1"/>
      <c r="B917" s="1"/>
      <c r="C917" s="1"/>
      <c r="D917" s="1"/>
      <c r="E917" s="1"/>
      <c r="F917" s="1"/>
      <c r="G917" s="1"/>
      <c r="H917" s="1"/>
      <c r="I917" s="1"/>
      <c r="J917" s="1"/>
      <c r="K917" s="1"/>
      <c r="L917" s="47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row>
    <row r="918" ht="15.75" customHeight="1">
      <c r="A918" s="1"/>
      <c r="B918" s="1"/>
      <c r="C918" s="1"/>
      <c r="D918" s="1"/>
      <c r="E918" s="1"/>
      <c r="F918" s="1"/>
      <c r="G918" s="1"/>
      <c r="H918" s="1"/>
      <c r="I918" s="1"/>
      <c r="J918" s="1"/>
      <c r="K918" s="1"/>
      <c r="L918" s="47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row>
    <row r="919" ht="15.75" customHeight="1">
      <c r="A919" s="1"/>
      <c r="B919" s="1"/>
      <c r="C919" s="1"/>
      <c r="D919" s="1"/>
      <c r="E919" s="1"/>
      <c r="F919" s="1"/>
      <c r="G919" s="1"/>
      <c r="H919" s="1"/>
      <c r="I919" s="1"/>
      <c r="J919" s="1"/>
      <c r="K919" s="1"/>
      <c r="L919" s="47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row>
    <row r="920" ht="15.75" customHeight="1">
      <c r="A920" s="1"/>
      <c r="B920" s="1"/>
      <c r="C920" s="1"/>
      <c r="D920" s="1"/>
      <c r="E920" s="1"/>
      <c r="F920" s="1"/>
      <c r="G920" s="1"/>
      <c r="H920" s="1"/>
      <c r="I920" s="1"/>
      <c r="J920" s="1"/>
      <c r="K920" s="1"/>
      <c r="L920" s="47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row>
    <row r="921" ht="15.75" customHeight="1">
      <c r="A921" s="1"/>
      <c r="B921" s="1"/>
      <c r="C921" s="1"/>
      <c r="D921" s="1"/>
      <c r="E921" s="1"/>
      <c r="F921" s="1"/>
      <c r="G921" s="1"/>
      <c r="H921" s="1"/>
      <c r="I921" s="1"/>
      <c r="J921" s="1"/>
      <c r="K921" s="1"/>
      <c r="L921" s="47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row>
    <row r="922" ht="15.75" customHeight="1">
      <c r="A922" s="1"/>
      <c r="B922" s="1"/>
      <c r="C922" s="1"/>
      <c r="D922" s="1"/>
      <c r="E922" s="1"/>
      <c r="F922" s="1"/>
      <c r="G922" s="1"/>
      <c r="H922" s="1"/>
      <c r="I922" s="1"/>
      <c r="J922" s="1"/>
      <c r="K922" s="1"/>
      <c r="L922" s="47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row>
    <row r="923" ht="15.75" customHeight="1">
      <c r="A923" s="1"/>
      <c r="B923" s="1"/>
      <c r="C923" s="1"/>
      <c r="D923" s="1"/>
      <c r="E923" s="1"/>
      <c r="F923" s="1"/>
      <c r="G923" s="1"/>
      <c r="H923" s="1"/>
      <c r="I923" s="1"/>
      <c r="J923" s="1"/>
      <c r="K923" s="1"/>
      <c r="L923" s="47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row>
    <row r="924" ht="15.75" customHeight="1">
      <c r="A924" s="1"/>
      <c r="B924" s="1"/>
      <c r="C924" s="1"/>
      <c r="D924" s="1"/>
      <c r="E924" s="1"/>
      <c r="F924" s="1"/>
      <c r="G924" s="1"/>
      <c r="H924" s="1"/>
      <c r="I924" s="1"/>
      <c r="J924" s="1"/>
      <c r="K924" s="1"/>
      <c r="L924" s="47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row>
    <row r="925" ht="15.75" customHeight="1">
      <c r="A925" s="1"/>
      <c r="B925" s="1"/>
      <c r="C925" s="1"/>
      <c r="D925" s="1"/>
      <c r="E925" s="1"/>
      <c r="F925" s="1"/>
      <c r="G925" s="1"/>
      <c r="H925" s="1"/>
      <c r="I925" s="1"/>
      <c r="J925" s="1"/>
      <c r="K925" s="1"/>
      <c r="L925" s="47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row>
    <row r="926" ht="15.75" customHeight="1">
      <c r="A926" s="1"/>
      <c r="B926" s="1"/>
      <c r="C926" s="1"/>
      <c r="D926" s="1"/>
      <c r="E926" s="1"/>
      <c r="F926" s="1"/>
      <c r="G926" s="1"/>
      <c r="H926" s="1"/>
      <c r="I926" s="1"/>
      <c r="J926" s="1"/>
      <c r="K926" s="1"/>
      <c r="L926" s="47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row>
    <row r="927" ht="15.75" customHeight="1">
      <c r="A927" s="1"/>
      <c r="B927" s="1"/>
      <c r="C927" s="1"/>
      <c r="D927" s="1"/>
      <c r="E927" s="1"/>
      <c r="F927" s="1"/>
      <c r="G927" s="1"/>
      <c r="H927" s="1"/>
      <c r="I927" s="1"/>
      <c r="J927" s="1"/>
      <c r="K927" s="1"/>
      <c r="L927" s="47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row>
    <row r="928" ht="15.75" customHeight="1">
      <c r="A928" s="1"/>
      <c r="B928" s="1"/>
      <c r="C928" s="1"/>
      <c r="D928" s="1"/>
      <c r="E928" s="1"/>
      <c r="F928" s="1"/>
      <c r="G928" s="1"/>
      <c r="H928" s="1"/>
      <c r="I928" s="1"/>
      <c r="J928" s="1"/>
      <c r="K928" s="1"/>
      <c r="L928" s="47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row>
    <row r="929" ht="15.75" customHeight="1">
      <c r="A929" s="1"/>
      <c r="B929" s="1"/>
      <c r="C929" s="1"/>
      <c r="D929" s="1"/>
      <c r="E929" s="1"/>
      <c r="F929" s="1"/>
      <c r="G929" s="1"/>
      <c r="H929" s="1"/>
      <c r="I929" s="1"/>
      <c r="J929" s="1"/>
      <c r="K929" s="1"/>
      <c r="L929" s="47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row>
    <row r="930" ht="15.75" customHeight="1">
      <c r="A930" s="1"/>
      <c r="B930" s="1"/>
      <c r="C930" s="1"/>
      <c r="D930" s="1"/>
      <c r="E930" s="1"/>
      <c r="F930" s="1"/>
      <c r="G930" s="1"/>
      <c r="H930" s="1"/>
      <c r="I930" s="1"/>
      <c r="J930" s="1"/>
      <c r="K930" s="1"/>
      <c r="L930" s="47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row>
    <row r="931" ht="15.75" customHeight="1">
      <c r="A931" s="1"/>
      <c r="B931" s="1"/>
      <c r="C931" s="1"/>
      <c r="D931" s="1"/>
      <c r="E931" s="1"/>
      <c r="F931" s="1"/>
      <c r="G931" s="1"/>
      <c r="H931" s="1"/>
      <c r="I931" s="1"/>
      <c r="J931" s="1"/>
      <c r="K931" s="1"/>
      <c r="L931" s="47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row>
    <row r="932" ht="15.75" customHeight="1">
      <c r="A932" s="1"/>
      <c r="B932" s="1"/>
      <c r="C932" s="1"/>
      <c r="D932" s="1"/>
      <c r="E932" s="1"/>
      <c r="F932" s="1"/>
      <c r="G932" s="1"/>
      <c r="H932" s="1"/>
      <c r="I932" s="1"/>
      <c r="J932" s="1"/>
      <c r="K932" s="1"/>
      <c r="L932" s="47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row>
    <row r="933" ht="15.75" customHeight="1">
      <c r="A933" s="1"/>
      <c r="B933" s="1"/>
      <c r="C933" s="1"/>
      <c r="D933" s="1"/>
      <c r="E933" s="1"/>
      <c r="F933" s="1"/>
      <c r="G933" s="1"/>
      <c r="H933" s="1"/>
      <c r="I933" s="1"/>
      <c r="J933" s="1"/>
      <c r="K933" s="1"/>
      <c r="L933" s="47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row>
    <row r="934" ht="15.75" customHeight="1">
      <c r="A934" s="1"/>
      <c r="B934" s="1"/>
      <c r="C934" s="1"/>
      <c r="D934" s="1"/>
      <c r="E934" s="1"/>
      <c r="F934" s="1"/>
      <c r="G934" s="1"/>
      <c r="H934" s="1"/>
      <c r="I934" s="1"/>
      <c r="J934" s="1"/>
      <c r="K934" s="1"/>
      <c r="L934" s="47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row>
    <row r="935" ht="15.75" customHeight="1">
      <c r="A935" s="1"/>
      <c r="B935" s="1"/>
      <c r="C935" s="1"/>
      <c r="D935" s="1"/>
      <c r="E935" s="1"/>
      <c r="F935" s="1"/>
      <c r="G935" s="1"/>
      <c r="H935" s="1"/>
      <c r="I935" s="1"/>
      <c r="J935" s="1"/>
      <c r="K935" s="1"/>
      <c r="L935" s="47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row>
    <row r="936" ht="15.75" customHeight="1">
      <c r="A936" s="1"/>
      <c r="B936" s="1"/>
      <c r="C936" s="1"/>
      <c r="D936" s="1"/>
      <c r="E936" s="1"/>
      <c r="F936" s="1"/>
      <c r="G936" s="1"/>
      <c r="H936" s="1"/>
      <c r="I936" s="1"/>
      <c r="J936" s="1"/>
      <c r="K936" s="1"/>
      <c r="L936" s="47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row>
    <row r="937" ht="15.75" customHeight="1">
      <c r="A937" s="1"/>
      <c r="B937" s="1"/>
      <c r="C937" s="1"/>
      <c r="D937" s="1"/>
      <c r="E937" s="1"/>
      <c r="F937" s="1"/>
      <c r="G937" s="1"/>
      <c r="H937" s="1"/>
      <c r="I937" s="1"/>
      <c r="J937" s="1"/>
      <c r="K937" s="1"/>
      <c r="L937" s="47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row>
    <row r="938" ht="15.75" customHeight="1">
      <c r="A938" s="1"/>
      <c r="B938" s="1"/>
      <c r="C938" s="1"/>
      <c r="D938" s="1"/>
      <c r="E938" s="1"/>
      <c r="F938" s="1"/>
      <c r="G938" s="1"/>
      <c r="H938" s="1"/>
      <c r="I938" s="1"/>
      <c r="J938" s="1"/>
      <c r="K938" s="1"/>
      <c r="L938" s="47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row>
    <row r="939" ht="15.75" customHeight="1">
      <c r="A939" s="1"/>
      <c r="B939" s="1"/>
      <c r="C939" s="1"/>
      <c r="D939" s="1"/>
      <c r="E939" s="1"/>
      <c r="F939" s="1"/>
      <c r="G939" s="1"/>
      <c r="H939" s="1"/>
      <c r="I939" s="1"/>
      <c r="J939" s="1"/>
      <c r="K939" s="1"/>
      <c r="L939" s="47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row>
    <row r="940" ht="15.75" customHeight="1">
      <c r="A940" s="1"/>
      <c r="B940" s="1"/>
      <c r="C940" s="1"/>
      <c r="D940" s="1"/>
      <c r="E940" s="1"/>
      <c r="F940" s="1"/>
      <c r="G940" s="1"/>
      <c r="H940" s="1"/>
      <c r="I940" s="1"/>
      <c r="J940" s="1"/>
      <c r="K940" s="1"/>
      <c r="L940" s="47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row>
    <row r="941" ht="15.75" customHeight="1">
      <c r="A941" s="1"/>
      <c r="B941" s="1"/>
      <c r="C941" s="1"/>
      <c r="D941" s="1"/>
      <c r="E941" s="1"/>
      <c r="F941" s="1"/>
      <c r="G941" s="1"/>
      <c r="H941" s="1"/>
      <c r="I941" s="1"/>
      <c r="J941" s="1"/>
      <c r="K941" s="1"/>
      <c r="L941" s="47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row>
    <row r="942" ht="15.75" customHeight="1">
      <c r="A942" s="1"/>
      <c r="B942" s="1"/>
      <c r="C942" s="1"/>
      <c r="D942" s="1"/>
      <c r="E942" s="1"/>
      <c r="F942" s="1"/>
      <c r="G942" s="1"/>
      <c r="H942" s="1"/>
      <c r="I942" s="1"/>
      <c r="J942" s="1"/>
      <c r="K942" s="1"/>
      <c r="L942" s="47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row>
    <row r="943" ht="15.75" customHeight="1">
      <c r="A943" s="1"/>
      <c r="B943" s="1"/>
      <c r="C943" s="1"/>
      <c r="D943" s="1"/>
      <c r="E943" s="1"/>
      <c r="F943" s="1"/>
      <c r="G943" s="1"/>
      <c r="H943" s="1"/>
      <c r="I943" s="1"/>
      <c r="J943" s="1"/>
      <c r="K943" s="1"/>
      <c r="L943" s="47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row>
    <row r="944" ht="15.75" customHeight="1">
      <c r="A944" s="1"/>
      <c r="B944" s="1"/>
      <c r="C944" s="1"/>
      <c r="D944" s="1"/>
      <c r="E944" s="1"/>
      <c r="F944" s="1"/>
      <c r="G944" s="1"/>
      <c r="H944" s="1"/>
      <c r="I944" s="1"/>
      <c r="J944" s="1"/>
      <c r="K944" s="1"/>
      <c r="L944" s="47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row>
    <row r="945" ht="15.75" customHeight="1">
      <c r="A945" s="1"/>
      <c r="B945" s="1"/>
      <c r="C945" s="1"/>
      <c r="D945" s="1"/>
      <c r="E945" s="1"/>
      <c r="F945" s="1"/>
      <c r="G945" s="1"/>
      <c r="H945" s="1"/>
      <c r="I945" s="1"/>
      <c r="J945" s="1"/>
      <c r="K945" s="1"/>
      <c r="L945" s="47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row>
    <row r="946" ht="15.75" customHeight="1">
      <c r="A946" s="1"/>
      <c r="B946" s="1"/>
      <c r="C946" s="1"/>
      <c r="D946" s="1"/>
      <c r="E946" s="1"/>
      <c r="F946" s="1"/>
      <c r="G946" s="1"/>
      <c r="H946" s="1"/>
      <c r="I946" s="1"/>
      <c r="J946" s="1"/>
      <c r="K946" s="1"/>
      <c r="L946" s="47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row>
    <row r="947" ht="15.75" customHeight="1">
      <c r="A947" s="1"/>
      <c r="B947" s="1"/>
      <c r="C947" s="1"/>
      <c r="D947" s="1"/>
      <c r="E947" s="1"/>
      <c r="F947" s="1"/>
      <c r="G947" s="1"/>
      <c r="H947" s="1"/>
      <c r="I947" s="1"/>
      <c r="J947" s="1"/>
      <c r="K947" s="1"/>
      <c r="L947" s="47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row>
    <row r="948" ht="15.75" customHeight="1">
      <c r="A948" s="1"/>
      <c r="B948" s="1"/>
      <c r="C948" s="1"/>
      <c r="D948" s="1"/>
      <c r="E948" s="1"/>
      <c r="F948" s="1"/>
      <c r="G948" s="1"/>
      <c r="H948" s="1"/>
      <c r="I948" s="1"/>
      <c r="J948" s="1"/>
      <c r="K948" s="1"/>
      <c r="L948" s="47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row>
    <row r="949" ht="15.75" customHeight="1">
      <c r="A949" s="1"/>
      <c r="B949" s="1"/>
      <c r="C949" s="1"/>
      <c r="D949" s="1"/>
      <c r="E949" s="1"/>
      <c r="F949" s="1"/>
      <c r="G949" s="1"/>
      <c r="H949" s="1"/>
      <c r="I949" s="1"/>
      <c r="J949" s="1"/>
      <c r="K949" s="1"/>
      <c r="L949" s="47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row>
    <row r="950" ht="15.75" customHeight="1">
      <c r="A950" s="1"/>
      <c r="B950" s="1"/>
      <c r="C950" s="1"/>
      <c r="D950" s="1"/>
      <c r="E950" s="1"/>
      <c r="F950" s="1"/>
      <c r="G950" s="1"/>
      <c r="H950" s="1"/>
      <c r="I950" s="1"/>
      <c r="J950" s="1"/>
      <c r="K950" s="1"/>
      <c r="L950" s="47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row>
    <row r="951" ht="15.75" customHeight="1">
      <c r="A951" s="1"/>
      <c r="B951" s="1"/>
      <c r="C951" s="1"/>
      <c r="D951" s="1"/>
      <c r="E951" s="1"/>
      <c r="F951" s="1"/>
      <c r="G951" s="1"/>
      <c r="H951" s="1"/>
      <c r="I951" s="1"/>
      <c r="J951" s="1"/>
      <c r="K951" s="1"/>
      <c r="L951" s="47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row>
    <row r="952" ht="15.75" customHeight="1">
      <c r="A952" s="1"/>
      <c r="B952" s="1"/>
      <c r="C952" s="1"/>
      <c r="D952" s="1"/>
      <c r="E952" s="1"/>
      <c r="F952" s="1"/>
      <c r="G952" s="1"/>
      <c r="H952" s="1"/>
      <c r="I952" s="1"/>
      <c r="J952" s="1"/>
      <c r="K952" s="1"/>
      <c r="L952" s="47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row>
    <row r="953" ht="15.75" customHeight="1">
      <c r="A953" s="1"/>
      <c r="B953" s="1"/>
      <c r="C953" s="1"/>
      <c r="D953" s="1"/>
      <c r="E953" s="1"/>
      <c r="F953" s="1"/>
      <c r="G953" s="1"/>
      <c r="H953" s="1"/>
      <c r="I953" s="1"/>
      <c r="J953" s="1"/>
      <c r="K953" s="1"/>
      <c r="L953" s="47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row>
    <row r="954" ht="15.75" customHeight="1">
      <c r="A954" s="1"/>
      <c r="B954" s="1"/>
      <c r="C954" s="1"/>
      <c r="D954" s="1"/>
      <c r="E954" s="1"/>
      <c r="F954" s="1"/>
      <c r="G954" s="1"/>
      <c r="H954" s="1"/>
      <c r="I954" s="1"/>
      <c r="J954" s="1"/>
      <c r="K954" s="1"/>
      <c r="L954" s="47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row>
    <row r="955" ht="15.75" customHeight="1">
      <c r="A955" s="1"/>
      <c r="B955" s="1"/>
      <c r="C955" s="1"/>
      <c r="D955" s="1"/>
      <c r="E955" s="1"/>
      <c r="F955" s="1"/>
      <c r="G955" s="1"/>
      <c r="H955" s="1"/>
      <c r="I955" s="1"/>
      <c r="J955" s="1"/>
      <c r="K955" s="1"/>
      <c r="L955" s="47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row>
    <row r="956" ht="15.75" customHeight="1">
      <c r="A956" s="1"/>
      <c r="B956" s="1"/>
      <c r="C956" s="1"/>
      <c r="D956" s="1"/>
      <c r="E956" s="1"/>
      <c r="F956" s="1"/>
      <c r="G956" s="1"/>
      <c r="H956" s="1"/>
      <c r="I956" s="1"/>
      <c r="J956" s="1"/>
      <c r="K956" s="1"/>
      <c r="L956" s="47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row>
    <row r="957" ht="15.75" customHeight="1">
      <c r="A957" s="1"/>
      <c r="B957" s="1"/>
      <c r="C957" s="1"/>
      <c r="D957" s="1"/>
      <c r="E957" s="1"/>
      <c r="F957" s="1"/>
      <c r="G957" s="1"/>
      <c r="H957" s="1"/>
      <c r="I957" s="1"/>
      <c r="J957" s="1"/>
      <c r="K957" s="1"/>
      <c r="L957" s="47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row>
    <row r="958" ht="15.75" customHeight="1">
      <c r="A958" s="1"/>
      <c r="B958" s="1"/>
      <c r="C958" s="1"/>
      <c r="D958" s="1"/>
      <c r="E958" s="1"/>
      <c r="F958" s="1"/>
      <c r="G958" s="1"/>
      <c r="H958" s="1"/>
      <c r="I958" s="1"/>
      <c r="J958" s="1"/>
      <c r="K958" s="1"/>
      <c r="L958" s="47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row>
    <row r="959" ht="15.75" customHeight="1">
      <c r="A959" s="1"/>
      <c r="B959" s="1"/>
      <c r="C959" s="1"/>
      <c r="D959" s="1"/>
      <c r="E959" s="1"/>
      <c r="F959" s="1"/>
      <c r="G959" s="1"/>
      <c r="H959" s="1"/>
      <c r="I959" s="1"/>
      <c r="J959" s="1"/>
      <c r="K959" s="1"/>
      <c r="L959" s="47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row>
    <row r="960" ht="15.75" customHeight="1">
      <c r="A960" s="1"/>
      <c r="B960" s="1"/>
      <c r="C960" s="1"/>
      <c r="D960" s="1"/>
      <c r="E960" s="1"/>
      <c r="F960" s="1"/>
      <c r="G960" s="1"/>
      <c r="H960" s="1"/>
      <c r="I960" s="1"/>
      <c r="J960" s="1"/>
      <c r="K960" s="1"/>
      <c r="L960" s="47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row>
    <row r="961" ht="15.75" customHeight="1">
      <c r="A961" s="1"/>
      <c r="B961" s="1"/>
      <c r="C961" s="1"/>
      <c r="D961" s="1"/>
      <c r="E961" s="1"/>
      <c r="F961" s="1"/>
      <c r="G961" s="1"/>
      <c r="H961" s="1"/>
      <c r="I961" s="1"/>
      <c r="J961" s="1"/>
      <c r="K961" s="1"/>
      <c r="L961" s="47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row>
    <row r="962" ht="15.75" customHeight="1">
      <c r="A962" s="1"/>
      <c r="B962" s="1"/>
      <c r="C962" s="1"/>
      <c r="D962" s="1"/>
      <c r="E962" s="1"/>
      <c r="F962" s="1"/>
      <c r="G962" s="1"/>
      <c r="H962" s="1"/>
      <c r="I962" s="1"/>
      <c r="J962" s="1"/>
      <c r="K962" s="1"/>
      <c r="L962" s="47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row>
    <row r="963" ht="15.75" customHeight="1">
      <c r="A963" s="1"/>
      <c r="B963" s="1"/>
      <c r="C963" s="1"/>
      <c r="D963" s="1"/>
      <c r="E963" s="1"/>
      <c r="F963" s="1"/>
      <c r="G963" s="1"/>
      <c r="H963" s="1"/>
      <c r="I963" s="1"/>
      <c r="J963" s="1"/>
      <c r="K963" s="1"/>
      <c r="L963" s="47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row>
    <row r="964" ht="15.75" customHeight="1">
      <c r="A964" s="1"/>
      <c r="B964" s="1"/>
      <c r="C964" s="1"/>
      <c r="D964" s="1"/>
      <c r="E964" s="1"/>
      <c r="F964" s="1"/>
      <c r="G964" s="1"/>
      <c r="H964" s="1"/>
      <c r="I964" s="1"/>
      <c r="J964" s="1"/>
      <c r="K964" s="1"/>
      <c r="L964" s="47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row>
    <row r="965" ht="15.75" customHeight="1">
      <c r="A965" s="1"/>
      <c r="B965" s="1"/>
      <c r="C965" s="1"/>
      <c r="D965" s="1"/>
      <c r="E965" s="1"/>
      <c r="F965" s="1"/>
      <c r="G965" s="1"/>
      <c r="H965" s="1"/>
      <c r="I965" s="1"/>
      <c r="J965" s="1"/>
      <c r="K965" s="1"/>
      <c r="L965" s="47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row>
    <row r="966" ht="15.75" customHeight="1">
      <c r="A966" s="1"/>
      <c r="B966" s="1"/>
      <c r="C966" s="1"/>
      <c r="D966" s="1"/>
      <c r="E966" s="1"/>
      <c r="F966" s="1"/>
      <c r="G966" s="1"/>
      <c r="H966" s="1"/>
      <c r="I966" s="1"/>
      <c r="J966" s="1"/>
      <c r="K966" s="1"/>
      <c r="L966" s="47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row>
    <row r="967" ht="15.75" customHeight="1">
      <c r="A967" s="1"/>
      <c r="B967" s="1"/>
      <c r="C967" s="1"/>
      <c r="D967" s="1"/>
      <c r="E967" s="1"/>
      <c r="F967" s="1"/>
      <c r="G967" s="1"/>
      <c r="H967" s="1"/>
      <c r="I967" s="1"/>
      <c r="J967" s="1"/>
      <c r="K967" s="1"/>
      <c r="L967" s="47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row>
    <row r="968" ht="15.75" customHeight="1">
      <c r="A968" s="1"/>
      <c r="B968" s="1"/>
      <c r="C968" s="1"/>
      <c r="D968" s="1"/>
      <c r="E968" s="1"/>
      <c r="F968" s="1"/>
      <c r="G968" s="1"/>
      <c r="H968" s="1"/>
      <c r="I968" s="1"/>
      <c r="J968" s="1"/>
      <c r="K968" s="1"/>
      <c r="L968" s="47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row>
    <row r="969" ht="15.75" customHeight="1">
      <c r="A969" s="1"/>
      <c r="B969" s="1"/>
      <c r="C969" s="1"/>
      <c r="D969" s="1"/>
      <c r="E969" s="1"/>
      <c r="F969" s="1"/>
      <c r="G969" s="1"/>
      <c r="H969" s="1"/>
      <c r="I969" s="1"/>
      <c r="J969" s="1"/>
      <c r="K969" s="1"/>
      <c r="L969" s="47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row>
    <row r="970" ht="15.75" customHeight="1">
      <c r="A970" s="1"/>
      <c r="B970" s="1"/>
      <c r="C970" s="1"/>
      <c r="D970" s="1"/>
      <c r="E970" s="1"/>
      <c r="F970" s="1"/>
      <c r="G970" s="1"/>
      <c r="H970" s="1"/>
      <c r="I970" s="1"/>
      <c r="J970" s="1"/>
      <c r="K970" s="1"/>
      <c r="L970" s="47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row>
    <row r="971" ht="15.75" customHeight="1">
      <c r="A971" s="1"/>
      <c r="B971" s="1"/>
      <c r="C971" s="1"/>
      <c r="D971" s="1"/>
      <c r="E971" s="1"/>
      <c r="F971" s="1"/>
      <c r="G971" s="1"/>
      <c r="H971" s="1"/>
      <c r="I971" s="1"/>
      <c r="J971" s="1"/>
      <c r="K971" s="1"/>
      <c r="L971" s="47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row>
    <row r="972" ht="15.75" customHeight="1">
      <c r="A972" s="1"/>
      <c r="B972" s="1"/>
      <c r="C972" s="1"/>
      <c r="D972" s="1"/>
      <c r="E972" s="1"/>
      <c r="F972" s="1"/>
      <c r="G972" s="1"/>
      <c r="H972" s="1"/>
      <c r="I972" s="1"/>
      <c r="J972" s="1"/>
      <c r="K972" s="1"/>
      <c r="L972" s="47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row>
    <row r="973" ht="15.75" customHeight="1">
      <c r="A973" s="1"/>
      <c r="B973" s="1"/>
      <c r="C973" s="1"/>
      <c r="D973" s="1"/>
      <c r="E973" s="1"/>
      <c r="F973" s="1"/>
      <c r="G973" s="1"/>
      <c r="H973" s="1"/>
      <c r="I973" s="1"/>
      <c r="J973" s="1"/>
      <c r="K973" s="1"/>
      <c r="L973" s="47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row>
    <row r="974" ht="15.75" customHeight="1">
      <c r="A974" s="1"/>
      <c r="B974" s="1"/>
      <c r="C974" s="1"/>
      <c r="D974" s="1"/>
      <c r="E974" s="1"/>
      <c r="F974" s="1"/>
      <c r="G974" s="1"/>
      <c r="H974" s="1"/>
      <c r="I974" s="1"/>
      <c r="J974" s="1"/>
      <c r="K974" s="1"/>
      <c r="L974" s="47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row>
    <row r="975" ht="15.75" customHeight="1">
      <c r="A975" s="1"/>
      <c r="B975" s="1"/>
      <c r="C975" s="1"/>
      <c r="D975" s="1"/>
      <c r="E975" s="1"/>
      <c r="F975" s="1"/>
      <c r="G975" s="1"/>
      <c r="H975" s="1"/>
      <c r="I975" s="1"/>
      <c r="J975" s="1"/>
      <c r="K975" s="1"/>
      <c r="L975" s="47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row>
    <row r="976" ht="15.75" customHeight="1">
      <c r="A976" s="1"/>
      <c r="B976" s="1"/>
      <c r="C976" s="1"/>
      <c r="D976" s="1"/>
      <c r="E976" s="1"/>
      <c r="F976" s="1"/>
      <c r="G976" s="1"/>
      <c r="H976" s="1"/>
      <c r="I976" s="1"/>
      <c r="J976" s="1"/>
      <c r="K976" s="1"/>
      <c r="L976" s="47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row>
    <row r="977" ht="15.75" customHeight="1">
      <c r="A977" s="1"/>
      <c r="B977" s="1"/>
      <c r="C977" s="1"/>
      <c r="D977" s="1"/>
      <c r="E977" s="1"/>
      <c r="F977" s="1"/>
      <c r="G977" s="1"/>
      <c r="H977" s="1"/>
      <c r="I977" s="1"/>
      <c r="J977" s="1"/>
      <c r="K977" s="1"/>
      <c r="L977" s="47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row>
    <row r="978" ht="15.75" customHeight="1">
      <c r="A978" s="1"/>
      <c r="B978" s="1"/>
      <c r="C978" s="1"/>
      <c r="D978" s="1"/>
      <c r="E978" s="1"/>
      <c r="F978" s="1"/>
      <c r="G978" s="1"/>
      <c r="H978" s="1"/>
      <c r="I978" s="1"/>
      <c r="J978" s="1"/>
      <c r="K978" s="1"/>
      <c r="L978" s="47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row>
    <row r="979" ht="15.75" customHeight="1">
      <c r="A979" s="1"/>
      <c r="B979" s="1"/>
      <c r="C979" s="1"/>
      <c r="D979" s="1"/>
      <c r="E979" s="1"/>
      <c r="F979" s="1"/>
      <c r="G979" s="1"/>
      <c r="H979" s="1"/>
      <c r="I979" s="1"/>
      <c r="J979" s="1"/>
      <c r="K979" s="1"/>
      <c r="L979" s="47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row>
    <row r="980" ht="15.75" customHeight="1">
      <c r="A980" s="1"/>
      <c r="B980" s="1"/>
      <c r="C980" s="1"/>
      <c r="D980" s="1"/>
      <c r="E980" s="1"/>
      <c r="F980" s="1"/>
      <c r="G980" s="1"/>
      <c r="H980" s="1"/>
      <c r="I980" s="1"/>
      <c r="J980" s="1"/>
      <c r="K980" s="1"/>
      <c r="L980" s="47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row>
    <row r="981" ht="15.75" customHeight="1">
      <c r="A981" s="1"/>
      <c r="B981" s="1"/>
      <c r="C981" s="1"/>
      <c r="D981" s="1"/>
      <c r="E981" s="1"/>
      <c r="F981" s="1"/>
      <c r="G981" s="1"/>
      <c r="H981" s="1"/>
      <c r="I981" s="1"/>
      <c r="J981" s="1"/>
      <c r="K981" s="1"/>
      <c r="L981" s="47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row>
    <row r="982" ht="15.75" customHeight="1">
      <c r="A982" s="1"/>
      <c r="B982" s="1"/>
      <c r="C982" s="1"/>
      <c r="D982" s="1"/>
      <c r="E982" s="1"/>
      <c r="F982" s="1"/>
      <c r="G982" s="1"/>
      <c r="H982" s="1"/>
      <c r="I982" s="1"/>
      <c r="J982" s="1"/>
      <c r="K982" s="1"/>
      <c r="L982" s="47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row>
    <row r="983" ht="15.75" customHeight="1">
      <c r="A983" s="1"/>
      <c r="B983" s="1"/>
      <c r="C983" s="1"/>
      <c r="D983" s="1"/>
      <c r="E983" s="1"/>
      <c r="F983" s="1"/>
      <c r="G983" s="1"/>
      <c r="H983" s="1"/>
      <c r="I983" s="1"/>
      <c r="J983" s="1"/>
      <c r="K983" s="1"/>
      <c r="L983" s="47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row>
    <row r="984" ht="15.75" customHeight="1">
      <c r="A984" s="1"/>
      <c r="B984" s="1"/>
      <c r="C984" s="1"/>
      <c r="D984" s="1"/>
      <c r="E984" s="1"/>
      <c r="F984" s="1"/>
      <c r="G984" s="1"/>
      <c r="H984" s="1"/>
      <c r="I984" s="1"/>
      <c r="J984" s="1"/>
      <c r="K984" s="1"/>
      <c r="L984" s="47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row>
    <row r="985" ht="15.75" customHeight="1">
      <c r="A985" s="1"/>
      <c r="B985" s="1"/>
      <c r="C985" s="1"/>
      <c r="D985" s="1"/>
      <c r="E985" s="1"/>
      <c r="F985" s="1"/>
      <c r="G985" s="1"/>
      <c r="H985" s="1"/>
      <c r="I985" s="1"/>
      <c r="J985" s="1"/>
      <c r="K985" s="1"/>
      <c r="L985" s="47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row>
    <row r="986" ht="15.75" customHeight="1">
      <c r="A986" s="1"/>
      <c r="B986" s="1"/>
      <c r="C986" s="1"/>
      <c r="D986" s="1"/>
      <c r="E986" s="1"/>
      <c r="F986" s="1"/>
      <c r="G986" s="1"/>
      <c r="H986" s="1"/>
      <c r="I986" s="1"/>
      <c r="J986" s="1"/>
      <c r="K986" s="1"/>
      <c r="L986" s="47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row>
    <row r="987" ht="15.75" customHeight="1">
      <c r="A987" s="1"/>
      <c r="B987" s="1"/>
      <c r="C987" s="1"/>
      <c r="D987" s="1"/>
      <c r="E987" s="1"/>
      <c r="F987" s="1"/>
      <c r="G987" s="1"/>
      <c r="H987" s="1"/>
      <c r="I987" s="1"/>
      <c r="J987" s="1"/>
      <c r="K987" s="1"/>
      <c r="L987" s="47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row>
    <row r="988" ht="15.75" customHeight="1">
      <c r="A988" s="1"/>
      <c r="B988" s="1"/>
      <c r="C988" s="1"/>
      <c r="D988" s="1"/>
      <c r="E988" s="1"/>
      <c r="F988" s="1"/>
      <c r="G988" s="1"/>
      <c r="H988" s="1"/>
      <c r="I988" s="1"/>
      <c r="J988" s="1"/>
      <c r="K988" s="1"/>
      <c r="L988" s="47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row>
    <row r="989" ht="15.75" customHeight="1">
      <c r="A989" s="1"/>
      <c r="B989" s="1"/>
      <c r="C989" s="1"/>
      <c r="D989" s="1"/>
      <c r="E989" s="1"/>
      <c r="F989" s="1"/>
      <c r="G989" s="1"/>
      <c r="H989" s="1"/>
      <c r="I989" s="1"/>
      <c r="J989" s="1"/>
      <c r="K989" s="1"/>
      <c r="L989" s="47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row>
    <row r="990" ht="15.75" customHeight="1">
      <c r="A990" s="1"/>
      <c r="B990" s="1"/>
      <c r="C990" s="1"/>
      <c r="D990" s="1"/>
      <c r="E990" s="1"/>
      <c r="F990" s="1"/>
      <c r="G990" s="1"/>
      <c r="H990" s="1"/>
      <c r="I990" s="1"/>
      <c r="J990" s="1"/>
      <c r="K990" s="1"/>
      <c r="L990" s="47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row>
    <row r="991" ht="15.75" customHeight="1">
      <c r="A991" s="1"/>
      <c r="B991" s="1"/>
      <c r="C991" s="1"/>
      <c r="D991" s="1"/>
      <c r="E991" s="1"/>
      <c r="F991" s="1"/>
      <c r="G991" s="1"/>
      <c r="H991" s="1"/>
      <c r="I991" s="1"/>
      <c r="J991" s="1"/>
      <c r="K991" s="1"/>
      <c r="L991" s="47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row>
    <row r="992" ht="15.75" customHeight="1">
      <c r="A992" s="1"/>
      <c r="B992" s="1"/>
      <c r="C992" s="1"/>
      <c r="D992" s="1"/>
      <c r="E992" s="1"/>
      <c r="F992" s="1"/>
      <c r="G992" s="1"/>
      <c r="H992" s="1"/>
      <c r="I992" s="1"/>
      <c r="J992" s="1"/>
      <c r="K992" s="1"/>
      <c r="L992" s="47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row>
    <row r="993" ht="15.75" customHeight="1">
      <c r="A993" s="1"/>
      <c r="B993" s="1"/>
      <c r="C993" s="1"/>
      <c r="D993" s="1"/>
      <c r="E993" s="1"/>
      <c r="F993" s="1"/>
      <c r="G993" s="1"/>
      <c r="H993" s="1"/>
      <c r="I993" s="1"/>
      <c r="J993" s="1"/>
      <c r="K993" s="1"/>
      <c r="L993" s="47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row>
    <row r="994" ht="15.75" customHeight="1">
      <c r="A994" s="1"/>
      <c r="B994" s="1"/>
      <c r="C994" s="1"/>
      <c r="D994" s="1"/>
      <c r="E994" s="1"/>
      <c r="F994" s="1"/>
      <c r="G994" s="1"/>
      <c r="H994" s="1"/>
      <c r="I994" s="1"/>
      <c r="J994" s="1"/>
      <c r="K994" s="1"/>
      <c r="L994" s="47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row>
    <row r="995" ht="15.75" customHeight="1">
      <c r="A995" s="1"/>
      <c r="B995" s="1"/>
      <c r="C995" s="1"/>
      <c r="D995" s="1"/>
      <c r="E995" s="1"/>
      <c r="F995" s="1"/>
      <c r="G995" s="1"/>
      <c r="H995" s="1"/>
      <c r="I995" s="1"/>
      <c r="J995" s="1"/>
      <c r="K995" s="1"/>
      <c r="L995" s="47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row>
    <row r="996" ht="15.75" customHeight="1">
      <c r="A996" s="1"/>
      <c r="B996" s="1"/>
      <c r="C996" s="1"/>
      <c r="D996" s="1"/>
      <c r="E996" s="1"/>
      <c r="F996" s="1"/>
      <c r="G996" s="1"/>
      <c r="H996" s="1"/>
      <c r="I996" s="1"/>
      <c r="J996" s="1"/>
      <c r="K996" s="1"/>
      <c r="L996" s="47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row>
    <row r="997" ht="15.75" customHeight="1">
      <c r="A997" s="1"/>
      <c r="B997" s="1"/>
      <c r="C997" s="1"/>
      <c r="D997" s="1"/>
      <c r="E997" s="1"/>
      <c r="F997" s="1"/>
      <c r="G997" s="1"/>
      <c r="H997" s="1"/>
      <c r="I997" s="1"/>
      <c r="J997" s="1"/>
      <c r="K997" s="1"/>
      <c r="L997" s="47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row>
    <row r="998" ht="15.75" customHeight="1">
      <c r="A998" s="1"/>
      <c r="B998" s="1"/>
      <c r="C998" s="1"/>
      <c r="D998" s="1"/>
      <c r="E998" s="1"/>
      <c r="F998" s="1"/>
      <c r="G998" s="1"/>
      <c r="H998" s="1"/>
      <c r="I998" s="1"/>
      <c r="J998" s="1"/>
      <c r="K998" s="1"/>
      <c r="L998" s="47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row>
    <row r="999" ht="15.75" customHeight="1">
      <c r="A999" s="1"/>
      <c r="B999" s="1"/>
      <c r="C999" s="1"/>
      <c r="D999" s="1"/>
      <c r="E999" s="1"/>
      <c r="F999" s="1"/>
      <c r="G999" s="1"/>
      <c r="H999" s="1"/>
      <c r="I999" s="1"/>
      <c r="J999" s="1"/>
      <c r="K999" s="1"/>
      <c r="L999" s="47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row>
    <row r="1000" ht="15.75" customHeight="1">
      <c r="A1000" s="1"/>
      <c r="B1000" s="1"/>
      <c r="C1000" s="1"/>
      <c r="D1000" s="1"/>
      <c r="E1000" s="1"/>
      <c r="F1000" s="1"/>
      <c r="G1000" s="1"/>
      <c r="H1000" s="1"/>
      <c r="I1000" s="1"/>
      <c r="J1000" s="1"/>
      <c r="K1000" s="1"/>
      <c r="L1000" s="47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row>
    <row r="1001" ht="15.75" customHeight="1">
      <c r="A1001" s="1"/>
      <c r="B1001" s="1"/>
      <c r="C1001" s="1"/>
      <c r="D1001" s="1"/>
      <c r="E1001" s="1"/>
      <c r="F1001" s="1"/>
      <c r="G1001" s="1"/>
      <c r="H1001" s="1"/>
      <c r="I1001" s="1"/>
      <c r="J1001" s="1"/>
      <c r="K1001" s="1"/>
      <c r="L1001" s="47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c r="AV1001" s="1"/>
    </row>
    <row r="1002" ht="15.75" customHeight="1">
      <c r="A1002" s="1"/>
      <c r="B1002" s="1"/>
      <c r="C1002" s="1"/>
      <c r="D1002" s="1"/>
      <c r="E1002" s="1"/>
      <c r="F1002" s="1"/>
      <c r="G1002" s="1"/>
      <c r="H1002" s="1"/>
      <c r="I1002" s="1"/>
      <c r="J1002" s="1"/>
      <c r="K1002" s="1"/>
      <c r="L1002" s="47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c r="AQ1002" s="1"/>
      <c r="AR1002" s="1"/>
      <c r="AS1002" s="1"/>
      <c r="AT1002" s="1"/>
      <c r="AU1002" s="1"/>
      <c r="AV1002" s="1"/>
    </row>
    <row r="1003" ht="15.75" customHeight="1">
      <c r="A1003" s="1"/>
      <c r="B1003" s="1"/>
      <c r="C1003" s="1"/>
      <c r="D1003" s="1"/>
      <c r="E1003" s="1"/>
      <c r="F1003" s="1"/>
      <c r="G1003" s="1"/>
      <c r="H1003" s="1"/>
      <c r="I1003" s="1"/>
      <c r="J1003" s="1"/>
      <c r="K1003" s="1"/>
      <c r="L1003" s="47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c r="AQ1003" s="1"/>
      <c r="AR1003" s="1"/>
      <c r="AS1003" s="1"/>
      <c r="AT1003" s="1"/>
      <c r="AU1003" s="1"/>
      <c r="AV1003" s="1"/>
    </row>
  </sheetData>
  <conditionalFormatting sqref="B5:C5">
    <cfRule type="cellIs" dxfId="2" priority="1" operator="notEqual">
      <formula>"〇"</formula>
    </cfRule>
  </conditionalFormatting>
  <printOptions/>
  <pageMargins bottom="0.75" footer="0.0" header="0.0" left="0.7" right="0.7" top="0.75"/>
  <pageSetup paperSize="9" orientation="portrait"/>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ht="30.0" customHeight="1">
      <c r="A1" s="505" t="s">
        <v>302</v>
      </c>
      <c r="B1" s="505"/>
      <c r="C1" s="505"/>
      <c r="D1" s="505"/>
      <c r="E1" s="505"/>
      <c r="F1" s="505"/>
      <c r="G1" s="505"/>
      <c r="H1" s="505"/>
      <c r="I1" s="505"/>
      <c r="J1" s="505"/>
      <c r="K1" s="505"/>
      <c r="L1" s="505"/>
      <c r="M1" s="506">
        <f>SUM(M2:M840)</f>
        <v>0</v>
      </c>
      <c r="N1" s="507"/>
      <c r="O1" s="506">
        <f t="shared" ref="O1:W1" si="1">SUM(O2:O840)</f>
        <v>0</v>
      </c>
      <c r="P1" s="506">
        <f t="shared" si="1"/>
        <v>0</v>
      </c>
      <c r="Q1" s="506">
        <f t="shared" si="1"/>
        <v>0</v>
      </c>
      <c r="R1" s="506">
        <f t="shared" si="1"/>
        <v>0</v>
      </c>
      <c r="S1" s="506">
        <f t="shared" si="1"/>
        <v>0</v>
      </c>
      <c r="T1" s="506">
        <f t="shared" si="1"/>
        <v>0</v>
      </c>
      <c r="U1" s="506">
        <f t="shared" si="1"/>
        <v>0</v>
      </c>
      <c r="V1" s="506">
        <f t="shared" si="1"/>
        <v>0</v>
      </c>
      <c r="W1" s="506">
        <f t="shared" si="1"/>
        <v>0</v>
      </c>
      <c r="X1" s="508"/>
      <c r="Y1" s="508"/>
      <c r="Z1" s="508"/>
    </row>
    <row r="2">
      <c r="A2" s="509" t="s">
        <v>303</v>
      </c>
      <c r="B2" s="116" t="s">
        <v>57</v>
      </c>
      <c r="C2" s="117" t="s">
        <v>35</v>
      </c>
      <c r="D2" s="117" t="s">
        <v>36</v>
      </c>
      <c r="E2" s="118" t="s">
        <v>58</v>
      </c>
      <c r="F2" s="118" t="s">
        <v>59</v>
      </c>
      <c r="G2" s="118" t="s">
        <v>41</v>
      </c>
      <c r="H2" s="118" t="s">
        <v>42</v>
      </c>
      <c r="I2" s="118" t="s">
        <v>43</v>
      </c>
      <c r="J2" s="118" t="s">
        <v>44</v>
      </c>
      <c r="K2" s="118" t="s">
        <v>45</v>
      </c>
      <c r="L2" s="117" t="s">
        <v>60</v>
      </c>
      <c r="M2" s="119" t="s">
        <v>304</v>
      </c>
      <c r="N2" s="21"/>
      <c r="O2" s="120"/>
      <c r="P2" s="121" t="s">
        <v>62</v>
      </c>
      <c r="Q2" s="21"/>
      <c r="R2" s="21"/>
      <c r="S2" s="21"/>
      <c r="T2" s="21"/>
      <c r="U2" s="21"/>
      <c r="V2" s="120"/>
      <c r="W2" s="122" t="s">
        <v>305</v>
      </c>
      <c r="X2" s="123" t="s">
        <v>64</v>
      </c>
    </row>
    <row r="3">
      <c r="A3" s="407"/>
      <c r="B3" s="124"/>
      <c r="C3" s="125"/>
      <c r="D3" s="125"/>
      <c r="E3" s="125"/>
      <c r="F3" s="125"/>
      <c r="G3" s="125"/>
      <c r="H3" s="125"/>
      <c r="I3" s="125"/>
      <c r="J3" s="125"/>
      <c r="K3" s="125"/>
      <c r="L3" s="125"/>
      <c r="M3" s="126" t="s">
        <v>65</v>
      </c>
      <c r="N3" s="127" t="s">
        <v>66</v>
      </c>
      <c r="O3" s="128" t="s">
        <v>306</v>
      </c>
      <c r="P3" s="129" t="s">
        <v>65</v>
      </c>
      <c r="Q3" s="130"/>
      <c r="R3" s="130"/>
      <c r="S3" s="131"/>
      <c r="T3" s="132" t="s">
        <v>307</v>
      </c>
      <c r="U3" s="131"/>
      <c r="V3" s="128" t="s">
        <v>308</v>
      </c>
      <c r="W3" s="125"/>
      <c r="X3" s="133"/>
    </row>
    <row r="4">
      <c r="A4" s="407"/>
      <c r="B4" s="124"/>
      <c r="C4" s="125"/>
      <c r="D4" s="125"/>
      <c r="E4" s="125"/>
      <c r="F4" s="125"/>
      <c r="G4" s="125"/>
      <c r="H4" s="125"/>
      <c r="I4" s="125"/>
      <c r="J4" s="125"/>
      <c r="K4" s="125"/>
      <c r="L4" s="134" t="s">
        <v>70</v>
      </c>
      <c r="M4" s="125"/>
      <c r="N4" s="125"/>
      <c r="O4" s="125"/>
      <c r="P4" s="135" t="s">
        <v>71</v>
      </c>
      <c r="Q4" s="136" t="s">
        <v>72</v>
      </c>
      <c r="R4" s="137"/>
      <c r="S4" s="138" t="s">
        <v>73</v>
      </c>
      <c r="T4" s="139"/>
      <c r="U4" s="124"/>
      <c r="V4" s="125"/>
      <c r="W4" s="125"/>
      <c r="X4" s="133"/>
    </row>
    <row r="5">
      <c r="A5" s="407"/>
      <c r="B5" s="124"/>
      <c r="C5" s="125"/>
      <c r="D5" s="125"/>
      <c r="E5" s="125"/>
      <c r="F5" s="125"/>
      <c r="G5" s="125"/>
      <c r="H5" s="125"/>
      <c r="I5" s="125"/>
      <c r="J5" s="125"/>
      <c r="K5" s="125"/>
      <c r="L5" s="125"/>
      <c r="M5" s="125"/>
      <c r="N5" s="125"/>
      <c r="O5" s="125"/>
      <c r="P5" s="125"/>
      <c r="Q5" s="140" t="s">
        <v>74</v>
      </c>
      <c r="R5" s="141" t="s">
        <v>75</v>
      </c>
      <c r="S5" s="125"/>
      <c r="T5" s="139"/>
      <c r="U5" s="124"/>
      <c r="V5" s="125"/>
      <c r="W5" s="125"/>
      <c r="X5" s="133"/>
    </row>
    <row r="6">
      <c r="A6" s="407"/>
      <c r="B6" s="124"/>
      <c r="C6" s="125"/>
      <c r="D6" s="125"/>
      <c r="E6" s="125"/>
      <c r="F6" s="125"/>
      <c r="G6" s="125"/>
      <c r="H6" s="125"/>
      <c r="I6" s="125"/>
      <c r="J6" s="125"/>
      <c r="K6" s="125"/>
      <c r="L6" s="142" t="s">
        <v>76</v>
      </c>
      <c r="M6" s="143" t="s">
        <v>77</v>
      </c>
      <c r="N6" s="144" t="s">
        <v>78</v>
      </c>
      <c r="O6" s="144" t="s">
        <v>309</v>
      </c>
      <c r="P6" s="145" t="s">
        <v>80</v>
      </c>
      <c r="Q6" s="146" t="s">
        <v>81</v>
      </c>
      <c r="R6" s="147" t="s">
        <v>82</v>
      </c>
      <c r="S6" s="144" t="s">
        <v>310</v>
      </c>
      <c r="T6" s="148" t="s">
        <v>71</v>
      </c>
      <c r="U6" s="149" t="s">
        <v>84</v>
      </c>
      <c r="V6" s="150" t="s">
        <v>85</v>
      </c>
      <c r="W6" s="151" t="s">
        <v>311</v>
      </c>
      <c r="X6" s="133"/>
    </row>
    <row r="7">
      <c r="A7" s="510" t="s">
        <v>312</v>
      </c>
      <c r="B7" s="510" t="str">
        <f>'別紙１-4月'!A27</f>
        <v/>
      </c>
      <c r="C7" s="510" t="str">
        <f>'別紙１-4月'!B27</f>
        <v/>
      </c>
      <c r="D7" s="510" t="str">
        <f>'別紙１-4月'!C27</f>
        <v/>
      </c>
      <c r="E7" s="510" t="str">
        <f>'別紙１-4月'!D27</f>
        <v/>
      </c>
      <c r="F7" s="510" t="str">
        <f>'別紙１-4月'!E27</f>
        <v/>
      </c>
      <c r="G7" s="510" t="str">
        <f>'別紙１-4月'!F27</f>
        <v/>
      </c>
      <c r="H7" s="510" t="str">
        <f>'別紙１-4月'!G27</f>
        <v/>
      </c>
      <c r="I7" s="510" t="str">
        <f>'別紙１-4月'!H27</f>
        <v/>
      </c>
      <c r="J7" s="510" t="str">
        <f>'別紙１-4月'!I27</f>
        <v/>
      </c>
      <c r="K7" s="510" t="str">
        <f>'別紙１-4月'!J27</f>
        <v/>
      </c>
      <c r="L7" s="510" t="str">
        <f>'別紙１-4月'!K27</f>
        <v/>
      </c>
      <c r="M7" s="511" t="str">
        <f>'別紙１-4月'!L27</f>
        <v/>
      </c>
      <c r="N7" s="512">
        <f>'別紙１-4月'!M27</f>
        <v>0</v>
      </c>
      <c r="O7" s="511">
        <f>'別紙１-4月'!N27</f>
        <v>0</v>
      </c>
      <c r="P7" s="511" t="str">
        <f>'別紙１-4月'!O27</f>
        <v/>
      </c>
      <c r="Q7" s="511" t="str">
        <f>'別紙１-4月'!P27</f>
        <v/>
      </c>
      <c r="R7" s="511" t="str">
        <f>'別紙１-4月'!Q27</f>
        <v/>
      </c>
      <c r="S7" s="511">
        <f>'別紙１-4月'!R27</f>
        <v>0</v>
      </c>
      <c r="T7" s="512">
        <f>'別紙１-4月'!S27</f>
        <v>0</v>
      </c>
      <c r="U7" s="512">
        <f>'別紙１-4月'!T27</f>
        <v>0</v>
      </c>
      <c r="V7" s="511">
        <f>'別紙１-4月'!U27</f>
        <v>0</v>
      </c>
      <c r="W7" s="511">
        <f>'別紙１-4月'!V27</f>
        <v>0</v>
      </c>
      <c r="X7" s="510" t="str">
        <f>'別紙１-4月'!W27</f>
        <v/>
      </c>
      <c r="Z7" s="510"/>
    </row>
    <row r="8">
      <c r="A8" s="510" t="s">
        <v>312</v>
      </c>
      <c r="B8" s="510" t="str">
        <f>'別紙１-4月'!A28</f>
        <v/>
      </c>
      <c r="C8" s="510" t="str">
        <f>'別紙１-4月'!B28</f>
        <v/>
      </c>
      <c r="D8" s="510" t="str">
        <f>'別紙１-4月'!C28</f>
        <v/>
      </c>
      <c r="E8" s="510" t="str">
        <f>'別紙１-4月'!D28</f>
        <v/>
      </c>
      <c r="F8" s="510" t="str">
        <f>'別紙１-4月'!E28</f>
        <v/>
      </c>
      <c r="G8" s="510" t="str">
        <f>'別紙１-4月'!F28</f>
        <v/>
      </c>
      <c r="H8" s="510" t="str">
        <f>'別紙１-4月'!G28</f>
        <v/>
      </c>
      <c r="I8" s="510" t="str">
        <f>'別紙１-4月'!H28</f>
        <v/>
      </c>
      <c r="J8" s="510" t="str">
        <f>'別紙１-4月'!I28</f>
        <v/>
      </c>
      <c r="K8" s="510" t="str">
        <f>'別紙１-4月'!J28</f>
        <v/>
      </c>
      <c r="L8" s="510" t="str">
        <f>'別紙１-4月'!K28</f>
        <v/>
      </c>
      <c r="M8" s="511" t="str">
        <f>'別紙１-4月'!L28</f>
        <v/>
      </c>
      <c r="N8" s="512">
        <f>'別紙１-4月'!M28</f>
        <v>0</v>
      </c>
      <c r="O8" s="511">
        <f>'別紙１-4月'!N28</f>
        <v>0</v>
      </c>
      <c r="P8" s="511" t="str">
        <f>'別紙１-4月'!O28</f>
        <v/>
      </c>
      <c r="Q8" s="511" t="str">
        <f>'別紙１-4月'!P28</f>
        <v/>
      </c>
      <c r="R8" s="511" t="str">
        <f>'別紙１-4月'!Q28</f>
        <v/>
      </c>
      <c r="S8" s="511">
        <f>'別紙１-4月'!R28</f>
        <v>0</v>
      </c>
      <c r="T8" s="512">
        <f>'別紙１-4月'!S28</f>
        <v>0</v>
      </c>
      <c r="U8" s="512">
        <f>'別紙１-4月'!T28</f>
        <v>0</v>
      </c>
      <c r="V8" s="511">
        <f>'別紙１-4月'!U28</f>
        <v>0</v>
      </c>
      <c r="W8" s="511">
        <f>'別紙１-4月'!V28</f>
        <v>0</v>
      </c>
      <c r="X8" s="510" t="str">
        <f>'別紙１-4月'!W28</f>
        <v/>
      </c>
      <c r="Z8" s="510"/>
    </row>
    <row r="9">
      <c r="A9" s="510" t="s">
        <v>312</v>
      </c>
      <c r="B9" s="510" t="str">
        <f>'別紙１-4月'!A29</f>
        <v/>
      </c>
      <c r="C9" s="510" t="str">
        <f>'別紙１-4月'!B29</f>
        <v/>
      </c>
      <c r="D9" s="510" t="str">
        <f>'別紙１-4月'!C29</f>
        <v/>
      </c>
      <c r="E9" s="510" t="str">
        <f>'別紙１-4月'!D29</f>
        <v/>
      </c>
      <c r="F9" s="510" t="str">
        <f>'別紙１-4月'!E29</f>
        <v/>
      </c>
      <c r="G9" s="510" t="str">
        <f>'別紙１-4月'!F29</f>
        <v/>
      </c>
      <c r="H9" s="510" t="str">
        <f>'別紙１-4月'!G29</f>
        <v/>
      </c>
      <c r="I9" s="510" t="str">
        <f>'別紙１-4月'!H29</f>
        <v/>
      </c>
      <c r="J9" s="510" t="str">
        <f>'別紙１-4月'!I29</f>
        <v/>
      </c>
      <c r="K9" s="510" t="str">
        <f>'別紙１-4月'!J29</f>
        <v/>
      </c>
      <c r="L9" s="510" t="str">
        <f>'別紙１-4月'!K29</f>
        <v/>
      </c>
      <c r="M9" s="511" t="str">
        <f>'別紙１-4月'!L29</f>
        <v/>
      </c>
      <c r="N9" s="512">
        <f>'別紙１-4月'!M29</f>
        <v>0</v>
      </c>
      <c r="O9" s="511">
        <f>'別紙１-4月'!N29</f>
        <v>0</v>
      </c>
      <c r="P9" s="511" t="str">
        <f>'別紙１-4月'!O29</f>
        <v/>
      </c>
      <c r="Q9" s="511" t="str">
        <f>'別紙１-4月'!P29</f>
        <v/>
      </c>
      <c r="R9" s="511" t="str">
        <f>'別紙１-4月'!Q29</f>
        <v/>
      </c>
      <c r="S9" s="511">
        <f>'別紙１-4月'!R29</f>
        <v>0</v>
      </c>
      <c r="T9" s="512">
        <f>'別紙１-4月'!S29</f>
        <v>0</v>
      </c>
      <c r="U9" s="512">
        <f>'別紙１-4月'!T29</f>
        <v>0</v>
      </c>
      <c r="V9" s="511">
        <f>'別紙１-4月'!U29</f>
        <v>0</v>
      </c>
      <c r="W9" s="511">
        <f>'別紙１-4月'!V29</f>
        <v>0</v>
      </c>
      <c r="X9" s="510" t="str">
        <f>'別紙１-4月'!W29</f>
        <v/>
      </c>
      <c r="Z9" s="510"/>
    </row>
    <row r="10">
      <c r="A10" s="510" t="s">
        <v>312</v>
      </c>
      <c r="B10" s="510" t="str">
        <f>'別紙１-4月'!A30</f>
        <v/>
      </c>
      <c r="C10" s="510" t="str">
        <f>'別紙１-4月'!B30</f>
        <v/>
      </c>
      <c r="D10" s="510" t="str">
        <f>'別紙１-4月'!C30</f>
        <v/>
      </c>
      <c r="E10" s="510" t="str">
        <f>'別紙１-4月'!D30</f>
        <v/>
      </c>
      <c r="F10" s="510" t="str">
        <f>'別紙１-4月'!E30</f>
        <v/>
      </c>
      <c r="G10" s="510" t="str">
        <f>'別紙１-4月'!F30</f>
        <v/>
      </c>
      <c r="H10" s="510" t="str">
        <f>'別紙１-4月'!G30</f>
        <v/>
      </c>
      <c r="I10" s="510" t="str">
        <f>'別紙１-4月'!H30</f>
        <v/>
      </c>
      <c r="J10" s="510" t="str">
        <f>'別紙１-4月'!I30</f>
        <v/>
      </c>
      <c r="K10" s="510" t="str">
        <f>'別紙１-4月'!J30</f>
        <v/>
      </c>
      <c r="L10" s="510" t="str">
        <f>'別紙１-4月'!K30</f>
        <v/>
      </c>
      <c r="M10" s="511" t="str">
        <f>'別紙１-4月'!L30</f>
        <v/>
      </c>
      <c r="N10" s="512">
        <f>'別紙１-4月'!M30</f>
        <v>0</v>
      </c>
      <c r="O10" s="511">
        <f>'別紙１-4月'!N30</f>
        <v>0</v>
      </c>
      <c r="P10" s="511" t="str">
        <f>'別紙１-4月'!O30</f>
        <v/>
      </c>
      <c r="Q10" s="511" t="str">
        <f>'別紙１-4月'!P30</f>
        <v/>
      </c>
      <c r="R10" s="511" t="str">
        <f>'別紙１-4月'!Q30</f>
        <v/>
      </c>
      <c r="S10" s="511">
        <f>'別紙１-4月'!R30</f>
        <v>0</v>
      </c>
      <c r="T10" s="512">
        <f>'別紙１-4月'!S30</f>
        <v>0</v>
      </c>
      <c r="U10" s="512">
        <f>'別紙１-4月'!T30</f>
        <v>0</v>
      </c>
      <c r="V10" s="511">
        <f>'別紙１-4月'!U30</f>
        <v>0</v>
      </c>
      <c r="W10" s="511">
        <f>'別紙１-4月'!V30</f>
        <v>0</v>
      </c>
      <c r="X10" s="510" t="str">
        <f>'別紙１-4月'!W30</f>
        <v/>
      </c>
      <c r="Z10" s="510"/>
    </row>
    <row r="11">
      <c r="A11" s="510" t="s">
        <v>312</v>
      </c>
      <c r="B11" s="510" t="str">
        <f>'別紙１-4月'!A31</f>
        <v/>
      </c>
      <c r="C11" s="510" t="str">
        <f>'別紙１-4月'!B31</f>
        <v/>
      </c>
      <c r="D11" s="510" t="str">
        <f>'別紙１-4月'!C31</f>
        <v/>
      </c>
      <c r="E11" s="510" t="str">
        <f>'別紙１-4月'!D31</f>
        <v/>
      </c>
      <c r="F11" s="510" t="str">
        <f>'別紙１-4月'!E31</f>
        <v/>
      </c>
      <c r="G11" s="510" t="str">
        <f>'別紙１-4月'!F31</f>
        <v/>
      </c>
      <c r="H11" s="510" t="str">
        <f>'別紙１-4月'!G31</f>
        <v/>
      </c>
      <c r="I11" s="510" t="str">
        <f>'別紙１-4月'!H31</f>
        <v/>
      </c>
      <c r="J11" s="510" t="str">
        <f>'別紙１-4月'!I31</f>
        <v/>
      </c>
      <c r="K11" s="510" t="str">
        <f>'別紙１-4月'!J31</f>
        <v/>
      </c>
      <c r="L11" s="510" t="str">
        <f>'別紙１-4月'!K31</f>
        <v/>
      </c>
      <c r="M11" s="511" t="str">
        <f>'別紙１-4月'!L31</f>
        <v/>
      </c>
      <c r="N11" s="512">
        <f>'別紙１-4月'!M31</f>
        <v>0</v>
      </c>
      <c r="O11" s="511">
        <f>'別紙１-4月'!N31</f>
        <v>0</v>
      </c>
      <c r="P11" s="511" t="str">
        <f>'別紙１-4月'!O31</f>
        <v/>
      </c>
      <c r="Q11" s="511" t="str">
        <f>'別紙１-4月'!P31</f>
        <v/>
      </c>
      <c r="R11" s="511" t="str">
        <f>'別紙１-4月'!Q31</f>
        <v/>
      </c>
      <c r="S11" s="511">
        <f>'別紙１-4月'!R31</f>
        <v>0</v>
      </c>
      <c r="T11" s="512">
        <f>'別紙１-4月'!S31</f>
        <v>0</v>
      </c>
      <c r="U11" s="512">
        <f>'別紙１-4月'!T31</f>
        <v>0</v>
      </c>
      <c r="V11" s="511">
        <f>'別紙１-4月'!U31</f>
        <v>0</v>
      </c>
      <c r="W11" s="511">
        <f>'別紙１-4月'!V31</f>
        <v>0</v>
      </c>
      <c r="X11" s="510" t="str">
        <f>'別紙１-4月'!W31</f>
        <v/>
      </c>
      <c r="Z11" s="510"/>
    </row>
    <row r="12">
      <c r="A12" s="510" t="s">
        <v>312</v>
      </c>
      <c r="B12" s="510" t="str">
        <f>'別紙１-4月'!A32</f>
        <v/>
      </c>
      <c r="C12" s="510" t="str">
        <f>'別紙１-4月'!B32</f>
        <v/>
      </c>
      <c r="D12" s="510" t="str">
        <f>'別紙１-4月'!C32</f>
        <v/>
      </c>
      <c r="E12" s="510" t="str">
        <f>'別紙１-4月'!D32</f>
        <v/>
      </c>
      <c r="F12" s="510" t="str">
        <f>'別紙１-4月'!E32</f>
        <v/>
      </c>
      <c r="G12" s="510" t="str">
        <f>'別紙１-4月'!F32</f>
        <v/>
      </c>
      <c r="H12" s="510" t="str">
        <f>'別紙１-4月'!G32</f>
        <v/>
      </c>
      <c r="I12" s="510" t="str">
        <f>'別紙１-4月'!H32</f>
        <v/>
      </c>
      <c r="J12" s="510" t="str">
        <f>'別紙１-4月'!I32</f>
        <v/>
      </c>
      <c r="K12" s="510" t="str">
        <f>'別紙１-4月'!J32</f>
        <v/>
      </c>
      <c r="L12" s="510" t="str">
        <f>'別紙１-4月'!K32</f>
        <v/>
      </c>
      <c r="M12" s="511" t="str">
        <f>'別紙１-4月'!L32</f>
        <v/>
      </c>
      <c r="N12" s="512">
        <f>'別紙１-4月'!M32</f>
        <v>0</v>
      </c>
      <c r="O12" s="511">
        <f>'別紙１-4月'!N32</f>
        <v>0</v>
      </c>
      <c r="P12" s="511" t="str">
        <f>'別紙１-4月'!O32</f>
        <v/>
      </c>
      <c r="Q12" s="511" t="str">
        <f>'別紙１-4月'!P32</f>
        <v/>
      </c>
      <c r="R12" s="511" t="str">
        <f>'別紙１-4月'!Q32</f>
        <v/>
      </c>
      <c r="S12" s="511">
        <f>'別紙１-4月'!R32</f>
        <v>0</v>
      </c>
      <c r="T12" s="512">
        <f>'別紙１-4月'!S32</f>
        <v>0</v>
      </c>
      <c r="U12" s="512">
        <f>'別紙１-4月'!T32</f>
        <v>0</v>
      </c>
      <c r="V12" s="511">
        <f>'別紙１-4月'!U32</f>
        <v>0</v>
      </c>
      <c r="W12" s="511">
        <f>'別紙１-4月'!V32</f>
        <v>0</v>
      </c>
      <c r="X12" s="510" t="str">
        <f>'別紙１-4月'!W32</f>
        <v/>
      </c>
      <c r="Z12" s="510"/>
    </row>
    <row r="13">
      <c r="A13" s="510" t="s">
        <v>312</v>
      </c>
      <c r="B13" s="510" t="str">
        <f>'別紙１-4月'!A33</f>
        <v/>
      </c>
      <c r="C13" s="510" t="str">
        <f>'別紙１-4月'!B33</f>
        <v/>
      </c>
      <c r="D13" s="510" t="str">
        <f>'別紙１-4月'!C33</f>
        <v/>
      </c>
      <c r="E13" s="510" t="str">
        <f>'別紙１-4月'!D33</f>
        <v/>
      </c>
      <c r="F13" s="510" t="str">
        <f>'別紙１-4月'!E33</f>
        <v/>
      </c>
      <c r="G13" s="510" t="str">
        <f>'別紙１-4月'!F33</f>
        <v/>
      </c>
      <c r="H13" s="510" t="str">
        <f>'別紙１-4月'!G33</f>
        <v/>
      </c>
      <c r="I13" s="510" t="str">
        <f>'別紙１-4月'!H33</f>
        <v/>
      </c>
      <c r="J13" s="510" t="str">
        <f>'別紙１-4月'!I33</f>
        <v/>
      </c>
      <c r="K13" s="510" t="str">
        <f>'別紙１-4月'!J33</f>
        <v/>
      </c>
      <c r="L13" s="510" t="str">
        <f>'別紙１-4月'!K33</f>
        <v/>
      </c>
      <c r="M13" s="511" t="str">
        <f>'別紙１-4月'!L33</f>
        <v/>
      </c>
      <c r="N13" s="512">
        <f>'別紙１-4月'!M33</f>
        <v>0</v>
      </c>
      <c r="O13" s="511">
        <f>'別紙１-4月'!N33</f>
        <v>0</v>
      </c>
      <c r="P13" s="511" t="str">
        <f>'別紙１-4月'!O33</f>
        <v/>
      </c>
      <c r="Q13" s="511" t="str">
        <f>'別紙１-4月'!P33</f>
        <v/>
      </c>
      <c r="R13" s="511" t="str">
        <f>'別紙１-4月'!Q33</f>
        <v/>
      </c>
      <c r="S13" s="511">
        <f>'別紙１-4月'!R33</f>
        <v>0</v>
      </c>
      <c r="T13" s="512">
        <f>'別紙１-4月'!S33</f>
        <v>0</v>
      </c>
      <c r="U13" s="512">
        <f>'別紙１-4月'!T33</f>
        <v>0</v>
      </c>
      <c r="V13" s="511">
        <f>'別紙１-4月'!U33</f>
        <v>0</v>
      </c>
      <c r="W13" s="511">
        <f>'別紙１-4月'!V33</f>
        <v>0</v>
      </c>
      <c r="X13" s="510" t="str">
        <f>'別紙１-4月'!W33</f>
        <v/>
      </c>
      <c r="Z13" s="510"/>
    </row>
    <row r="14">
      <c r="A14" s="510" t="s">
        <v>312</v>
      </c>
      <c r="B14" s="510" t="str">
        <f>'別紙１-4月'!A34</f>
        <v/>
      </c>
      <c r="C14" s="510" t="str">
        <f>'別紙１-4月'!B34</f>
        <v/>
      </c>
      <c r="D14" s="510" t="str">
        <f>'別紙１-4月'!C34</f>
        <v/>
      </c>
      <c r="E14" s="510" t="str">
        <f>'別紙１-4月'!D34</f>
        <v/>
      </c>
      <c r="F14" s="510" t="str">
        <f>'別紙１-4月'!E34</f>
        <v/>
      </c>
      <c r="G14" s="510" t="str">
        <f>'別紙１-4月'!F34</f>
        <v/>
      </c>
      <c r="H14" s="510" t="str">
        <f>'別紙１-4月'!G34</f>
        <v/>
      </c>
      <c r="I14" s="510" t="str">
        <f>'別紙１-4月'!H34</f>
        <v/>
      </c>
      <c r="J14" s="510" t="str">
        <f>'別紙１-4月'!I34</f>
        <v/>
      </c>
      <c r="K14" s="510" t="str">
        <f>'別紙１-4月'!J34</f>
        <v/>
      </c>
      <c r="L14" s="510" t="str">
        <f>'別紙１-4月'!K34</f>
        <v/>
      </c>
      <c r="M14" s="511" t="str">
        <f>'別紙１-4月'!L34</f>
        <v/>
      </c>
      <c r="N14" s="512">
        <f>'別紙１-4月'!M34</f>
        <v>0</v>
      </c>
      <c r="O14" s="511">
        <f>'別紙１-4月'!N34</f>
        <v>0</v>
      </c>
      <c r="P14" s="511" t="str">
        <f>'別紙１-4月'!O34</f>
        <v/>
      </c>
      <c r="Q14" s="511" t="str">
        <f>'別紙１-4月'!P34</f>
        <v/>
      </c>
      <c r="R14" s="511" t="str">
        <f>'別紙１-4月'!Q34</f>
        <v/>
      </c>
      <c r="S14" s="511">
        <f>'別紙１-4月'!R34</f>
        <v>0</v>
      </c>
      <c r="T14" s="512">
        <f>'別紙１-4月'!S34</f>
        <v>0</v>
      </c>
      <c r="U14" s="512">
        <f>'別紙１-4月'!T34</f>
        <v>0</v>
      </c>
      <c r="V14" s="511">
        <f>'別紙１-4月'!U34</f>
        <v>0</v>
      </c>
      <c r="W14" s="511">
        <f>'別紙１-4月'!V34</f>
        <v>0</v>
      </c>
      <c r="X14" s="510" t="str">
        <f>'別紙１-4月'!W34</f>
        <v/>
      </c>
      <c r="Z14" s="510"/>
    </row>
    <row r="15">
      <c r="A15" s="510" t="s">
        <v>312</v>
      </c>
      <c r="B15" s="510" t="str">
        <f>'別紙１-4月'!A35</f>
        <v/>
      </c>
      <c r="C15" s="510" t="str">
        <f>'別紙１-4月'!B35</f>
        <v/>
      </c>
      <c r="D15" s="510" t="str">
        <f>'別紙１-4月'!C35</f>
        <v/>
      </c>
      <c r="E15" s="510" t="str">
        <f>'別紙１-4月'!D35</f>
        <v/>
      </c>
      <c r="F15" s="510" t="str">
        <f>'別紙１-4月'!E35</f>
        <v/>
      </c>
      <c r="G15" s="510" t="str">
        <f>'別紙１-4月'!F35</f>
        <v/>
      </c>
      <c r="H15" s="510" t="str">
        <f>'別紙１-4月'!G35</f>
        <v/>
      </c>
      <c r="I15" s="510" t="str">
        <f>'別紙１-4月'!H35</f>
        <v/>
      </c>
      <c r="J15" s="510" t="str">
        <f>'別紙１-4月'!I35</f>
        <v/>
      </c>
      <c r="K15" s="510" t="str">
        <f>'別紙１-4月'!J35</f>
        <v/>
      </c>
      <c r="L15" s="510" t="str">
        <f>'別紙１-4月'!K35</f>
        <v/>
      </c>
      <c r="M15" s="511" t="str">
        <f>'別紙１-4月'!L35</f>
        <v/>
      </c>
      <c r="N15" s="512">
        <f>'別紙１-4月'!M35</f>
        <v>0</v>
      </c>
      <c r="O15" s="511">
        <f>'別紙１-4月'!N35</f>
        <v>0</v>
      </c>
      <c r="P15" s="511" t="str">
        <f>'別紙１-4月'!O35</f>
        <v/>
      </c>
      <c r="Q15" s="511" t="str">
        <f>'別紙１-4月'!P35</f>
        <v/>
      </c>
      <c r="R15" s="511" t="str">
        <f>'別紙１-4月'!Q35</f>
        <v/>
      </c>
      <c r="S15" s="511">
        <f>'別紙１-4月'!R35</f>
        <v>0</v>
      </c>
      <c r="T15" s="512">
        <f>'別紙１-4月'!S35</f>
        <v>0</v>
      </c>
      <c r="U15" s="512">
        <f>'別紙１-4月'!T35</f>
        <v>0</v>
      </c>
      <c r="V15" s="511">
        <f>'別紙１-4月'!U35</f>
        <v>0</v>
      </c>
      <c r="W15" s="511">
        <f>'別紙１-4月'!V35</f>
        <v>0</v>
      </c>
      <c r="X15" s="510" t="str">
        <f>'別紙１-4月'!W35</f>
        <v/>
      </c>
      <c r="Z15" s="510"/>
    </row>
    <row r="16">
      <c r="A16" s="510" t="s">
        <v>312</v>
      </c>
      <c r="B16" s="510" t="str">
        <f>'別紙１-4月'!A36</f>
        <v/>
      </c>
      <c r="C16" s="510" t="str">
        <f>'別紙１-4月'!B36</f>
        <v/>
      </c>
      <c r="D16" s="510" t="str">
        <f>'別紙１-4月'!C36</f>
        <v/>
      </c>
      <c r="E16" s="510" t="str">
        <f>'別紙１-4月'!D36</f>
        <v/>
      </c>
      <c r="F16" s="510" t="str">
        <f>'別紙１-4月'!E36</f>
        <v/>
      </c>
      <c r="G16" s="510" t="str">
        <f>'別紙１-4月'!F36</f>
        <v/>
      </c>
      <c r="H16" s="510" t="str">
        <f>'別紙１-4月'!G36</f>
        <v/>
      </c>
      <c r="I16" s="510" t="str">
        <f>'別紙１-4月'!H36</f>
        <v/>
      </c>
      <c r="J16" s="510" t="str">
        <f>'別紙１-4月'!I36</f>
        <v/>
      </c>
      <c r="K16" s="510" t="str">
        <f>'別紙１-4月'!J36</f>
        <v/>
      </c>
      <c r="L16" s="510" t="str">
        <f>'別紙１-4月'!K36</f>
        <v/>
      </c>
      <c r="M16" s="511" t="str">
        <f>'別紙１-4月'!L36</f>
        <v/>
      </c>
      <c r="N16" s="512">
        <f>'別紙１-4月'!M36</f>
        <v>0</v>
      </c>
      <c r="O16" s="511">
        <f>'別紙１-4月'!N36</f>
        <v>0</v>
      </c>
      <c r="P16" s="511" t="str">
        <f>'別紙１-4月'!O36</f>
        <v/>
      </c>
      <c r="Q16" s="511" t="str">
        <f>'別紙１-4月'!P36</f>
        <v/>
      </c>
      <c r="R16" s="511" t="str">
        <f>'別紙１-4月'!Q36</f>
        <v/>
      </c>
      <c r="S16" s="511">
        <f>'別紙１-4月'!R36</f>
        <v>0</v>
      </c>
      <c r="T16" s="512">
        <f>'別紙１-4月'!S36</f>
        <v>0</v>
      </c>
      <c r="U16" s="512">
        <f>'別紙１-4月'!T36</f>
        <v>0</v>
      </c>
      <c r="V16" s="511">
        <f>'別紙１-4月'!U36</f>
        <v>0</v>
      </c>
      <c r="W16" s="511">
        <f>'別紙１-4月'!V36</f>
        <v>0</v>
      </c>
      <c r="X16" s="510" t="str">
        <f>'別紙１-4月'!W36</f>
        <v/>
      </c>
      <c r="Z16" s="510"/>
    </row>
    <row r="17">
      <c r="A17" s="510" t="s">
        <v>312</v>
      </c>
      <c r="B17" s="510" t="str">
        <f>'別紙１-4月'!A37</f>
        <v/>
      </c>
      <c r="C17" s="510" t="str">
        <f>'別紙１-4月'!B37</f>
        <v/>
      </c>
      <c r="D17" s="510" t="str">
        <f>'別紙１-4月'!C37</f>
        <v/>
      </c>
      <c r="E17" s="510" t="str">
        <f>'別紙１-4月'!D37</f>
        <v/>
      </c>
      <c r="F17" s="510" t="str">
        <f>'別紙１-4月'!E37</f>
        <v/>
      </c>
      <c r="G17" s="510" t="str">
        <f>'別紙１-4月'!F37</f>
        <v/>
      </c>
      <c r="H17" s="510" t="str">
        <f>'別紙１-4月'!G37</f>
        <v/>
      </c>
      <c r="I17" s="510" t="str">
        <f>'別紙１-4月'!H37</f>
        <v/>
      </c>
      <c r="J17" s="510" t="str">
        <f>'別紙１-4月'!I37</f>
        <v/>
      </c>
      <c r="K17" s="510" t="str">
        <f>'別紙１-4月'!J37</f>
        <v/>
      </c>
      <c r="L17" s="510" t="str">
        <f>'別紙１-4月'!K37</f>
        <v/>
      </c>
      <c r="M17" s="511" t="str">
        <f>'別紙１-4月'!L37</f>
        <v/>
      </c>
      <c r="N17" s="512">
        <f>'別紙１-4月'!M37</f>
        <v>0</v>
      </c>
      <c r="O17" s="511">
        <f>'別紙１-4月'!N37</f>
        <v>0</v>
      </c>
      <c r="P17" s="511" t="str">
        <f>'別紙１-4月'!O37</f>
        <v/>
      </c>
      <c r="Q17" s="511" t="str">
        <f>'別紙１-4月'!P37</f>
        <v/>
      </c>
      <c r="R17" s="511" t="str">
        <f>'別紙１-4月'!Q37</f>
        <v/>
      </c>
      <c r="S17" s="511">
        <f>'別紙１-4月'!R37</f>
        <v>0</v>
      </c>
      <c r="T17" s="512">
        <f>'別紙１-4月'!S37</f>
        <v>0</v>
      </c>
      <c r="U17" s="512">
        <f>'別紙１-4月'!T37</f>
        <v>0</v>
      </c>
      <c r="V17" s="511">
        <f>'別紙１-4月'!U37</f>
        <v>0</v>
      </c>
      <c r="W17" s="511">
        <f>'別紙１-4月'!V37</f>
        <v>0</v>
      </c>
      <c r="X17" s="510" t="str">
        <f>'別紙１-4月'!W37</f>
        <v/>
      </c>
      <c r="Z17" s="510"/>
    </row>
    <row r="18">
      <c r="A18" s="510" t="s">
        <v>312</v>
      </c>
      <c r="B18" s="510" t="str">
        <f>'別紙１-4月'!A38</f>
        <v/>
      </c>
      <c r="C18" s="510" t="str">
        <f>'別紙１-4月'!B38</f>
        <v/>
      </c>
      <c r="D18" s="510" t="str">
        <f>'別紙１-4月'!C38</f>
        <v/>
      </c>
      <c r="E18" s="510" t="str">
        <f>'別紙１-4月'!D38</f>
        <v/>
      </c>
      <c r="F18" s="510" t="str">
        <f>'別紙１-4月'!E38</f>
        <v/>
      </c>
      <c r="G18" s="510" t="str">
        <f>'別紙１-4月'!F38</f>
        <v/>
      </c>
      <c r="H18" s="510" t="str">
        <f>'別紙１-4月'!G38</f>
        <v/>
      </c>
      <c r="I18" s="510" t="str">
        <f>'別紙１-4月'!H38</f>
        <v/>
      </c>
      <c r="J18" s="510" t="str">
        <f>'別紙１-4月'!I38</f>
        <v/>
      </c>
      <c r="K18" s="510" t="str">
        <f>'別紙１-4月'!J38</f>
        <v/>
      </c>
      <c r="L18" s="510" t="str">
        <f>'別紙１-4月'!K38</f>
        <v/>
      </c>
      <c r="M18" s="511" t="str">
        <f>'別紙１-4月'!L38</f>
        <v/>
      </c>
      <c r="N18" s="512">
        <f>'別紙１-4月'!M38</f>
        <v>0</v>
      </c>
      <c r="O18" s="511">
        <f>'別紙１-4月'!N38</f>
        <v>0</v>
      </c>
      <c r="P18" s="511" t="str">
        <f>'別紙１-4月'!O38</f>
        <v/>
      </c>
      <c r="Q18" s="511" t="str">
        <f>'別紙１-4月'!P38</f>
        <v/>
      </c>
      <c r="R18" s="511" t="str">
        <f>'別紙１-4月'!Q38</f>
        <v/>
      </c>
      <c r="S18" s="511">
        <f>'別紙１-4月'!R38</f>
        <v>0</v>
      </c>
      <c r="T18" s="512">
        <f>'別紙１-4月'!S38</f>
        <v>0</v>
      </c>
      <c r="U18" s="512">
        <f>'別紙１-4月'!T38</f>
        <v>0</v>
      </c>
      <c r="V18" s="511">
        <f>'別紙１-4月'!U38</f>
        <v>0</v>
      </c>
      <c r="W18" s="511">
        <f>'別紙１-4月'!V38</f>
        <v>0</v>
      </c>
      <c r="X18" s="510" t="str">
        <f>'別紙１-4月'!W38</f>
        <v/>
      </c>
      <c r="Z18" s="510"/>
    </row>
    <row r="19">
      <c r="A19" s="510" t="s">
        <v>312</v>
      </c>
      <c r="B19" s="510" t="str">
        <f>'別紙１-4月'!A39</f>
        <v/>
      </c>
      <c r="C19" s="510" t="str">
        <f>'別紙１-4月'!B39</f>
        <v/>
      </c>
      <c r="D19" s="510" t="str">
        <f>'別紙１-4月'!C39</f>
        <v/>
      </c>
      <c r="E19" s="510" t="str">
        <f>'別紙１-4月'!D39</f>
        <v/>
      </c>
      <c r="F19" s="510" t="str">
        <f>'別紙１-4月'!E39</f>
        <v/>
      </c>
      <c r="G19" s="510" t="str">
        <f>'別紙１-4月'!F39</f>
        <v/>
      </c>
      <c r="H19" s="510" t="str">
        <f>'別紙１-4月'!G39</f>
        <v/>
      </c>
      <c r="I19" s="510" t="str">
        <f>'別紙１-4月'!H39</f>
        <v/>
      </c>
      <c r="J19" s="510" t="str">
        <f>'別紙１-4月'!I39</f>
        <v/>
      </c>
      <c r="K19" s="510" t="str">
        <f>'別紙１-4月'!J39</f>
        <v/>
      </c>
      <c r="L19" s="510" t="str">
        <f>'別紙１-4月'!K39</f>
        <v/>
      </c>
      <c r="M19" s="511" t="str">
        <f>'別紙１-4月'!L39</f>
        <v/>
      </c>
      <c r="N19" s="512">
        <f>'別紙１-4月'!M39</f>
        <v>0</v>
      </c>
      <c r="O19" s="511">
        <f>'別紙１-4月'!N39</f>
        <v>0</v>
      </c>
      <c r="P19" s="511" t="str">
        <f>'別紙１-4月'!O39</f>
        <v/>
      </c>
      <c r="Q19" s="511" t="str">
        <f>'別紙１-4月'!P39</f>
        <v/>
      </c>
      <c r="R19" s="511" t="str">
        <f>'別紙１-4月'!Q39</f>
        <v/>
      </c>
      <c r="S19" s="511">
        <f>'別紙１-4月'!R39</f>
        <v>0</v>
      </c>
      <c r="T19" s="512">
        <f>'別紙１-4月'!S39</f>
        <v>0</v>
      </c>
      <c r="U19" s="512">
        <f>'別紙１-4月'!T39</f>
        <v>0</v>
      </c>
      <c r="V19" s="511">
        <f>'別紙１-4月'!U39</f>
        <v>0</v>
      </c>
      <c r="W19" s="511">
        <f>'別紙１-4月'!V39</f>
        <v>0</v>
      </c>
      <c r="X19" s="510" t="str">
        <f>'別紙１-4月'!W39</f>
        <v/>
      </c>
      <c r="Z19" s="510"/>
    </row>
    <row r="20">
      <c r="A20" s="510" t="s">
        <v>312</v>
      </c>
      <c r="B20" s="510" t="str">
        <f>'別紙１-4月'!A40</f>
        <v/>
      </c>
      <c r="C20" s="510" t="str">
        <f>'別紙１-4月'!B40</f>
        <v/>
      </c>
      <c r="D20" s="510" t="str">
        <f>'別紙１-4月'!C40</f>
        <v/>
      </c>
      <c r="E20" s="510" t="str">
        <f>'別紙１-4月'!D40</f>
        <v/>
      </c>
      <c r="F20" s="510" t="str">
        <f>'別紙１-4月'!E40</f>
        <v/>
      </c>
      <c r="G20" s="510" t="str">
        <f>'別紙１-4月'!F40</f>
        <v/>
      </c>
      <c r="H20" s="510" t="str">
        <f>'別紙１-4月'!G40</f>
        <v/>
      </c>
      <c r="I20" s="510" t="str">
        <f>'別紙１-4月'!H40</f>
        <v/>
      </c>
      <c r="J20" s="510" t="str">
        <f>'別紙１-4月'!I40</f>
        <v/>
      </c>
      <c r="K20" s="510" t="str">
        <f>'別紙１-4月'!J40</f>
        <v/>
      </c>
      <c r="L20" s="510" t="str">
        <f>'別紙１-4月'!K40</f>
        <v/>
      </c>
      <c r="M20" s="511" t="str">
        <f>'別紙１-4月'!L40</f>
        <v/>
      </c>
      <c r="N20" s="512">
        <f>'別紙１-4月'!M40</f>
        <v>0</v>
      </c>
      <c r="O20" s="511">
        <f>'別紙１-4月'!N40</f>
        <v>0</v>
      </c>
      <c r="P20" s="511" t="str">
        <f>'別紙１-4月'!O40</f>
        <v/>
      </c>
      <c r="Q20" s="511" t="str">
        <f>'別紙１-4月'!P40</f>
        <v/>
      </c>
      <c r="R20" s="511" t="str">
        <f>'別紙１-4月'!Q40</f>
        <v/>
      </c>
      <c r="S20" s="511">
        <f>'別紙１-4月'!R40</f>
        <v>0</v>
      </c>
      <c r="T20" s="512">
        <f>'別紙１-4月'!S40</f>
        <v>0</v>
      </c>
      <c r="U20" s="512">
        <f>'別紙１-4月'!T40</f>
        <v>0</v>
      </c>
      <c r="V20" s="511">
        <f>'別紙１-4月'!U40</f>
        <v>0</v>
      </c>
      <c r="W20" s="511">
        <f>'別紙１-4月'!V40</f>
        <v>0</v>
      </c>
      <c r="X20" s="510" t="str">
        <f>'別紙１-4月'!W40</f>
        <v/>
      </c>
      <c r="Z20" s="510"/>
    </row>
    <row r="21">
      <c r="A21" s="510" t="s">
        <v>312</v>
      </c>
      <c r="B21" s="510" t="str">
        <f>'別紙１-4月'!A41</f>
        <v/>
      </c>
      <c r="C21" s="510" t="str">
        <f>'別紙１-4月'!B41</f>
        <v/>
      </c>
      <c r="D21" s="510" t="str">
        <f>'別紙１-4月'!C41</f>
        <v/>
      </c>
      <c r="E21" s="510" t="str">
        <f>'別紙１-4月'!D41</f>
        <v/>
      </c>
      <c r="F21" s="510" t="str">
        <f>'別紙１-4月'!E41</f>
        <v/>
      </c>
      <c r="G21" s="510" t="str">
        <f>'別紙１-4月'!F41</f>
        <v/>
      </c>
      <c r="H21" s="510" t="str">
        <f>'別紙１-4月'!G41</f>
        <v/>
      </c>
      <c r="I21" s="510" t="str">
        <f>'別紙１-4月'!H41</f>
        <v/>
      </c>
      <c r="J21" s="510" t="str">
        <f>'別紙１-4月'!I41</f>
        <v/>
      </c>
      <c r="K21" s="510" t="str">
        <f>'別紙１-4月'!J41</f>
        <v/>
      </c>
      <c r="L21" s="510" t="str">
        <f>'別紙１-4月'!K41</f>
        <v/>
      </c>
      <c r="M21" s="511" t="str">
        <f>'別紙１-4月'!L41</f>
        <v/>
      </c>
      <c r="N21" s="512">
        <f>'別紙１-4月'!M41</f>
        <v>0</v>
      </c>
      <c r="O21" s="511">
        <f>'別紙１-4月'!N41</f>
        <v>0</v>
      </c>
      <c r="P21" s="511" t="str">
        <f>'別紙１-4月'!O41</f>
        <v/>
      </c>
      <c r="Q21" s="511" t="str">
        <f>'別紙１-4月'!P41</f>
        <v/>
      </c>
      <c r="R21" s="511" t="str">
        <f>'別紙１-4月'!Q41</f>
        <v/>
      </c>
      <c r="S21" s="511">
        <f>'別紙１-4月'!R41</f>
        <v>0</v>
      </c>
      <c r="T21" s="512">
        <f>'別紙１-4月'!S41</f>
        <v>0</v>
      </c>
      <c r="U21" s="512">
        <f>'別紙１-4月'!T41</f>
        <v>0</v>
      </c>
      <c r="V21" s="511">
        <f>'別紙１-4月'!U41</f>
        <v>0</v>
      </c>
      <c r="W21" s="511">
        <f>'別紙１-4月'!V41</f>
        <v>0</v>
      </c>
      <c r="X21" s="510" t="str">
        <f>'別紙１-4月'!W41</f>
        <v/>
      </c>
      <c r="Z21" s="510"/>
    </row>
    <row r="22">
      <c r="A22" s="510" t="s">
        <v>312</v>
      </c>
      <c r="B22" s="510" t="str">
        <f>'別紙１-4月'!A42</f>
        <v/>
      </c>
      <c r="C22" s="510" t="str">
        <f>'別紙１-4月'!B42</f>
        <v/>
      </c>
      <c r="D22" s="510" t="str">
        <f>'別紙１-4月'!C42</f>
        <v/>
      </c>
      <c r="E22" s="510" t="str">
        <f>'別紙１-4月'!D42</f>
        <v/>
      </c>
      <c r="F22" s="510" t="str">
        <f>'別紙１-4月'!E42</f>
        <v/>
      </c>
      <c r="G22" s="510" t="str">
        <f>'別紙１-4月'!F42</f>
        <v/>
      </c>
      <c r="H22" s="510" t="str">
        <f>'別紙１-4月'!G42</f>
        <v/>
      </c>
      <c r="I22" s="510" t="str">
        <f>'別紙１-4月'!H42</f>
        <v/>
      </c>
      <c r="J22" s="510" t="str">
        <f>'別紙１-4月'!I42</f>
        <v/>
      </c>
      <c r="K22" s="510" t="str">
        <f>'別紙１-4月'!J42</f>
        <v/>
      </c>
      <c r="L22" s="510" t="str">
        <f>'別紙１-4月'!K42</f>
        <v/>
      </c>
      <c r="M22" s="511" t="str">
        <f>'別紙１-4月'!L42</f>
        <v/>
      </c>
      <c r="N22" s="512">
        <f>'別紙１-4月'!M42</f>
        <v>0</v>
      </c>
      <c r="O22" s="511">
        <f>'別紙１-4月'!N42</f>
        <v>0</v>
      </c>
      <c r="P22" s="511" t="str">
        <f>'別紙１-4月'!O42</f>
        <v/>
      </c>
      <c r="Q22" s="511" t="str">
        <f>'別紙１-4月'!P42</f>
        <v/>
      </c>
      <c r="R22" s="511" t="str">
        <f>'別紙１-4月'!Q42</f>
        <v/>
      </c>
      <c r="S22" s="511">
        <f>'別紙１-4月'!R42</f>
        <v>0</v>
      </c>
      <c r="T22" s="512">
        <f>'別紙１-4月'!S42</f>
        <v>0</v>
      </c>
      <c r="U22" s="512">
        <f>'別紙１-4月'!T42</f>
        <v>0</v>
      </c>
      <c r="V22" s="511">
        <f>'別紙１-4月'!U42</f>
        <v>0</v>
      </c>
      <c r="W22" s="511">
        <f>'別紙１-4月'!V42</f>
        <v>0</v>
      </c>
      <c r="X22" s="510" t="str">
        <f>'別紙１-4月'!W42</f>
        <v/>
      </c>
      <c r="Z22" s="510"/>
    </row>
    <row r="23">
      <c r="A23" s="510" t="s">
        <v>312</v>
      </c>
      <c r="B23" s="510" t="str">
        <f>'別紙１-4月'!A43</f>
        <v/>
      </c>
      <c r="C23" s="510" t="str">
        <f>'別紙１-4月'!B43</f>
        <v/>
      </c>
      <c r="D23" s="510" t="str">
        <f>'別紙１-4月'!C43</f>
        <v/>
      </c>
      <c r="E23" s="510" t="str">
        <f>'別紙１-4月'!D43</f>
        <v/>
      </c>
      <c r="F23" s="510" t="str">
        <f>'別紙１-4月'!E43</f>
        <v/>
      </c>
      <c r="G23" s="510" t="str">
        <f>'別紙１-4月'!F43</f>
        <v/>
      </c>
      <c r="H23" s="510" t="str">
        <f>'別紙１-4月'!G43</f>
        <v/>
      </c>
      <c r="I23" s="510" t="str">
        <f>'別紙１-4月'!H43</f>
        <v/>
      </c>
      <c r="J23" s="510" t="str">
        <f>'別紙１-4月'!I43</f>
        <v/>
      </c>
      <c r="K23" s="510" t="str">
        <f>'別紙１-4月'!J43</f>
        <v/>
      </c>
      <c r="L23" s="510" t="str">
        <f>'別紙１-4月'!K43</f>
        <v/>
      </c>
      <c r="M23" s="511" t="str">
        <f>'別紙１-4月'!L43</f>
        <v/>
      </c>
      <c r="N23" s="512">
        <f>'別紙１-4月'!M43</f>
        <v>0</v>
      </c>
      <c r="O23" s="511">
        <f>'別紙１-4月'!N43</f>
        <v>0</v>
      </c>
      <c r="P23" s="511" t="str">
        <f>'別紙１-4月'!O43</f>
        <v/>
      </c>
      <c r="Q23" s="511" t="str">
        <f>'別紙１-4月'!P43</f>
        <v/>
      </c>
      <c r="R23" s="511" t="str">
        <f>'別紙１-4月'!Q43</f>
        <v/>
      </c>
      <c r="S23" s="511">
        <f>'別紙１-4月'!R43</f>
        <v>0</v>
      </c>
      <c r="T23" s="512">
        <f>'別紙１-4月'!S43</f>
        <v>0</v>
      </c>
      <c r="U23" s="512">
        <f>'別紙１-4月'!T43</f>
        <v>0</v>
      </c>
      <c r="V23" s="511">
        <f>'別紙１-4月'!U43</f>
        <v>0</v>
      </c>
      <c r="W23" s="511">
        <f>'別紙１-4月'!V43</f>
        <v>0</v>
      </c>
      <c r="X23" s="510" t="str">
        <f>'別紙１-4月'!W43</f>
        <v/>
      </c>
      <c r="Z23" s="510"/>
    </row>
    <row r="24">
      <c r="A24" s="510" t="s">
        <v>312</v>
      </c>
      <c r="B24" s="510" t="str">
        <f>'別紙１-4月'!A44</f>
        <v/>
      </c>
      <c r="C24" s="510" t="str">
        <f>'別紙１-4月'!B44</f>
        <v/>
      </c>
      <c r="D24" s="510" t="str">
        <f>'別紙１-4月'!C44</f>
        <v/>
      </c>
      <c r="E24" s="510" t="str">
        <f>'別紙１-4月'!D44</f>
        <v/>
      </c>
      <c r="F24" s="510" t="str">
        <f>'別紙１-4月'!E44</f>
        <v/>
      </c>
      <c r="G24" s="510" t="str">
        <f>'別紙１-4月'!F44</f>
        <v/>
      </c>
      <c r="H24" s="510" t="str">
        <f>'別紙１-4月'!G44</f>
        <v/>
      </c>
      <c r="I24" s="510" t="str">
        <f>'別紙１-4月'!H44</f>
        <v/>
      </c>
      <c r="J24" s="510" t="str">
        <f>'別紙１-4月'!I44</f>
        <v/>
      </c>
      <c r="K24" s="510" t="str">
        <f>'別紙１-4月'!J44</f>
        <v/>
      </c>
      <c r="L24" s="510" t="str">
        <f>'別紙１-4月'!K44</f>
        <v/>
      </c>
      <c r="M24" s="511" t="str">
        <f>'別紙１-4月'!L44</f>
        <v/>
      </c>
      <c r="N24" s="512">
        <f>'別紙１-4月'!M44</f>
        <v>0</v>
      </c>
      <c r="O24" s="511">
        <f>'別紙１-4月'!N44</f>
        <v>0</v>
      </c>
      <c r="P24" s="511" t="str">
        <f>'別紙１-4月'!O44</f>
        <v/>
      </c>
      <c r="Q24" s="511" t="str">
        <f>'別紙１-4月'!P44</f>
        <v/>
      </c>
      <c r="R24" s="511" t="str">
        <f>'別紙１-4月'!Q44</f>
        <v/>
      </c>
      <c r="S24" s="511">
        <f>'別紙１-4月'!R44</f>
        <v>0</v>
      </c>
      <c r="T24" s="512">
        <f>'別紙１-4月'!S44</f>
        <v>0</v>
      </c>
      <c r="U24" s="512">
        <f>'別紙１-4月'!T44</f>
        <v>0</v>
      </c>
      <c r="V24" s="511">
        <f>'別紙１-4月'!U44</f>
        <v>0</v>
      </c>
      <c r="W24" s="511">
        <f>'別紙１-4月'!V44</f>
        <v>0</v>
      </c>
      <c r="X24" s="510" t="str">
        <f>'別紙１-4月'!W44</f>
        <v/>
      </c>
      <c r="Z24" s="510"/>
    </row>
    <row r="25">
      <c r="A25" s="510" t="s">
        <v>312</v>
      </c>
      <c r="B25" s="510" t="str">
        <f>'別紙１-4月'!A45</f>
        <v/>
      </c>
      <c r="C25" s="510" t="str">
        <f>'別紙１-4月'!B45</f>
        <v/>
      </c>
      <c r="D25" s="510" t="str">
        <f>'別紙１-4月'!C45</f>
        <v/>
      </c>
      <c r="E25" s="510" t="str">
        <f>'別紙１-4月'!D45</f>
        <v/>
      </c>
      <c r="F25" s="510" t="str">
        <f>'別紙１-4月'!E45</f>
        <v/>
      </c>
      <c r="G25" s="510" t="str">
        <f>'別紙１-4月'!F45</f>
        <v/>
      </c>
      <c r="H25" s="510" t="str">
        <f>'別紙１-4月'!G45</f>
        <v/>
      </c>
      <c r="I25" s="510" t="str">
        <f>'別紙１-4月'!H45</f>
        <v/>
      </c>
      <c r="J25" s="510" t="str">
        <f>'別紙１-4月'!I45</f>
        <v/>
      </c>
      <c r="K25" s="510" t="str">
        <f>'別紙１-4月'!J45</f>
        <v/>
      </c>
      <c r="L25" s="510" t="str">
        <f>'別紙１-4月'!K45</f>
        <v/>
      </c>
      <c r="M25" s="511" t="str">
        <f>'別紙１-4月'!L45</f>
        <v/>
      </c>
      <c r="N25" s="512">
        <f>'別紙１-4月'!M45</f>
        <v>0</v>
      </c>
      <c r="O25" s="511">
        <f>'別紙１-4月'!N45</f>
        <v>0</v>
      </c>
      <c r="P25" s="511" t="str">
        <f>'別紙１-4月'!O45</f>
        <v/>
      </c>
      <c r="Q25" s="511" t="str">
        <f>'別紙１-4月'!P45</f>
        <v/>
      </c>
      <c r="R25" s="511" t="str">
        <f>'別紙１-4月'!Q45</f>
        <v/>
      </c>
      <c r="S25" s="511">
        <f>'別紙１-4月'!R45</f>
        <v>0</v>
      </c>
      <c r="T25" s="512">
        <f>'別紙１-4月'!S45</f>
        <v>0</v>
      </c>
      <c r="U25" s="512">
        <f>'別紙１-4月'!T45</f>
        <v>0</v>
      </c>
      <c r="V25" s="511">
        <f>'別紙１-4月'!U45</f>
        <v>0</v>
      </c>
      <c r="W25" s="511">
        <f>'別紙１-4月'!V45</f>
        <v>0</v>
      </c>
      <c r="X25" s="510" t="str">
        <f>'別紙１-4月'!W45</f>
        <v/>
      </c>
      <c r="Z25" s="510"/>
    </row>
    <row r="26">
      <c r="A26" s="510" t="s">
        <v>312</v>
      </c>
      <c r="B26" s="510" t="str">
        <f>'別紙１-4月'!A46</f>
        <v/>
      </c>
      <c r="C26" s="510" t="str">
        <f>'別紙１-4月'!B46</f>
        <v/>
      </c>
      <c r="D26" s="510" t="str">
        <f>'別紙１-4月'!C46</f>
        <v/>
      </c>
      <c r="E26" s="510" t="str">
        <f>'別紙１-4月'!D46</f>
        <v/>
      </c>
      <c r="F26" s="510" t="str">
        <f>'別紙１-4月'!E46</f>
        <v/>
      </c>
      <c r="G26" s="510" t="str">
        <f>'別紙１-4月'!F46</f>
        <v/>
      </c>
      <c r="H26" s="510" t="str">
        <f>'別紙１-4月'!G46</f>
        <v/>
      </c>
      <c r="I26" s="510" t="str">
        <f>'別紙１-4月'!H46</f>
        <v/>
      </c>
      <c r="J26" s="510" t="str">
        <f>'別紙１-4月'!I46</f>
        <v/>
      </c>
      <c r="K26" s="510" t="str">
        <f>'別紙１-4月'!J46</f>
        <v/>
      </c>
      <c r="L26" s="510" t="str">
        <f>'別紙１-4月'!K46</f>
        <v/>
      </c>
      <c r="M26" s="511" t="str">
        <f>'別紙１-4月'!L46</f>
        <v/>
      </c>
      <c r="N26" s="512">
        <f>'別紙１-4月'!M46</f>
        <v>0</v>
      </c>
      <c r="O26" s="511">
        <f>'別紙１-4月'!N46</f>
        <v>0</v>
      </c>
      <c r="P26" s="511" t="str">
        <f>'別紙１-4月'!O46</f>
        <v/>
      </c>
      <c r="Q26" s="511" t="str">
        <f>'別紙１-4月'!P46</f>
        <v/>
      </c>
      <c r="R26" s="511" t="str">
        <f>'別紙１-4月'!Q46</f>
        <v/>
      </c>
      <c r="S26" s="511">
        <f>'別紙１-4月'!R46</f>
        <v>0</v>
      </c>
      <c r="T26" s="512">
        <f>'別紙１-4月'!S46</f>
        <v>0</v>
      </c>
      <c r="U26" s="512">
        <f>'別紙１-4月'!T46</f>
        <v>0</v>
      </c>
      <c r="V26" s="511">
        <f>'別紙１-4月'!U46</f>
        <v>0</v>
      </c>
      <c r="W26" s="511">
        <f>'別紙１-4月'!V46</f>
        <v>0</v>
      </c>
      <c r="X26" s="510" t="str">
        <f>'別紙１-4月'!W46</f>
        <v/>
      </c>
      <c r="Z26" s="510"/>
    </row>
    <row r="27">
      <c r="A27" s="510" t="s">
        <v>312</v>
      </c>
      <c r="B27" s="510" t="str">
        <f>'別紙１-4月'!A47</f>
        <v/>
      </c>
      <c r="C27" s="510" t="str">
        <f>'別紙１-4月'!B47</f>
        <v/>
      </c>
      <c r="D27" s="510" t="str">
        <f>'別紙１-4月'!C47</f>
        <v/>
      </c>
      <c r="E27" s="510" t="str">
        <f>'別紙１-4月'!D47</f>
        <v/>
      </c>
      <c r="F27" s="510" t="str">
        <f>'別紙１-4月'!E47</f>
        <v/>
      </c>
      <c r="G27" s="510" t="str">
        <f>'別紙１-4月'!F47</f>
        <v/>
      </c>
      <c r="H27" s="510" t="str">
        <f>'別紙１-4月'!G47</f>
        <v/>
      </c>
      <c r="I27" s="510" t="str">
        <f>'別紙１-4月'!H47</f>
        <v/>
      </c>
      <c r="J27" s="510" t="str">
        <f>'別紙１-4月'!I47</f>
        <v/>
      </c>
      <c r="K27" s="510" t="str">
        <f>'別紙１-4月'!J47</f>
        <v/>
      </c>
      <c r="L27" s="510" t="str">
        <f>'別紙１-4月'!K47</f>
        <v/>
      </c>
      <c r="M27" s="511" t="str">
        <f>'別紙１-4月'!L47</f>
        <v/>
      </c>
      <c r="N27" s="512">
        <f>'別紙１-4月'!M47</f>
        <v>0</v>
      </c>
      <c r="O27" s="511">
        <f>'別紙１-4月'!N47</f>
        <v>0</v>
      </c>
      <c r="P27" s="511" t="str">
        <f>'別紙１-4月'!O47</f>
        <v/>
      </c>
      <c r="Q27" s="511" t="str">
        <f>'別紙１-4月'!P47</f>
        <v/>
      </c>
      <c r="R27" s="511" t="str">
        <f>'別紙１-4月'!Q47</f>
        <v/>
      </c>
      <c r="S27" s="511">
        <f>'別紙１-4月'!R47</f>
        <v>0</v>
      </c>
      <c r="T27" s="512">
        <f>'別紙１-4月'!S47</f>
        <v>0</v>
      </c>
      <c r="U27" s="512">
        <f>'別紙１-4月'!T47</f>
        <v>0</v>
      </c>
      <c r="V27" s="511">
        <f>'別紙１-4月'!U47</f>
        <v>0</v>
      </c>
      <c r="W27" s="511">
        <f>'別紙１-4月'!V47</f>
        <v>0</v>
      </c>
      <c r="X27" s="510" t="str">
        <f>'別紙１-4月'!W47</f>
        <v/>
      </c>
      <c r="Z27" s="510"/>
    </row>
    <row r="28">
      <c r="A28" s="510" t="s">
        <v>312</v>
      </c>
      <c r="B28" s="510" t="str">
        <f>'別紙１-4月'!A48</f>
        <v/>
      </c>
      <c r="C28" s="510" t="str">
        <f>'別紙１-4月'!B48</f>
        <v/>
      </c>
      <c r="D28" s="510" t="str">
        <f>'別紙１-4月'!C48</f>
        <v/>
      </c>
      <c r="E28" s="510" t="str">
        <f>'別紙１-4月'!D48</f>
        <v/>
      </c>
      <c r="F28" s="510" t="str">
        <f>'別紙１-4月'!E48</f>
        <v/>
      </c>
      <c r="G28" s="510" t="str">
        <f>'別紙１-4月'!F48</f>
        <v/>
      </c>
      <c r="H28" s="510" t="str">
        <f>'別紙１-4月'!G48</f>
        <v/>
      </c>
      <c r="I28" s="510" t="str">
        <f>'別紙１-4月'!H48</f>
        <v/>
      </c>
      <c r="J28" s="510" t="str">
        <f>'別紙１-4月'!I48</f>
        <v/>
      </c>
      <c r="K28" s="510" t="str">
        <f>'別紙１-4月'!J48</f>
        <v/>
      </c>
      <c r="L28" s="510" t="str">
        <f>'別紙１-4月'!K48</f>
        <v/>
      </c>
      <c r="M28" s="511" t="str">
        <f>'別紙１-4月'!L48</f>
        <v/>
      </c>
      <c r="N28" s="512">
        <f>'別紙１-4月'!M48</f>
        <v>0</v>
      </c>
      <c r="O28" s="511">
        <f>'別紙１-4月'!N48</f>
        <v>0</v>
      </c>
      <c r="P28" s="511" t="str">
        <f>'別紙１-4月'!O48</f>
        <v/>
      </c>
      <c r="Q28" s="511" t="str">
        <f>'別紙１-4月'!P48</f>
        <v/>
      </c>
      <c r="R28" s="511" t="str">
        <f>'別紙１-4月'!Q48</f>
        <v/>
      </c>
      <c r="S28" s="511">
        <f>'別紙１-4月'!R48</f>
        <v>0</v>
      </c>
      <c r="T28" s="512">
        <f>'別紙１-4月'!S48</f>
        <v>0</v>
      </c>
      <c r="U28" s="512">
        <f>'別紙１-4月'!T48</f>
        <v>0</v>
      </c>
      <c r="V28" s="511">
        <f>'別紙１-4月'!U48</f>
        <v>0</v>
      </c>
      <c r="W28" s="511">
        <f>'別紙１-4月'!V48</f>
        <v>0</v>
      </c>
      <c r="X28" s="510" t="str">
        <f>'別紙１-4月'!W48</f>
        <v/>
      </c>
      <c r="Z28" s="510"/>
    </row>
    <row r="29">
      <c r="A29" s="510" t="s">
        <v>312</v>
      </c>
      <c r="B29" s="510" t="str">
        <f>'別紙１-4月'!A49</f>
        <v/>
      </c>
      <c r="C29" s="510" t="str">
        <f>'別紙１-4月'!B49</f>
        <v/>
      </c>
      <c r="D29" s="510" t="str">
        <f>'別紙１-4月'!C49</f>
        <v/>
      </c>
      <c r="E29" s="510" t="str">
        <f>'別紙１-4月'!D49</f>
        <v/>
      </c>
      <c r="F29" s="510" t="str">
        <f>'別紙１-4月'!E49</f>
        <v/>
      </c>
      <c r="G29" s="510" t="str">
        <f>'別紙１-4月'!F49</f>
        <v/>
      </c>
      <c r="H29" s="510" t="str">
        <f>'別紙１-4月'!G49</f>
        <v/>
      </c>
      <c r="I29" s="510" t="str">
        <f>'別紙１-4月'!H49</f>
        <v/>
      </c>
      <c r="J29" s="510" t="str">
        <f>'別紙１-4月'!I49</f>
        <v/>
      </c>
      <c r="K29" s="510" t="str">
        <f>'別紙１-4月'!J49</f>
        <v/>
      </c>
      <c r="L29" s="510" t="str">
        <f>'別紙１-4月'!K49</f>
        <v/>
      </c>
      <c r="M29" s="511" t="str">
        <f>'別紙１-4月'!L49</f>
        <v/>
      </c>
      <c r="N29" s="512">
        <f>'別紙１-4月'!M49</f>
        <v>0</v>
      </c>
      <c r="O29" s="511">
        <f>'別紙１-4月'!N49</f>
        <v>0</v>
      </c>
      <c r="P29" s="511" t="str">
        <f>'別紙１-4月'!O49</f>
        <v/>
      </c>
      <c r="Q29" s="511" t="str">
        <f>'別紙１-4月'!P49</f>
        <v/>
      </c>
      <c r="R29" s="511" t="str">
        <f>'別紙１-4月'!Q49</f>
        <v/>
      </c>
      <c r="S29" s="511">
        <f>'別紙１-4月'!R49</f>
        <v>0</v>
      </c>
      <c r="T29" s="512">
        <f>'別紙１-4月'!S49</f>
        <v>0</v>
      </c>
      <c r="U29" s="512">
        <f>'別紙１-4月'!T49</f>
        <v>0</v>
      </c>
      <c r="V29" s="511">
        <f>'別紙１-4月'!U49</f>
        <v>0</v>
      </c>
      <c r="W29" s="511">
        <f>'別紙１-4月'!V49</f>
        <v>0</v>
      </c>
      <c r="X29" s="510" t="str">
        <f>'別紙１-4月'!W49</f>
        <v/>
      </c>
      <c r="Z29" s="510"/>
    </row>
    <row r="30">
      <c r="A30" s="510" t="s">
        <v>312</v>
      </c>
      <c r="B30" s="510" t="str">
        <f>'別紙１-4月'!A50</f>
        <v/>
      </c>
      <c r="C30" s="510" t="str">
        <f>'別紙１-4月'!B50</f>
        <v/>
      </c>
      <c r="D30" s="510" t="str">
        <f>'別紙１-4月'!C50</f>
        <v/>
      </c>
      <c r="E30" s="510" t="str">
        <f>'別紙１-4月'!D50</f>
        <v/>
      </c>
      <c r="F30" s="510" t="str">
        <f>'別紙１-4月'!E50</f>
        <v/>
      </c>
      <c r="G30" s="510" t="str">
        <f>'別紙１-4月'!F50</f>
        <v/>
      </c>
      <c r="H30" s="510" t="str">
        <f>'別紙１-4月'!G50</f>
        <v/>
      </c>
      <c r="I30" s="510" t="str">
        <f>'別紙１-4月'!H50</f>
        <v/>
      </c>
      <c r="J30" s="510" t="str">
        <f>'別紙１-4月'!I50</f>
        <v/>
      </c>
      <c r="K30" s="510" t="str">
        <f>'別紙１-4月'!J50</f>
        <v/>
      </c>
      <c r="L30" s="510" t="str">
        <f>'別紙１-4月'!K50</f>
        <v/>
      </c>
      <c r="M30" s="511" t="str">
        <f>'別紙１-4月'!L50</f>
        <v/>
      </c>
      <c r="N30" s="512">
        <f>'別紙１-4月'!M50</f>
        <v>0</v>
      </c>
      <c r="O30" s="511">
        <f>'別紙１-4月'!N50</f>
        <v>0</v>
      </c>
      <c r="P30" s="511" t="str">
        <f>'別紙１-4月'!O50</f>
        <v/>
      </c>
      <c r="Q30" s="511" t="str">
        <f>'別紙１-4月'!P50</f>
        <v/>
      </c>
      <c r="R30" s="511" t="str">
        <f>'別紙１-4月'!Q50</f>
        <v/>
      </c>
      <c r="S30" s="511">
        <f>'別紙１-4月'!R50</f>
        <v>0</v>
      </c>
      <c r="T30" s="512">
        <f>'別紙１-4月'!S50</f>
        <v>0</v>
      </c>
      <c r="U30" s="512">
        <f>'別紙１-4月'!T50</f>
        <v>0</v>
      </c>
      <c r="V30" s="511">
        <f>'別紙１-4月'!U50</f>
        <v>0</v>
      </c>
      <c r="W30" s="511">
        <f>'別紙１-4月'!V50</f>
        <v>0</v>
      </c>
      <c r="X30" s="510" t="str">
        <f>'別紙１-4月'!W50</f>
        <v/>
      </c>
      <c r="Z30" s="510"/>
    </row>
    <row r="31">
      <c r="A31" s="510" t="s">
        <v>312</v>
      </c>
      <c r="B31" s="510" t="str">
        <f>'別紙１-4月'!A51</f>
        <v/>
      </c>
      <c r="C31" s="510" t="str">
        <f>'別紙１-4月'!B51</f>
        <v/>
      </c>
      <c r="D31" s="510" t="str">
        <f>'別紙１-4月'!C51</f>
        <v/>
      </c>
      <c r="E31" s="510" t="str">
        <f>'別紙１-4月'!D51</f>
        <v/>
      </c>
      <c r="F31" s="510" t="str">
        <f>'別紙１-4月'!E51</f>
        <v/>
      </c>
      <c r="G31" s="510" t="str">
        <f>'別紙１-4月'!F51</f>
        <v/>
      </c>
      <c r="H31" s="510" t="str">
        <f>'別紙１-4月'!G51</f>
        <v/>
      </c>
      <c r="I31" s="510" t="str">
        <f>'別紙１-4月'!H51</f>
        <v/>
      </c>
      <c r="J31" s="510" t="str">
        <f>'別紙１-4月'!I51</f>
        <v/>
      </c>
      <c r="K31" s="510" t="str">
        <f>'別紙１-4月'!J51</f>
        <v/>
      </c>
      <c r="L31" s="510" t="str">
        <f>'別紙１-4月'!K51</f>
        <v/>
      </c>
      <c r="M31" s="511" t="str">
        <f>'別紙１-4月'!L51</f>
        <v/>
      </c>
      <c r="N31" s="512">
        <f>'別紙１-4月'!M51</f>
        <v>0</v>
      </c>
      <c r="O31" s="511">
        <f>'別紙１-4月'!N51</f>
        <v>0</v>
      </c>
      <c r="P31" s="511" t="str">
        <f>'別紙１-4月'!O51</f>
        <v/>
      </c>
      <c r="Q31" s="511" t="str">
        <f>'別紙１-4月'!P51</f>
        <v/>
      </c>
      <c r="R31" s="511" t="str">
        <f>'別紙１-4月'!Q51</f>
        <v/>
      </c>
      <c r="S31" s="511">
        <f>'別紙１-4月'!R51</f>
        <v>0</v>
      </c>
      <c r="T31" s="512">
        <f>'別紙１-4月'!S51</f>
        <v>0</v>
      </c>
      <c r="U31" s="512">
        <f>'別紙１-4月'!T51</f>
        <v>0</v>
      </c>
      <c r="V31" s="511">
        <f>'別紙１-4月'!U51</f>
        <v>0</v>
      </c>
      <c r="W31" s="511">
        <f>'別紙１-4月'!V51</f>
        <v>0</v>
      </c>
      <c r="X31" s="510" t="str">
        <f>'別紙１-4月'!W51</f>
        <v/>
      </c>
      <c r="Z31" s="510"/>
    </row>
    <row r="32">
      <c r="A32" s="510" t="s">
        <v>312</v>
      </c>
      <c r="B32" s="510" t="str">
        <f>'別紙１-4月'!A52</f>
        <v/>
      </c>
      <c r="C32" s="510" t="str">
        <f>'別紙１-4月'!B52</f>
        <v/>
      </c>
      <c r="D32" s="510" t="str">
        <f>'別紙１-4月'!C52</f>
        <v/>
      </c>
      <c r="E32" s="510" t="str">
        <f>'別紙１-4月'!D52</f>
        <v/>
      </c>
      <c r="F32" s="510" t="str">
        <f>'別紙１-4月'!E52</f>
        <v/>
      </c>
      <c r="G32" s="510" t="str">
        <f>'別紙１-4月'!F52</f>
        <v/>
      </c>
      <c r="H32" s="510" t="str">
        <f>'別紙１-4月'!G52</f>
        <v/>
      </c>
      <c r="I32" s="510" t="str">
        <f>'別紙１-4月'!H52</f>
        <v/>
      </c>
      <c r="J32" s="510" t="str">
        <f>'別紙１-4月'!I52</f>
        <v/>
      </c>
      <c r="K32" s="510" t="str">
        <f>'別紙１-4月'!J52</f>
        <v/>
      </c>
      <c r="L32" s="510" t="str">
        <f>'別紙１-4月'!K52</f>
        <v/>
      </c>
      <c r="M32" s="511" t="str">
        <f>'別紙１-4月'!L52</f>
        <v/>
      </c>
      <c r="N32" s="512">
        <f>'別紙１-4月'!M52</f>
        <v>0</v>
      </c>
      <c r="O32" s="511">
        <f>'別紙１-4月'!N52</f>
        <v>0</v>
      </c>
      <c r="P32" s="511" t="str">
        <f>'別紙１-4月'!O52</f>
        <v/>
      </c>
      <c r="Q32" s="511" t="str">
        <f>'別紙１-4月'!P52</f>
        <v/>
      </c>
      <c r="R32" s="511" t="str">
        <f>'別紙１-4月'!Q52</f>
        <v/>
      </c>
      <c r="S32" s="511">
        <f>'別紙１-4月'!R52</f>
        <v>0</v>
      </c>
      <c r="T32" s="512">
        <f>'別紙１-4月'!S52</f>
        <v>0</v>
      </c>
      <c r="U32" s="512">
        <f>'別紙１-4月'!T52</f>
        <v>0</v>
      </c>
      <c r="V32" s="511">
        <f>'別紙１-4月'!U52</f>
        <v>0</v>
      </c>
      <c r="W32" s="511">
        <f>'別紙１-4月'!V52</f>
        <v>0</v>
      </c>
      <c r="X32" s="510" t="str">
        <f>'別紙１-4月'!W52</f>
        <v/>
      </c>
      <c r="Z32" s="510"/>
    </row>
    <row r="33">
      <c r="A33" s="510" t="s">
        <v>312</v>
      </c>
      <c r="B33" s="510" t="str">
        <f>'別紙１-4月'!A53</f>
        <v/>
      </c>
      <c r="C33" s="510" t="str">
        <f>'別紙１-4月'!B53</f>
        <v/>
      </c>
      <c r="D33" s="510" t="str">
        <f>'別紙１-4月'!C53</f>
        <v/>
      </c>
      <c r="E33" s="510" t="str">
        <f>'別紙１-4月'!D53</f>
        <v/>
      </c>
      <c r="F33" s="510" t="str">
        <f>'別紙１-4月'!E53</f>
        <v/>
      </c>
      <c r="G33" s="510" t="str">
        <f>'別紙１-4月'!F53</f>
        <v/>
      </c>
      <c r="H33" s="510" t="str">
        <f>'別紙１-4月'!G53</f>
        <v/>
      </c>
      <c r="I33" s="510" t="str">
        <f>'別紙１-4月'!H53</f>
        <v/>
      </c>
      <c r="J33" s="510" t="str">
        <f>'別紙１-4月'!I53</f>
        <v/>
      </c>
      <c r="K33" s="510" t="str">
        <f>'別紙１-4月'!J53</f>
        <v/>
      </c>
      <c r="L33" s="510" t="str">
        <f>'別紙１-4月'!K53</f>
        <v/>
      </c>
      <c r="M33" s="511" t="str">
        <f>'別紙１-4月'!L53</f>
        <v/>
      </c>
      <c r="N33" s="512">
        <f>'別紙１-4月'!M53</f>
        <v>0</v>
      </c>
      <c r="O33" s="511">
        <f>'別紙１-4月'!N53</f>
        <v>0</v>
      </c>
      <c r="P33" s="511" t="str">
        <f>'別紙１-4月'!O53</f>
        <v/>
      </c>
      <c r="Q33" s="511" t="str">
        <f>'別紙１-4月'!P53</f>
        <v/>
      </c>
      <c r="R33" s="511" t="str">
        <f>'別紙１-4月'!Q53</f>
        <v/>
      </c>
      <c r="S33" s="511">
        <f>'別紙１-4月'!R53</f>
        <v>0</v>
      </c>
      <c r="T33" s="512">
        <f>'別紙１-4月'!S53</f>
        <v>0</v>
      </c>
      <c r="U33" s="512">
        <f>'別紙１-4月'!T53</f>
        <v>0</v>
      </c>
      <c r="V33" s="511">
        <f>'別紙１-4月'!U53</f>
        <v>0</v>
      </c>
      <c r="W33" s="511">
        <f>'別紙１-4月'!V53</f>
        <v>0</v>
      </c>
      <c r="X33" s="510" t="str">
        <f>'別紙１-4月'!W53</f>
        <v/>
      </c>
      <c r="Z33" s="510"/>
    </row>
    <row r="34">
      <c r="A34" s="510" t="s">
        <v>312</v>
      </c>
      <c r="B34" s="510" t="str">
        <f>'別紙１-4月'!A54</f>
        <v/>
      </c>
      <c r="C34" s="510" t="str">
        <f>'別紙１-4月'!B54</f>
        <v/>
      </c>
      <c r="D34" s="510" t="str">
        <f>'別紙１-4月'!C54</f>
        <v/>
      </c>
      <c r="E34" s="510" t="str">
        <f>'別紙１-4月'!D54</f>
        <v/>
      </c>
      <c r="F34" s="510" t="str">
        <f>'別紙１-4月'!E54</f>
        <v/>
      </c>
      <c r="G34" s="510" t="str">
        <f>'別紙１-4月'!F54</f>
        <v/>
      </c>
      <c r="H34" s="510" t="str">
        <f>'別紙１-4月'!G54</f>
        <v/>
      </c>
      <c r="I34" s="510" t="str">
        <f>'別紙１-4月'!H54</f>
        <v/>
      </c>
      <c r="J34" s="510" t="str">
        <f>'別紙１-4月'!I54</f>
        <v/>
      </c>
      <c r="K34" s="510" t="str">
        <f>'別紙１-4月'!J54</f>
        <v/>
      </c>
      <c r="L34" s="510" t="str">
        <f>'別紙１-4月'!K54</f>
        <v/>
      </c>
      <c r="M34" s="511" t="str">
        <f>'別紙１-4月'!L54</f>
        <v/>
      </c>
      <c r="N34" s="512">
        <f>'別紙１-4月'!M54</f>
        <v>0</v>
      </c>
      <c r="O34" s="511">
        <f>'別紙１-4月'!N54</f>
        <v>0</v>
      </c>
      <c r="P34" s="511" t="str">
        <f>'別紙１-4月'!O54</f>
        <v/>
      </c>
      <c r="Q34" s="511" t="str">
        <f>'別紙１-4月'!P54</f>
        <v/>
      </c>
      <c r="R34" s="511" t="str">
        <f>'別紙１-4月'!Q54</f>
        <v/>
      </c>
      <c r="S34" s="511">
        <f>'別紙１-4月'!R54</f>
        <v>0</v>
      </c>
      <c r="T34" s="512">
        <f>'別紙１-4月'!S54</f>
        <v>0</v>
      </c>
      <c r="U34" s="512">
        <f>'別紙１-4月'!T54</f>
        <v>0</v>
      </c>
      <c r="V34" s="511">
        <f>'別紙１-4月'!U54</f>
        <v>0</v>
      </c>
      <c r="W34" s="511">
        <f>'別紙１-4月'!V54</f>
        <v>0</v>
      </c>
      <c r="X34" s="510" t="str">
        <f>'別紙１-4月'!W54</f>
        <v/>
      </c>
      <c r="Z34" s="510"/>
    </row>
    <row r="35">
      <c r="A35" s="510" t="s">
        <v>312</v>
      </c>
      <c r="B35" s="510" t="str">
        <f>'別紙１-4月'!A55</f>
        <v/>
      </c>
      <c r="C35" s="510" t="str">
        <f>'別紙１-4月'!B55</f>
        <v/>
      </c>
      <c r="D35" s="510" t="str">
        <f>'別紙１-4月'!C55</f>
        <v/>
      </c>
      <c r="E35" s="510" t="str">
        <f>'別紙１-4月'!D55</f>
        <v/>
      </c>
      <c r="F35" s="510" t="str">
        <f>'別紙１-4月'!E55</f>
        <v/>
      </c>
      <c r="G35" s="510" t="str">
        <f>'別紙１-4月'!F55</f>
        <v/>
      </c>
      <c r="H35" s="510" t="str">
        <f>'別紙１-4月'!G55</f>
        <v/>
      </c>
      <c r="I35" s="510" t="str">
        <f>'別紙１-4月'!H55</f>
        <v/>
      </c>
      <c r="J35" s="510" t="str">
        <f>'別紙１-4月'!I55</f>
        <v/>
      </c>
      <c r="K35" s="510" t="str">
        <f>'別紙１-4月'!J55</f>
        <v/>
      </c>
      <c r="L35" s="510" t="str">
        <f>'別紙１-4月'!K55</f>
        <v/>
      </c>
      <c r="M35" s="511" t="str">
        <f>'別紙１-4月'!L55</f>
        <v/>
      </c>
      <c r="N35" s="512">
        <f>'別紙１-4月'!M55</f>
        <v>0</v>
      </c>
      <c r="O35" s="511">
        <f>'別紙１-4月'!N55</f>
        <v>0</v>
      </c>
      <c r="P35" s="511" t="str">
        <f>'別紙１-4月'!O55</f>
        <v/>
      </c>
      <c r="Q35" s="511" t="str">
        <f>'別紙１-4月'!P55</f>
        <v/>
      </c>
      <c r="R35" s="511" t="str">
        <f>'別紙１-4月'!Q55</f>
        <v/>
      </c>
      <c r="S35" s="511">
        <f>'別紙１-4月'!R55</f>
        <v>0</v>
      </c>
      <c r="T35" s="512">
        <f>'別紙１-4月'!S55</f>
        <v>0</v>
      </c>
      <c r="U35" s="512">
        <f>'別紙１-4月'!T55</f>
        <v>0</v>
      </c>
      <c r="V35" s="511">
        <f>'別紙１-4月'!U55</f>
        <v>0</v>
      </c>
      <c r="W35" s="511">
        <f>'別紙１-4月'!V55</f>
        <v>0</v>
      </c>
      <c r="X35" s="510" t="str">
        <f>'別紙１-4月'!W55</f>
        <v/>
      </c>
      <c r="Z35" s="510"/>
    </row>
    <row r="36">
      <c r="A36" s="510" t="s">
        <v>312</v>
      </c>
      <c r="B36" s="510" t="str">
        <f>'別紙１-4月'!A56</f>
        <v/>
      </c>
      <c r="C36" s="510" t="str">
        <f>'別紙１-4月'!B56</f>
        <v/>
      </c>
      <c r="D36" s="510" t="str">
        <f>'別紙１-4月'!C56</f>
        <v/>
      </c>
      <c r="E36" s="510" t="str">
        <f>'別紙１-4月'!D56</f>
        <v/>
      </c>
      <c r="F36" s="510" t="str">
        <f>'別紙１-4月'!E56</f>
        <v/>
      </c>
      <c r="G36" s="510" t="str">
        <f>'別紙１-4月'!F56</f>
        <v/>
      </c>
      <c r="H36" s="510" t="str">
        <f>'別紙１-4月'!G56</f>
        <v/>
      </c>
      <c r="I36" s="510" t="str">
        <f>'別紙１-4月'!H56</f>
        <v/>
      </c>
      <c r="J36" s="510" t="str">
        <f>'別紙１-4月'!I56</f>
        <v/>
      </c>
      <c r="K36" s="510" t="str">
        <f>'別紙１-4月'!J56</f>
        <v/>
      </c>
      <c r="L36" s="510" t="str">
        <f>'別紙１-4月'!K56</f>
        <v/>
      </c>
      <c r="M36" s="511" t="str">
        <f>'別紙１-4月'!L56</f>
        <v/>
      </c>
      <c r="N36" s="512">
        <f>'別紙１-4月'!M56</f>
        <v>0</v>
      </c>
      <c r="O36" s="511">
        <f>'別紙１-4月'!N56</f>
        <v>0</v>
      </c>
      <c r="P36" s="511" t="str">
        <f>'別紙１-4月'!O56</f>
        <v/>
      </c>
      <c r="Q36" s="511" t="str">
        <f>'別紙１-4月'!P56</f>
        <v/>
      </c>
      <c r="R36" s="511" t="str">
        <f>'別紙１-4月'!Q56</f>
        <v/>
      </c>
      <c r="S36" s="511">
        <f>'別紙１-4月'!R56</f>
        <v>0</v>
      </c>
      <c r="T36" s="512">
        <f>'別紙１-4月'!S56</f>
        <v>0</v>
      </c>
      <c r="U36" s="512">
        <f>'別紙１-4月'!T56</f>
        <v>0</v>
      </c>
      <c r="V36" s="511">
        <f>'別紙１-4月'!U56</f>
        <v>0</v>
      </c>
      <c r="W36" s="511">
        <f>'別紙１-4月'!V56</f>
        <v>0</v>
      </c>
      <c r="X36" s="510" t="str">
        <f>'別紙１-4月'!W56</f>
        <v/>
      </c>
      <c r="Z36" s="510"/>
    </row>
    <row r="37">
      <c r="A37" s="510" t="s">
        <v>312</v>
      </c>
      <c r="B37" s="510" t="str">
        <f>'別紙１-4月'!A57</f>
        <v/>
      </c>
      <c r="C37" s="510" t="str">
        <f>'別紙１-4月'!B57</f>
        <v/>
      </c>
      <c r="D37" s="510" t="str">
        <f>'別紙１-4月'!C57</f>
        <v/>
      </c>
      <c r="E37" s="510" t="str">
        <f>'別紙１-4月'!D57</f>
        <v/>
      </c>
      <c r="F37" s="510" t="str">
        <f>'別紙１-4月'!E57</f>
        <v/>
      </c>
      <c r="G37" s="510" t="str">
        <f>'別紙１-4月'!F57</f>
        <v/>
      </c>
      <c r="H37" s="510" t="str">
        <f>'別紙１-4月'!G57</f>
        <v/>
      </c>
      <c r="I37" s="510" t="str">
        <f>'別紙１-4月'!H57</f>
        <v/>
      </c>
      <c r="J37" s="510" t="str">
        <f>'別紙１-4月'!I57</f>
        <v/>
      </c>
      <c r="K37" s="510" t="str">
        <f>'別紙１-4月'!J57</f>
        <v/>
      </c>
      <c r="L37" s="510" t="str">
        <f>'別紙１-4月'!K57</f>
        <v/>
      </c>
      <c r="M37" s="511" t="str">
        <f>'別紙１-4月'!L57</f>
        <v/>
      </c>
      <c r="N37" s="512">
        <f>'別紙１-4月'!M57</f>
        <v>0</v>
      </c>
      <c r="O37" s="511">
        <f>'別紙１-4月'!N57</f>
        <v>0</v>
      </c>
      <c r="P37" s="511" t="str">
        <f>'別紙１-4月'!O57</f>
        <v/>
      </c>
      <c r="Q37" s="511" t="str">
        <f>'別紙１-4月'!P57</f>
        <v/>
      </c>
      <c r="R37" s="511" t="str">
        <f>'別紙１-4月'!Q57</f>
        <v/>
      </c>
      <c r="S37" s="511">
        <f>'別紙１-4月'!R57</f>
        <v>0</v>
      </c>
      <c r="T37" s="512">
        <f>'別紙１-4月'!S57</f>
        <v>0</v>
      </c>
      <c r="U37" s="512">
        <f>'別紙１-4月'!T57</f>
        <v>0</v>
      </c>
      <c r="V37" s="511">
        <f>'別紙１-4月'!U57</f>
        <v>0</v>
      </c>
      <c r="W37" s="511">
        <f>'別紙１-4月'!V57</f>
        <v>0</v>
      </c>
      <c r="X37" s="510" t="str">
        <f>'別紙１-4月'!W57</f>
        <v/>
      </c>
      <c r="Z37" s="510"/>
    </row>
    <row r="38">
      <c r="A38" s="510" t="s">
        <v>312</v>
      </c>
      <c r="B38" s="510" t="str">
        <f>'別紙１-4月'!A58</f>
        <v/>
      </c>
      <c r="C38" s="510" t="str">
        <f>'別紙１-4月'!B58</f>
        <v/>
      </c>
      <c r="D38" s="510" t="str">
        <f>'別紙１-4月'!C58</f>
        <v/>
      </c>
      <c r="E38" s="510" t="str">
        <f>'別紙１-4月'!D58</f>
        <v/>
      </c>
      <c r="F38" s="510" t="str">
        <f>'別紙１-4月'!E58</f>
        <v/>
      </c>
      <c r="G38" s="510" t="str">
        <f>'別紙１-4月'!F58</f>
        <v/>
      </c>
      <c r="H38" s="510" t="str">
        <f>'別紙１-4月'!G58</f>
        <v/>
      </c>
      <c r="I38" s="510" t="str">
        <f>'別紙１-4月'!H58</f>
        <v/>
      </c>
      <c r="J38" s="510" t="str">
        <f>'別紙１-4月'!I58</f>
        <v/>
      </c>
      <c r="K38" s="510" t="str">
        <f>'別紙１-4月'!J58</f>
        <v/>
      </c>
      <c r="L38" s="510" t="str">
        <f>'別紙１-4月'!K58</f>
        <v/>
      </c>
      <c r="M38" s="511" t="str">
        <f>'別紙１-4月'!L58</f>
        <v/>
      </c>
      <c r="N38" s="512">
        <f>'別紙１-4月'!M58</f>
        <v>0</v>
      </c>
      <c r="O38" s="511">
        <f>'別紙１-4月'!N58</f>
        <v>0</v>
      </c>
      <c r="P38" s="511" t="str">
        <f>'別紙１-4月'!O58</f>
        <v/>
      </c>
      <c r="Q38" s="511" t="str">
        <f>'別紙１-4月'!P58</f>
        <v/>
      </c>
      <c r="R38" s="511" t="str">
        <f>'別紙１-4月'!Q58</f>
        <v/>
      </c>
      <c r="S38" s="511">
        <f>'別紙１-4月'!R58</f>
        <v>0</v>
      </c>
      <c r="T38" s="512">
        <f>'別紙１-4月'!S58</f>
        <v>0</v>
      </c>
      <c r="U38" s="512">
        <f>'別紙１-4月'!T58</f>
        <v>0</v>
      </c>
      <c r="V38" s="511">
        <f>'別紙１-4月'!U58</f>
        <v>0</v>
      </c>
      <c r="W38" s="511">
        <f>'別紙１-4月'!V58</f>
        <v>0</v>
      </c>
      <c r="X38" s="510" t="str">
        <f>'別紙１-4月'!W58</f>
        <v/>
      </c>
      <c r="Z38" s="510"/>
    </row>
    <row r="39">
      <c r="A39" s="510" t="s">
        <v>312</v>
      </c>
      <c r="B39" s="510" t="str">
        <f>'別紙１-4月'!A59</f>
        <v/>
      </c>
      <c r="C39" s="510" t="str">
        <f>'別紙１-4月'!B59</f>
        <v/>
      </c>
      <c r="D39" s="510" t="str">
        <f>'別紙１-4月'!C59</f>
        <v/>
      </c>
      <c r="E39" s="510" t="str">
        <f>'別紙１-4月'!D59</f>
        <v/>
      </c>
      <c r="F39" s="510" t="str">
        <f>'別紙１-4月'!E59</f>
        <v/>
      </c>
      <c r="G39" s="510" t="str">
        <f>'別紙１-4月'!F59</f>
        <v/>
      </c>
      <c r="H39" s="510" t="str">
        <f>'別紙１-4月'!G59</f>
        <v/>
      </c>
      <c r="I39" s="510" t="str">
        <f>'別紙１-4月'!H59</f>
        <v/>
      </c>
      <c r="J39" s="510" t="str">
        <f>'別紙１-4月'!I59</f>
        <v/>
      </c>
      <c r="K39" s="510" t="str">
        <f>'別紙１-4月'!J59</f>
        <v/>
      </c>
      <c r="L39" s="510" t="str">
        <f>'別紙１-4月'!K59</f>
        <v/>
      </c>
      <c r="M39" s="511" t="str">
        <f>'別紙１-4月'!L59</f>
        <v/>
      </c>
      <c r="N39" s="512">
        <f>'別紙１-4月'!M59</f>
        <v>0</v>
      </c>
      <c r="O39" s="511">
        <f>'別紙１-4月'!N59</f>
        <v>0</v>
      </c>
      <c r="P39" s="511" t="str">
        <f>'別紙１-4月'!O59</f>
        <v/>
      </c>
      <c r="Q39" s="511" t="str">
        <f>'別紙１-4月'!P59</f>
        <v/>
      </c>
      <c r="R39" s="511" t="str">
        <f>'別紙１-4月'!Q59</f>
        <v/>
      </c>
      <c r="S39" s="511">
        <f>'別紙１-4月'!R59</f>
        <v>0</v>
      </c>
      <c r="T39" s="512">
        <f>'別紙１-4月'!S59</f>
        <v>0</v>
      </c>
      <c r="U39" s="512">
        <f>'別紙１-4月'!T59</f>
        <v>0</v>
      </c>
      <c r="V39" s="511">
        <f>'別紙１-4月'!U59</f>
        <v>0</v>
      </c>
      <c r="W39" s="511">
        <f>'別紙１-4月'!V59</f>
        <v>0</v>
      </c>
      <c r="X39" s="510" t="str">
        <f>'別紙１-4月'!W59</f>
        <v/>
      </c>
      <c r="Z39" s="510"/>
    </row>
    <row r="40">
      <c r="A40" s="510" t="s">
        <v>312</v>
      </c>
      <c r="B40" s="510" t="str">
        <f>'別紙１-4月'!A60</f>
        <v/>
      </c>
      <c r="C40" s="510" t="str">
        <f>'別紙１-4月'!B60</f>
        <v/>
      </c>
      <c r="D40" s="510" t="str">
        <f>'別紙１-4月'!C60</f>
        <v/>
      </c>
      <c r="E40" s="510" t="str">
        <f>'別紙１-4月'!D60</f>
        <v/>
      </c>
      <c r="F40" s="510" t="str">
        <f>'別紙１-4月'!E60</f>
        <v/>
      </c>
      <c r="G40" s="510" t="str">
        <f>'別紙１-4月'!F60</f>
        <v/>
      </c>
      <c r="H40" s="510" t="str">
        <f>'別紙１-4月'!G60</f>
        <v/>
      </c>
      <c r="I40" s="510" t="str">
        <f>'別紙１-4月'!H60</f>
        <v/>
      </c>
      <c r="J40" s="510" t="str">
        <f>'別紙１-4月'!I60</f>
        <v/>
      </c>
      <c r="K40" s="510" t="str">
        <f>'別紙１-4月'!J60</f>
        <v/>
      </c>
      <c r="L40" s="510" t="str">
        <f>'別紙１-4月'!K60</f>
        <v/>
      </c>
      <c r="M40" s="511" t="str">
        <f>'別紙１-4月'!L60</f>
        <v/>
      </c>
      <c r="N40" s="512">
        <f>'別紙１-4月'!M60</f>
        <v>0</v>
      </c>
      <c r="O40" s="511">
        <f>'別紙１-4月'!N60</f>
        <v>0</v>
      </c>
      <c r="P40" s="511" t="str">
        <f>'別紙１-4月'!O60</f>
        <v/>
      </c>
      <c r="Q40" s="511" t="str">
        <f>'別紙１-4月'!P60</f>
        <v/>
      </c>
      <c r="R40" s="511" t="str">
        <f>'別紙１-4月'!Q60</f>
        <v/>
      </c>
      <c r="S40" s="511">
        <f>'別紙１-4月'!R60</f>
        <v>0</v>
      </c>
      <c r="T40" s="512">
        <f>'別紙１-4月'!S60</f>
        <v>0</v>
      </c>
      <c r="U40" s="512">
        <f>'別紙１-4月'!T60</f>
        <v>0</v>
      </c>
      <c r="V40" s="511">
        <f>'別紙１-4月'!U60</f>
        <v>0</v>
      </c>
      <c r="W40" s="511">
        <f>'別紙１-4月'!V60</f>
        <v>0</v>
      </c>
      <c r="X40" s="510" t="str">
        <f>'別紙１-4月'!W60</f>
        <v/>
      </c>
      <c r="Z40" s="510"/>
    </row>
    <row r="41">
      <c r="A41" s="510" t="s">
        <v>312</v>
      </c>
      <c r="B41" s="510" t="str">
        <f>'別紙１-4月'!A61</f>
        <v/>
      </c>
      <c r="C41" s="510" t="str">
        <f>'別紙１-4月'!B61</f>
        <v/>
      </c>
      <c r="D41" s="510" t="str">
        <f>'別紙１-4月'!C61</f>
        <v/>
      </c>
      <c r="E41" s="510" t="str">
        <f>'別紙１-4月'!D61</f>
        <v/>
      </c>
      <c r="F41" s="510" t="str">
        <f>'別紙１-4月'!E61</f>
        <v/>
      </c>
      <c r="G41" s="510" t="str">
        <f>'別紙１-4月'!F61</f>
        <v/>
      </c>
      <c r="H41" s="510" t="str">
        <f>'別紙１-4月'!G61</f>
        <v/>
      </c>
      <c r="I41" s="510" t="str">
        <f>'別紙１-4月'!H61</f>
        <v/>
      </c>
      <c r="J41" s="510" t="str">
        <f>'別紙１-4月'!I61</f>
        <v/>
      </c>
      <c r="K41" s="510" t="str">
        <f>'別紙１-4月'!J61</f>
        <v/>
      </c>
      <c r="L41" s="510" t="str">
        <f>'別紙１-4月'!K61</f>
        <v/>
      </c>
      <c r="M41" s="511" t="str">
        <f>'別紙１-4月'!L61</f>
        <v/>
      </c>
      <c r="N41" s="512">
        <f>'別紙１-4月'!M61</f>
        <v>0</v>
      </c>
      <c r="O41" s="511">
        <f>'別紙１-4月'!N61</f>
        <v>0</v>
      </c>
      <c r="P41" s="511" t="str">
        <f>'別紙１-4月'!O61</f>
        <v/>
      </c>
      <c r="Q41" s="511" t="str">
        <f>'別紙１-4月'!P61</f>
        <v/>
      </c>
      <c r="R41" s="511" t="str">
        <f>'別紙１-4月'!Q61</f>
        <v/>
      </c>
      <c r="S41" s="511">
        <f>'別紙１-4月'!R61</f>
        <v>0</v>
      </c>
      <c r="T41" s="512">
        <f>'別紙１-4月'!S61</f>
        <v>0</v>
      </c>
      <c r="U41" s="512">
        <f>'別紙１-4月'!T61</f>
        <v>0</v>
      </c>
      <c r="V41" s="511">
        <f>'別紙１-4月'!U61</f>
        <v>0</v>
      </c>
      <c r="W41" s="511">
        <f>'別紙１-4月'!V61</f>
        <v>0</v>
      </c>
      <c r="X41" s="510" t="str">
        <f>'別紙１-4月'!W61</f>
        <v/>
      </c>
      <c r="Z41" s="510"/>
    </row>
    <row r="42">
      <c r="A42" s="510" t="s">
        <v>312</v>
      </c>
      <c r="B42" s="510" t="str">
        <f>'別紙１-4月'!A62</f>
        <v/>
      </c>
      <c r="C42" s="510" t="str">
        <f>'別紙１-4月'!B62</f>
        <v/>
      </c>
      <c r="D42" s="510" t="str">
        <f>'別紙１-4月'!C62</f>
        <v/>
      </c>
      <c r="E42" s="510" t="str">
        <f>'別紙１-4月'!D62</f>
        <v/>
      </c>
      <c r="F42" s="510" t="str">
        <f>'別紙１-4月'!E62</f>
        <v/>
      </c>
      <c r="G42" s="510" t="str">
        <f>'別紙１-4月'!F62</f>
        <v/>
      </c>
      <c r="H42" s="510" t="str">
        <f>'別紙１-4月'!G62</f>
        <v/>
      </c>
      <c r="I42" s="510" t="str">
        <f>'別紙１-4月'!H62</f>
        <v/>
      </c>
      <c r="J42" s="510" t="str">
        <f>'別紙１-4月'!I62</f>
        <v/>
      </c>
      <c r="K42" s="510" t="str">
        <f>'別紙１-4月'!J62</f>
        <v/>
      </c>
      <c r="L42" s="510" t="str">
        <f>'別紙１-4月'!K62</f>
        <v/>
      </c>
      <c r="M42" s="511" t="str">
        <f>'別紙１-4月'!L62</f>
        <v/>
      </c>
      <c r="N42" s="512">
        <f>'別紙１-4月'!M62</f>
        <v>0</v>
      </c>
      <c r="O42" s="511">
        <f>'別紙１-4月'!N62</f>
        <v>0</v>
      </c>
      <c r="P42" s="511" t="str">
        <f>'別紙１-4月'!O62</f>
        <v/>
      </c>
      <c r="Q42" s="511" t="str">
        <f>'別紙１-4月'!P62</f>
        <v/>
      </c>
      <c r="R42" s="511" t="str">
        <f>'別紙１-4月'!Q62</f>
        <v/>
      </c>
      <c r="S42" s="511">
        <f>'別紙１-4月'!R62</f>
        <v>0</v>
      </c>
      <c r="T42" s="512">
        <f>'別紙１-4月'!S62</f>
        <v>0</v>
      </c>
      <c r="U42" s="512">
        <f>'別紙１-4月'!T62</f>
        <v>0</v>
      </c>
      <c r="V42" s="511">
        <f>'別紙１-4月'!U62</f>
        <v>0</v>
      </c>
      <c r="W42" s="511">
        <f>'別紙１-4月'!V62</f>
        <v>0</v>
      </c>
      <c r="X42" s="510" t="str">
        <f>'別紙１-4月'!W62</f>
        <v/>
      </c>
      <c r="Z42" s="510"/>
    </row>
    <row r="43">
      <c r="A43" s="510" t="s">
        <v>312</v>
      </c>
      <c r="B43" s="510" t="str">
        <f>'別紙１-4月'!A63</f>
        <v/>
      </c>
      <c r="C43" s="510" t="str">
        <f>'別紙１-4月'!B63</f>
        <v/>
      </c>
      <c r="D43" s="510" t="str">
        <f>'別紙１-4月'!C63</f>
        <v/>
      </c>
      <c r="E43" s="510" t="str">
        <f>'別紙１-4月'!D63</f>
        <v/>
      </c>
      <c r="F43" s="510" t="str">
        <f>'別紙１-4月'!E63</f>
        <v/>
      </c>
      <c r="G43" s="510" t="str">
        <f>'別紙１-4月'!F63</f>
        <v/>
      </c>
      <c r="H43" s="510" t="str">
        <f>'別紙１-4月'!G63</f>
        <v/>
      </c>
      <c r="I43" s="510" t="str">
        <f>'別紙１-4月'!H63</f>
        <v/>
      </c>
      <c r="J43" s="510" t="str">
        <f>'別紙１-4月'!I63</f>
        <v/>
      </c>
      <c r="K43" s="510" t="str">
        <f>'別紙１-4月'!J63</f>
        <v/>
      </c>
      <c r="L43" s="510" t="str">
        <f>'別紙１-4月'!K63</f>
        <v/>
      </c>
      <c r="M43" s="511" t="str">
        <f>'別紙１-4月'!L63</f>
        <v/>
      </c>
      <c r="N43" s="512">
        <f>'別紙１-4月'!M63</f>
        <v>0</v>
      </c>
      <c r="O43" s="511">
        <f>'別紙１-4月'!N63</f>
        <v>0</v>
      </c>
      <c r="P43" s="511" t="str">
        <f>'別紙１-4月'!O63</f>
        <v/>
      </c>
      <c r="Q43" s="511" t="str">
        <f>'別紙１-4月'!P63</f>
        <v/>
      </c>
      <c r="R43" s="511" t="str">
        <f>'別紙１-4月'!Q63</f>
        <v/>
      </c>
      <c r="S43" s="511">
        <f>'別紙１-4月'!R63</f>
        <v>0</v>
      </c>
      <c r="T43" s="512">
        <f>'別紙１-4月'!S63</f>
        <v>0</v>
      </c>
      <c r="U43" s="512">
        <f>'別紙１-4月'!T63</f>
        <v>0</v>
      </c>
      <c r="V43" s="511">
        <f>'別紙１-4月'!U63</f>
        <v>0</v>
      </c>
      <c r="W43" s="511">
        <f>'別紙１-4月'!V63</f>
        <v>0</v>
      </c>
      <c r="X43" s="510" t="str">
        <f>'別紙１-4月'!W63</f>
        <v/>
      </c>
      <c r="Z43" s="510"/>
    </row>
    <row r="44">
      <c r="A44" s="510" t="s">
        <v>312</v>
      </c>
      <c r="B44" s="510" t="str">
        <f>'別紙１-4月'!A64</f>
        <v/>
      </c>
      <c r="C44" s="510" t="str">
        <f>'別紙１-4月'!B64</f>
        <v/>
      </c>
      <c r="D44" s="510" t="str">
        <f>'別紙１-4月'!C64</f>
        <v/>
      </c>
      <c r="E44" s="510" t="str">
        <f>'別紙１-4月'!D64</f>
        <v/>
      </c>
      <c r="F44" s="510" t="str">
        <f>'別紙１-4月'!E64</f>
        <v/>
      </c>
      <c r="G44" s="510" t="str">
        <f>'別紙１-4月'!F64</f>
        <v/>
      </c>
      <c r="H44" s="510" t="str">
        <f>'別紙１-4月'!G64</f>
        <v/>
      </c>
      <c r="I44" s="510" t="str">
        <f>'別紙１-4月'!H64</f>
        <v/>
      </c>
      <c r="J44" s="510" t="str">
        <f>'別紙１-4月'!I64</f>
        <v/>
      </c>
      <c r="K44" s="510" t="str">
        <f>'別紙１-4月'!J64</f>
        <v/>
      </c>
      <c r="L44" s="510" t="str">
        <f>'別紙１-4月'!K64</f>
        <v/>
      </c>
      <c r="M44" s="511" t="str">
        <f>'別紙１-4月'!L64</f>
        <v/>
      </c>
      <c r="N44" s="512">
        <f>'別紙１-4月'!M64</f>
        <v>0</v>
      </c>
      <c r="O44" s="511">
        <f>'別紙１-4月'!N64</f>
        <v>0</v>
      </c>
      <c r="P44" s="511" t="str">
        <f>'別紙１-4月'!O64</f>
        <v/>
      </c>
      <c r="Q44" s="511" t="str">
        <f>'別紙１-4月'!P64</f>
        <v/>
      </c>
      <c r="R44" s="511" t="str">
        <f>'別紙１-4月'!Q64</f>
        <v/>
      </c>
      <c r="S44" s="511">
        <f>'別紙１-4月'!R64</f>
        <v>0</v>
      </c>
      <c r="T44" s="512">
        <f>'別紙１-4月'!S64</f>
        <v>0</v>
      </c>
      <c r="U44" s="512">
        <f>'別紙１-4月'!T64</f>
        <v>0</v>
      </c>
      <c r="V44" s="511">
        <f>'別紙１-4月'!U64</f>
        <v>0</v>
      </c>
      <c r="W44" s="511">
        <f>'別紙１-4月'!V64</f>
        <v>0</v>
      </c>
      <c r="X44" s="510" t="str">
        <f>'別紙１-4月'!W64</f>
        <v/>
      </c>
      <c r="Z44" s="510"/>
    </row>
    <row r="45">
      <c r="A45" s="510" t="s">
        <v>312</v>
      </c>
      <c r="B45" s="510" t="str">
        <f>'別紙１-4月'!A65</f>
        <v/>
      </c>
      <c r="C45" s="510" t="str">
        <f>'別紙１-4月'!B65</f>
        <v/>
      </c>
      <c r="D45" s="510" t="str">
        <f>'別紙１-4月'!C65</f>
        <v/>
      </c>
      <c r="E45" s="510" t="str">
        <f>'別紙１-4月'!D65</f>
        <v/>
      </c>
      <c r="F45" s="510" t="str">
        <f>'別紙１-4月'!E65</f>
        <v/>
      </c>
      <c r="G45" s="510" t="str">
        <f>'別紙１-4月'!F65</f>
        <v/>
      </c>
      <c r="H45" s="510" t="str">
        <f>'別紙１-4月'!G65</f>
        <v/>
      </c>
      <c r="I45" s="510" t="str">
        <f>'別紙１-4月'!H65</f>
        <v/>
      </c>
      <c r="J45" s="510" t="str">
        <f>'別紙１-4月'!I65</f>
        <v/>
      </c>
      <c r="K45" s="510" t="str">
        <f>'別紙１-4月'!J65</f>
        <v/>
      </c>
      <c r="L45" s="510" t="str">
        <f>'別紙１-4月'!K65</f>
        <v/>
      </c>
      <c r="M45" s="511" t="str">
        <f>'別紙１-4月'!L65</f>
        <v/>
      </c>
      <c r="N45" s="512">
        <f>'別紙１-4月'!M65</f>
        <v>0</v>
      </c>
      <c r="O45" s="511">
        <f>'別紙１-4月'!N65</f>
        <v>0</v>
      </c>
      <c r="P45" s="511" t="str">
        <f>'別紙１-4月'!O65</f>
        <v/>
      </c>
      <c r="Q45" s="511" t="str">
        <f>'別紙１-4月'!P65</f>
        <v/>
      </c>
      <c r="R45" s="511" t="str">
        <f>'別紙１-4月'!Q65</f>
        <v/>
      </c>
      <c r="S45" s="511">
        <f>'別紙１-4月'!R65</f>
        <v>0</v>
      </c>
      <c r="T45" s="512">
        <f>'別紙１-4月'!S65</f>
        <v>0</v>
      </c>
      <c r="U45" s="512">
        <f>'別紙１-4月'!T65</f>
        <v>0</v>
      </c>
      <c r="V45" s="511">
        <f>'別紙１-4月'!U65</f>
        <v>0</v>
      </c>
      <c r="W45" s="511">
        <f>'別紙１-4月'!V65</f>
        <v>0</v>
      </c>
      <c r="X45" s="510" t="str">
        <f>'別紙１-4月'!W65</f>
        <v/>
      </c>
      <c r="Z45" s="510"/>
    </row>
    <row r="46">
      <c r="A46" s="510" t="s">
        <v>312</v>
      </c>
      <c r="B46" s="510" t="str">
        <f>'別紙１-4月'!A66</f>
        <v/>
      </c>
      <c r="C46" s="510" t="str">
        <f>'別紙１-4月'!B66</f>
        <v/>
      </c>
      <c r="D46" s="510" t="str">
        <f>'別紙１-4月'!C66</f>
        <v/>
      </c>
      <c r="E46" s="510" t="str">
        <f>'別紙１-4月'!D66</f>
        <v/>
      </c>
      <c r="F46" s="510" t="str">
        <f>'別紙１-4月'!E66</f>
        <v/>
      </c>
      <c r="G46" s="510" t="str">
        <f>'別紙１-4月'!F66</f>
        <v/>
      </c>
      <c r="H46" s="510" t="str">
        <f>'別紙１-4月'!G66</f>
        <v/>
      </c>
      <c r="I46" s="510" t="str">
        <f>'別紙１-4月'!H66</f>
        <v/>
      </c>
      <c r="J46" s="510" t="str">
        <f>'別紙１-4月'!I66</f>
        <v/>
      </c>
      <c r="K46" s="510" t="str">
        <f>'別紙１-4月'!J66</f>
        <v/>
      </c>
      <c r="L46" s="510" t="str">
        <f>'別紙１-4月'!K66</f>
        <v/>
      </c>
      <c r="M46" s="511" t="str">
        <f>'別紙１-4月'!L66</f>
        <v/>
      </c>
      <c r="N46" s="512">
        <f>'別紙１-4月'!M66</f>
        <v>0</v>
      </c>
      <c r="O46" s="511">
        <f>'別紙１-4月'!N66</f>
        <v>0</v>
      </c>
      <c r="P46" s="511" t="str">
        <f>'別紙１-4月'!O66</f>
        <v/>
      </c>
      <c r="Q46" s="511" t="str">
        <f>'別紙１-4月'!P66</f>
        <v/>
      </c>
      <c r="R46" s="511" t="str">
        <f>'別紙１-4月'!Q66</f>
        <v/>
      </c>
      <c r="S46" s="511">
        <f>'別紙１-4月'!R66</f>
        <v>0</v>
      </c>
      <c r="T46" s="512">
        <f>'別紙１-4月'!S66</f>
        <v>0</v>
      </c>
      <c r="U46" s="512">
        <f>'別紙１-4月'!T66</f>
        <v>0</v>
      </c>
      <c r="V46" s="511">
        <f>'別紙１-4月'!U66</f>
        <v>0</v>
      </c>
      <c r="W46" s="511">
        <f>'別紙１-4月'!V66</f>
        <v>0</v>
      </c>
      <c r="X46" s="510" t="str">
        <f>'別紙１-4月'!W66</f>
        <v/>
      </c>
      <c r="Z46" s="510"/>
    </row>
    <row r="47">
      <c r="A47" s="510" t="s">
        <v>312</v>
      </c>
      <c r="B47" s="510" t="str">
        <f>'別紙１-4月'!A67</f>
        <v/>
      </c>
      <c r="C47" s="510" t="str">
        <f>'別紙１-4月'!B67</f>
        <v/>
      </c>
      <c r="D47" s="510" t="str">
        <f>'別紙１-4月'!C67</f>
        <v/>
      </c>
      <c r="E47" s="510" t="str">
        <f>'別紙１-4月'!D67</f>
        <v/>
      </c>
      <c r="F47" s="510" t="str">
        <f>'別紙１-4月'!E67</f>
        <v/>
      </c>
      <c r="G47" s="510" t="str">
        <f>'別紙１-4月'!F67</f>
        <v/>
      </c>
      <c r="H47" s="510" t="str">
        <f>'別紙１-4月'!G67</f>
        <v/>
      </c>
      <c r="I47" s="510" t="str">
        <f>'別紙１-4月'!H67</f>
        <v/>
      </c>
      <c r="J47" s="510" t="str">
        <f>'別紙１-4月'!I67</f>
        <v/>
      </c>
      <c r="K47" s="510" t="str">
        <f>'別紙１-4月'!J67</f>
        <v/>
      </c>
      <c r="L47" s="510" t="str">
        <f>'別紙１-4月'!K67</f>
        <v/>
      </c>
      <c r="M47" s="511" t="str">
        <f>'別紙１-4月'!L67</f>
        <v/>
      </c>
      <c r="N47" s="512">
        <f>'別紙１-4月'!M67</f>
        <v>0</v>
      </c>
      <c r="O47" s="511">
        <f>'別紙１-4月'!N67</f>
        <v>0</v>
      </c>
      <c r="P47" s="511" t="str">
        <f>'別紙１-4月'!O67</f>
        <v/>
      </c>
      <c r="Q47" s="511" t="str">
        <f>'別紙１-4月'!P67</f>
        <v/>
      </c>
      <c r="R47" s="511" t="str">
        <f>'別紙１-4月'!Q67</f>
        <v/>
      </c>
      <c r="S47" s="511">
        <f>'別紙１-4月'!R67</f>
        <v>0</v>
      </c>
      <c r="T47" s="512">
        <f>'別紙１-4月'!S67</f>
        <v>0</v>
      </c>
      <c r="U47" s="512">
        <f>'別紙１-4月'!T67</f>
        <v>0</v>
      </c>
      <c r="V47" s="511">
        <f>'別紙１-4月'!U67</f>
        <v>0</v>
      </c>
      <c r="W47" s="511">
        <f>'別紙１-4月'!V67</f>
        <v>0</v>
      </c>
      <c r="X47" s="510" t="str">
        <f>'別紙１-4月'!W67</f>
        <v/>
      </c>
      <c r="Z47" s="510"/>
    </row>
    <row r="48">
      <c r="A48" s="510" t="s">
        <v>312</v>
      </c>
      <c r="B48" s="510" t="str">
        <f>'別紙１-4月'!A68</f>
        <v/>
      </c>
      <c r="C48" s="510" t="str">
        <f>'別紙１-4月'!B68</f>
        <v/>
      </c>
      <c r="D48" s="510" t="str">
        <f>'別紙１-4月'!C68</f>
        <v/>
      </c>
      <c r="E48" s="510" t="str">
        <f>'別紙１-4月'!D68</f>
        <v/>
      </c>
      <c r="F48" s="510" t="str">
        <f>'別紙１-4月'!E68</f>
        <v/>
      </c>
      <c r="G48" s="510" t="str">
        <f>'別紙１-4月'!F68</f>
        <v/>
      </c>
      <c r="H48" s="510" t="str">
        <f>'別紙１-4月'!G68</f>
        <v/>
      </c>
      <c r="I48" s="510" t="str">
        <f>'別紙１-4月'!H68</f>
        <v/>
      </c>
      <c r="J48" s="510" t="str">
        <f>'別紙１-4月'!I68</f>
        <v/>
      </c>
      <c r="K48" s="510" t="str">
        <f>'別紙１-4月'!J68</f>
        <v/>
      </c>
      <c r="L48" s="510" t="str">
        <f>'別紙１-4月'!K68</f>
        <v/>
      </c>
      <c r="M48" s="511" t="str">
        <f>'別紙１-4月'!L68</f>
        <v/>
      </c>
      <c r="N48" s="512">
        <f>'別紙１-4月'!M68</f>
        <v>0</v>
      </c>
      <c r="O48" s="511">
        <f>'別紙１-4月'!N68</f>
        <v>0</v>
      </c>
      <c r="P48" s="511" t="str">
        <f>'別紙１-4月'!O68</f>
        <v/>
      </c>
      <c r="Q48" s="511" t="str">
        <f>'別紙１-4月'!P68</f>
        <v/>
      </c>
      <c r="R48" s="511" t="str">
        <f>'別紙１-4月'!Q68</f>
        <v/>
      </c>
      <c r="S48" s="511">
        <f>'別紙１-4月'!R68</f>
        <v>0</v>
      </c>
      <c r="T48" s="512">
        <f>'別紙１-4月'!S68</f>
        <v>0</v>
      </c>
      <c r="U48" s="512">
        <f>'別紙１-4月'!T68</f>
        <v>0</v>
      </c>
      <c r="V48" s="511">
        <f>'別紙１-4月'!U68</f>
        <v>0</v>
      </c>
      <c r="W48" s="511">
        <f>'別紙１-4月'!V68</f>
        <v>0</v>
      </c>
      <c r="X48" s="510" t="str">
        <f>'別紙１-4月'!W68</f>
        <v/>
      </c>
      <c r="Z48" s="510"/>
    </row>
    <row r="49">
      <c r="A49" s="510" t="s">
        <v>312</v>
      </c>
      <c r="B49" s="510" t="str">
        <f>'別紙１-4月'!A69</f>
        <v/>
      </c>
      <c r="C49" s="510" t="str">
        <f>'別紙１-4月'!B69</f>
        <v/>
      </c>
      <c r="D49" s="510" t="str">
        <f>'別紙１-4月'!C69</f>
        <v/>
      </c>
      <c r="E49" s="510" t="str">
        <f>'別紙１-4月'!D69</f>
        <v/>
      </c>
      <c r="F49" s="510" t="str">
        <f>'別紙１-4月'!E69</f>
        <v/>
      </c>
      <c r="G49" s="510" t="str">
        <f>'別紙１-4月'!F69</f>
        <v/>
      </c>
      <c r="H49" s="510" t="str">
        <f>'別紙１-4月'!G69</f>
        <v/>
      </c>
      <c r="I49" s="510" t="str">
        <f>'別紙１-4月'!H69</f>
        <v/>
      </c>
      <c r="J49" s="510" t="str">
        <f>'別紙１-4月'!I69</f>
        <v/>
      </c>
      <c r="K49" s="510" t="str">
        <f>'別紙１-4月'!J69</f>
        <v/>
      </c>
      <c r="L49" s="510" t="str">
        <f>'別紙１-4月'!K69</f>
        <v/>
      </c>
      <c r="M49" s="511" t="str">
        <f>'別紙１-4月'!L69</f>
        <v/>
      </c>
      <c r="N49" s="512">
        <f>'別紙１-4月'!M69</f>
        <v>0</v>
      </c>
      <c r="O49" s="511">
        <f>'別紙１-4月'!N69</f>
        <v>0</v>
      </c>
      <c r="P49" s="511" t="str">
        <f>'別紙１-4月'!O69</f>
        <v/>
      </c>
      <c r="Q49" s="511" t="str">
        <f>'別紙１-4月'!P69</f>
        <v/>
      </c>
      <c r="R49" s="511" t="str">
        <f>'別紙１-4月'!Q69</f>
        <v/>
      </c>
      <c r="S49" s="511">
        <f>'別紙１-4月'!R69</f>
        <v>0</v>
      </c>
      <c r="T49" s="512">
        <f>'別紙１-4月'!S69</f>
        <v>0</v>
      </c>
      <c r="U49" s="512">
        <f>'別紙１-4月'!T69</f>
        <v>0</v>
      </c>
      <c r="V49" s="511">
        <f>'別紙１-4月'!U69</f>
        <v>0</v>
      </c>
      <c r="W49" s="511">
        <f>'別紙１-4月'!V69</f>
        <v>0</v>
      </c>
      <c r="X49" s="510" t="str">
        <f>'別紙１-4月'!W69</f>
        <v/>
      </c>
      <c r="Z49" s="510"/>
    </row>
    <row r="50">
      <c r="A50" s="510" t="s">
        <v>312</v>
      </c>
      <c r="B50" s="510" t="str">
        <f>'別紙１-4月'!A70</f>
        <v/>
      </c>
      <c r="C50" s="510" t="str">
        <f>'別紙１-4月'!B70</f>
        <v/>
      </c>
      <c r="D50" s="510" t="str">
        <f>'別紙１-4月'!C70</f>
        <v/>
      </c>
      <c r="E50" s="510" t="str">
        <f>'別紙１-4月'!D70</f>
        <v/>
      </c>
      <c r="F50" s="510" t="str">
        <f>'別紙１-4月'!E70</f>
        <v/>
      </c>
      <c r="G50" s="510" t="str">
        <f>'別紙１-4月'!F70</f>
        <v/>
      </c>
      <c r="H50" s="510" t="str">
        <f>'別紙１-4月'!G70</f>
        <v/>
      </c>
      <c r="I50" s="510" t="str">
        <f>'別紙１-4月'!H70</f>
        <v/>
      </c>
      <c r="J50" s="510" t="str">
        <f>'別紙１-4月'!I70</f>
        <v/>
      </c>
      <c r="K50" s="510" t="str">
        <f>'別紙１-4月'!J70</f>
        <v/>
      </c>
      <c r="L50" s="510" t="str">
        <f>'別紙１-4月'!K70</f>
        <v/>
      </c>
      <c r="M50" s="511" t="str">
        <f>'別紙１-4月'!L70</f>
        <v/>
      </c>
      <c r="N50" s="512">
        <f>'別紙１-4月'!M70</f>
        <v>0</v>
      </c>
      <c r="O50" s="511">
        <f>'別紙１-4月'!N70</f>
        <v>0</v>
      </c>
      <c r="P50" s="511" t="str">
        <f>'別紙１-4月'!O70</f>
        <v/>
      </c>
      <c r="Q50" s="511" t="str">
        <f>'別紙１-4月'!P70</f>
        <v/>
      </c>
      <c r="R50" s="511" t="str">
        <f>'別紙１-4月'!Q70</f>
        <v/>
      </c>
      <c r="S50" s="511">
        <f>'別紙１-4月'!R70</f>
        <v>0</v>
      </c>
      <c r="T50" s="512">
        <f>'別紙１-4月'!S70</f>
        <v>0</v>
      </c>
      <c r="U50" s="512">
        <f>'別紙１-4月'!T70</f>
        <v>0</v>
      </c>
      <c r="V50" s="511">
        <f>'別紙１-4月'!U70</f>
        <v>0</v>
      </c>
      <c r="W50" s="511">
        <f>'別紙１-4月'!V70</f>
        <v>0</v>
      </c>
      <c r="X50" s="510" t="str">
        <f>'別紙１-4月'!W70</f>
        <v/>
      </c>
      <c r="Z50" s="510"/>
    </row>
    <row r="51">
      <c r="A51" s="510" t="s">
        <v>312</v>
      </c>
      <c r="B51" s="510" t="str">
        <f>'別紙１-4月'!A71</f>
        <v/>
      </c>
      <c r="C51" s="510" t="str">
        <f>'別紙１-4月'!B71</f>
        <v/>
      </c>
      <c r="D51" s="510" t="str">
        <f>'別紙１-4月'!C71</f>
        <v/>
      </c>
      <c r="E51" s="510" t="str">
        <f>'別紙１-4月'!D71</f>
        <v/>
      </c>
      <c r="F51" s="510" t="str">
        <f>'別紙１-4月'!E71</f>
        <v/>
      </c>
      <c r="G51" s="510" t="str">
        <f>'別紙１-4月'!F71</f>
        <v/>
      </c>
      <c r="H51" s="510" t="str">
        <f>'別紙１-4月'!G71</f>
        <v/>
      </c>
      <c r="I51" s="510" t="str">
        <f>'別紙１-4月'!H71</f>
        <v/>
      </c>
      <c r="J51" s="510" t="str">
        <f>'別紙１-4月'!I71</f>
        <v/>
      </c>
      <c r="K51" s="510" t="str">
        <f>'別紙１-4月'!J71</f>
        <v/>
      </c>
      <c r="L51" s="510" t="str">
        <f>'別紙１-4月'!K71</f>
        <v/>
      </c>
      <c r="M51" s="511" t="str">
        <f>'別紙１-4月'!L71</f>
        <v/>
      </c>
      <c r="N51" s="512">
        <f>'別紙１-4月'!M71</f>
        <v>0</v>
      </c>
      <c r="O51" s="511">
        <f>'別紙１-4月'!N71</f>
        <v>0</v>
      </c>
      <c r="P51" s="511" t="str">
        <f>'別紙１-4月'!O71</f>
        <v/>
      </c>
      <c r="Q51" s="511" t="str">
        <f>'別紙１-4月'!P71</f>
        <v/>
      </c>
      <c r="R51" s="511" t="str">
        <f>'別紙１-4月'!Q71</f>
        <v/>
      </c>
      <c r="S51" s="511">
        <f>'別紙１-4月'!R71</f>
        <v>0</v>
      </c>
      <c r="T51" s="512">
        <f>'別紙１-4月'!S71</f>
        <v>0</v>
      </c>
      <c r="U51" s="512">
        <f>'別紙１-4月'!T71</f>
        <v>0</v>
      </c>
      <c r="V51" s="511">
        <f>'別紙１-4月'!U71</f>
        <v>0</v>
      </c>
      <c r="W51" s="511">
        <f>'別紙１-4月'!V71</f>
        <v>0</v>
      </c>
      <c r="X51" s="510" t="str">
        <f>'別紙１-4月'!W71</f>
        <v/>
      </c>
      <c r="Z51" s="510"/>
    </row>
    <row r="52">
      <c r="A52" s="510" t="s">
        <v>312</v>
      </c>
      <c r="B52" s="510" t="str">
        <f>'別紙１-4月'!A72</f>
        <v/>
      </c>
      <c r="C52" s="510" t="str">
        <f>'別紙１-4月'!B72</f>
        <v/>
      </c>
      <c r="D52" s="510" t="str">
        <f>'別紙１-4月'!C72</f>
        <v/>
      </c>
      <c r="E52" s="510" t="str">
        <f>'別紙１-4月'!D72</f>
        <v/>
      </c>
      <c r="F52" s="510" t="str">
        <f>'別紙１-4月'!E72</f>
        <v/>
      </c>
      <c r="G52" s="510" t="str">
        <f>'別紙１-4月'!F72</f>
        <v/>
      </c>
      <c r="H52" s="510" t="str">
        <f>'別紙１-4月'!G72</f>
        <v/>
      </c>
      <c r="I52" s="510" t="str">
        <f>'別紙１-4月'!H72</f>
        <v/>
      </c>
      <c r="J52" s="510" t="str">
        <f>'別紙１-4月'!I72</f>
        <v/>
      </c>
      <c r="K52" s="510" t="str">
        <f>'別紙１-4月'!J72</f>
        <v/>
      </c>
      <c r="L52" s="510" t="str">
        <f>'別紙１-4月'!K72</f>
        <v/>
      </c>
      <c r="M52" s="511" t="str">
        <f>'別紙１-4月'!L72</f>
        <v/>
      </c>
      <c r="N52" s="512">
        <f>'別紙１-4月'!M72</f>
        <v>0</v>
      </c>
      <c r="O52" s="511">
        <f>'別紙１-4月'!N72</f>
        <v>0</v>
      </c>
      <c r="P52" s="511" t="str">
        <f>'別紙１-4月'!O72</f>
        <v/>
      </c>
      <c r="Q52" s="511" t="str">
        <f>'別紙１-4月'!P72</f>
        <v/>
      </c>
      <c r="R52" s="511" t="str">
        <f>'別紙１-4月'!Q72</f>
        <v/>
      </c>
      <c r="S52" s="511">
        <f>'別紙１-4月'!R72</f>
        <v>0</v>
      </c>
      <c r="T52" s="512">
        <f>'別紙１-4月'!S72</f>
        <v>0</v>
      </c>
      <c r="U52" s="512">
        <f>'別紙１-4月'!T72</f>
        <v>0</v>
      </c>
      <c r="V52" s="511">
        <f>'別紙１-4月'!U72</f>
        <v>0</v>
      </c>
      <c r="W52" s="511">
        <f>'別紙１-4月'!V72</f>
        <v>0</v>
      </c>
      <c r="X52" s="510" t="str">
        <f>'別紙１-4月'!W72</f>
        <v/>
      </c>
      <c r="Z52" s="510"/>
    </row>
    <row r="53">
      <c r="A53" s="510" t="s">
        <v>312</v>
      </c>
      <c r="B53" s="510" t="str">
        <f>'別紙１-4月'!A73</f>
        <v/>
      </c>
      <c r="C53" s="510" t="str">
        <f>'別紙１-4月'!B73</f>
        <v/>
      </c>
      <c r="D53" s="510" t="str">
        <f>'別紙１-4月'!C73</f>
        <v/>
      </c>
      <c r="E53" s="510" t="str">
        <f>'別紙１-4月'!D73</f>
        <v/>
      </c>
      <c r="F53" s="510" t="str">
        <f>'別紙１-4月'!E73</f>
        <v/>
      </c>
      <c r="G53" s="510" t="str">
        <f>'別紙１-4月'!F73</f>
        <v/>
      </c>
      <c r="H53" s="510" t="str">
        <f>'別紙１-4月'!G73</f>
        <v/>
      </c>
      <c r="I53" s="510" t="str">
        <f>'別紙１-4月'!H73</f>
        <v/>
      </c>
      <c r="J53" s="510" t="str">
        <f>'別紙１-4月'!I73</f>
        <v/>
      </c>
      <c r="K53" s="510" t="str">
        <f>'別紙１-4月'!J73</f>
        <v/>
      </c>
      <c r="L53" s="510" t="str">
        <f>'別紙１-4月'!K73</f>
        <v/>
      </c>
      <c r="M53" s="511" t="str">
        <f>'別紙１-4月'!L73</f>
        <v/>
      </c>
      <c r="N53" s="512">
        <f>'別紙１-4月'!M73</f>
        <v>0</v>
      </c>
      <c r="O53" s="511">
        <f>'別紙１-4月'!N73</f>
        <v>0</v>
      </c>
      <c r="P53" s="511" t="str">
        <f>'別紙１-4月'!O73</f>
        <v/>
      </c>
      <c r="Q53" s="511" t="str">
        <f>'別紙１-4月'!P73</f>
        <v/>
      </c>
      <c r="R53" s="511" t="str">
        <f>'別紙１-4月'!Q73</f>
        <v/>
      </c>
      <c r="S53" s="511">
        <f>'別紙１-4月'!R73</f>
        <v>0</v>
      </c>
      <c r="T53" s="512">
        <f>'別紙１-4月'!S73</f>
        <v>0</v>
      </c>
      <c r="U53" s="512">
        <f>'別紙１-4月'!T73</f>
        <v>0</v>
      </c>
      <c r="V53" s="511">
        <f>'別紙１-4月'!U73</f>
        <v>0</v>
      </c>
      <c r="W53" s="511">
        <f>'別紙１-4月'!V73</f>
        <v>0</v>
      </c>
      <c r="X53" s="510" t="str">
        <f>'別紙１-4月'!W73</f>
        <v/>
      </c>
      <c r="Z53" s="510"/>
    </row>
    <row r="54">
      <c r="A54" s="510" t="s">
        <v>312</v>
      </c>
      <c r="B54" s="510" t="str">
        <f>'別紙１-4月'!A74</f>
        <v/>
      </c>
      <c r="C54" s="510" t="str">
        <f>'別紙１-4月'!B74</f>
        <v/>
      </c>
      <c r="D54" s="510" t="str">
        <f>'別紙１-4月'!C74</f>
        <v/>
      </c>
      <c r="E54" s="510" t="str">
        <f>'別紙１-4月'!D74</f>
        <v/>
      </c>
      <c r="F54" s="510" t="str">
        <f>'別紙１-4月'!E74</f>
        <v/>
      </c>
      <c r="G54" s="510" t="str">
        <f>'別紙１-4月'!F74</f>
        <v/>
      </c>
      <c r="H54" s="510" t="str">
        <f>'別紙１-4月'!G74</f>
        <v/>
      </c>
      <c r="I54" s="510" t="str">
        <f>'別紙１-4月'!H74</f>
        <v/>
      </c>
      <c r="J54" s="510" t="str">
        <f>'別紙１-4月'!I74</f>
        <v/>
      </c>
      <c r="K54" s="510" t="str">
        <f>'別紙１-4月'!J74</f>
        <v/>
      </c>
      <c r="L54" s="510" t="str">
        <f>'別紙１-4月'!K74</f>
        <v/>
      </c>
      <c r="M54" s="511" t="str">
        <f>'別紙１-4月'!L74</f>
        <v/>
      </c>
      <c r="N54" s="512">
        <f>'別紙１-4月'!M74</f>
        <v>0</v>
      </c>
      <c r="O54" s="511">
        <f>'別紙１-4月'!N74</f>
        <v>0</v>
      </c>
      <c r="P54" s="511" t="str">
        <f>'別紙１-4月'!O74</f>
        <v/>
      </c>
      <c r="Q54" s="511" t="str">
        <f>'別紙１-4月'!P74</f>
        <v/>
      </c>
      <c r="R54" s="511" t="str">
        <f>'別紙１-4月'!Q74</f>
        <v/>
      </c>
      <c r="S54" s="511">
        <f>'別紙１-4月'!R74</f>
        <v>0</v>
      </c>
      <c r="T54" s="512">
        <f>'別紙１-4月'!S74</f>
        <v>0</v>
      </c>
      <c r="U54" s="512">
        <f>'別紙１-4月'!T74</f>
        <v>0</v>
      </c>
      <c r="V54" s="511">
        <f>'別紙１-4月'!U74</f>
        <v>0</v>
      </c>
      <c r="W54" s="511">
        <f>'別紙１-4月'!V74</f>
        <v>0</v>
      </c>
      <c r="X54" s="510" t="str">
        <f>'別紙１-4月'!W74</f>
        <v/>
      </c>
      <c r="Z54" s="510"/>
    </row>
    <row r="55">
      <c r="A55" s="510" t="s">
        <v>312</v>
      </c>
      <c r="B55" s="510" t="str">
        <f>'別紙１-4月'!A75</f>
        <v/>
      </c>
      <c r="C55" s="510" t="str">
        <f>'別紙１-4月'!B75</f>
        <v/>
      </c>
      <c r="D55" s="510" t="str">
        <f>'別紙１-4月'!C75</f>
        <v/>
      </c>
      <c r="E55" s="510" t="str">
        <f>'別紙１-4月'!D75</f>
        <v/>
      </c>
      <c r="F55" s="510" t="str">
        <f>'別紙１-4月'!E75</f>
        <v/>
      </c>
      <c r="G55" s="510" t="str">
        <f>'別紙１-4月'!F75</f>
        <v/>
      </c>
      <c r="H55" s="510" t="str">
        <f>'別紙１-4月'!G75</f>
        <v/>
      </c>
      <c r="I55" s="510" t="str">
        <f>'別紙１-4月'!H75</f>
        <v/>
      </c>
      <c r="J55" s="510" t="str">
        <f>'別紙１-4月'!I75</f>
        <v/>
      </c>
      <c r="K55" s="510" t="str">
        <f>'別紙１-4月'!J75</f>
        <v/>
      </c>
      <c r="L55" s="510" t="str">
        <f>'別紙１-4月'!K75</f>
        <v/>
      </c>
      <c r="M55" s="511" t="str">
        <f>'別紙１-4月'!L75</f>
        <v/>
      </c>
      <c r="N55" s="512">
        <f>'別紙１-4月'!M75</f>
        <v>0</v>
      </c>
      <c r="O55" s="511">
        <f>'別紙１-4月'!N75</f>
        <v>0</v>
      </c>
      <c r="P55" s="511" t="str">
        <f>'別紙１-4月'!O75</f>
        <v/>
      </c>
      <c r="Q55" s="511" t="str">
        <f>'別紙１-4月'!P75</f>
        <v/>
      </c>
      <c r="R55" s="511" t="str">
        <f>'別紙１-4月'!Q75</f>
        <v/>
      </c>
      <c r="S55" s="511">
        <f>'別紙１-4月'!R75</f>
        <v>0</v>
      </c>
      <c r="T55" s="512">
        <f>'別紙１-4月'!S75</f>
        <v>0</v>
      </c>
      <c r="U55" s="512">
        <f>'別紙１-4月'!T75</f>
        <v>0</v>
      </c>
      <c r="V55" s="511">
        <f>'別紙１-4月'!U75</f>
        <v>0</v>
      </c>
      <c r="W55" s="511">
        <f>'別紙１-4月'!V75</f>
        <v>0</v>
      </c>
      <c r="X55" s="510" t="str">
        <f>'別紙１-4月'!W75</f>
        <v/>
      </c>
      <c r="Z55" s="510"/>
    </row>
    <row r="56">
      <c r="A56" s="510" t="s">
        <v>312</v>
      </c>
      <c r="B56" s="510" t="str">
        <f>'別紙１-4月'!A76</f>
        <v/>
      </c>
      <c r="C56" s="510" t="str">
        <f>'別紙１-4月'!B76</f>
        <v/>
      </c>
      <c r="D56" s="510" t="str">
        <f>'別紙１-4月'!C76</f>
        <v/>
      </c>
      <c r="E56" s="510" t="str">
        <f>'別紙１-4月'!D76</f>
        <v/>
      </c>
      <c r="F56" s="510" t="str">
        <f>'別紙１-4月'!E76</f>
        <v/>
      </c>
      <c r="G56" s="510" t="str">
        <f>'別紙１-4月'!F76</f>
        <v/>
      </c>
      <c r="H56" s="510" t="str">
        <f>'別紙１-4月'!G76</f>
        <v/>
      </c>
      <c r="I56" s="510" t="str">
        <f>'別紙１-4月'!H76</f>
        <v/>
      </c>
      <c r="J56" s="510" t="str">
        <f>'別紙１-4月'!I76</f>
        <v/>
      </c>
      <c r="K56" s="510" t="str">
        <f>'別紙１-4月'!J76</f>
        <v/>
      </c>
      <c r="L56" s="510" t="str">
        <f>'別紙１-4月'!K76</f>
        <v/>
      </c>
      <c r="M56" s="511" t="str">
        <f>'別紙１-4月'!L76</f>
        <v/>
      </c>
      <c r="N56" s="512">
        <f>'別紙１-4月'!M76</f>
        <v>0</v>
      </c>
      <c r="O56" s="511">
        <f>'別紙１-4月'!N76</f>
        <v>0</v>
      </c>
      <c r="P56" s="511" t="str">
        <f>'別紙１-4月'!O76</f>
        <v/>
      </c>
      <c r="Q56" s="511" t="str">
        <f>'別紙１-4月'!P76</f>
        <v/>
      </c>
      <c r="R56" s="511" t="str">
        <f>'別紙１-4月'!Q76</f>
        <v/>
      </c>
      <c r="S56" s="511">
        <f>'別紙１-4月'!R76</f>
        <v>0</v>
      </c>
      <c r="T56" s="512">
        <f>'別紙１-4月'!S76</f>
        <v>0</v>
      </c>
      <c r="U56" s="512">
        <f>'別紙１-4月'!T76</f>
        <v>0</v>
      </c>
      <c r="V56" s="511">
        <f>'別紙１-4月'!U76</f>
        <v>0</v>
      </c>
      <c r="W56" s="511">
        <f>'別紙１-4月'!V76</f>
        <v>0</v>
      </c>
      <c r="X56" s="510" t="str">
        <f>'別紙１-4月'!W76</f>
        <v/>
      </c>
      <c r="Z56" s="510"/>
    </row>
    <row r="57">
      <c r="A57" s="510" t="s">
        <v>312</v>
      </c>
      <c r="B57" s="510" t="str">
        <f>'別紙１-4月'!A77</f>
        <v/>
      </c>
      <c r="C57" s="510" t="str">
        <f>'別紙１-4月'!B77</f>
        <v/>
      </c>
      <c r="D57" s="510" t="str">
        <f>'別紙１-4月'!C77</f>
        <v/>
      </c>
      <c r="E57" s="510" t="str">
        <f>'別紙１-4月'!D77</f>
        <v/>
      </c>
      <c r="F57" s="510" t="str">
        <f>'別紙１-4月'!E77</f>
        <v/>
      </c>
      <c r="G57" s="510" t="str">
        <f>'別紙１-4月'!F77</f>
        <v/>
      </c>
      <c r="H57" s="510" t="str">
        <f>'別紙１-4月'!G77</f>
        <v/>
      </c>
      <c r="I57" s="510" t="str">
        <f>'別紙１-4月'!H77</f>
        <v/>
      </c>
      <c r="J57" s="510" t="str">
        <f>'別紙１-4月'!I77</f>
        <v/>
      </c>
      <c r="K57" s="510" t="str">
        <f>'別紙１-4月'!J77</f>
        <v/>
      </c>
      <c r="L57" s="510" t="str">
        <f>'別紙１-4月'!K77</f>
        <v/>
      </c>
      <c r="M57" s="511" t="str">
        <f>'別紙１-4月'!L77</f>
        <v/>
      </c>
      <c r="N57" s="512">
        <f>'別紙１-4月'!M77</f>
        <v>0</v>
      </c>
      <c r="O57" s="511">
        <f>'別紙１-4月'!N77</f>
        <v>0</v>
      </c>
      <c r="P57" s="511" t="str">
        <f>'別紙１-4月'!O77</f>
        <v/>
      </c>
      <c r="Q57" s="511" t="str">
        <f>'別紙１-4月'!P77</f>
        <v/>
      </c>
      <c r="R57" s="511" t="str">
        <f>'別紙１-4月'!Q77</f>
        <v/>
      </c>
      <c r="S57" s="511">
        <f>'別紙１-4月'!R77</f>
        <v>0</v>
      </c>
      <c r="T57" s="512">
        <f>'別紙１-4月'!S77</f>
        <v>0</v>
      </c>
      <c r="U57" s="512">
        <f>'別紙１-4月'!T77</f>
        <v>0</v>
      </c>
      <c r="V57" s="511">
        <f>'別紙１-4月'!U77</f>
        <v>0</v>
      </c>
      <c r="W57" s="511">
        <f>'別紙１-4月'!V77</f>
        <v>0</v>
      </c>
      <c r="X57" s="510" t="str">
        <f>'別紙１-4月'!W77</f>
        <v/>
      </c>
      <c r="Z57" s="510"/>
    </row>
    <row r="58">
      <c r="A58" s="510" t="s">
        <v>312</v>
      </c>
      <c r="B58" s="510" t="str">
        <f>'別紙１-4月'!A78</f>
        <v/>
      </c>
      <c r="C58" s="510" t="str">
        <f>'別紙１-4月'!B78</f>
        <v/>
      </c>
      <c r="D58" s="510" t="str">
        <f>'別紙１-4月'!C78</f>
        <v/>
      </c>
      <c r="E58" s="510" t="str">
        <f>'別紙１-4月'!D78</f>
        <v/>
      </c>
      <c r="F58" s="510" t="str">
        <f>'別紙１-4月'!E78</f>
        <v/>
      </c>
      <c r="G58" s="510" t="str">
        <f>'別紙１-4月'!F78</f>
        <v/>
      </c>
      <c r="H58" s="510" t="str">
        <f>'別紙１-4月'!G78</f>
        <v/>
      </c>
      <c r="I58" s="510" t="str">
        <f>'別紙１-4月'!H78</f>
        <v/>
      </c>
      <c r="J58" s="510" t="str">
        <f>'別紙１-4月'!I78</f>
        <v/>
      </c>
      <c r="K58" s="510" t="str">
        <f>'別紙１-4月'!J78</f>
        <v/>
      </c>
      <c r="L58" s="510" t="str">
        <f>'別紙１-4月'!K78</f>
        <v/>
      </c>
      <c r="M58" s="511" t="str">
        <f>'別紙１-4月'!L78</f>
        <v/>
      </c>
      <c r="N58" s="512">
        <f>'別紙１-4月'!M78</f>
        <v>0</v>
      </c>
      <c r="O58" s="511">
        <f>'別紙１-4月'!N78</f>
        <v>0</v>
      </c>
      <c r="P58" s="511" t="str">
        <f>'別紙１-4月'!O78</f>
        <v/>
      </c>
      <c r="Q58" s="511" t="str">
        <f>'別紙１-4月'!P78</f>
        <v/>
      </c>
      <c r="R58" s="511" t="str">
        <f>'別紙１-4月'!Q78</f>
        <v/>
      </c>
      <c r="S58" s="511">
        <f>'別紙１-4月'!R78</f>
        <v>0</v>
      </c>
      <c r="T58" s="512">
        <f>'別紙１-4月'!S78</f>
        <v>0</v>
      </c>
      <c r="U58" s="512">
        <f>'別紙１-4月'!T78</f>
        <v>0</v>
      </c>
      <c r="V58" s="511">
        <f>'別紙１-4月'!U78</f>
        <v>0</v>
      </c>
      <c r="W58" s="511">
        <f>'別紙１-4月'!V78</f>
        <v>0</v>
      </c>
      <c r="X58" s="510" t="str">
        <f>'別紙１-4月'!W78</f>
        <v/>
      </c>
      <c r="Z58" s="510"/>
    </row>
    <row r="59">
      <c r="A59" s="510" t="s">
        <v>312</v>
      </c>
      <c r="B59" s="510" t="str">
        <f>'別紙１-4月'!A79</f>
        <v/>
      </c>
      <c r="C59" s="510" t="str">
        <f>'別紙１-4月'!B79</f>
        <v/>
      </c>
      <c r="D59" s="510" t="str">
        <f>'別紙１-4月'!C79</f>
        <v/>
      </c>
      <c r="E59" s="510" t="str">
        <f>'別紙１-4月'!D79</f>
        <v/>
      </c>
      <c r="F59" s="510" t="str">
        <f>'別紙１-4月'!E79</f>
        <v/>
      </c>
      <c r="G59" s="510" t="str">
        <f>'別紙１-4月'!F79</f>
        <v/>
      </c>
      <c r="H59" s="510" t="str">
        <f>'別紙１-4月'!G79</f>
        <v/>
      </c>
      <c r="I59" s="510" t="str">
        <f>'別紙１-4月'!H79</f>
        <v/>
      </c>
      <c r="J59" s="510" t="str">
        <f>'別紙１-4月'!I79</f>
        <v/>
      </c>
      <c r="K59" s="510" t="str">
        <f>'別紙１-4月'!J79</f>
        <v/>
      </c>
      <c r="L59" s="510" t="str">
        <f>'別紙１-4月'!K79</f>
        <v/>
      </c>
      <c r="M59" s="511" t="str">
        <f>'別紙１-4月'!L79</f>
        <v/>
      </c>
      <c r="N59" s="512">
        <f>'別紙１-4月'!M79</f>
        <v>0</v>
      </c>
      <c r="O59" s="511">
        <f>'別紙１-4月'!N79</f>
        <v>0</v>
      </c>
      <c r="P59" s="511" t="str">
        <f>'別紙１-4月'!O79</f>
        <v/>
      </c>
      <c r="Q59" s="511" t="str">
        <f>'別紙１-4月'!P79</f>
        <v/>
      </c>
      <c r="R59" s="511" t="str">
        <f>'別紙１-4月'!Q79</f>
        <v/>
      </c>
      <c r="S59" s="511">
        <f>'別紙１-4月'!R79</f>
        <v>0</v>
      </c>
      <c r="T59" s="512">
        <f>'別紙１-4月'!S79</f>
        <v>0</v>
      </c>
      <c r="U59" s="512">
        <f>'別紙１-4月'!T79</f>
        <v>0</v>
      </c>
      <c r="V59" s="511">
        <f>'別紙１-4月'!U79</f>
        <v>0</v>
      </c>
      <c r="W59" s="511">
        <f>'別紙１-4月'!V79</f>
        <v>0</v>
      </c>
      <c r="X59" s="510" t="str">
        <f>'別紙１-4月'!W79</f>
        <v/>
      </c>
      <c r="Z59" s="510"/>
    </row>
    <row r="60">
      <c r="A60" s="510" t="s">
        <v>312</v>
      </c>
      <c r="B60" s="510" t="str">
        <f>'別紙１-4月'!A80</f>
        <v/>
      </c>
      <c r="C60" s="510" t="str">
        <f>'別紙１-4月'!B80</f>
        <v/>
      </c>
      <c r="D60" s="510" t="str">
        <f>'別紙１-4月'!C80</f>
        <v/>
      </c>
      <c r="E60" s="510" t="str">
        <f>'別紙１-4月'!D80</f>
        <v/>
      </c>
      <c r="F60" s="510" t="str">
        <f>'別紙１-4月'!E80</f>
        <v/>
      </c>
      <c r="G60" s="510" t="str">
        <f>'別紙１-4月'!F80</f>
        <v/>
      </c>
      <c r="H60" s="510" t="str">
        <f>'別紙１-4月'!G80</f>
        <v/>
      </c>
      <c r="I60" s="510" t="str">
        <f>'別紙１-4月'!H80</f>
        <v/>
      </c>
      <c r="J60" s="510" t="str">
        <f>'別紙１-4月'!I80</f>
        <v/>
      </c>
      <c r="K60" s="510" t="str">
        <f>'別紙１-4月'!J80</f>
        <v/>
      </c>
      <c r="L60" s="510" t="str">
        <f>'別紙１-4月'!K80</f>
        <v/>
      </c>
      <c r="M60" s="511" t="str">
        <f>'別紙１-4月'!L80</f>
        <v/>
      </c>
      <c r="N60" s="512">
        <f>'別紙１-4月'!M80</f>
        <v>0</v>
      </c>
      <c r="O60" s="511">
        <f>'別紙１-4月'!N80</f>
        <v>0</v>
      </c>
      <c r="P60" s="511" t="str">
        <f>'別紙１-4月'!O80</f>
        <v/>
      </c>
      <c r="Q60" s="511" t="str">
        <f>'別紙１-4月'!P80</f>
        <v/>
      </c>
      <c r="R60" s="511" t="str">
        <f>'別紙１-4月'!Q80</f>
        <v/>
      </c>
      <c r="S60" s="511">
        <f>'別紙１-4月'!R80</f>
        <v>0</v>
      </c>
      <c r="T60" s="512">
        <f>'別紙１-4月'!S80</f>
        <v>0</v>
      </c>
      <c r="U60" s="512">
        <f>'別紙１-4月'!T80</f>
        <v>0</v>
      </c>
      <c r="V60" s="511">
        <f>'別紙１-4月'!U80</f>
        <v>0</v>
      </c>
      <c r="W60" s="511">
        <f>'別紙１-4月'!V80</f>
        <v>0</v>
      </c>
      <c r="X60" s="510" t="str">
        <f>'別紙１-4月'!W80</f>
        <v/>
      </c>
      <c r="Z60" s="510"/>
    </row>
    <row r="61">
      <c r="A61" s="510" t="s">
        <v>312</v>
      </c>
      <c r="B61" s="510" t="str">
        <f>'別紙１-4月'!A81</f>
        <v/>
      </c>
      <c r="C61" s="510" t="str">
        <f>'別紙１-4月'!B81</f>
        <v/>
      </c>
      <c r="D61" s="510" t="str">
        <f>'別紙１-4月'!C81</f>
        <v/>
      </c>
      <c r="E61" s="510" t="str">
        <f>'別紙１-4月'!D81</f>
        <v/>
      </c>
      <c r="F61" s="510" t="str">
        <f>'別紙１-4月'!E81</f>
        <v/>
      </c>
      <c r="G61" s="510" t="str">
        <f>'別紙１-4月'!F81</f>
        <v/>
      </c>
      <c r="H61" s="510" t="str">
        <f>'別紙１-4月'!G81</f>
        <v/>
      </c>
      <c r="I61" s="510" t="str">
        <f>'別紙１-4月'!H81</f>
        <v/>
      </c>
      <c r="J61" s="510" t="str">
        <f>'別紙１-4月'!I81</f>
        <v/>
      </c>
      <c r="K61" s="510" t="str">
        <f>'別紙１-4月'!J81</f>
        <v/>
      </c>
      <c r="L61" s="510" t="str">
        <f>'別紙１-4月'!K81</f>
        <v/>
      </c>
      <c r="M61" s="511" t="str">
        <f>'別紙１-4月'!L81</f>
        <v/>
      </c>
      <c r="N61" s="512">
        <f>'別紙１-4月'!M81</f>
        <v>0</v>
      </c>
      <c r="O61" s="511">
        <f>'別紙１-4月'!N81</f>
        <v>0</v>
      </c>
      <c r="P61" s="511" t="str">
        <f>'別紙１-4月'!O81</f>
        <v/>
      </c>
      <c r="Q61" s="511" t="str">
        <f>'別紙１-4月'!P81</f>
        <v/>
      </c>
      <c r="R61" s="511" t="str">
        <f>'別紙１-4月'!Q81</f>
        <v/>
      </c>
      <c r="S61" s="511">
        <f>'別紙１-4月'!R81</f>
        <v>0</v>
      </c>
      <c r="T61" s="512">
        <f>'別紙１-4月'!S81</f>
        <v>0</v>
      </c>
      <c r="U61" s="512">
        <f>'別紙１-4月'!T81</f>
        <v>0</v>
      </c>
      <c r="V61" s="511">
        <f>'別紙１-4月'!U81</f>
        <v>0</v>
      </c>
      <c r="W61" s="511">
        <f>'別紙１-4月'!V81</f>
        <v>0</v>
      </c>
      <c r="X61" s="510" t="str">
        <f>'別紙１-4月'!W81</f>
        <v/>
      </c>
      <c r="Z61" s="510"/>
    </row>
    <row r="62">
      <c r="A62" s="510" t="s">
        <v>312</v>
      </c>
      <c r="B62" s="510" t="str">
        <f>'別紙１-4月'!A82</f>
        <v/>
      </c>
      <c r="C62" s="510" t="str">
        <f>'別紙１-4月'!B82</f>
        <v/>
      </c>
      <c r="D62" s="510" t="str">
        <f>'別紙１-4月'!C82</f>
        <v/>
      </c>
      <c r="E62" s="510" t="str">
        <f>'別紙１-4月'!D82</f>
        <v/>
      </c>
      <c r="F62" s="510" t="str">
        <f>'別紙１-4月'!E82</f>
        <v/>
      </c>
      <c r="G62" s="510" t="str">
        <f>'別紙１-4月'!F82</f>
        <v/>
      </c>
      <c r="H62" s="510" t="str">
        <f>'別紙１-4月'!G82</f>
        <v/>
      </c>
      <c r="I62" s="510" t="str">
        <f>'別紙１-4月'!H82</f>
        <v/>
      </c>
      <c r="J62" s="510" t="str">
        <f>'別紙１-4月'!I82</f>
        <v/>
      </c>
      <c r="K62" s="510" t="str">
        <f>'別紙１-4月'!J82</f>
        <v/>
      </c>
      <c r="L62" s="510" t="str">
        <f>'別紙１-4月'!K82</f>
        <v/>
      </c>
      <c r="M62" s="511" t="str">
        <f>'別紙１-4月'!L82</f>
        <v/>
      </c>
      <c r="N62" s="512">
        <f>'別紙１-4月'!M82</f>
        <v>0</v>
      </c>
      <c r="O62" s="511">
        <f>'別紙１-4月'!N82</f>
        <v>0</v>
      </c>
      <c r="P62" s="511" t="str">
        <f>'別紙１-4月'!O82</f>
        <v/>
      </c>
      <c r="Q62" s="511" t="str">
        <f>'別紙１-4月'!P82</f>
        <v/>
      </c>
      <c r="R62" s="511" t="str">
        <f>'別紙１-4月'!Q82</f>
        <v/>
      </c>
      <c r="S62" s="511">
        <f>'別紙１-4月'!R82</f>
        <v>0</v>
      </c>
      <c r="T62" s="512">
        <f>'別紙１-4月'!S82</f>
        <v>0</v>
      </c>
      <c r="U62" s="512">
        <f>'別紙１-4月'!T82</f>
        <v>0</v>
      </c>
      <c r="V62" s="511">
        <f>'別紙１-4月'!U82</f>
        <v>0</v>
      </c>
      <c r="W62" s="511">
        <f>'別紙１-4月'!V82</f>
        <v>0</v>
      </c>
      <c r="X62" s="510" t="str">
        <f>'別紙１-4月'!W82</f>
        <v/>
      </c>
      <c r="Z62" s="510"/>
    </row>
    <row r="63">
      <c r="A63" s="510" t="s">
        <v>312</v>
      </c>
      <c r="B63" s="510" t="str">
        <f>'別紙１-4月'!A83</f>
        <v/>
      </c>
      <c r="C63" s="510" t="str">
        <f>'別紙１-4月'!B83</f>
        <v/>
      </c>
      <c r="D63" s="510" t="str">
        <f>'別紙１-4月'!C83</f>
        <v/>
      </c>
      <c r="E63" s="510" t="str">
        <f>'別紙１-4月'!D83</f>
        <v/>
      </c>
      <c r="F63" s="510" t="str">
        <f>'別紙１-4月'!E83</f>
        <v/>
      </c>
      <c r="G63" s="510" t="str">
        <f>'別紙１-4月'!F83</f>
        <v/>
      </c>
      <c r="H63" s="510" t="str">
        <f>'別紙１-4月'!G83</f>
        <v/>
      </c>
      <c r="I63" s="510" t="str">
        <f>'別紙１-4月'!H83</f>
        <v/>
      </c>
      <c r="J63" s="510" t="str">
        <f>'別紙１-4月'!I83</f>
        <v/>
      </c>
      <c r="K63" s="510" t="str">
        <f>'別紙１-4月'!J83</f>
        <v/>
      </c>
      <c r="L63" s="510" t="str">
        <f>'別紙１-4月'!K83</f>
        <v/>
      </c>
      <c r="M63" s="511" t="str">
        <f>'別紙１-4月'!L83</f>
        <v/>
      </c>
      <c r="N63" s="512">
        <f>'別紙１-4月'!M83</f>
        <v>0</v>
      </c>
      <c r="O63" s="511">
        <f>'別紙１-4月'!N83</f>
        <v>0</v>
      </c>
      <c r="P63" s="511" t="str">
        <f>'別紙１-4月'!O83</f>
        <v/>
      </c>
      <c r="Q63" s="511" t="str">
        <f>'別紙１-4月'!P83</f>
        <v/>
      </c>
      <c r="R63" s="511" t="str">
        <f>'別紙１-4月'!Q83</f>
        <v/>
      </c>
      <c r="S63" s="511">
        <f>'別紙１-4月'!R83</f>
        <v>0</v>
      </c>
      <c r="T63" s="512">
        <f>'別紙１-4月'!S83</f>
        <v>0</v>
      </c>
      <c r="U63" s="512">
        <f>'別紙１-4月'!T83</f>
        <v>0</v>
      </c>
      <c r="V63" s="511">
        <f>'別紙１-4月'!U83</f>
        <v>0</v>
      </c>
      <c r="W63" s="511">
        <f>'別紙１-4月'!V83</f>
        <v>0</v>
      </c>
      <c r="X63" s="510" t="str">
        <f>'別紙１-4月'!W83</f>
        <v/>
      </c>
      <c r="Z63" s="510"/>
    </row>
    <row r="64">
      <c r="A64" s="510" t="s">
        <v>312</v>
      </c>
      <c r="B64" s="510" t="str">
        <f>'別紙１-4月'!A84</f>
        <v/>
      </c>
      <c r="C64" s="510" t="str">
        <f>'別紙１-4月'!B84</f>
        <v/>
      </c>
      <c r="D64" s="510" t="str">
        <f>'別紙１-4月'!C84</f>
        <v/>
      </c>
      <c r="E64" s="510" t="str">
        <f>'別紙１-4月'!D84</f>
        <v/>
      </c>
      <c r="F64" s="510" t="str">
        <f>'別紙１-4月'!E84</f>
        <v/>
      </c>
      <c r="G64" s="510" t="str">
        <f>'別紙１-4月'!F84</f>
        <v/>
      </c>
      <c r="H64" s="510" t="str">
        <f>'別紙１-4月'!G84</f>
        <v/>
      </c>
      <c r="I64" s="510" t="str">
        <f>'別紙１-4月'!H84</f>
        <v/>
      </c>
      <c r="J64" s="510" t="str">
        <f>'別紙１-4月'!I84</f>
        <v/>
      </c>
      <c r="K64" s="510" t="str">
        <f>'別紙１-4月'!J84</f>
        <v/>
      </c>
      <c r="L64" s="510" t="str">
        <f>'別紙１-4月'!K84</f>
        <v/>
      </c>
      <c r="M64" s="511" t="str">
        <f>'別紙１-4月'!L84</f>
        <v/>
      </c>
      <c r="N64" s="512">
        <f>'別紙１-4月'!M84</f>
        <v>0</v>
      </c>
      <c r="O64" s="511">
        <f>'別紙１-4月'!N84</f>
        <v>0</v>
      </c>
      <c r="P64" s="511" t="str">
        <f>'別紙１-4月'!O84</f>
        <v/>
      </c>
      <c r="Q64" s="511" t="str">
        <f>'別紙１-4月'!P84</f>
        <v/>
      </c>
      <c r="R64" s="511" t="str">
        <f>'別紙１-4月'!Q84</f>
        <v/>
      </c>
      <c r="S64" s="511">
        <f>'別紙１-4月'!R84</f>
        <v>0</v>
      </c>
      <c r="T64" s="512">
        <f>'別紙１-4月'!S84</f>
        <v>0</v>
      </c>
      <c r="U64" s="512">
        <f>'別紙１-4月'!T84</f>
        <v>0</v>
      </c>
      <c r="V64" s="511">
        <f>'別紙１-4月'!U84</f>
        <v>0</v>
      </c>
      <c r="W64" s="511">
        <f>'別紙１-4月'!V84</f>
        <v>0</v>
      </c>
      <c r="X64" s="510" t="str">
        <f>'別紙１-4月'!W84</f>
        <v/>
      </c>
      <c r="Z64" s="510"/>
    </row>
    <row r="65">
      <c r="A65" s="510" t="s">
        <v>312</v>
      </c>
      <c r="B65" s="510" t="str">
        <f>'別紙１-4月'!A85</f>
        <v/>
      </c>
      <c r="C65" s="510" t="str">
        <f>'別紙１-4月'!B85</f>
        <v/>
      </c>
      <c r="D65" s="510" t="str">
        <f>'別紙１-4月'!C85</f>
        <v/>
      </c>
      <c r="E65" s="510" t="str">
        <f>'別紙１-4月'!D85</f>
        <v/>
      </c>
      <c r="F65" s="510" t="str">
        <f>'別紙１-4月'!E85</f>
        <v/>
      </c>
      <c r="G65" s="510" t="str">
        <f>'別紙１-4月'!F85</f>
        <v/>
      </c>
      <c r="H65" s="510" t="str">
        <f>'別紙１-4月'!G85</f>
        <v/>
      </c>
      <c r="I65" s="510" t="str">
        <f>'別紙１-4月'!H85</f>
        <v/>
      </c>
      <c r="J65" s="510" t="str">
        <f>'別紙１-4月'!I85</f>
        <v/>
      </c>
      <c r="K65" s="510" t="str">
        <f>'別紙１-4月'!J85</f>
        <v/>
      </c>
      <c r="L65" s="510" t="str">
        <f>'別紙１-4月'!K85</f>
        <v/>
      </c>
      <c r="M65" s="511" t="str">
        <f>'別紙１-4月'!L85</f>
        <v/>
      </c>
      <c r="N65" s="512">
        <f>'別紙１-4月'!M85</f>
        <v>0</v>
      </c>
      <c r="O65" s="511">
        <f>'別紙１-4月'!N85</f>
        <v>0</v>
      </c>
      <c r="P65" s="511" t="str">
        <f>'別紙１-4月'!O85</f>
        <v/>
      </c>
      <c r="Q65" s="511" t="str">
        <f>'別紙１-4月'!P85</f>
        <v/>
      </c>
      <c r="R65" s="511" t="str">
        <f>'別紙１-4月'!Q85</f>
        <v/>
      </c>
      <c r="S65" s="511">
        <f>'別紙１-4月'!R85</f>
        <v>0</v>
      </c>
      <c r="T65" s="512">
        <f>'別紙１-4月'!S85</f>
        <v>0</v>
      </c>
      <c r="U65" s="512">
        <f>'別紙１-4月'!T85</f>
        <v>0</v>
      </c>
      <c r="V65" s="511">
        <f>'別紙１-4月'!U85</f>
        <v>0</v>
      </c>
      <c r="W65" s="511">
        <f>'別紙１-4月'!V85</f>
        <v>0</v>
      </c>
      <c r="X65" s="510" t="str">
        <f>'別紙１-4月'!W85</f>
        <v/>
      </c>
      <c r="Z65" s="510"/>
    </row>
    <row r="66">
      <c r="A66" s="510" t="s">
        <v>312</v>
      </c>
      <c r="B66" s="510" t="str">
        <f>'別紙１-4月'!A86</f>
        <v/>
      </c>
      <c r="C66" s="510" t="str">
        <f>'別紙１-4月'!B86</f>
        <v/>
      </c>
      <c r="D66" s="510" t="str">
        <f>'別紙１-4月'!C86</f>
        <v/>
      </c>
      <c r="E66" s="510" t="str">
        <f>'別紙１-4月'!D86</f>
        <v/>
      </c>
      <c r="F66" s="510" t="str">
        <f>'別紙１-4月'!E86</f>
        <v/>
      </c>
      <c r="G66" s="510" t="str">
        <f>'別紙１-4月'!F86</f>
        <v/>
      </c>
      <c r="H66" s="510" t="str">
        <f>'別紙１-4月'!G86</f>
        <v/>
      </c>
      <c r="I66" s="510" t="str">
        <f>'別紙１-4月'!H86</f>
        <v/>
      </c>
      <c r="J66" s="510" t="str">
        <f>'別紙１-4月'!I86</f>
        <v/>
      </c>
      <c r="K66" s="510" t="str">
        <f>'別紙１-4月'!J86</f>
        <v/>
      </c>
      <c r="L66" s="510" t="str">
        <f>'別紙１-4月'!K86</f>
        <v/>
      </c>
      <c r="M66" s="511" t="str">
        <f>'別紙１-4月'!L86</f>
        <v/>
      </c>
      <c r="N66" s="512">
        <f>'別紙１-4月'!M86</f>
        <v>0</v>
      </c>
      <c r="O66" s="511">
        <f>'別紙１-4月'!N86</f>
        <v>0</v>
      </c>
      <c r="P66" s="511" t="str">
        <f>'別紙１-4月'!O86</f>
        <v/>
      </c>
      <c r="Q66" s="511" t="str">
        <f>'別紙１-4月'!P86</f>
        <v/>
      </c>
      <c r="R66" s="511" t="str">
        <f>'別紙１-4月'!Q86</f>
        <v/>
      </c>
      <c r="S66" s="511">
        <f>'別紙１-4月'!R86</f>
        <v>0</v>
      </c>
      <c r="T66" s="512">
        <f>'別紙１-4月'!S86</f>
        <v>0</v>
      </c>
      <c r="U66" s="512">
        <f>'別紙１-4月'!T86</f>
        <v>0</v>
      </c>
      <c r="V66" s="511">
        <f>'別紙１-4月'!U86</f>
        <v>0</v>
      </c>
      <c r="W66" s="511">
        <f>'別紙１-4月'!V86</f>
        <v>0</v>
      </c>
      <c r="X66" s="510" t="str">
        <f>'別紙１-4月'!W86</f>
        <v/>
      </c>
      <c r="Z66" s="510"/>
    </row>
    <row r="67">
      <c r="A67" s="510" t="s">
        <v>312</v>
      </c>
      <c r="B67" s="510" t="str">
        <f>'別紙１-4月'!A87</f>
        <v/>
      </c>
      <c r="C67" s="510" t="str">
        <f>'別紙１-4月'!B87</f>
        <v/>
      </c>
      <c r="D67" s="510" t="str">
        <f>'別紙１-4月'!C87</f>
        <v/>
      </c>
      <c r="E67" s="510" t="str">
        <f>'別紙１-4月'!D87</f>
        <v/>
      </c>
      <c r="F67" s="510" t="str">
        <f>'別紙１-4月'!E87</f>
        <v/>
      </c>
      <c r="G67" s="510" t="str">
        <f>'別紙１-4月'!F87</f>
        <v/>
      </c>
      <c r="H67" s="510" t="str">
        <f>'別紙１-4月'!G87</f>
        <v/>
      </c>
      <c r="I67" s="510" t="str">
        <f>'別紙１-4月'!H87</f>
        <v/>
      </c>
      <c r="J67" s="510" t="str">
        <f>'別紙１-4月'!I87</f>
        <v/>
      </c>
      <c r="K67" s="510" t="str">
        <f>'別紙１-4月'!J87</f>
        <v/>
      </c>
      <c r="L67" s="510" t="str">
        <f>'別紙１-4月'!K87</f>
        <v/>
      </c>
      <c r="M67" s="511" t="str">
        <f>'別紙１-4月'!L87</f>
        <v/>
      </c>
      <c r="N67" s="512">
        <f>'別紙１-4月'!M87</f>
        <v>0</v>
      </c>
      <c r="O67" s="511">
        <f>'別紙１-4月'!N87</f>
        <v>0</v>
      </c>
      <c r="P67" s="511" t="str">
        <f>'別紙１-4月'!O87</f>
        <v/>
      </c>
      <c r="Q67" s="511" t="str">
        <f>'別紙１-4月'!P87</f>
        <v/>
      </c>
      <c r="R67" s="511" t="str">
        <f>'別紙１-4月'!Q87</f>
        <v/>
      </c>
      <c r="S67" s="511">
        <f>'別紙１-4月'!R87</f>
        <v>0</v>
      </c>
      <c r="T67" s="512">
        <f>'別紙１-4月'!S87</f>
        <v>0</v>
      </c>
      <c r="U67" s="512">
        <f>'別紙１-4月'!T87</f>
        <v>0</v>
      </c>
      <c r="V67" s="511">
        <f>'別紙１-4月'!U87</f>
        <v>0</v>
      </c>
      <c r="W67" s="511">
        <f>'別紙１-4月'!V87</f>
        <v>0</v>
      </c>
      <c r="X67" s="510" t="str">
        <f>'別紙１-4月'!W87</f>
        <v/>
      </c>
      <c r="Z67" s="510"/>
    </row>
    <row r="68">
      <c r="A68" s="510" t="s">
        <v>312</v>
      </c>
      <c r="B68" s="510" t="str">
        <f>'別紙１-4月'!A88</f>
        <v/>
      </c>
      <c r="C68" s="510" t="str">
        <f>'別紙１-4月'!B88</f>
        <v/>
      </c>
      <c r="D68" s="510" t="str">
        <f>'別紙１-4月'!C88</f>
        <v/>
      </c>
      <c r="E68" s="510" t="str">
        <f>'別紙１-4月'!D88</f>
        <v/>
      </c>
      <c r="F68" s="510" t="str">
        <f>'別紙１-4月'!E88</f>
        <v/>
      </c>
      <c r="G68" s="510" t="str">
        <f>'別紙１-4月'!F88</f>
        <v/>
      </c>
      <c r="H68" s="510" t="str">
        <f>'別紙１-4月'!G88</f>
        <v/>
      </c>
      <c r="I68" s="510" t="str">
        <f>'別紙１-4月'!H88</f>
        <v/>
      </c>
      <c r="J68" s="510" t="str">
        <f>'別紙１-4月'!I88</f>
        <v/>
      </c>
      <c r="K68" s="510" t="str">
        <f>'別紙１-4月'!J88</f>
        <v/>
      </c>
      <c r="L68" s="510" t="str">
        <f>'別紙１-4月'!K88</f>
        <v/>
      </c>
      <c r="M68" s="511" t="str">
        <f>'別紙１-4月'!L88</f>
        <v/>
      </c>
      <c r="N68" s="512">
        <f>'別紙１-4月'!M88</f>
        <v>0</v>
      </c>
      <c r="O68" s="511">
        <f>'別紙１-4月'!N88</f>
        <v>0</v>
      </c>
      <c r="P68" s="511" t="str">
        <f>'別紙１-4月'!O88</f>
        <v/>
      </c>
      <c r="Q68" s="511" t="str">
        <f>'別紙１-4月'!P88</f>
        <v/>
      </c>
      <c r="R68" s="511" t="str">
        <f>'別紙１-4月'!Q88</f>
        <v/>
      </c>
      <c r="S68" s="511">
        <f>'別紙１-4月'!R88</f>
        <v>0</v>
      </c>
      <c r="T68" s="512">
        <f>'別紙１-4月'!S88</f>
        <v>0</v>
      </c>
      <c r="U68" s="512">
        <f>'別紙１-4月'!T88</f>
        <v>0</v>
      </c>
      <c r="V68" s="511">
        <f>'別紙１-4月'!U88</f>
        <v>0</v>
      </c>
      <c r="W68" s="511">
        <f>'別紙１-4月'!V88</f>
        <v>0</v>
      </c>
      <c r="X68" s="510" t="str">
        <f>'別紙１-4月'!W88</f>
        <v/>
      </c>
      <c r="Z68" s="510"/>
    </row>
    <row r="69">
      <c r="A69" s="510" t="s">
        <v>312</v>
      </c>
      <c r="B69" s="510" t="str">
        <f>'別紙１-4月'!A89</f>
        <v/>
      </c>
      <c r="C69" s="510" t="str">
        <f>'別紙１-4月'!B89</f>
        <v/>
      </c>
      <c r="D69" s="510" t="str">
        <f>'別紙１-4月'!C89</f>
        <v/>
      </c>
      <c r="E69" s="510" t="str">
        <f>'別紙１-4月'!D89</f>
        <v/>
      </c>
      <c r="F69" s="510" t="str">
        <f>'別紙１-4月'!E89</f>
        <v/>
      </c>
      <c r="G69" s="510" t="str">
        <f>'別紙１-4月'!F89</f>
        <v/>
      </c>
      <c r="H69" s="510" t="str">
        <f>'別紙１-4月'!G89</f>
        <v/>
      </c>
      <c r="I69" s="510" t="str">
        <f>'別紙１-4月'!H89</f>
        <v/>
      </c>
      <c r="J69" s="510" t="str">
        <f>'別紙１-4月'!I89</f>
        <v/>
      </c>
      <c r="K69" s="510" t="str">
        <f>'別紙１-4月'!J89</f>
        <v/>
      </c>
      <c r="L69" s="510" t="str">
        <f>'別紙１-4月'!K89</f>
        <v/>
      </c>
      <c r="M69" s="511" t="str">
        <f>'別紙１-4月'!L89</f>
        <v/>
      </c>
      <c r="N69" s="512">
        <f>'別紙１-4月'!M89</f>
        <v>0</v>
      </c>
      <c r="O69" s="511">
        <f>'別紙１-4月'!N89</f>
        <v>0</v>
      </c>
      <c r="P69" s="511" t="str">
        <f>'別紙１-4月'!O89</f>
        <v/>
      </c>
      <c r="Q69" s="511" t="str">
        <f>'別紙１-4月'!P89</f>
        <v/>
      </c>
      <c r="R69" s="511" t="str">
        <f>'別紙１-4月'!Q89</f>
        <v/>
      </c>
      <c r="S69" s="511">
        <f>'別紙１-4月'!R89</f>
        <v>0</v>
      </c>
      <c r="T69" s="512">
        <f>'別紙１-4月'!S89</f>
        <v>0</v>
      </c>
      <c r="U69" s="512">
        <f>'別紙１-4月'!T89</f>
        <v>0</v>
      </c>
      <c r="V69" s="511">
        <f>'別紙１-4月'!U89</f>
        <v>0</v>
      </c>
      <c r="W69" s="511">
        <f>'別紙１-4月'!V89</f>
        <v>0</v>
      </c>
      <c r="X69" s="510" t="str">
        <f>'別紙１-4月'!W89</f>
        <v/>
      </c>
      <c r="Z69" s="510"/>
    </row>
    <row r="70">
      <c r="A70" s="510" t="s">
        <v>312</v>
      </c>
      <c r="B70" s="510" t="str">
        <f>'別紙１-4月'!A90</f>
        <v/>
      </c>
      <c r="C70" s="510" t="str">
        <f>'別紙１-4月'!B90</f>
        <v/>
      </c>
      <c r="D70" s="510" t="str">
        <f>'別紙１-4月'!C90</f>
        <v/>
      </c>
      <c r="E70" s="510" t="str">
        <f>'別紙１-4月'!D90</f>
        <v/>
      </c>
      <c r="F70" s="510" t="str">
        <f>'別紙１-4月'!E90</f>
        <v/>
      </c>
      <c r="G70" s="510" t="str">
        <f>'別紙１-4月'!F90</f>
        <v/>
      </c>
      <c r="H70" s="510" t="str">
        <f>'別紙１-4月'!G90</f>
        <v/>
      </c>
      <c r="I70" s="510" t="str">
        <f>'別紙１-4月'!H90</f>
        <v/>
      </c>
      <c r="J70" s="510" t="str">
        <f>'別紙１-4月'!I90</f>
        <v/>
      </c>
      <c r="K70" s="510" t="str">
        <f>'別紙１-4月'!J90</f>
        <v/>
      </c>
      <c r="L70" s="510" t="str">
        <f>'別紙１-4月'!K90</f>
        <v/>
      </c>
      <c r="M70" s="511" t="str">
        <f>'別紙１-4月'!L90</f>
        <v/>
      </c>
      <c r="N70" s="512">
        <f>'別紙１-4月'!M90</f>
        <v>0</v>
      </c>
      <c r="O70" s="511">
        <f>'別紙１-4月'!N90</f>
        <v>0</v>
      </c>
      <c r="P70" s="511" t="str">
        <f>'別紙１-4月'!O90</f>
        <v/>
      </c>
      <c r="Q70" s="511" t="str">
        <f>'別紙１-4月'!P90</f>
        <v/>
      </c>
      <c r="R70" s="511" t="str">
        <f>'別紙１-4月'!Q90</f>
        <v/>
      </c>
      <c r="S70" s="511">
        <f>'別紙１-4月'!R90</f>
        <v>0</v>
      </c>
      <c r="T70" s="512">
        <f>'別紙１-4月'!S90</f>
        <v>0</v>
      </c>
      <c r="U70" s="512">
        <f>'別紙１-4月'!T90</f>
        <v>0</v>
      </c>
      <c r="V70" s="511">
        <f>'別紙１-4月'!U90</f>
        <v>0</v>
      </c>
      <c r="W70" s="511">
        <f>'別紙１-4月'!V90</f>
        <v>0</v>
      </c>
      <c r="X70" s="510" t="str">
        <f>'別紙１-4月'!W90</f>
        <v/>
      </c>
      <c r="Z70" s="510"/>
    </row>
    <row r="71">
      <c r="A71" s="510" t="s">
        <v>312</v>
      </c>
      <c r="B71" s="510" t="str">
        <f>'別紙１-4月'!A91</f>
        <v/>
      </c>
      <c r="C71" s="510" t="str">
        <f>'別紙１-4月'!B91</f>
        <v/>
      </c>
      <c r="D71" s="510" t="str">
        <f>'別紙１-4月'!C91</f>
        <v/>
      </c>
      <c r="E71" s="510" t="str">
        <f>'別紙１-4月'!D91</f>
        <v/>
      </c>
      <c r="F71" s="510" t="str">
        <f>'別紙１-4月'!E91</f>
        <v/>
      </c>
      <c r="G71" s="510" t="str">
        <f>'別紙１-4月'!F91</f>
        <v/>
      </c>
      <c r="H71" s="510" t="str">
        <f>'別紙１-4月'!G91</f>
        <v/>
      </c>
      <c r="I71" s="510" t="str">
        <f>'別紙１-4月'!H91</f>
        <v/>
      </c>
      <c r="J71" s="510" t="str">
        <f>'別紙１-4月'!I91</f>
        <v/>
      </c>
      <c r="K71" s="510" t="str">
        <f>'別紙１-4月'!J91</f>
        <v/>
      </c>
      <c r="L71" s="510" t="str">
        <f>'別紙１-4月'!K91</f>
        <v/>
      </c>
      <c r="M71" s="511" t="str">
        <f>'別紙１-4月'!L91</f>
        <v/>
      </c>
      <c r="N71" s="512">
        <f>'別紙１-4月'!M91</f>
        <v>0</v>
      </c>
      <c r="O71" s="511">
        <f>'別紙１-4月'!N91</f>
        <v>0</v>
      </c>
      <c r="P71" s="511" t="str">
        <f>'別紙１-4月'!O91</f>
        <v/>
      </c>
      <c r="Q71" s="511" t="str">
        <f>'別紙１-4月'!P91</f>
        <v/>
      </c>
      <c r="R71" s="511" t="str">
        <f>'別紙１-4月'!Q91</f>
        <v/>
      </c>
      <c r="S71" s="511">
        <f>'別紙１-4月'!R91</f>
        <v>0</v>
      </c>
      <c r="T71" s="512">
        <f>'別紙１-4月'!S91</f>
        <v>0</v>
      </c>
      <c r="U71" s="512">
        <f>'別紙１-4月'!T91</f>
        <v>0</v>
      </c>
      <c r="V71" s="511">
        <f>'別紙１-4月'!U91</f>
        <v>0</v>
      </c>
      <c r="W71" s="511">
        <f>'別紙１-4月'!V91</f>
        <v>0</v>
      </c>
      <c r="X71" s="510" t="str">
        <f>'別紙１-4月'!W91</f>
        <v/>
      </c>
      <c r="Z71" s="510"/>
    </row>
    <row r="72">
      <c r="A72" s="510" t="s">
        <v>312</v>
      </c>
      <c r="B72" s="510" t="str">
        <f>'別紙１-4月'!A92</f>
        <v/>
      </c>
      <c r="C72" s="510" t="str">
        <f>'別紙１-4月'!B92</f>
        <v/>
      </c>
      <c r="D72" s="510" t="str">
        <f>'別紙１-4月'!C92</f>
        <v/>
      </c>
      <c r="E72" s="510" t="str">
        <f>'別紙１-4月'!D92</f>
        <v/>
      </c>
      <c r="F72" s="510" t="str">
        <f>'別紙１-4月'!E92</f>
        <v/>
      </c>
      <c r="G72" s="510" t="str">
        <f>'別紙１-4月'!F92</f>
        <v/>
      </c>
      <c r="H72" s="510" t="str">
        <f>'別紙１-4月'!G92</f>
        <v/>
      </c>
      <c r="I72" s="510" t="str">
        <f>'別紙１-4月'!H92</f>
        <v/>
      </c>
      <c r="J72" s="510" t="str">
        <f>'別紙１-4月'!I92</f>
        <v/>
      </c>
      <c r="K72" s="510" t="str">
        <f>'別紙１-4月'!J92</f>
        <v/>
      </c>
      <c r="L72" s="510" t="str">
        <f>'別紙１-4月'!K92</f>
        <v/>
      </c>
      <c r="M72" s="511" t="str">
        <f>'別紙１-4月'!L92</f>
        <v/>
      </c>
      <c r="N72" s="512">
        <f>'別紙１-4月'!M92</f>
        <v>0</v>
      </c>
      <c r="O72" s="511">
        <f>'別紙１-4月'!N92</f>
        <v>0</v>
      </c>
      <c r="P72" s="511" t="str">
        <f>'別紙１-4月'!O92</f>
        <v/>
      </c>
      <c r="Q72" s="511" t="str">
        <f>'別紙１-4月'!P92</f>
        <v/>
      </c>
      <c r="R72" s="511" t="str">
        <f>'別紙１-4月'!Q92</f>
        <v/>
      </c>
      <c r="S72" s="511">
        <f>'別紙１-4月'!R92</f>
        <v>0</v>
      </c>
      <c r="T72" s="512">
        <f>'別紙１-4月'!S92</f>
        <v>0</v>
      </c>
      <c r="U72" s="512">
        <f>'別紙１-4月'!T92</f>
        <v>0</v>
      </c>
      <c r="V72" s="511">
        <f>'別紙１-4月'!U92</f>
        <v>0</v>
      </c>
      <c r="W72" s="511">
        <f>'別紙１-4月'!V92</f>
        <v>0</v>
      </c>
      <c r="X72" s="510" t="str">
        <f>'別紙１-4月'!W92</f>
        <v/>
      </c>
      <c r="Z72" s="510"/>
    </row>
    <row r="73">
      <c r="A73" s="510" t="s">
        <v>312</v>
      </c>
      <c r="B73" s="510" t="str">
        <f>'別紙１-4月'!A93</f>
        <v/>
      </c>
      <c r="C73" s="510" t="str">
        <f>'別紙１-4月'!B93</f>
        <v/>
      </c>
      <c r="D73" s="510" t="str">
        <f>'別紙１-4月'!C93</f>
        <v/>
      </c>
      <c r="E73" s="510" t="str">
        <f>'別紙１-4月'!D93</f>
        <v/>
      </c>
      <c r="F73" s="510" t="str">
        <f>'別紙１-4月'!E93</f>
        <v/>
      </c>
      <c r="G73" s="510" t="str">
        <f>'別紙１-4月'!F93</f>
        <v/>
      </c>
      <c r="H73" s="510" t="str">
        <f>'別紙１-4月'!G93</f>
        <v/>
      </c>
      <c r="I73" s="510" t="str">
        <f>'別紙１-4月'!H93</f>
        <v/>
      </c>
      <c r="J73" s="510" t="str">
        <f>'別紙１-4月'!I93</f>
        <v/>
      </c>
      <c r="K73" s="510" t="str">
        <f>'別紙１-4月'!J93</f>
        <v/>
      </c>
      <c r="L73" s="510" t="str">
        <f>'別紙１-4月'!K93</f>
        <v/>
      </c>
      <c r="M73" s="511" t="str">
        <f>'別紙１-4月'!L93</f>
        <v/>
      </c>
      <c r="N73" s="512">
        <f>'別紙１-4月'!M93</f>
        <v>0</v>
      </c>
      <c r="O73" s="511">
        <f>'別紙１-4月'!N93</f>
        <v>0</v>
      </c>
      <c r="P73" s="511" t="str">
        <f>'別紙１-4月'!O93</f>
        <v/>
      </c>
      <c r="Q73" s="511" t="str">
        <f>'別紙１-4月'!P93</f>
        <v/>
      </c>
      <c r="R73" s="511" t="str">
        <f>'別紙１-4月'!Q93</f>
        <v/>
      </c>
      <c r="S73" s="511">
        <f>'別紙１-4月'!R93</f>
        <v>0</v>
      </c>
      <c r="T73" s="512">
        <f>'別紙１-4月'!S93</f>
        <v>0</v>
      </c>
      <c r="U73" s="512">
        <f>'別紙１-4月'!T93</f>
        <v>0</v>
      </c>
      <c r="V73" s="511">
        <f>'別紙１-4月'!U93</f>
        <v>0</v>
      </c>
      <c r="W73" s="511">
        <f>'別紙１-4月'!V93</f>
        <v>0</v>
      </c>
      <c r="X73" s="510" t="str">
        <f>'別紙１-4月'!W93</f>
        <v/>
      </c>
      <c r="Z73" s="510"/>
    </row>
    <row r="74">
      <c r="A74" s="510" t="s">
        <v>312</v>
      </c>
      <c r="B74" s="510" t="str">
        <f>'別紙１-4月'!A94</f>
        <v/>
      </c>
      <c r="C74" s="510" t="str">
        <f>'別紙１-4月'!B94</f>
        <v/>
      </c>
      <c r="D74" s="510" t="str">
        <f>'別紙１-4月'!C94</f>
        <v/>
      </c>
      <c r="E74" s="510" t="str">
        <f>'別紙１-4月'!D94</f>
        <v/>
      </c>
      <c r="F74" s="510" t="str">
        <f>'別紙１-4月'!E94</f>
        <v/>
      </c>
      <c r="G74" s="510" t="str">
        <f>'別紙１-4月'!F94</f>
        <v/>
      </c>
      <c r="H74" s="510" t="str">
        <f>'別紙１-4月'!G94</f>
        <v/>
      </c>
      <c r="I74" s="510" t="str">
        <f>'別紙１-4月'!H94</f>
        <v/>
      </c>
      <c r="J74" s="510" t="str">
        <f>'別紙１-4月'!I94</f>
        <v/>
      </c>
      <c r="K74" s="510" t="str">
        <f>'別紙１-4月'!J94</f>
        <v/>
      </c>
      <c r="L74" s="510" t="str">
        <f>'別紙１-4月'!K94</f>
        <v/>
      </c>
      <c r="M74" s="511" t="str">
        <f>'別紙１-4月'!L94</f>
        <v/>
      </c>
      <c r="N74" s="512">
        <f>'別紙１-4月'!M94</f>
        <v>0</v>
      </c>
      <c r="O74" s="511">
        <f>'別紙１-4月'!N94</f>
        <v>0</v>
      </c>
      <c r="P74" s="511" t="str">
        <f>'別紙１-4月'!O94</f>
        <v/>
      </c>
      <c r="Q74" s="511" t="str">
        <f>'別紙１-4月'!P94</f>
        <v/>
      </c>
      <c r="R74" s="511" t="str">
        <f>'別紙１-4月'!Q94</f>
        <v/>
      </c>
      <c r="S74" s="511">
        <f>'別紙１-4月'!R94</f>
        <v>0</v>
      </c>
      <c r="T74" s="512">
        <f>'別紙１-4月'!S94</f>
        <v>0</v>
      </c>
      <c r="U74" s="512">
        <f>'別紙１-4月'!T94</f>
        <v>0</v>
      </c>
      <c r="V74" s="511">
        <f>'別紙１-4月'!U94</f>
        <v>0</v>
      </c>
      <c r="W74" s="511">
        <f>'別紙１-4月'!V94</f>
        <v>0</v>
      </c>
      <c r="X74" s="510" t="str">
        <f>'別紙１-4月'!W94</f>
        <v/>
      </c>
      <c r="Z74" s="510"/>
    </row>
    <row r="75">
      <c r="A75" s="510" t="s">
        <v>312</v>
      </c>
      <c r="B75" s="510" t="str">
        <f>'別紙１-4月'!A95</f>
        <v/>
      </c>
      <c r="C75" s="510" t="str">
        <f>'別紙１-4月'!B95</f>
        <v/>
      </c>
      <c r="D75" s="510" t="str">
        <f>'別紙１-4月'!C95</f>
        <v/>
      </c>
      <c r="E75" s="510" t="str">
        <f>'別紙１-4月'!D95</f>
        <v/>
      </c>
      <c r="F75" s="510" t="str">
        <f>'別紙１-4月'!E95</f>
        <v/>
      </c>
      <c r="G75" s="510" t="str">
        <f>'別紙１-4月'!F95</f>
        <v/>
      </c>
      <c r="H75" s="510" t="str">
        <f>'別紙１-4月'!G95</f>
        <v/>
      </c>
      <c r="I75" s="510" t="str">
        <f>'別紙１-4月'!H95</f>
        <v/>
      </c>
      <c r="J75" s="510" t="str">
        <f>'別紙１-4月'!I95</f>
        <v/>
      </c>
      <c r="K75" s="510" t="str">
        <f>'別紙１-4月'!J95</f>
        <v/>
      </c>
      <c r="L75" s="510" t="str">
        <f>'別紙１-4月'!K95</f>
        <v/>
      </c>
      <c r="M75" s="511" t="str">
        <f>'別紙１-4月'!L95</f>
        <v/>
      </c>
      <c r="N75" s="512">
        <f>'別紙１-4月'!M95</f>
        <v>0</v>
      </c>
      <c r="O75" s="511">
        <f>'別紙１-4月'!N95</f>
        <v>0</v>
      </c>
      <c r="P75" s="511" t="str">
        <f>'別紙１-4月'!O95</f>
        <v/>
      </c>
      <c r="Q75" s="511" t="str">
        <f>'別紙１-4月'!P95</f>
        <v/>
      </c>
      <c r="R75" s="511" t="str">
        <f>'別紙１-4月'!Q95</f>
        <v/>
      </c>
      <c r="S75" s="511">
        <f>'別紙１-4月'!R95</f>
        <v>0</v>
      </c>
      <c r="T75" s="512">
        <f>'別紙１-4月'!S95</f>
        <v>0</v>
      </c>
      <c r="U75" s="512">
        <f>'別紙１-4月'!T95</f>
        <v>0</v>
      </c>
      <c r="V75" s="511">
        <f>'別紙１-4月'!U95</f>
        <v>0</v>
      </c>
      <c r="W75" s="511">
        <f>'別紙１-4月'!V95</f>
        <v>0</v>
      </c>
      <c r="X75" s="510" t="str">
        <f>'別紙１-4月'!W95</f>
        <v/>
      </c>
      <c r="Z75" s="510"/>
    </row>
    <row r="76">
      <c r="A76" s="510" t="s">
        <v>312</v>
      </c>
      <c r="B76" s="510" t="str">
        <f>'別紙１-4月'!A96</f>
        <v/>
      </c>
      <c r="C76" s="510" t="str">
        <f>'別紙１-4月'!B96</f>
        <v/>
      </c>
      <c r="D76" s="510" t="str">
        <f>'別紙１-4月'!C96</f>
        <v/>
      </c>
      <c r="E76" s="510" t="str">
        <f>'別紙１-4月'!D96</f>
        <v/>
      </c>
      <c r="F76" s="510" t="str">
        <f>'別紙１-4月'!E96</f>
        <v/>
      </c>
      <c r="G76" s="510" t="str">
        <f>'別紙１-4月'!F96</f>
        <v/>
      </c>
      <c r="H76" s="510" t="str">
        <f>'別紙１-4月'!G96</f>
        <v/>
      </c>
      <c r="I76" s="510" t="str">
        <f>'別紙１-4月'!H96</f>
        <v/>
      </c>
      <c r="J76" s="510" t="str">
        <f>'別紙１-4月'!I96</f>
        <v/>
      </c>
      <c r="K76" s="510" t="str">
        <f>'別紙１-4月'!J96</f>
        <v/>
      </c>
      <c r="L76" s="510" t="str">
        <f>'別紙１-4月'!K96</f>
        <v/>
      </c>
      <c r="M76" s="511" t="str">
        <f>'別紙１-4月'!L96</f>
        <v/>
      </c>
      <c r="N76" s="512">
        <f>'別紙１-4月'!M96</f>
        <v>0</v>
      </c>
      <c r="O76" s="511">
        <f>'別紙１-4月'!N96</f>
        <v>0</v>
      </c>
      <c r="P76" s="511" t="str">
        <f>'別紙１-4月'!O96</f>
        <v/>
      </c>
      <c r="Q76" s="511" t="str">
        <f>'別紙１-4月'!P96</f>
        <v/>
      </c>
      <c r="R76" s="511" t="str">
        <f>'別紙１-4月'!Q96</f>
        <v/>
      </c>
      <c r="S76" s="511">
        <f>'別紙１-4月'!R96</f>
        <v>0</v>
      </c>
      <c r="T76" s="512">
        <f>'別紙１-4月'!S96</f>
        <v>0</v>
      </c>
      <c r="U76" s="512">
        <f>'別紙１-4月'!T96</f>
        <v>0</v>
      </c>
      <c r="V76" s="511">
        <f>'別紙１-4月'!U96</f>
        <v>0</v>
      </c>
      <c r="W76" s="511">
        <f>'別紙１-4月'!V96</f>
        <v>0</v>
      </c>
      <c r="X76" s="510" t="str">
        <f>'別紙１-4月'!W96</f>
        <v/>
      </c>
      <c r="Z76" s="510"/>
    </row>
    <row r="77">
      <c r="A77" s="510" t="s">
        <v>313</v>
      </c>
      <c r="B77" s="510" t="str">
        <f>'別紙１-5月'!A27</f>
        <v/>
      </c>
      <c r="C77" s="510" t="str">
        <f>'別紙１-5月'!B27</f>
        <v/>
      </c>
      <c r="D77" s="510" t="str">
        <f>'別紙１-5月'!C27</f>
        <v/>
      </c>
      <c r="E77" s="510" t="str">
        <f>'別紙１-5月'!D27</f>
        <v/>
      </c>
      <c r="F77" s="510" t="str">
        <f>'別紙１-5月'!E27</f>
        <v/>
      </c>
      <c r="G77" s="510" t="str">
        <f>'別紙１-5月'!F27</f>
        <v/>
      </c>
      <c r="H77" s="510" t="str">
        <f>'別紙１-5月'!G27</f>
        <v/>
      </c>
      <c r="I77" s="510" t="str">
        <f>'別紙１-5月'!H27</f>
        <v/>
      </c>
      <c r="J77" s="510" t="str">
        <f>'別紙１-5月'!I27</f>
        <v/>
      </c>
      <c r="K77" s="510" t="str">
        <f>'別紙１-5月'!J27</f>
        <v/>
      </c>
      <c r="L77" s="510" t="str">
        <f>'別紙１-5月'!K27</f>
        <v/>
      </c>
      <c r="M77" s="511" t="str">
        <f>'別紙１-5月'!L27</f>
        <v/>
      </c>
      <c r="N77" s="512">
        <f>'別紙１-5月'!M27</f>
        <v>0</v>
      </c>
      <c r="O77" s="511">
        <f>'別紙１-5月'!N27</f>
        <v>0</v>
      </c>
      <c r="P77" s="511" t="str">
        <f>'別紙１-5月'!O27</f>
        <v/>
      </c>
      <c r="Q77" s="511" t="str">
        <f>'別紙１-5月'!P27</f>
        <v/>
      </c>
      <c r="R77" s="511" t="str">
        <f>'別紙１-5月'!Q27</f>
        <v/>
      </c>
      <c r="S77" s="511">
        <f>'別紙１-5月'!R27</f>
        <v>0</v>
      </c>
      <c r="T77" s="512">
        <f>'別紙１-5月'!S27</f>
        <v>0</v>
      </c>
      <c r="U77" s="512">
        <f>'別紙１-5月'!T27</f>
        <v>0</v>
      </c>
      <c r="V77" s="511">
        <f>'別紙１-5月'!U27</f>
        <v>0</v>
      </c>
      <c r="W77" s="511">
        <f>'別紙１-5月'!V27</f>
        <v>0</v>
      </c>
      <c r="X77" s="510" t="str">
        <f>'別紙１-5月'!W27</f>
        <v/>
      </c>
      <c r="Z77" s="510"/>
    </row>
    <row r="78">
      <c r="A78" s="510" t="s">
        <v>313</v>
      </c>
      <c r="B78" s="510" t="str">
        <f>'別紙１-5月'!A28</f>
        <v/>
      </c>
      <c r="C78" s="510" t="str">
        <f>'別紙１-5月'!B28</f>
        <v/>
      </c>
      <c r="D78" s="510" t="str">
        <f>'別紙１-5月'!C28</f>
        <v/>
      </c>
      <c r="E78" s="510" t="str">
        <f>'別紙１-5月'!D28</f>
        <v/>
      </c>
      <c r="F78" s="510" t="str">
        <f>'別紙１-5月'!E28</f>
        <v/>
      </c>
      <c r="G78" s="510" t="str">
        <f>'別紙１-5月'!F28</f>
        <v/>
      </c>
      <c r="H78" s="510" t="str">
        <f>'別紙１-5月'!G28</f>
        <v/>
      </c>
      <c r="I78" s="510" t="str">
        <f>'別紙１-5月'!H28</f>
        <v/>
      </c>
      <c r="J78" s="510" t="str">
        <f>'別紙１-5月'!I28</f>
        <v/>
      </c>
      <c r="K78" s="510" t="str">
        <f>'別紙１-5月'!J28</f>
        <v/>
      </c>
      <c r="L78" s="510" t="str">
        <f>'別紙１-5月'!K28</f>
        <v/>
      </c>
      <c r="M78" s="511" t="str">
        <f>'別紙１-5月'!L28</f>
        <v/>
      </c>
      <c r="N78" s="512">
        <f>'別紙１-5月'!M28</f>
        <v>0</v>
      </c>
      <c r="O78" s="511">
        <f>'別紙１-5月'!N28</f>
        <v>0</v>
      </c>
      <c r="P78" s="511" t="str">
        <f>'別紙１-5月'!O28</f>
        <v/>
      </c>
      <c r="Q78" s="511" t="str">
        <f>'別紙１-5月'!P28</f>
        <v/>
      </c>
      <c r="R78" s="511" t="str">
        <f>'別紙１-5月'!Q28</f>
        <v/>
      </c>
      <c r="S78" s="511">
        <f>'別紙１-5月'!R28</f>
        <v>0</v>
      </c>
      <c r="T78" s="512">
        <f>'別紙１-5月'!S28</f>
        <v>0</v>
      </c>
      <c r="U78" s="512">
        <f>'別紙１-5月'!T28</f>
        <v>0</v>
      </c>
      <c r="V78" s="511">
        <f>'別紙１-5月'!U28</f>
        <v>0</v>
      </c>
      <c r="W78" s="511">
        <f>'別紙１-5月'!V28</f>
        <v>0</v>
      </c>
      <c r="X78" s="510" t="str">
        <f>'別紙１-5月'!W28</f>
        <v/>
      </c>
      <c r="Z78" s="510"/>
    </row>
    <row r="79">
      <c r="A79" s="510" t="s">
        <v>313</v>
      </c>
      <c r="B79" s="510" t="str">
        <f>'別紙１-5月'!A29</f>
        <v/>
      </c>
      <c r="C79" s="510" t="str">
        <f>'別紙１-5月'!B29</f>
        <v/>
      </c>
      <c r="D79" s="510" t="str">
        <f>'別紙１-5月'!C29</f>
        <v/>
      </c>
      <c r="E79" s="510" t="str">
        <f>'別紙１-5月'!D29</f>
        <v/>
      </c>
      <c r="F79" s="510" t="str">
        <f>'別紙１-5月'!E29</f>
        <v/>
      </c>
      <c r="G79" s="510" t="str">
        <f>'別紙１-5月'!F29</f>
        <v/>
      </c>
      <c r="H79" s="510" t="str">
        <f>'別紙１-5月'!G29</f>
        <v/>
      </c>
      <c r="I79" s="510" t="str">
        <f>'別紙１-5月'!H29</f>
        <v/>
      </c>
      <c r="J79" s="510" t="str">
        <f>'別紙１-5月'!I29</f>
        <v/>
      </c>
      <c r="K79" s="510" t="str">
        <f>'別紙１-5月'!J29</f>
        <v/>
      </c>
      <c r="L79" s="510" t="str">
        <f>'別紙１-5月'!K29</f>
        <v/>
      </c>
      <c r="M79" s="511" t="str">
        <f>'別紙１-5月'!L29</f>
        <v/>
      </c>
      <c r="N79" s="512">
        <f>'別紙１-5月'!M29</f>
        <v>0</v>
      </c>
      <c r="O79" s="511">
        <f>'別紙１-5月'!N29</f>
        <v>0</v>
      </c>
      <c r="P79" s="511" t="str">
        <f>'別紙１-5月'!O29</f>
        <v/>
      </c>
      <c r="Q79" s="511" t="str">
        <f>'別紙１-5月'!P29</f>
        <v/>
      </c>
      <c r="R79" s="511" t="str">
        <f>'別紙１-5月'!Q29</f>
        <v/>
      </c>
      <c r="S79" s="511">
        <f>'別紙１-5月'!R29</f>
        <v>0</v>
      </c>
      <c r="T79" s="512">
        <f>'別紙１-5月'!S29</f>
        <v>0</v>
      </c>
      <c r="U79" s="512">
        <f>'別紙１-5月'!T29</f>
        <v>0</v>
      </c>
      <c r="V79" s="511">
        <f>'別紙１-5月'!U29</f>
        <v>0</v>
      </c>
      <c r="W79" s="511">
        <f>'別紙１-5月'!V29</f>
        <v>0</v>
      </c>
      <c r="X79" s="510" t="str">
        <f>'別紙１-5月'!W29</f>
        <v/>
      </c>
      <c r="Z79" s="510"/>
    </row>
    <row r="80">
      <c r="A80" s="510" t="s">
        <v>313</v>
      </c>
      <c r="B80" s="510" t="str">
        <f>'別紙１-5月'!A30</f>
        <v/>
      </c>
      <c r="C80" s="510" t="str">
        <f>'別紙１-5月'!B30</f>
        <v/>
      </c>
      <c r="D80" s="510" t="str">
        <f>'別紙１-5月'!C30</f>
        <v/>
      </c>
      <c r="E80" s="510" t="str">
        <f>'別紙１-5月'!D30</f>
        <v/>
      </c>
      <c r="F80" s="510" t="str">
        <f>'別紙１-5月'!E30</f>
        <v/>
      </c>
      <c r="G80" s="510" t="str">
        <f>'別紙１-5月'!F30</f>
        <v/>
      </c>
      <c r="H80" s="510" t="str">
        <f>'別紙１-5月'!G30</f>
        <v/>
      </c>
      <c r="I80" s="510" t="str">
        <f>'別紙１-5月'!H30</f>
        <v/>
      </c>
      <c r="J80" s="510" t="str">
        <f>'別紙１-5月'!I30</f>
        <v/>
      </c>
      <c r="K80" s="510" t="str">
        <f>'別紙１-5月'!J30</f>
        <v/>
      </c>
      <c r="L80" s="510" t="str">
        <f>'別紙１-5月'!K30</f>
        <v/>
      </c>
      <c r="M80" s="511" t="str">
        <f>'別紙１-5月'!L30</f>
        <v/>
      </c>
      <c r="N80" s="512">
        <f>'別紙１-5月'!M30</f>
        <v>0</v>
      </c>
      <c r="O80" s="511">
        <f>'別紙１-5月'!N30</f>
        <v>0</v>
      </c>
      <c r="P80" s="511" t="str">
        <f>'別紙１-5月'!O30</f>
        <v/>
      </c>
      <c r="Q80" s="511" t="str">
        <f>'別紙１-5月'!P30</f>
        <v/>
      </c>
      <c r="R80" s="511" t="str">
        <f>'別紙１-5月'!Q30</f>
        <v/>
      </c>
      <c r="S80" s="511">
        <f>'別紙１-5月'!R30</f>
        <v>0</v>
      </c>
      <c r="T80" s="512">
        <f>'別紙１-5月'!S30</f>
        <v>0</v>
      </c>
      <c r="U80" s="512">
        <f>'別紙１-5月'!T30</f>
        <v>0</v>
      </c>
      <c r="V80" s="511">
        <f>'別紙１-5月'!U30</f>
        <v>0</v>
      </c>
      <c r="W80" s="511">
        <f>'別紙１-5月'!V30</f>
        <v>0</v>
      </c>
      <c r="X80" s="510" t="str">
        <f>'別紙１-5月'!W30</f>
        <v/>
      </c>
      <c r="Z80" s="510"/>
    </row>
    <row r="81">
      <c r="A81" s="510" t="s">
        <v>313</v>
      </c>
      <c r="B81" s="510" t="str">
        <f>'別紙１-5月'!A31</f>
        <v/>
      </c>
      <c r="C81" s="510" t="str">
        <f>'別紙１-5月'!B31</f>
        <v/>
      </c>
      <c r="D81" s="510" t="str">
        <f>'別紙１-5月'!C31</f>
        <v/>
      </c>
      <c r="E81" s="510" t="str">
        <f>'別紙１-5月'!D31</f>
        <v/>
      </c>
      <c r="F81" s="510" t="str">
        <f>'別紙１-5月'!E31</f>
        <v/>
      </c>
      <c r="G81" s="510" t="str">
        <f>'別紙１-5月'!F31</f>
        <v/>
      </c>
      <c r="H81" s="510" t="str">
        <f>'別紙１-5月'!G31</f>
        <v/>
      </c>
      <c r="I81" s="510" t="str">
        <f>'別紙１-5月'!H31</f>
        <v/>
      </c>
      <c r="J81" s="510" t="str">
        <f>'別紙１-5月'!I31</f>
        <v/>
      </c>
      <c r="K81" s="510" t="str">
        <f>'別紙１-5月'!J31</f>
        <v/>
      </c>
      <c r="L81" s="510" t="str">
        <f>'別紙１-5月'!K31</f>
        <v/>
      </c>
      <c r="M81" s="511" t="str">
        <f>'別紙１-5月'!L31</f>
        <v/>
      </c>
      <c r="N81" s="512">
        <f>'別紙１-5月'!M31</f>
        <v>0</v>
      </c>
      <c r="O81" s="511">
        <f>'別紙１-5月'!N31</f>
        <v>0</v>
      </c>
      <c r="P81" s="511" t="str">
        <f>'別紙１-5月'!O31</f>
        <v/>
      </c>
      <c r="Q81" s="511" t="str">
        <f>'別紙１-5月'!P31</f>
        <v/>
      </c>
      <c r="R81" s="511" t="str">
        <f>'別紙１-5月'!Q31</f>
        <v/>
      </c>
      <c r="S81" s="511">
        <f>'別紙１-5月'!R31</f>
        <v>0</v>
      </c>
      <c r="T81" s="512">
        <f>'別紙１-5月'!S31</f>
        <v>0</v>
      </c>
      <c r="U81" s="512">
        <f>'別紙１-5月'!T31</f>
        <v>0</v>
      </c>
      <c r="V81" s="511">
        <f>'別紙１-5月'!U31</f>
        <v>0</v>
      </c>
      <c r="W81" s="511">
        <f>'別紙１-5月'!V31</f>
        <v>0</v>
      </c>
      <c r="X81" s="510" t="str">
        <f>'別紙１-5月'!W31</f>
        <v/>
      </c>
      <c r="Z81" s="510"/>
    </row>
    <row r="82">
      <c r="A82" s="510" t="s">
        <v>313</v>
      </c>
      <c r="B82" s="510" t="str">
        <f>'別紙１-5月'!A32</f>
        <v/>
      </c>
      <c r="C82" s="510" t="str">
        <f>'別紙１-5月'!B32</f>
        <v/>
      </c>
      <c r="D82" s="510" t="str">
        <f>'別紙１-5月'!C32</f>
        <v/>
      </c>
      <c r="E82" s="510" t="str">
        <f>'別紙１-5月'!D32</f>
        <v/>
      </c>
      <c r="F82" s="510" t="str">
        <f>'別紙１-5月'!E32</f>
        <v/>
      </c>
      <c r="G82" s="510" t="str">
        <f>'別紙１-5月'!F32</f>
        <v/>
      </c>
      <c r="H82" s="510" t="str">
        <f>'別紙１-5月'!G32</f>
        <v/>
      </c>
      <c r="I82" s="510" t="str">
        <f>'別紙１-5月'!H32</f>
        <v/>
      </c>
      <c r="J82" s="510" t="str">
        <f>'別紙１-5月'!I32</f>
        <v/>
      </c>
      <c r="K82" s="510" t="str">
        <f>'別紙１-5月'!J32</f>
        <v/>
      </c>
      <c r="L82" s="510" t="str">
        <f>'別紙１-5月'!K32</f>
        <v/>
      </c>
      <c r="M82" s="511" t="str">
        <f>'別紙１-5月'!L32</f>
        <v/>
      </c>
      <c r="N82" s="512">
        <f>'別紙１-5月'!M32</f>
        <v>0</v>
      </c>
      <c r="O82" s="511">
        <f>'別紙１-5月'!N32</f>
        <v>0</v>
      </c>
      <c r="P82" s="511" t="str">
        <f>'別紙１-5月'!O32</f>
        <v/>
      </c>
      <c r="Q82" s="511" t="str">
        <f>'別紙１-5月'!P32</f>
        <v/>
      </c>
      <c r="R82" s="511" t="str">
        <f>'別紙１-5月'!Q32</f>
        <v/>
      </c>
      <c r="S82" s="511">
        <f>'別紙１-5月'!R32</f>
        <v>0</v>
      </c>
      <c r="T82" s="512">
        <f>'別紙１-5月'!S32</f>
        <v>0</v>
      </c>
      <c r="U82" s="512">
        <f>'別紙１-5月'!T32</f>
        <v>0</v>
      </c>
      <c r="V82" s="511">
        <f>'別紙１-5月'!U32</f>
        <v>0</v>
      </c>
      <c r="W82" s="511">
        <f>'別紙１-5月'!V32</f>
        <v>0</v>
      </c>
      <c r="X82" s="510" t="str">
        <f>'別紙１-5月'!W32</f>
        <v/>
      </c>
      <c r="Z82" s="510"/>
    </row>
    <row r="83">
      <c r="A83" s="510" t="s">
        <v>313</v>
      </c>
      <c r="B83" s="510" t="str">
        <f>'別紙１-5月'!A33</f>
        <v/>
      </c>
      <c r="C83" s="510" t="str">
        <f>'別紙１-5月'!B33</f>
        <v/>
      </c>
      <c r="D83" s="510" t="str">
        <f>'別紙１-5月'!C33</f>
        <v/>
      </c>
      <c r="E83" s="510" t="str">
        <f>'別紙１-5月'!D33</f>
        <v/>
      </c>
      <c r="F83" s="510" t="str">
        <f>'別紙１-5月'!E33</f>
        <v/>
      </c>
      <c r="G83" s="510" t="str">
        <f>'別紙１-5月'!F33</f>
        <v/>
      </c>
      <c r="H83" s="510" t="str">
        <f>'別紙１-5月'!G33</f>
        <v/>
      </c>
      <c r="I83" s="510" t="str">
        <f>'別紙１-5月'!H33</f>
        <v/>
      </c>
      <c r="J83" s="510" t="str">
        <f>'別紙１-5月'!I33</f>
        <v/>
      </c>
      <c r="K83" s="510" t="str">
        <f>'別紙１-5月'!J33</f>
        <v/>
      </c>
      <c r="L83" s="510" t="str">
        <f>'別紙１-5月'!K33</f>
        <v/>
      </c>
      <c r="M83" s="511" t="str">
        <f>'別紙１-5月'!L33</f>
        <v/>
      </c>
      <c r="N83" s="512">
        <f>'別紙１-5月'!M33</f>
        <v>0</v>
      </c>
      <c r="O83" s="511">
        <f>'別紙１-5月'!N33</f>
        <v>0</v>
      </c>
      <c r="P83" s="511" t="str">
        <f>'別紙１-5月'!O33</f>
        <v/>
      </c>
      <c r="Q83" s="511" t="str">
        <f>'別紙１-5月'!P33</f>
        <v/>
      </c>
      <c r="R83" s="511" t="str">
        <f>'別紙１-5月'!Q33</f>
        <v/>
      </c>
      <c r="S83" s="511">
        <f>'別紙１-5月'!R33</f>
        <v>0</v>
      </c>
      <c r="T83" s="512">
        <f>'別紙１-5月'!S33</f>
        <v>0</v>
      </c>
      <c r="U83" s="512">
        <f>'別紙１-5月'!T33</f>
        <v>0</v>
      </c>
      <c r="V83" s="511">
        <f>'別紙１-5月'!U33</f>
        <v>0</v>
      </c>
      <c r="W83" s="511">
        <f>'別紙１-5月'!V33</f>
        <v>0</v>
      </c>
      <c r="X83" s="510" t="str">
        <f>'別紙１-5月'!W33</f>
        <v/>
      </c>
      <c r="Z83" s="510"/>
    </row>
    <row r="84">
      <c r="A84" s="510" t="s">
        <v>313</v>
      </c>
      <c r="B84" s="510" t="str">
        <f>'別紙１-5月'!A34</f>
        <v/>
      </c>
      <c r="C84" s="510" t="str">
        <f>'別紙１-5月'!B34</f>
        <v/>
      </c>
      <c r="D84" s="510" t="str">
        <f>'別紙１-5月'!C34</f>
        <v/>
      </c>
      <c r="E84" s="510" t="str">
        <f>'別紙１-5月'!D34</f>
        <v/>
      </c>
      <c r="F84" s="510" t="str">
        <f>'別紙１-5月'!E34</f>
        <v/>
      </c>
      <c r="G84" s="510" t="str">
        <f>'別紙１-5月'!F34</f>
        <v/>
      </c>
      <c r="H84" s="510" t="str">
        <f>'別紙１-5月'!G34</f>
        <v/>
      </c>
      <c r="I84" s="510" t="str">
        <f>'別紙１-5月'!H34</f>
        <v/>
      </c>
      <c r="J84" s="510" t="str">
        <f>'別紙１-5月'!I34</f>
        <v/>
      </c>
      <c r="K84" s="510" t="str">
        <f>'別紙１-5月'!J34</f>
        <v/>
      </c>
      <c r="L84" s="510" t="str">
        <f>'別紙１-5月'!K34</f>
        <v/>
      </c>
      <c r="M84" s="511" t="str">
        <f>'別紙１-5月'!L34</f>
        <v/>
      </c>
      <c r="N84" s="512">
        <f>'別紙１-5月'!M34</f>
        <v>0</v>
      </c>
      <c r="O84" s="511">
        <f>'別紙１-5月'!N34</f>
        <v>0</v>
      </c>
      <c r="P84" s="511" t="str">
        <f>'別紙１-5月'!O34</f>
        <v/>
      </c>
      <c r="Q84" s="511" t="str">
        <f>'別紙１-5月'!P34</f>
        <v/>
      </c>
      <c r="R84" s="511" t="str">
        <f>'別紙１-5月'!Q34</f>
        <v/>
      </c>
      <c r="S84" s="511">
        <f>'別紙１-5月'!R34</f>
        <v>0</v>
      </c>
      <c r="T84" s="512">
        <f>'別紙１-5月'!S34</f>
        <v>0</v>
      </c>
      <c r="U84" s="512">
        <f>'別紙１-5月'!T34</f>
        <v>0</v>
      </c>
      <c r="V84" s="511">
        <f>'別紙１-5月'!U34</f>
        <v>0</v>
      </c>
      <c r="W84" s="511">
        <f>'別紙１-5月'!V34</f>
        <v>0</v>
      </c>
      <c r="X84" s="510" t="str">
        <f>'別紙１-5月'!W34</f>
        <v/>
      </c>
      <c r="Z84" s="510"/>
    </row>
    <row r="85">
      <c r="A85" s="510" t="s">
        <v>313</v>
      </c>
      <c r="B85" s="510" t="str">
        <f>'別紙１-5月'!A35</f>
        <v/>
      </c>
      <c r="C85" s="510" t="str">
        <f>'別紙１-5月'!B35</f>
        <v/>
      </c>
      <c r="D85" s="510" t="str">
        <f>'別紙１-5月'!C35</f>
        <v/>
      </c>
      <c r="E85" s="510" t="str">
        <f>'別紙１-5月'!D35</f>
        <v/>
      </c>
      <c r="F85" s="510" t="str">
        <f>'別紙１-5月'!E35</f>
        <v/>
      </c>
      <c r="G85" s="510" t="str">
        <f>'別紙１-5月'!F35</f>
        <v/>
      </c>
      <c r="H85" s="510" t="str">
        <f>'別紙１-5月'!G35</f>
        <v/>
      </c>
      <c r="I85" s="510" t="str">
        <f>'別紙１-5月'!H35</f>
        <v/>
      </c>
      <c r="J85" s="510" t="str">
        <f>'別紙１-5月'!I35</f>
        <v/>
      </c>
      <c r="K85" s="510" t="str">
        <f>'別紙１-5月'!J35</f>
        <v/>
      </c>
      <c r="L85" s="510" t="str">
        <f>'別紙１-5月'!K35</f>
        <v/>
      </c>
      <c r="M85" s="511" t="str">
        <f>'別紙１-5月'!L35</f>
        <v/>
      </c>
      <c r="N85" s="512">
        <f>'別紙１-5月'!M35</f>
        <v>0</v>
      </c>
      <c r="O85" s="511">
        <f>'別紙１-5月'!N35</f>
        <v>0</v>
      </c>
      <c r="P85" s="511" t="str">
        <f>'別紙１-5月'!O35</f>
        <v/>
      </c>
      <c r="Q85" s="511" t="str">
        <f>'別紙１-5月'!P35</f>
        <v/>
      </c>
      <c r="R85" s="511" t="str">
        <f>'別紙１-5月'!Q35</f>
        <v/>
      </c>
      <c r="S85" s="511">
        <f>'別紙１-5月'!R35</f>
        <v>0</v>
      </c>
      <c r="T85" s="512">
        <f>'別紙１-5月'!S35</f>
        <v>0</v>
      </c>
      <c r="U85" s="512">
        <f>'別紙１-5月'!T35</f>
        <v>0</v>
      </c>
      <c r="V85" s="511">
        <f>'別紙１-5月'!U35</f>
        <v>0</v>
      </c>
      <c r="W85" s="511">
        <f>'別紙１-5月'!V35</f>
        <v>0</v>
      </c>
      <c r="X85" s="510" t="str">
        <f>'別紙１-5月'!W35</f>
        <v/>
      </c>
      <c r="Z85" s="510"/>
    </row>
    <row r="86">
      <c r="A86" s="510" t="s">
        <v>313</v>
      </c>
      <c r="B86" s="510" t="str">
        <f>'別紙１-5月'!A36</f>
        <v/>
      </c>
      <c r="C86" s="510" t="str">
        <f>'別紙１-5月'!B36</f>
        <v/>
      </c>
      <c r="D86" s="510" t="str">
        <f>'別紙１-5月'!C36</f>
        <v/>
      </c>
      <c r="E86" s="510" t="str">
        <f>'別紙１-5月'!D36</f>
        <v/>
      </c>
      <c r="F86" s="510" t="str">
        <f>'別紙１-5月'!E36</f>
        <v/>
      </c>
      <c r="G86" s="510" t="str">
        <f>'別紙１-5月'!F36</f>
        <v/>
      </c>
      <c r="H86" s="510" t="str">
        <f>'別紙１-5月'!G36</f>
        <v/>
      </c>
      <c r="I86" s="510" t="str">
        <f>'別紙１-5月'!H36</f>
        <v/>
      </c>
      <c r="J86" s="510" t="str">
        <f>'別紙１-5月'!I36</f>
        <v/>
      </c>
      <c r="K86" s="510" t="str">
        <f>'別紙１-5月'!J36</f>
        <v/>
      </c>
      <c r="L86" s="510" t="str">
        <f>'別紙１-5月'!K36</f>
        <v/>
      </c>
      <c r="M86" s="511" t="str">
        <f>'別紙１-5月'!L36</f>
        <v/>
      </c>
      <c r="N86" s="512">
        <f>'別紙１-5月'!M36</f>
        <v>0</v>
      </c>
      <c r="O86" s="511">
        <f>'別紙１-5月'!N36</f>
        <v>0</v>
      </c>
      <c r="P86" s="511" t="str">
        <f>'別紙１-5月'!O36</f>
        <v/>
      </c>
      <c r="Q86" s="511" t="str">
        <f>'別紙１-5月'!P36</f>
        <v/>
      </c>
      <c r="R86" s="511" t="str">
        <f>'別紙１-5月'!Q36</f>
        <v/>
      </c>
      <c r="S86" s="511">
        <f>'別紙１-5月'!R36</f>
        <v>0</v>
      </c>
      <c r="T86" s="512">
        <f>'別紙１-5月'!S36</f>
        <v>0</v>
      </c>
      <c r="U86" s="512">
        <f>'別紙１-5月'!T36</f>
        <v>0</v>
      </c>
      <c r="V86" s="511">
        <f>'別紙１-5月'!U36</f>
        <v>0</v>
      </c>
      <c r="W86" s="511">
        <f>'別紙１-5月'!V36</f>
        <v>0</v>
      </c>
      <c r="X86" s="510" t="str">
        <f>'別紙１-5月'!W36</f>
        <v/>
      </c>
      <c r="Z86" s="510"/>
    </row>
    <row r="87">
      <c r="A87" s="510" t="s">
        <v>313</v>
      </c>
      <c r="B87" s="510" t="str">
        <f>'別紙１-5月'!A37</f>
        <v/>
      </c>
      <c r="C87" s="510" t="str">
        <f>'別紙１-5月'!B37</f>
        <v/>
      </c>
      <c r="D87" s="510" t="str">
        <f>'別紙１-5月'!C37</f>
        <v/>
      </c>
      <c r="E87" s="510" t="str">
        <f>'別紙１-5月'!D37</f>
        <v/>
      </c>
      <c r="F87" s="510" t="str">
        <f>'別紙１-5月'!E37</f>
        <v/>
      </c>
      <c r="G87" s="510" t="str">
        <f>'別紙１-5月'!F37</f>
        <v/>
      </c>
      <c r="H87" s="510" t="str">
        <f>'別紙１-5月'!G37</f>
        <v/>
      </c>
      <c r="I87" s="510" t="str">
        <f>'別紙１-5月'!H37</f>
        <v/>
      </c>
      <c r="J87" s="510" t="str">
        <f>'別紙１-5月'!I37</f>
        <v/>
      </c>
      <c r="K87" s="510" t="str">
        <f>'別紙１-5月'!J37</f>
        <v/>
      </c>
      <c r="L87" s="510" t="str">
        <f>'別紙１-5月'!K37</f>
        <v/>
      </c>
      <c r="M87" s="511" t="str">
        <f>'別紙１-5月'!L37</f>
        <v/>
      </c>
      <c r="N87" s="512">
        <f>'別紙１-5月'!M37</f>
        <v>0</v>
      </c>
      <c r="O87" s="511">
        <f>'別紙１-5月'!N37</f>
        <v>0</v>
      </c>
      <c r="P87" s="511" t="str">
        <f>'別紙１-5月'!O37</f>
        <v/>
      </c>
      <c r="Q87" s="511" t="str">
        <f>'別紙１-5月'!P37</f>
        <v/>
      </c>
      <c r="R87" s="511" t="str">
        <f>'別紙１-5月'!Q37</f>
        <v/>
      </c>
      <c r="S87" s="511">
        <f>'別紙１-5月'!R37</f>
        <v>0</v>
      </c>
      <c r="T87" s="512">
        <f>'別紙１-5月'!S37</f>
        <v>0</v>
      </c>
      <c r="U87" s="512">
        <f>'別紙１-5月'!T37</f>
        <v>0</v>
      </c>
      <c r="V87" s="511">
        <f>'別紙１-5月'!U37</f>
        <v>0</v>
      </c>
      <c r="W87" s="511">
        <f>'別紙１-5月'!V37</f>
        <v>0</v>
      </c>
      <c r="X87" s="510" t="str">
        <f>'別紙１-5月'!W37</f>
        <v/>
      </c>
      <c r="Z87" s="510"/>
    </row>
    <row r="88">
      <c r="A88" s="510" t="s">
        <v>313</v>
      </c>
      <c r="B88" s="510" t="str">
        <f>'別紙１-5月'!A38</f>
        <v/>
      </c>
      <c r="C88" s="510" t="str">
        <f>'別紙１-5月'!B38</f>
        <v/>
      </c>
      <c r="D88" s="510" t="str">
        <f>'別紙１-5月'!C38</f>
        <v/>
      </c>
      <c r="E88" s="510" t="str">
        <f>'別紙１-5月'!D38</f>
        <v/>
      </c>
      <c r="F88" s="510" t="str">
        <f>'別紙１-5月'!E38</f>
        <v/>
      </c>
      <c r="G88" s="510" t="str">
        <f>'別紙１-5月'!F38</f>
        <v/>
      </c>
      <c r="H88" s="510" t="str">
        <f>'別紙１-5月'!G38</f>
        <v/>
      </c>
      <c r="I88" s="510" t="str">
        <f>'別紙１-5月'!H38</f>
        <v/>
      </c>
      <c r="J88" s="510" t="str">
        <f>'別紙１-5月'!I38</f>
        <v/>
      </c>
      <c r="K88" s="510" t="str">
        <f>'別紙１-5月'!J38</f>
        <v/>
      </c>
      <c r="L88" s="510" t="str">
        <f>'別紙１-5月'!K38</f>
        <v/>
      </c>
      <c r="M88" s="511" t="str">
        <f>'別紙１-5月'!L38</f>
        <v/>
      </c>
      <c r="N88" s="512">
        <f>'別紙１-5月'!M38</f>
        <v>0</v>
      </c>
      <c r="O88" s="511">
        <f>'別紙１-5月'!N38</f>
        <v>0</v>
      </c>
      <c r="P88" s="511" t="str">
        <f>'別紙１-5月'!O38</f>
        <v/>
      </c>
      <c r="Q88" s="511" t="str">
        <f>'別紙１-5月'!P38</f>
        <v/>
      </c>
      <c r="R88" s="511" t="str">
        <f>'別紙１-5月'!Q38</f>
        <v/>
      </c>
      <c r="S88" s="511">
        <f>'別紙１-5月'!R38</f>
        <v>0</v>
      </c>
      <c r="T88" s="512">
        <f>'別紙１-5月'!S38</f>
        <v>0</v>
      </c>
      <c r="U88" s="512">
        <f>'別紙１-5月'!T38</f>
        <v>0</v>
      </c>
      <c r="V88" s="511">
        <f>'別紙１-5月'!U38</f>
        <v>0</v>
      </c>
      <c r="W88" s="511">
        <f>'別紙１-5月'!V38</f>
        <v>0</v>
      </c>
      <c r="X88" s="510" t="str">
        <f>'別紙１-5月'!W38</f>
        <v/>
      </c>
      <c r="Z88" s="510"/>
    </row>
    <row r="89">
      <c r="A89" s="510" t="s">
        <v>313</v>
      </c>
      <c r="B89" s="510" t="str">
        <f>'別紙１-5月'!A39</f>
        <v/>
      </c>
      <c r="C89" s="510" t="str">
        <f>'別紙１-5月'!B39</f>
        <v/>
      </c>
      <c r="D89" s="510" t="str">
        <f>'別紙１-5月'!C39</f>
        <v/>
      </c>
      <c r="E89" s="510" t="str">
        <f>'別紙１-5月'!D39</f>
        <v/>
      </c>
      <c r="F89" s="510" t="str">
        <f>'別紙１-5月'!E39</f>
        <v/>
      </c>
      <c r="G89" s="510" t="str">
        <f>'別紙１-5月'!F39</f>
        <v/>
      </c>
      <c r="H89" s="510" t="str">
        <f>'別紙１-5月'!G39</f>
        <v/>
      </c>
      <c r="I89" s="510" t="str">
        <f>'別紙１-5月'!H39</f>
        <v/>
      </c>
      <c r="J89" s="510" t="str">
        <f>'別紙１-5月'!I39</f>
        <v/>
      </c>
      <c r="K89" s="510" t="str">
        <f>'別紙１-5月'!J39</f>
        <v/>
      </c>
      <c r="L89" s="510" t="str">
        <f>'別紙１-5月'!K39</f>
        <v/>
      </c>
      <c r="M89" s="511" t="str">
        <f>'別紙１-5月'!L39</f>
        <v/>
      </c>
      <c r="N89" s="512">
        <f>'別紙１-5月'!M39</f>
        <v>0</v>
      </c>
      <c r="O89" s="511">
        <f>'別紙１-5月'!N39</f>
        <v>0</v>
      </c>
      <c r="P89" s="511" t="str">
        <f>'別紙１-5月'!O39</f>
        <v/>
      </c>
      <c r="Q89" s="511" t="str">
        <f>'別紙１-5月'!P39</f>
        <v/>
      </c>
      <c r="R89" s="511" t="str">
        <f>'別紙１-5月'!Q39</f>
        <v/>
      </c>
      <c r="S89" s="511">
        <f>'別紙１-5月'!R39</f>
        <v>0</v>
      </c>
      <c r="T89" s="512">
        <f>'別紙１-5月'!S39</f>
        <v>0</v>
      </c>
      <c r="U89" s="512">
        <f>'別紙１-5月'!T39</f>
        <v>0</v>
      </c>
      <c r="V89" s="511">
        <f>'別紙１-5月'!U39</f>
        <v>0</v>
      </c>
      <c r="W89" s="511">
        <f>'別紙１-5月'!V39</f>
        <v>0</v>
      </c>
      <c r="X89" s="510" t="str">
        <f>'別紙１-5月'!W39</f>
        <v/>
      </c>
      <c r="Z89" s="510"/>
    </row>
    <row r="90">
      <c r="A90" s="510" t="s">
        <v>313</v>
      </c>
      <c r="B90" s="510" t="str">
        <f>'別紙１-5月'!A40</f>
        <v/>
      </c>
      <c r="C90" s="510" t="str">
        <f>'別紙１-5月'!B40</f>
        <v/>
      </c>
      <c r="D90" s="510" t="str">
        <f>'別紙１-5月'!C40</f>
        <v/>
      </c>
      <c r="E90" s="510" t="str">
        <f>'別紙１-5月'!D40</f>
        <v/>
      </c>
      <c r="F90" s="510" t="str">
        <f>'別紙１-5月'!E40</f>
        <v/>
      </c>
      <c r="G90" s="510" t="str">
        <f>'別紙１-5月'!F40</f>
        <v/>
      </c>
      <c r="H90" s="510" t="str">
        <f>'別紙１-5月'!G40</f>
        <v/>
      </c>
      <c r="I90" s="510" t="str">
        <f>'別紙１-5月'!H40</f>
        <v/>
      </c>
      <c r="J90" s="510" t="str">
        <f>'別紙１-5月'!I40</f>
        <v/>
      </c>
      <c r="K90" s="510" t="str">
        <f>'別紙１-5月'!J40</f>
        <v/>
      </c>
      <c r="L90" s="510" t="str">
        <f>'別紙１-5月'!K40</f>
        <v/>
      </c>
      <c r="M90" s="511" t="str">
        <f>'別紙１-5月'!L40</f>
        <v/>
      </c>
      <c r="N90" s="512">
        <f>'別紙１-5月'!M40</f>
        <v>0</v>
      </c>
      <c r="O90" s="511">
        <f>'別紙１-5月'!N40</f>
        <v>0</v>
      </c>
      <c r="P90" s="511" t="str">
        <f>'別紙１-5月'!O40</f>
        <v/>
      </c>
      <c r="Q90" s="511" t="str">
        <f>'別紙１-5月'!P40</f>
        <v/>
      </c>
      <c r="R90" s="511" t="str">
        <f>'別紙１-5月'!Q40</f>
        <v/>
      </c>
      <c r="S90" s="511">
        <f>'別紙１-5月'!R40</f>
        <v>0</v>
      </c>
      <c r="T90" s="512">
        <f>'別紙１-5月'!S40</f>
        <v>0</v>
      </c>
      <c r="U90" s="512">
        <f>'別紙１-5月'!T40</f>
        <v>0</v>
      </c>
      <c r="V90" s="511">
        <f>'別紙１-5月'!U40</f>
        <v>0</v>
      </c>
      <c r="W90" s="511">
        <f>'別紙１-5月'!V40</f>
        <v>0</v>
      </c>
      <c r="X90" s="510" t="str">
        <f>'別紙１-5月'!W40</f>
        <v/>
      </c>
      <c r="Z90" s="510"/>
    </row>
    <row r="91">
      <c r="A91" s="510" t="s">
        <v>313</v>
      </c>
      <c r="B91" s="510" t="str">
        <f>'別紙１-5月'!A41</f>
        <v/>
      </c>
      <c r="C91" s="510" t="str">
        <f>'別紙１-5月'!B41</f>
        <v/>
      </c>
      <c r="D91" s="510" t="str">
        <f>'別紙１-5月'!C41</f>
        <v/>
      </c>
      <c r="E91" s="510" t="str">
        <f>'別紙１-5月'!D41</f>
        <v/>
      </c>
      <c r="F91" s="510" t="str">
        <f>'別紙１-5月'!E41</f>
        <v/>
      </c>
      <c r="G91" s="510" t="str">
        <f>'別紙１-5月'!F41</f>
        <v/>
      </c>
      <c r="H91" s="510" t="str">
        <f>'別紙１-5月'!G41</f>
        <v/>
      </c>
      <c r="I91" s="510" t="str">
        <f>'別紙１-5月'!H41</f>
        <v/>
      </c>
      <c r="J91" s="510" t="str">
        <f>'別紙１-5月'!I41</f>
        <v/>
      </c>
      <c r="K91" s="510" t="str">
        <f>'別紙１-5月'!J41</f>
        <v/>
      </c>
      <c r="L91" s="510" t="str">
        <f>'別紙１-5月'!K41</f>
        <v/>
      </c>
      <c r="M91" s="511" t="str">
        <f>'別紙１-5月'!L41</f>
        <v/>
      </c>
      <c r="N91" s="512">
        <f>'別紙１-5月'!M41</f>
        <v>0</v>
      </c>
      <c r="O91" s="511">
        <f>'別紙１-5月'!N41</f>
        <v>0</v>
      </c>
      <c r="P91" s="511" t="str">
        <f>'別紙１-5月'!O41</f>
        <v/>
      </c>
      <c r="Q91" s="511" t="str">
        <f>'別紙１-5月'!P41</f>
        <v/>
      </c>
      <c r="R91" s="511" t="str">
        <f>'別紙１-5月'!Q41</f>
        <v/>
      </c>
      <c r="S91" s="511">
        <f>'別紙１-5月'!R41</f>
        <v>0</v>
      </c>
      <c r="T91" s="512">
        <f>'別紙１-5月'!S41</f>
        <v>0</v>
      </c>
      <c r="U91" s="512">
        <f>'別紙１-5月'!T41</f>
        <v>0</v>
      </c>
      <c r="V91" s="511">
        <f>'別紙１-5月'!U41</f>
        <v>0</v>
      </c>
      <c r="W91" s="511">
        <f>'別紙１-5月'!V41</f>
        <v>0</v>
      </c>
      <c r="X91" s="510" t="str">
        <f>'別紙１-5月'!W41</f>
        <v/>
      </c>
      <c r="Z91" s="510"/>
    </row>
    <row r="92">
      <c r="A92" s="510" t="s">
        <v>313</v>
      </c>
      <c r="B92" s="510" t="str">
        <f>'別紙１-5月'!A42</f>
        <v/>
      </c>
      <c r="C92" s="510" t="str">
        <f>'別紙１-5月'!B42</f>
        <v/>
      </c>
      <c r="D92" s="510" t="str">
        <f>'別紙１-5月'!C42</f>
        <v/>
      </c>
      <c r="E92" s="510" t="str">
        <f>'別紙１-5月'!D42</f>
        <v/>
      </c>
      <c r="F92" s="510" t="str">
        <f>'別紙１-5月'!E42</f>
        <v/>
      </c>
      <c r="G92" s="510" t="str">
        <f>'別紙１-5月'!F42</f>
        <v/>
      </c>
      <c r="H92" s="510" t="str">
        <f>'別紙１-5月'!G42</f>
        <v/>
      </c>
      <c r="I92" s="510" t="str">
        <f>'別紙１-5月'!H42</f>
        <v/>
      </c>
      <c r="J92" s="510" t="str">
        <f>'別紙１-5月'!I42</f>
        <v/>
      </c>
      <c r="K92" s="510" t="str">
        <f>'別紙１-5月'!J42</f>
        <v/>
      </c>
      <c r="L92" s="510" t="str">
        <f>'別紙１-5月'!K42</f>
        <v/>
      </c>
      <c r="M92" s="511" t="str">
        <f>'別紙１-5月'!L42</f>
        <v/>
      </c>
      <c r="N92" s="512">
        <f>'別紙１-5月'!M42</f>
        <v>0</v>
      </c>
      <c r="O92" s="511">
        <f>'別紙１-5月'!N42</f>
        <v>0</v>
      </c>
      <c r="P92" s="511" t="str">
        <f>'別紙１-5月'!O42</f>
        <v/>
      </c>
      <c r="Q92" s="511" t="str">
        <f>'別紙１-5月'!P42</f>
        <v/>
      </c>
      <c r="R92" s="511" t="str">
        <f>'別紙１-5月'!Q42</f>
        <v/>
      </c>
      <c r="S92" s="511">
        <f>'別紙１-5月'!R42</f>
        <v>0</v>
      </c>
      <c r="T92" s="512">
        <f>'別紙１-5月'!S42</f>
        <v>0</v>
      </c>
      <c r="U92" s="512">
        <f>'別紙１-5月'!T42</f>
        <v>0</v>
      </c>
      <c r="V92" s="511">
        <f>'別紙１-5月'!U42</f>
        <v>0</v>
      </c>
      <c r="W92" s="511">
        <f>'別紙１-5月'!V42</f>
        <v>0</v>
      </c>
      <c r="X92" s="510" t="str">
        <f>'別紙１-5月'!W42</f>
        <v/>
      </c>
      <c r="Z92" s="510"/>
    </row>
    <row r="93">
      <c r="A93" s="510" t="s">
        <v>313</v>
      </c>
      <c r="B93" s="510" t="str">
        <f>'別紙１-5月'!A43</f>
        <v/>
      </c>
      <c r="C93" s="510" t="str">
        <f>'別紙１-5月'!B43</f>
        <v/>
      </c>
      <c r="D93" s="510" t="str">
        <f>'別紙１-5月'!C43</f>
        <v/>
      </c>
      <c r="E93" s="510" t="str">
        <f>'別紙１-5月'!D43</f>
        <v/>
      </c>
      <c r="F93" s="510" t="str">
        <f>'別紙１-5月'!E43</f>
        <v/>
      </c>
      <c r="G93" s="510" t="str">
        <f>'別紙１-5月'!F43</f>
        <v/>
      </c>
      <c r="H93" s="510" t="str">
        <f>'別紙１-5月'!G43</f>
        <v/>
      </c>
      <c r="I93" s="510" t="str">
        <f>'別紙１-5月'!H43</f>
        <v/>
      </c>
      <c r="J93" s="510" t="str">
        <f>'別紙１-5月'!I43</f>
        <v/>
      </c>
      <c r="K93" s="510" t="str">
        <f>'別紙１-5月'!J43</f>
        <v/>
      </c>
      <c r="L93" s="510" t="str">
        <f>'別紙１-5月'!K43</f>
        <v/>
      </c>
      <c r="M93" s="511" t="str">
        <f>'別紙１-5月'!L43</f>
        <v/>
      </c>
      <c r="N93" s="512">
        <f>'別紙１-5月'!M43</f>
        <v>0</v>
      </c>
      <c r="O93" s="511">
        <f>'別紙１-5月'!N43</f>
        <v>0</v>
      </c>
      <c r="P93" s="511" t="str">
        <f>'別紙１-5月'!O43</f>
        <v/>
      </c>
      <c r="Q93" s="511" t="str">
        <f>'別紙１-5月'!P43</f>
        <v/>
      </c>
      <c r="R93" s="511" t="str">
        <f>'別紙１-5月'!Q43</f>
        <v/>
      </c>
      <c r="S93" s="511">
        <f>'別紙１-5月'!R43</f>
        <v>0</v>
      </c>
      <c r="T93" s="512">
        <f>'別紙１-5月'!S43</f>
        <v>0</v>
      </c>
      <c r="U93" s="512">
        <f>'別紙１-5月'!T43</f>
        <v>0</v>
      </c>
      <c r="V93" s="511">
        <f>'別紙１-5月'!U43</f>
        <v>0</v>
      </c>
      <c r="W93" s="511">
        <f>'別紙１-5月'!V43</f>
        <v>0</v>
      </c>
      <c r="X93" s="510" t="str">
        <f>'別紙１-5月'!W43</f>
        <v/>
      </c>
      <c r="Z93" s="510"/>
    </row>
    <row r="94">
      <c r="A94" s="510" t="s">
        <v>313</v>
      </c>
      <c r="B94" s="510" t="str">
        <f>'別紙１-5月'!A44</f>
        <v/>
      </c>
      <c r="C94" s="510" t="str">
        <f>'別紙１-5月'!B44</f>
        <v/>
      </c>
      <c r="D94" s="510" t="str">
        <f>'別紙１-5月'!C44</f>
        <v/>
      </c>
      <c r="E94" s="510" t="str">
        <f>'別紙１-5月'!D44</f>
        <v/>
      </c>
      <c r="F94" s="510" t="str">
        <f>'別紙１-5月'!E44</f>
        <v/>
      </c>
      <c r="G94" s="510" t="str">
        <f>'別紙１-5月'!F44</f>
        <v/>
      </c>
      <c r="H94" s="510" t="str">
        <f>'別紙１-5月'!G44</f>
        <v/>
      </c>
      <c r="I94" s="510" t="str">
        <f>'別紙１-5月'!H44</f>
        <v/>
      </c>
      <c r="J94" s="510" t="str">
        <f>'別紙１-5月'!I44</f>
        <v/>
      </c>
      <c r="K94" s="510" t="str">
        <f>'別紙１-5月'!J44</f>
        <v/>
      </c>
      <c r="L94" s="510" t="str">
        <f>'別紙１-5月'!K44</f>
        <v/>
      </c>
      <c r="M94" s="511" t="str">
        <f>'別紙１-5月'!L44</f>
        <v/>
      </c>
      <c r="N94" s="512">
        <f>'別紙１-5月'!M44</f>
        <v>0</v>
      </c>
      <c r="O94" s="511">
        <f>'別紙１-5月'!N44</f>
        <v>0</v>
      </c>
      <c r="P94" s="511" t="str">
        <f>'別紙１-5月'!O44</f>
        <v/>
      </c>
      <c r="Q94" s="511" t="str">
        <f>'別紙１-5月'!P44</f>
        <v/>
      </c>
      <c r="R94" s="511" t="str">
        <f>'別紙１-5月'!Q44</f>
        <v/>
      </c>
      <c r="S94" s="511">
        <f>'別紙１-5月'!R44</f>
        <v>0</v>
      </c>
      <c r="T94" s="512">
        <f>'別紙１-5月'!S44</f>
        <v>0</v>
      </c>
      <c r="U94" s="512">
        <f>'別紙１-5月'!T44</f>
        <v>0</v>
      </c>
      <c r="V94" s="511">
        <f>'別紙１-5月'!U44</f>
        <v>0</v>
      </c>
      <c r="W94" s="511">
        <f>'別紙１-5月'!V44</f>
        <v>0</v>
      </c>
      <c r="X94" s="510" t="str">
        <f>'別紙１-5月'!W44</f>
        <v/>
      </c>
      <c r="Z94" s="510"/>
    </row>
    <row r="95">
      <c r="A95" s="510" t="s">
        <v>313</v>
      </c>
      <c r="B95" s="510" t="str">
        <f>'別紙１-5月'!A45</f>
        <v/>
      </c>
      <c r="C95" s="510" t="str">
        <f>'別紙１-5月'!B45</f>
        <v/>
      </c>
      <c r="D95" s="510" t="str">
        <f>'別紙１-5月'!C45</f>
        <v/>
      </c>
      <c r="E95" s="510" t="str">
        <f>'別紙１-5月'!D45</f>
        <v/>
      </c>
      <c r="F95" s="510" t="str">
        <f>'別紙１-5月'!E45</f>
        <v/>
      </c>
      <c r="G95" s="510" t="str">
        <f>'別紙１-5月'!F45</f>
        <v/>
      </c>
      <c r="H95" s="510" t="str">
        <f>'別紙１-5月'!G45</f>
        <v/>
      </c>
      <c r="I95" s="510" t="str">
        <f>'別紙１-5月'!H45</f>
        <v/>
      </c>
      <c r="J95" s="510" t="str">
        <f>'別紙１-5月'!I45</f>
        <v/>
      </c>
      <c r="K95" s="510" t="str">
        <f>'別紙１-5月'!J45</f>
        <v/>
      </c>
      <c r="L95" s="510" t="str">
        <f>'別紙１-5月'!K45</f>
        <v/>
      </c>
      <c r="M95" s="511" t="str">
        <f>'別紙１-5月'!L45</f>
        <v/>
      </c>
      <c r="N95" s="512">
        <f>'別紙１-5月'!M45</f>
        <v>0</v>
      </c>
      <c r="O95" s="511">
        <f>'別紙１-5月'!N45</f>
        <v>0</v>
      </c>
      <c r="P95" s="511" t="str">
        <f>'別紙１-5月'!O45</f>
        <v/>
      </c>
      <c r="Q95" s="511" t="str">
        <f>'別紙１-5月'!P45</f>
        <v/>
      </c>
      <c r="R95" s="511" t="str">
        <f>'別紙１-5月'!Q45</f>
        <v/>
      </c>
      <c r="S95" s="511">
        <f>'別紙１-5月'!R45</f>
        <v>0</v>
      </c>
      <c r="T95" s="512">
        <f>'別紙１-5月'!S45</f>
        <v>0</v>
      </c>
      <c r="U95" s="512">
        <f>'別紙１-5月'!T45</f>
        <v>0</v>
      </c>
      <c r="V95" s="511">
        <f>'別紙１-5月'!U45</f>
        <v>0</v>
      </c>
      <c r="W95" s="511">
        <f>'別紙１-5月'!V45</f>
        <v>0</v>
      </c>
      <c r="X95" s="510" t="str">
        <f>'別紙１-5月'!W45</f>
        <v/>
      </c>
      <c r="Z95" s="510"/>
    </row>
    <row r="96">
      <c r="A96" s="510" t="s">
        <v>313</v>
      </c>
      <c r="B96" s="510" t="str">
        <f>'別紙１-5月'!A46</f>
        <v/>
      </c>
      <c r="C96" s="510" t="str">
        <f>'別紙１-5月'!B46</f>
        <v/>
      </c>
      <c r="D96" s="510" t="str">
        <f>'別紙１-5月'!C46</f>
        <v/>
      </c>
      <c r="E96" s="510" t="str">
        <f>'別紙１-5月'!D46</f>
        <v/>
      </c>
      <c r="F96" s="510" t="str">
        <f>'別紙１-5月'!E46</f>
        <v/>
      </c>
      <c r="G96" s="510" t="str">
        <f>'別紙１-5月'!F46</f>
        <v/>
      </c>
      <c r="H96" s="510" t="str">
        <f>'別紙１-5月'!G46</f>
        <v/>
      </c>
      <c r="I96" s="510" t="str">
        <f>'別紙１-5月'!H46</f>
        <v/>
      </c>
      <c r="J96" s="510" t="str">
        <f>'別紙１-5月'!I46</f>
        <v/>
      </c>
      <c r="K96" s="510" t="str">
        <f>'別紙１-5月'!J46</f>
        <v/>
      </c>
      <c r="L96" s="510" t="str">
        <f>'別紙１-5月'!K46</f>
        <v/>
      </c>
      <c r="M96" s="511" t="str">
        <f>'別紙１-5月'!L46</f>
        <v/>
      </c>
      <c r="N96" s="512">
        <f>'別紙１-5月'!M46</f>
        <v>0</v>
      </c>
      <c r="O96" s="511">
        <f>'別紙１-5月'!N46</f>
        <v>0</v>
      </c>
      <c r="P96" s="511" t="str">
        <f>'別紙１-5月'!O46</f>
        <v/>
      </c>
      <c r="Q96" s="511" t="str">
        <f>'別紙１-5月'!P46</f>
        <v/>
      </c>
      <c r="R96" s="511" t="str">
        <f>'別紙１-5月'!Q46</f>
        <v/>
      </c>
      <c r="S96" s="511">
        <f>'別紙１-5月'!R46</f>
        <v>0</v>
      </c>
      <c r="T96" s="512">
        <f>'別紙１-5月'!S46</f>
        <v>0</v>
      </c>
      <c r="U96" s="512">
        <f>'別紙１-5月'!T46</f>
        <v>0</v>
      </c>
      <c r="V96" s="511">
        <f>'別紙１-5月'!U46</f>
        <v>0</v>
      </c>
      <c r="W96" s="511">
        <f>'別紙１-5月'!V46</f>
        <v>0</v>
      </c>
      <c r="X96" s="510" t="str">
        <f>'別紙１-5月'!W46</f>
        <v/>
      </c>
      <c r="Z96" s="510"/>
    </row>
    <row r="97">
      <c r="A97" s="510" t="s">
        <v>313</v>
      </c>
      <c r="B97" s="510" t="str">
        <f>'別紙１-5月'!A47</f>
        <v/>
      </c>
      <c r="C97" s="510" t="str">
        <f>'別紙１-5月'!B47</f>
        <v/>
      </c>
      <c r="D97" s="510" t="str">
        <f>'別紙１-5月'!C47</f>
        <v/>
      </c>
      <c r="E97" s="510" t="str">
        <f>'別紙１-5月'!D47</f>
        <v/>
      </c>
      <c r="F97" s="510" t="str">
        <f>'別紙１-5月'!E47</f>
        <v/>
      </c>
      <c r="G97" s="510" t="str">
        <f>'別紙１-5月'!F47</f>
        <v/>
      </c>
      <c r="H97" s="510" t="str">
        <f>'別紙１-5月'!G47</f>
        <v/>
      </c>
      <c r="I97" s="510" t="str">
        <f>'別紙１-5月'!H47</f>
        <v/>
      </c>
      <c r="J97" s="510" t="str">
        <f>'別紙１-5月'!I47</f>
        <v/>
      </c>
      <c r="K97" s="510" t="str">
        <f>'別紙１-5月'!J47</f>
        <v/>
      </c>
      <c r="L97" s="510" t="str">
        <f>'別紙１-5月'!K47</f>
        <v/>
      </c>
      <c r="M97" s="511" t="str">
        <f>'別紙１-5月'!L47</f>
        <v/>
      </c>
      <c r="N97" s="512">
        <f>'別紙１-5月'!M47</f>
        <v>0</v>
      </c>
      <c r="O97" s="511">
        <f>'別紙１-5月'!N47</f>
        <v>0</v>
      </c>
      <c r="P97" s="511" t="str">
        <f>'別紙１-5月'!O47</f>
        <v/>
      </c>
      <c r="Q97" s="511" t="str">
        <f>'別紙１-5月'!P47</f>
        <v/>
      </c>
      <c r="R97" s="511" t="str">
        <f>'別紙１-5月'!Q47</f>
        <v/>
      </c>
      <c r="S97" s="511">
        <f>'別紙１-5月'!R47</f>
        <v>0</v>
      </c>
      <c r="T97" s="512">
        <f>'別紙１-5月'!S47</f>
        <v>0</v>
      </c>
      <c r="U97" s="512">
        <f>'別紙１-5月'!T47</f>
        <v>0</v>
      </c>
      <c r="V97" s="511">
        <f>'別紙１-5月'!U47</f>
        <v>0</v>
      </c>
      <c r="W97" s="511">
        <f>'別紙１-5月'!V47</f>
        <v>0</v>
      </c>
      <c r="X97" s="510" t="str">
        <f>'別紙１-5月'!W47</f>
        <v/>
      </c>
      <c r="Z97" s="510"/>
    </row>
    <row r="98">
      <c r="A98" s="510" t="s">
        <v>313</v>
      </c>
      <c r="B98" s="510" t="str">
        <f>'別紙１-5月'!A48</f>
        <v/>
      </c>
      <c r="C98" s="510" t="str">
        <f>'別紙１-5月'!B48</f>
        <v/>
      </c>
      <c r="D98" s="510" t="str">
        <f>'別紙１-5月'!C48</f>
        <v/>
      </c>
      <c r="E98" s="510" t="str">
        <f>'別紙１-5月'!D48</f>
        <v/>
      </c>
      <c r="F98" s="510" t="str">
        <f>'別紙１-5月'!E48</f>
        <v/>
      </c>
      <c r="G98" s="510" t="str">
        <f>'別紙１-5月'!F48</f>
        <v/>
      </c>
      <c r="H98" s="510" t="str">
        <f>'別紙１-5月'!G48</f>
        <v/>
      </c>
      <c r="I98" s="510" t="str">
        <f>'別紙１-5月'!H48</f>
        <v/>
      </c>
      <c r="J98" s="510" t="str">
        <f>'別紙１-5月'!I48</f>
        <v/>
      </c>
      <c r="K98" s="510" t="str">
        <f>'別紙１-5月'!J48</f>
        <v/>
      </c>
      <c r="L98" s="510" t="str">
        <f>'別紙１-5月'!K48</f>
        <v/>
      </c>
      <c r="M98" s="511" t="str">
        <f>'別紙１-5月'!L48</f>
        <v/>
      </c>
      <c r="N98" s="512">
        <f>'別紙１-5月'!M48</f>
        <v>0</v>
      </c>
      <c r="O98" s="511">
        <f>'別紙１-5月'!N48</f>
        <v>0</v>
      </c>
      <c r="P98" s="511" t="str">
        <f>'別紙１-5月'!O48</f>
        <v/>
      </c>
      <c r="Q98" s="511" t="str">
        <f>'別紙１-5月'!P48</f>
        <v/>
      </c>
      <c r="R98" s="511" t="str">
        <f>'別紙１-5月'!Q48</f>
        <v/>
      </c>
      <c r="S98" s="511">
        <f>'別紙１-5月'!R48</f>
        <v>0</v>
      </c>
      <c r="T98" s="512">
        <f>'別紙１-5月'!S48</f>
        <v>0</v>
      </c>
      <c r="U98" s="512">
        <f>'別紙１-5月'!T48</f>
        <v>0</v>
      </c>
      <c r="V98" s="511">
        <f>'別紙１-5月'!U48</f>
        <v>0</v>
      </c>
      <c r="W98" s="511">
        <f>'別紙１-5月'!V48</f>
        <v>0</v>
      </c>
      <c r="X98" s="510" t="str">
        <f>'別紙１-5月'!W48</f>
        <v/>
      </c>
      <c r="Z98" s="510"/>
    </row>
    <row r="99">
      <c r="A99" s="510" t="s">
        <v>313</v>
      </c>
      <c r="B99" s="510" t="str">
        <f>'別紙１-5月'!A49</f>
        <v/>
      </c>
      <c r="C99" s="510" t="str">
        <f>'別紙１-5月'!B49</f>
        <v/>
      </c>
      <c r="D99" s="510" t="str">
        <f>'別紙１-5月'!C49</f>
        <v/>
      </c>
      <c r="E99" s="510" t="str">
        <f>'別紙１-5月'!D49</f>
        <v/>
      </c>
      <c r="F99" s="510" t="str">
        <f>'別紙１-5月'!E49</f>
        <v/>
      </c>
      <c r="G99" s="510" t="str">
        <f>'別紙１-5月'!F49</f>
        <v/>
      </c>
      <c r="H99" s="510" t="str">
        <f>'別紙１-5月'!G49</f>
        <v/>
      </c>
      <c r="I99" s="510" t="str">
        <f>'別紙１-5月'!H49</f>
        <v/>
      </c>
      <c r="J99" s="510" t="str">
        <f>'別紙１-5月'!I49</f>
        <v/>
      </c>
      <c r="K99" s="510" t="str">
        <f>'別紙１-5月'!J49</f>
        <v/>
      </c>
      <c r="L99" s="510" t="str">
        <f>'別紙１-5月'!K49</f>
        <v/>
      </c>
      <c r="M99" s="511" t="str">
        <f>'別紙１-5月'!L49</f>
        <v/>
      </c>
      <c r="N99" s="512">
        <f>'別紙１-5月'!M49</f>
        <v>0</v>
      </c>
      <c r="O99" s="511">
        <f>'別紙１-5月'!N49</f>
        <v>0</v>
      </c>
      <c r="P99" s="511" t="str">
        <f>'別紙１-5月'!O49</f>
        <v/>
      </c>
      <c r="Q99" s="511" t="str">
        <f>'別紙１-5月'!P49</f>
        <v/>
      </c>
      <c r="R99" s="511" t="str">
        <f>'別紙１-5月'!Q49</f>
        <v/>
      </c>
      <c r="S99" s="511">
        <f>'別紙１-5月'!R49</f>
        <v>0</v>
      </c>
      <c r="T99" s="512">
        <f>'別紙１-5月'!S49</f>
        <v>0</v>
      </c>
      <c r="U99" s="512">
        <f>'別紙１-5月'!T49</f>
        <v>0</v>
      </c>
      <c r="V99" s="511">
        <f>'別紙１-5月'!U49</f>
        <v>0</v>
      </c>
      <c r="W99" s="511">
        <f>'別紙１-5月'!V49</f>
        <v>0</v>
      </c>
      <c r="X99" s="510" t="str">
        <f>'別紙１-5月'!W49</f>
        <v/>
      </c>
      <c r="Z99" s="510"/>
    </row>
    <row r="100">
      <c r="A100" s="510" t="s">
        <v>313</v>
      </c>
      <c r="B100" s="510" t="str">
        <f>'別紙１-5月'!A50</f>
        <v/>
      </c>
      <c r="C100" s="510" t="str">
        <f>'別紙１-5月'!B50</f>
        <v/>
      </c>
      <c r="D100" s="510" t="str">
        <f>'別紙１-5月'!C50</f>
        <v/>
      </c>
      <c r="E100" s="510" t="str">
        <f>'別紙１-5月'!D50</f>
        <v/>
      </c>
      <c r="F100" s="510" t="str">
        <f>'別紙１-5月'!E50</f>
        <v/>
      </c>
      <c r="G100" s="510" t="str">
        <f>'別紙１-5月'!F50</f>
        <v/>
      </c>
      <c r="H100" s="510" t="str">
        <f>'別紙１-5月'!G50</f>
        <v/>
      </c>
      <c r="I100" s="510" t="str">
        <f>'別紙１-5月'!H50</f>
        <v/>
      </c>
      <c r="J100" s="510" t="str">
        <f>'別紙１-5月'!I50</f>
        <v/>
      </c>
      <c r="K100" s="510" t="str">
        <f>'別紙１-5月'!J50</f>
        <v/>
      </c>
      <c r="L100" s="510" t="str">
        <f>'別紙１-5月'!K50</f>
        <v/>
      </c>
      <c r="M100" s="511" t="str">
        <f>'別紙１-5月'!L50</f>
        <v/>
      </c>
      <c r="N100" s="512">
        <f>'別紙１-5月'!M50</f>
        <v>0</v>
      </c>
      <c r="O100" s="511">
        <f>'別紙１-5月'!N50</f>
        <v>0</v>
      </c>
      <c r="P100" s="511" t="str">
        <f>'別紙１-5月'!O50</f>
        <v/>
      </c>
      <c r="Q100" s="511" t="str">
        <f>'別紙１-5月'!P50</f>
        <v/>
      </c>
      <c r="R100" s="511" t="str">
        <f>'別紙１-5月'!Q50</f>
        <v/>
      </c>
      <c r="S100" s="511">
        <f>'別紙１-5月'!R50</f>
        <v>0</v>
      </c>
      <c r="T100" s="512">
        <f>'別紙１-5月'!S50</f>
        <v>0</v>
      </c>
      <c r="U100" s="512">
        <f>'別紙１-5月'!T50</f>
        <v>0</v>
      </c>
      <c r="V100" s="511">
        <f>'別紙１-5月'!U50</f>
        <v>0</v>
      </c>
      <c r="W100" s="511">
        <f>'別紙１-5月'!V50</f>
        <v>0</v>
      </c>
      <c r="X100" s="510" t="str">
        <f>'別紙１-5月'!W50</f>
        <v/>
      </c>
      <c r="Z100" s="510"/>
    </row>
    <row r="101">
      <c r="A101" s="510" t="s">
        <v>313</v>
      </c>
      <c r="B101" s="510" t="str">
        <f>'別紙１-5月'!A51</f>
        <v/>
      </c>
      <c r="C101" s="510" t="str">
        <f>'別紙１-5月'!B51</f>
        <v/>
      </c>
      <c r="D101" s="510" t="str">
        <f>'別紙１-5月'!C51</f>
        <v/>
      </c>
      <c r="E101" s="510" t="str">
        <f>'別紙１-5月'!D51</f>
        <v/>
      </c>
      <c r="F101" s="510" t="str">
        <f>'別紙１-5月'!E51</f>
        <v/>
      </c>
      <c r="G101" s="510" t="str">
        <f>'別紙１-5月'!F51</f>
        <v/>
      </c>
      <c r="H101" s="510" t="str">
        <f>'別紙１-5月'!G51</f>
        <v/>
      </c>
      <c r="I101" s="510" t="str">
        <f>'別紙１-5月'!H51</f>
        <v/>
      </c>
      <c r="J101" s="510" t="str">
        <f>'別紙１-5月'!I51</f>
        <v/>
      </c>
      <c r="K101" s="510" t="str">
        <f>'別紙１-5月'!J51</f>
        <v/>
      </c>
      <c r="L101" s="510" t="str">
        <f>'別紙１-5月'!K51</f>
        <v/>
      </c>
      <c r="M101" s="511" t="str">
        <f>'別紙１-5月'!L51</f>
        <v/>
      </c>
      <c r="N101" s="512">
        <f>'別紙１-5月'!M51</f>
        <v>0</v>
      </c>
      <c r="O101" s="511">
        <f>'別紙１-5月'!N51</f>
        <v>0</v>
      </c>
      <c r="P101" s="511" t="str">
        <f>'別紙１-5月'!O51</f>
        <v/>
      </c>
      <c r="Q101" s="511" t="str">
        <f>'別紙１-5月'!P51</f>
        <v/>
      </c>
      <c r="R101" s="511" t="str">
        <f>'別紙１-5月'!Q51</f>
        <v/>
      </c>
      <c r="S101" s="511">
        <f>'別紙１-5月'!R51</f>
        <v>0</v>
      </c>
      <c r="T101" s="512">
        <f>'別紙１-5月'!S51</f>
        <v>0</v>
      </c>
      <c r="U101" s="512">
        <f>'別紙１-5月'!T51</f>
        <v>0</v>
      </c>
      <c r="V101" s="511">
        <f>'別紙１-5月'!U51</f>
        <v>0</v>
      </c>
      <c r="W101" s="511">
        <f>'別紙１-5月'!V51</f>
        <v>0</v>
      </c>
      <c r="X101" s="510" t="str">
        <f>'別紙１-5月'!W51</f>
        <v/>
      </c>
      <c r="Z101" s="510"/>
    </row>
    <row r="102">
      <c r="A102" s="510" t="s">
        <v>313</v>
      </c>
      <c r="B102" s="510" t="str">
        <f>'別紙１-5月'!A52</f>
        <v/>
      </c>
      <c r="C102" s="510" t="str">
        <f>'別紙１-5月'!B52</f>
        <v/>
      </c>
      <c r="D102" s="510" t="str">
        <f>'別紙１-5月'!C52</f>
        <v/>
      </c>
      <c r="E102" s="510" t="str">
        <f>'別紙１-5月'!D52</f>
        <v/>
      </c>
      <c r="F102" s="510" t="str">
        <f>'別紙１-5月'!E52</f>
        <v/>
      </c>
      <c r="G102" s="510" t="str">
        <f>'別紙１-5月'!F52</f>
        <v/>
      </c>
      <c r="H102" s="510" t="str">
        <f>'別紙１-5月'!G52</f>
        <v/>
      </c>
      <c r="I102" s="510" t="str">
        <f>'別紙１-5月'!H52</f>
        <v/>
      </c>
      <c r="J102" s="510" t="str">
        <f>'別紙１-5月'!I52</f>
        <v/>
      </c>
      <c r="K102" s="510" t="str">
        <f>'別紙１-5月'!J52</f>
        <v/>
      </c>
      <c r="L102" s="510" t="str">
        <f>'別紙１-5月'!K52</f>
        <v/>
      </c>
      <c r="M102" s="511" t="str">
        <f>'別紙１-5月'!L52</f>
        <v/>
      </c>
      <c r="N102" s="512">
        <f>'別紙１-5月'!M52</f>
        <v>0</v>
      </c>
      <c r="O102" s="511">
        <f>'別紙１-5月'!N52</f>
        <v>0</v>
      </c>
      <c r="P102" s="511" t="str">
        <f>'別紙１-5月'!O52</f>
        <v/>
      </c>
      <c r="Q102" s="511" t="str">
        <f>'別紙１-5月'!P52</f>
        <v/>
      </c>
      <c r="R102" s="511" t="str">
        <f>'別紙１-5月'!Q52</f>
        <v/>
      </c>
      <c r="S102" s="511">
        <f>'別紙１-5月'!R52</f>
        <v>0</v>
      </c>
      <c r="T102" s="512">
        <f>'別紙１-5月'!S52</f>
        <v>0</v>
      </c>
      <c r="U102" s="512">
        <f>'別紙１-5月'!T52</f>
        <v>0</v>
      </c>
      <c r="V102" s="511">
        <f>'別紙１-5月'!U52</f>
        <v>0</v>
      </c>
      <c r="W102" s="511">
        <f>'別紙１-5月'!V52</f>
        <v>0</v>
      </c>
      <c r="X102" s="510" t="str">
        <f>'別紙１-5月'!W52</f>
        <v/>
      </c>
      <c r="Z102" s="510"/>
    </row>
    <row r="103">
      <c r="A103" s="510" t="s">
        <v>313</v>
      </c>
      <c r="B103" s="510" t="str">
        <f>'別紙１-5月'!A53</f>
        <v/>
      </c>
      <c r="C103" s="510" t="str">
        <f>'別紙１-5月'!B53</f>
        <v/>
      </c>
      <c r="D103" s="510" t="str">
        <f>'別紙１-5月'!C53</f>
        <v/>
      </c>
      <c r="E103" s="510" t="str">
        <f>'別紙１-5月'!D53</f>
        <v/>
      </c>
      <c r="F103" s="510" t="str">
        <f>'別紙１-5月'!E53</f>
        <v/>
      </c>
      <c r="G103" s="510" t="str">
        <f>'別紙１-5月'!F53</f>
        <v/>
      </c>
      <c r="H103" s="510" t="str">
        <f>'別紙１-5月'!G53</f>
        <v/>
      </c>
      <c r="I103" s="510" t="str">
        <f>'別紙１-5月'!H53</f>
        <v/>
      </c>
      <c r="J103" s="510" t="str">
        <f>'別紙１-5月'!I53</f>
        <v/>
      </c>
      <c r="K103" s="510" t="str">
        <f>'別紙１-5月'!J53</f>
        <v/>
      </c>
      <c r="L103" s="510" t="str">
        <f>'別紙１-5月'!K53</f>
        <v/>
      </c>
      <c r="M103" s="511" t="str">
        <f>'別紙１-5月'!L53</f>
        <v/>
      </c>
      <c r="N103" s="512">
        <f>'別紙１-5月'!M53</f>
        <v>0</v>
      </c>
      <c r="O103" s="511">
        <f>'別紙１-5月'!N53</f>
        <v>0</v>
      </c>
      <c r="P103" s="511" t="str">
        <f>'別紙１-5月'!O53</f>
        <v/>
      </c>
      <c r="Q103" s="511" t="str">
        <f>'別紙１-5月'!P53</f>
        <v/>
      </c>
      <c r="R103" s="511" t="str">
        <f>'別紙１-5月'!Q53</f>
        <v/>
      </c>
      <c r="S103" s="511">
        <f>'別紙１-5月'!R53</f>
        <v>0</v>
      </c>
      <c r="T103" s="512">
        <f>'別紙１-5月'!S53</f>
        <v>0</v>
      </c>
      <c r="U103" s="512">
        <f>'別紙１-5月'!T53</f>
        <v>0</v>
      </c>
      <c r="V103" s="511">
        <f>'別紙１-5月'!U53</f>
        <v>0</v>
      </c>
      <c r="W103" s="511">
        <f>'別紙１-5月'!V53</f>
        <v>0</v>
      </c>
      <c r="X103" s="510" t="str">
        <f>'別紙１-5月'!W53</f>
        <v/>
      </c>
      <c r="Z103" s="510"/>
    </row>
    <row r="104">
      <c r="A104" s="510" t="s">
        <v>313</v>
      </c>
      <c r="B104" s="510" t="str">
        <f>'別紙１-5月'!A54</f>
        <v/>
      </c>
      <c r="C104" s="510" t="str">
        <f>'別紙１-5月'!B54</f>
        <v/>
      </c>
      <c r="D104" s="510" t="str">
        <f>'別紙１-5月'!C54</f>
        <v/>
      </c>
      <c r="E104" s="510" t="str">
        <f>'別紙１-5月'!D54</f>
        <v/>
      </c>
      <c r="F104" s="510" t="str">
        <f>'別紙１-5月'!E54</f>
        <v/>
      </c>
      <c r="G104" s="510" t="str">
        <f>'別紙１-5月'!F54</f>
        <v/>
      </c>
      <c r="H104" s="510" t="str">
        <f>'別紙１-5月'!G54</f>
        <v/>
      </c>
      <c r="I104" s="510" t="str">
        <f>'別紙１-5月'!H54</f>
        <v/>
      </c>
      <c r="J104" s="510" t="str">
        <f>'別紙１-5月'!I54</f>
        <v/>
      </c>
      <c r="K104" s="510" t="str">
        <f>'別紙１-5月'!J54</f>
        <v/>
      </c>
      <c r="L104" s="510" t="str">
        <f>'別紙１-5月'!K54</f>
        <v/>
      </c>
      <c r="M104" s="511" t="str">
        <f>'別紙１-5月'!L54</f>
        <v/>
      </c>
      <c r="N104" s="512">
        <f>'別紙１-5月'!M54</f>
        <v>0</v>
      </c>
      <c r="O104" s="511">
        <f>'別紙１-5月'!N54</f>
        <v>0</v>
      </c>
      <c r="P104" s="511" t="str">
        <f>'別紙１-5月'!O54</f>
        <v/>
      </c>
      <c r="Q104" s="511" t="str">
        <f>'別紙１-5月'!P54</f>
        <v/>
      </c>
      <c r="R104" s="511" t="str">
        <f>'別紙１-5月'!Q54</f>
        <v/>
      </c>
      <c r="S104" s="511">
        <f>'別紙１-5月'!R54</f>
        <v>0</v>
      </c>
      <c r="T104" s="512">
        <f>'別紙１-5月'!S54</f>
        <v>0</v>
      </c>
      <c r="U104" s="512">
        <f>'別紙１-5月'!T54</f>
        <v>0</v>
      </c>
      <c r="V104" s="511">
        <f>'別紙１-5月'!U54</f>
        <v>0</v>
      </c>
      <c r="W104" s="511">
        <f>'別紙１-5月'!V54</f>
        <v>0</v>
      </c>
      <c r="X104" s="510" t="str">
        <f>'別紙１-5月'!W54</f>
        <v/>
      </c>
      <c r="Z104" s="510"/>
    </row>
    <row r="105">
      <c r="A105" s="510" t="s">
        <v>313</v>
      </c>
      <c r="B105" s="510" t="str">
        <f>'別紙１-5月'!A55</f>
        <v/>
      </c>
      <c r="C105" s="510" t="str">
        <f>'別紙１-5月'!B55</f>
        <v/>
      </c>
      <c r="D105" s="510" t="str">
        <f>'別紙１-5月'!C55</f>
        <v/>
      </c>
      <c r="E105" s="510" t="str">
        <f>'別紙１-5月'!D55</f>
        <v/>
      </c>
      <c r="F105" s="510" t="str">
        <f>'別紙１-5月'!E55</f>
        <v/>
      </c>
      <c r="G105" s="510" t="str">
        <f>'別紙１-5月'!F55</f>
        <v/>
      </c>
      <c r="H105" s="510" t="str">
        <f>'別紙１-5月'!G55</f>
        <v/>
      </c>
      <c r="I105" s="510" t="str">
        <f>'別紙１-5月'!H55</f>
        <v/>
      </c>
      <c r="J105" s="510" t="str">
        <f>'別紙１-5月'!I55</f>
        <v/>
      </c>
      <c r="K105" s="510" t="str">
        <f>'別紙１-5月'!J55</f>
        <v/>
      </c>
      <c r="L105" s="510" t="str">
        <f>'別紙１-5月'!K55</f>
        <v/>
      </c>
      <c r="M105" s="511" t="str">
        <f>'別紙１-5月'!L55</f>
        <v/>
      </c>
      <c r="N105" s="512">
        <f>'別紙１-5月'!M55</f>
        <v>0</v>
      </c>
      <c r="O105" s="511">
        <f>'別紙１-5月'!N55</f>
        <v>0</v>
      </c>
      <c r="P105" s="511" t="str">
        <f>'別紙１-5月'!O55</f>
        <v/>
      </c>
      <c r="Q105" s="511" t="str">
        <f>'別紙１-5月'!P55</f>
        <v/>
      </c>
      <c r="R105" s="511" t="str">
        <f>'別紙１-5月'!Q55</f>
        <v/>
      </c>
      <c r="S105" s="511">
        <f>'別紙１-5月'!R55</f>
        <v>0</v>
      </c>
      <c r="T105" s="512">
        <f>'別紙１-5月'!S55</f>
        <v>0</v>
      </c>
      <c r="U105" s="512">
        <f>'別紙１-5月'!T55</f>
        <v>0</v>
      </c>
      <c r="V105" s="511">
        <f>'別紙１-5月'!U55</f>
        <v>0</v>
      </c>
      <c r="W105" s="511">
        <f>'別紙１-5月'!V55</f>
        <v>0</v>
      </c>
      <c r="X105" s="510" t="str">
        <f>'別紙１-5月'!W55</f>
        <v/>
      </c>
      <c r="Z105" s="510"/>
    </row>
    <row r="106">
      <c r="A106" s="510" t="s">
        <v>313</v>
      </c>
      <c r="B106" s="510" t="str">
        <f>'別紙１-5月'!A56</f>
        <v/>
      </c>
      <c r="C106" s="510" t="str">
        <f>'別紙１-5月'!B56</f>
        <v/>
      </c>
      <c r="D106" s="510" t="str">
        <f>'別紙１-5月'!C56</f>
        <v/>
      </c>
      <c r="E106" s="510" t="str">
        <f>'別紙１-5月'!D56</f>
        <v/>
      </c>
      <c r="F106" s="510" t="str">
        <f>'別紙１-5月'!E56</f>
        <v/>
      </c>
      <c r="G106" s="510" t="str">
        <f>'別紙１-5月'!F56</f>
        <v/>
      </c>
      <c r="H106" s="510" t="str">
        <f>'別紙１-5月'!G56</f>
        <v/>
      </c>
      <c r="I106" s="510" t="str">
        <f>'別紙１-5月'!H56</f>
        <v/>
      </c>
      <c r="J106" s="510" t="str">
        <f>'別紙１-5月'!I56</f>
        <v/>
      </c>
      <c r="K106" s="510" t="str">
        <f>'別紙１-5月'!J56</f>
        <v/>
      </c>
      <c r="L106" s="510" t="str">
        <f>'別紙１-5月'!K56</f>
        <v/>
      </c>
      <c r="M106" s="511" t="str">
        <f>'別紙１-5月'!L56</f>
        <v/>
      </c>
      <c r="N106" s="512">
        <f>'別紙１-5月'!M56</f>
        <v>0</v>
      </c>
      <c r="O106" s="511">
        <f>'別紙１-5月'!N56</f>
        <v>0</v>
      </c>
      <c r="P106" s="511" t="str">
        <f>'別紙１-5月'!O56</f>
        <v/>
      </c>
      <c r="Q106" s="511" t="str">
        <f>'別紙１-5月'!P56</f>
        <v/>
      </c>
      <c r="R106" s="511" t="str">
        <f>'別紙１-5月'!Q56</f>
        <v/>
      </c>
      <c r="S106" s="511">
        <f>'別紙１-5月'!R56</f>
        <v>0</v>
      </c>
      <c r="T106" s="512">
        <f>'別紙１-5月'!S56</f>
        <v>0</v>
      </c>
      <c r="U106" s="512">
        <f>'別紙１-5月'!T56</f>
        <v>0</v>
      </c>
      <c r="V106" s="511">
        <f>'別紙１-5月'!U56</f>
        <v>0</v>
      </c>
      <c r="W106" s="511">
        <f>'別紙１-5月'!V56</f>
        <v>0</v>
      </c>
      <c r="X106" s="510" t="str">
        <f>'別紙１-5月'!W56</f>
        <v/>
      </c>
      <c r="Z106" s="510"/>
    </row>
    <row r="107">
      <c r="A107" s="510" t="s">
        <v>313</v>
      </c>
      <c r="B107" s="510" t="str">
        <f>'別紙１-5月'!A57</f>
        <v/>
      </c>
      <c r="C107" s="510" t="str">
        <f>'別紙１-5月'!B57</f>
        <v/>
      </c>
      <c r="D107" s="510" t="str">
        <f>'別紙１-5月'!C57</f>
        <v/>
      </c>
      <c r="E107" s="510" t="str">
        <f>'別紙１-5月'!D57</f>
        <v/>
      </c>
      <c r="F107" s="510" t="str">
        <f>'別紙１-5月'!E57</f>
        <v/>
      </c>
      <c r="G107" s="510" t="str">
        <f>'別紙１-5月'!F57</f>
        <v/>
      </c>
      <c r="H107" s="510" t="str">
        <f>'別紙１-5月'!G57</f>
        <v/>
      </c>
      <c r="I107" s="510" t="str">
        <f>'別紙１-5月'!H57</f>
        <v/>
      </c>
      <c r="J107" s="510" t="str">
        <f>'別紙１-5月'!I57</f>
        <v/>
      </c>
      <c r="K107" s="510" t="str">
        <f>'別紙１-5月'!J57</f>
        <v/>
      </c>
      <c r="L107" s="510" t="str">
        <f>'別紙１-5月'!K57</f>
        <v/>
      </c>
      <c r="M107" s="511" t="str">
        <f>'別紙１-5月'!L57</f>
        <v/>
      </c>
      <c r="N107" s="512">
        <f>'別紙１-5月'!M57</f>
        <v>0</v>
      </c>
      <c r="O107" s="511">
        <f>'別紙１-5月'!N57</f>
        <v>0</v>
      </c>
      <c r="P107" s="511" t="str">
        <f>'別紙１-5月'!O57</f>
        <v/>
      </c>
      <c r="Q107" s="511" t="str">
        <f>'別紙１-5月'!P57</f>
        <v/>
      </c>
      <c r="R107" s="511" t="str">
        <f>'別紙１-5月'!Q57</f>
        <v/>
      </c>
      <c r="S107" s="511">
        <f>'別紙１-5月'!R57</f>
        <v>0</v>
      </c>
      <c r="T107" s="512">
        <f>'別紙１-5月'!S57</f>
        <v>0</v>
      </c>
      <c r="U107" s="512">
        <f>'別紙１-5月'!T57</f>
        <v>0</v>
      </c>
      <c r="V107" s="511">
        <f>'別紙１-5月'!U57</f>
        <v>0</v>
      </c>
      <c r="W107" s="511">
        <f>'別紙１-5月'!V57</f>
        <v>0</v>
      </c>
      <c r="X107" s="510" t="str">
        <f>'別紙１-5月'!W57</f>
        <v/>
      </c>
      <c r="Z107" s="510"/>
    </row>
    <row r="108">
      <c r="A108" s="510" t="s">
        <v>313</v>
      </c>
      <c r="B108" s="510" t="str">
        <f>'別紙１-5月'!A58</f>
        <v/>
      </c>
      <c r="C108" s="510" t="str">
        <f>'別紙１-5月'!B58</f>
        <v/>
      </c>
      <c r="D108" s="510" t="str">
        <f>'別紙１-5月'!C58</f>
        <v/>
      </c>
      <c r="E108" s="510" t="str">
        <f>'別紙１-5月'!D58</f>
        <v/>
      </c>
      <c r="F108" s="510" t="str">
        <f>'別紙１-5月'!E58</f>
        <v/>
      </c>
      <c r="G108" s="510" t="str">
        <f>'別紙１-5月'!F58</f>
        <v/>
      </c>
      <c r="H108" s="510" t="str">
        <f>'別紙１-5月'!G58</f>
        <v/>
      </c>
      <c r="I108" s="510" t="str">
        <f>'別紙１-5月'!H58</f>
        <v/>
      </c>
      <c r="J108" s="510" t="str">
        <f>'別紙１-5月'!I58</f>
        <v/>
      </c>
      <c r="K108" s="510" t="str">
        <f>'別紙１-5月'!J58</f>
        <v/>
      </c>
      <c r="L108" s="510" t="str">
        <f>'別紙１-5月'!K58</f>
        <v/>
      </c>
      <c r="M108" s="511" t="str">
        <f>'別紙１-5月'!L58</f>
        <v/>
      </c>
      <c r="N108" s="512">
        <f>'別紙１-5月'!M58</f>
        <v>0</v>
      </c>
      <c r="O108" s="511">
        <f>'別紙１-5月'!N58</f>
        <v>0</v>
      </c>
      <c r="P108" s="511" t="str">
        <f>'別紙１-5月'!O58</f>
        <v/>
      </c>
      <c r="Q108" s="511" t="str">
        <f>'別紙１-5月'!P58</f>
        <v/>
      </c>
      <c r="R108" s="511" t="str">
        <f>'別紙１-5月'!Q58</f>
        <v/>
      </c>
      <c r="S108" s="511">
        <f>'別紙１-5月'!R58</f>
        <v>0</v>
      </c>
      <c r="T108" s="512">
        <f>'別紙１-5月'!S58</f>
        <v>0</v>
      </c>
      <c r="U108" s="512">
        <f>'別紙１-5月'!T58</f>
        <v>0</v>
      </c>
      <c r="V108" s="511">
        <f>'別紙１-5月'!U58</f>
        <v>0</v>
      </c>
      <c r="W108" s="511">
        <f>'別紙１-5月'!V58</f>
        <v>0</v>
      </c>
      <c r="X108" s="510" t="str">
        <f>'別紙１-5月'!W58</f>
        <v/>
      </c>
      <c r="Z108" s="510"/>
    </row>
    <row r="109">
      <c r="A109" s="510" t="s">
        <v>313</v>
      </c>
      <c r="B109" s="510" t="str">
        <f>'別紙１-5月'!A59</f>
        <v/>
      </c>
      <c r="C109" s="510" t="str">
        <f>'別紙１-5月'!B59</f>
        <v/>
      </c>
      <c r="D109" s="510" t="str">
        <f>'別紙１-5月'!C59</f>
        <v/>
      </c>
      <c r="E109" s="510" t="str">
        <f>'別紙１-5月'!D59</f>
        <v/>
      </c>
      <c r="F109" s="510" t="str">
        <f>'別紙１-5月'!E59</f>
        <v/>
      </c>
      <c r="G109" s="510" t="str">
        <f>'別紙１-5月'!F59</f>
        <v/>
      </c>
      <c r="H109" s="510" t="str">
        <f>'別紙１-5月'!G59</f>
        <v/>
      </c>
      <c r="I109" s="510" t="str">
        <f>'別紙１-5月'!H59</f>
        <v/>
      </c>
      <c r="J109" s="510" t="str">
        <f>'別紙１-5月'!I59</f>
        <v/>
      </c>
      <c r="K109" s="510" t="str">
        <f>'別紙１-5月'!J59</f>
        <v/>
      </c>
      <c r="L109" s="510" t="str">
        <f>'別紙１-5月'!K59</f>
        <v/>
      </c>
      <c r="M109" s="511" t="str">
        <f>'別紙１-5月'!L59</f>
        <v/>
      </c>
      <c r="N109" s="512">
        <f>'別紙１-5月'!M59</f>
        <v>0</v>
      </c>
      <c r="O109" s="511">
        <f>'別紙１-5月'!N59</f>
        <v>0</v>
      </c>
      <c r="P109" s="511" t="str">
        <f>'別紙１-5月'!O59</f>
        <v/>
      </c>
      <c r="Q109" s="511" t="str">
        <f>'別紙１-5月'!P59</f>
        <v/>
      </c>
      <c r="R109" s="511" t="str">
        <f>'別紙１-5月'!Q59</f>
        <v/>
      </c>
      <c r="S109" s="511">
        <f>'別紙１-5月'!R59</f>
        <v>0</v>
      </c>
      <c r="T109" s="512">
        <f>'別紙１-5月'!S59</f>
        <v>0</v>
      </c>
      <c r="U109" s="512">
        <f>'別紙１-5月'!T59</f>
        <v>0</v>
      </c>
      <c r="V109" s="511">
        <f>'別紙１-5月'!U59</f>
        <v>0</v>
      </c>
      <c r="W109" s="511">
        <f>'別紙１-5月'!V59</f>
        <v>0</v>
      </c>
      <c r="X109" s="510" t="str">
        <f>'別紙１-5月'!W59</f>
        <v/>
      </c>
      <c r="Z109" s="510"/>
    </row>
    <row r="110">
      <c r="A110" s="510" t="s">
        <v>313</v>
      </c>
      <c r="B110" s="510" t="str">
        <f>'別紙１-5月'!A60</f>
        <v/>
      </c>
      <c r="C110" s="510" t="str">
        <f>'別紙１-5月'!B60</f>
        <v/>
      </c>
      <c r="D110" s="510" t="str">
        <f>'別紙１-5月'!C60</f>
        <v/>
      </c>
      <c r="E110" s="510" t="str">
        <f>'別紙１-5月'!D60</f>
        <v/>
      </c>
      <c r="F110" s="510" t="str">
        <f>'別紙１-5月'!E60</f>
        <v/>
      </c>
      <c r="G110" s="510" t="str">
        <f>'別紙１-5月'!F60</f>
        <v/>
      </c>
      <c r="H110" s="510" t="str">
        <f>'別紙１-5月'!G60</f>
        <v/>
      </c>
      <c r="I110" s="510" t="str">
        <f>'別紙１-5月'!H60</f>
        <v/>
      </c>
      <c r="J110" s="510" t="str">
        <f>'別紙１-5月'!I60</f>
        <v/>
      </c>
      <c r="K110" s="510" t="str">
        <f>'別紙１-5月'!J60</f>
        <v/>
      </c>
      <c r="L110" s="510" t="str">
        <f>'別紙１-5月'!K60</f>
        <v/>
      </c>
      <c r="M110" s="511" t="str">
        <f>'別紙１-5月'!L60</f>
        <v/>
      </c>
      <c r="N110" s="512">
        <f>'別紙１-5月'!M60</f>
        <v>0</v>
      </c>
      <c r="O110" s="511">
        <f>'別紙１-5月'!N60</f>
        <v>0</v>
      </c>
      <c r="P110" s="511" t="str">
        <f>'別紙１-5月'!O60</f>
        <v/>
      </c>
      <c r="Q110" s="511" t="str">
        <f>'別紙１-5月'!P60</f>
        <v/>
      </c>
      <c r="R110" s="511" t="str">
        <f>'別紙１-5月'!Q60</f>
        <v/>
      </c>
      <c r="S110" s="511">
        <f>'別紙１-5月'!R60</f>
        <v>0</v>
      </c>
      <c r="T110" s="512">
        <f>'別紙１-5月'!S60</f>
        <v>0</v>
      </c>
      <c r="U110" s="512">
        <f>'別紙１-5月'!T60</f>
        <v>0</v>
      </c>
      <c r="V110" s="511">
        <f>'別紙１-5月'!U60</f>
        <v>0</v>
      </c>
      <c r="W110" s="511">
        <f>'別紙１-5月'!V60</f>
        <v>0</v>
      </c>
      <c r="X110" s="510" t="str">
        <f>'別紙１-5月'!W60</f>
        <v/>
      </c>
      <c r="Z110" s="510"/>
    </row>
    <row r="111">
      <c r="A111" s="510" t="s">
        <v>313</v>
      </c>
      <c r="B111" s="510" t="str">
        <f>'別紙１-5月'!A61</f>
        <v/>
      </c>
      <c r="C111" s="510" t="str">
        <f>'別紙１-5月'!B61</f>
        <v/>
      </c>
      <c r="D111" s="510" t="str">
        <f>'別紙１-5月'!C61</f>
        <v/>
      </c>
      <c r="E111" s="510" t="str">
        <f>'別紙１-5月'!D61</f>
        <v/>
      </c>
      <c r="F111" s="510" t="str">
        <f>'別紙１-5月'!E61</f>
        <v/>
      </c>
      <c r="G111" s="510" t="str">
        <f>'別紙１-5月'!F61</f>
        <v/>
      </c>
      <c r="H111" s="510" t="str">
        <f>'別紙１-5月'!G61</f>
        <v/>
      </c>
      <c r="I111" s="510" t="str">
        <f>'別紙１-5月'!H61</f>
        <v/>
      </c>
      <c r="J111" s="510" t="str">
        <f>'別紙１-5月'!I61</f>
        <v/>
      </c>
      <c r="K111" s="510" t="str">
        <f>'別紙１-5月'!J61</f>
        <v/>
      </c>
      <c r="L111" s="510" t="str">
        <f>'別紙１-5月'!K61</f>
        <v/>
      </c>
      <c r="M111" s="511" t="str">
        <f>'別紙１-5月'!L61</f>
        <v/>
      </c>
      <c r="N111" s="512">
        <f>'別紙１-5月'!M61</f>
        <v>0</v>
      </c>
      <c r="O111" s="511">
        <f>'別紙１-5月'!N61</f>
        <v>0</v>
      </c>
      <c r="P111" s="511" t="str">
        <f>'別紙１-5月'!O61</f>
        <v/>
      </c>
      <c r="Q111" s="511" t="str">
        <f>'別紙１-5月'!P61</f>
        <v/>
      </c>
      <c r="R111" s="511" t="str">
        <f>'別紙１-5月'!Q61</f>
        <v/>
      </c>
      <c r="S111" s="511">
        <f>'別紙１-5月'!R61</f>
        <v>0</v>
      </c>
      <c r="T111" s="512">
        <f>'別紙１-5月'!S61</f>
        <v>0</v>
      </c>
      <c r="U111" s="512">
        <f>'別紙１-5月'!T61</f>
        <v>0</v>
      </c>
      <c r="V111" s="511">
        <f>'別紙１-5月'!U61</f>
        <v>0</v>
      </c>
      <c r="W111" s="511">
        <f>'別紙１-5月'!V61</f>
        <v>0</v>
      </c>
      <c r="X111" s="510" t="str">
        <f>'別紙１-5月'!W61</f>
        <v/>
      </c>
      <c r="Z111" s="510"/>
    </row>
    <row r="112">
      <c r="A112" s="510" t="s">
        <v>313</v>
      </c>
      <c r="B112" s="510" t="str">
        <f>'別紙１-5月'!A62</f>
        <v/>
      </c>
      <c r="C112" s="510" t="str">
        <f>'別紙１-5月'!B62</f>
        <v/>
      </c>
      <c r="D112" s="510" t="str">
        <f>'別紙１-5月'!C62</f>
        <v/>
      </c>
      <c r="E112" s="510" t="str">
        <f>'別紙１-5月'!D62</f>
        <v/>
      </c>
      <c r="F112" s="510" t="str">
        <f>'別紙１-5月'!E62</f>
        <v/>
      </c>
      <c r="G112" s="510" t="str">
        <f>'別紙１-5月'!F62</f>
        <v/>
      </c>
      <c r="H112" s="510" t="str">
        <f>'別紙１-5月'!G62</f>
        <v/>
      </c>
      <c r="I112" s="510" t="str">
        <f>'別紙１-5月'!H62</f>
        <v/>
      </c>
      <c r="J112" s="510" t="str">
        <f>'別紙１-5月'!I62</f>
        <v/>
      </c>
      <c r="K112" s="510" t="str">
        <f>'別紙１-5月'!J62</f>
        <v/>
      </c>
      <c r="L112" s="510" t="str">
        <f>'別紙１-5月'!K62</f>
        <v/>
      </c>
      <c r="M112" s="511" t="str">
        <f>'別紙１-5月'!L62</f>
        <v/>
      </c>
      <c r="N112" s="512">
        <f>'別紙１-5月'!M62</f>
        <v>0</v>
      </c>
      <c r="O112" s="511">
        <f>'別紙１-5月'!N62</f>
        <v>0</v>
      </c>
      <c r="P112" s="511" t="str">
        <f>'別紙１-5月'!O62</f>
        <v/>
      </c>
      <c r="Q112" s="511" t="str">
        <f>'別紙１-5月'!P62</f>
        <v/>
      </c>
      <c r="R112" s="511" t="str">
        <f>'別紙１-5月'!Q62</f>
        <v/>
      </c>
      <c r="S112" s="511">
        <f>'別紙１-5月'!R62</f>
        <v>0</v>
      </c>
      <c r="T112" s="512">
        <f>'別紙１-5月'!S62</f>
        <v>0</v>
      </c>
      <c r="U112" s="512">
        <f>'別紙１-5月'!T62</f>
        <v>0</v>
      </c>
      <c r="V112" s="511">
        <f>'別紙１-5月'!U62</f>
        <v>0</v>
      </c>
      <c r="W112" s="511">
        <f>'別紙１-5月'!V62</f>
        <v>0</v>
      </c>
      <c r="X112" s="510" t="str">
        <f>'別紙１-5月'!W62</f>
        <v/>
      </c>
      <c r="Z112" s="510"/>
    </row>
    <row r="113">
      <c r="A113" s="510" t="s">
        <v>313</v>
      </c>
      <c r="B113" s="510" t="str">
        <f>'別紙１-5月'!A63</f>
        <v/>
      </c>
      <c r="C113" s="510" t="str">
        <f>'別紙１-5月'!B63</f>
        <v/>
      </c>
      <c r="D113" s="510" t="str">
        <f>'別紙１-5月'!C63</f>
        <v/>
      </c>
      <c r="E113" s="510" t="str">
        <f>'別紙１-5月'!D63</f>
        <v/>
      </c>
      <c r="F113" s="510" t="str">
        <f>'別紙１-5月'!E63</f>
        <v/>
      </c>
      <c r="G113" s="510" t="str">
        <f>'別紙１-5月'!F63</f>
        <v/>
      </c>
      <c r="H113" s="510" t="str">
        <f>'別紙１-5月'!G63</f>
        <v/>
      </c>
      <c r="I113" s="510" t="str">
        <f>'別紙１-5月'!H63</f>
        <v/>
      </c>
      <c r="J113" s="510" t="str">
        <f>'別紙１-5月'!I63</f>
        <v/>
      </c>
      <c r="K113" s="510" t="str">
        <f>'別紙１-5月'!J63</f>
        <v/>
      </c>
      <c r="L113" s="510" t="str">
        <f>'別紙１-5月'!K63</f>
        <v/>
      </c>
      <c r="M113" s="511" t="str">
        <f>'別紙１-5月'!L63</f>
        <v/>
      </c>
      <c r="N113" s="512">
        <f>'別紙１-5月'!M63</f>
        <v>0</v>
      </c>
      <c r="O113" s="511">
        <f>'別紙１-5月'!N63</f>
        <v>0</v>
      </c>
      <c r="P113" s="511" t="str">
        <f>'別紙１-5月'!O63</f>
        <v/>
      </c>
      <c r="Q113" s="511" t="str">
        <f>'別紙１-5月'!P63</f>
        <v/>
      </c>
      <c r="R113" s="511" t="str">
        <f>'別紙１-5月'!Q63</f>
        <v/>
      </c>
      <c r="S113" s="511">
        <f>'別紙１-5月'!R63</f>
        <v>0</v>
      </c>
      <c r="T113" s="512">
        <f>'別紙１-5月'!S63</f>
        <v>0</v>
      </c>
      <c r="U113" s="512">
        <f>'別紙１-5月'!T63</f>
        <v>0</v>
      </c>
      <c r="V113" s="511">
        <f>'別紙１-5月'!U63</f>
        <v>0</v>
      </c>
      <c r="W113" s="511">
        <f>'別紙１-5月'!V63</f>
        <v>0</v>
      </c>
      <c r="X113" s="510" t="str">
        <f>'別紙１-5月'!W63</f>
        <v/>
      </c>
      <c r="Z113" s="510"/>
    </row>
    <row r="114">
      <c r="A114" s="510" t="s">
        <v>313</v>
      </c>
      <c r="B114" s="510" t="str">
        <f>'別紙１-5月'!A64</f>
        <v/>
      </c>
      <c r="C114" s="510" t="str">
        <f>'別紙１-5月'!B64</f>
        <v/>
      </c>
      <c r="D114" s="510" t="str">
        <f>'別紙１-5月'!C64</f>
        <v/>
      </c>
      <c r="E114" s="510" t="str">
        <f>'別紙１-5月'!D64</f>
        <v/>
      </c>
      <c r="F114" s="510" t="str">
        <f>'別紙１-5月'!E64</f>
        <v/>
      </c>
      <c r="G114" s="510" t="str">
        <f>'別紙１-5月'!F64</f>
        <v/>
      </c>
      <c r="H114" s="510" t="str">
        <f>'別紙１-5月'!G64</f>
        <v/>
      </c>
      <c r="I114" s="510" t="str">
        <f>'別紙１-5月'!H64</f>
        <v/>
      </c>
      <c r="J114" s="510" t="str">
        <f>'別紙１-5月'!I64</f>
        <v/>
      </c>
      <c r="K114" s="510" t="str">
        <f>'別紙１-5月'!J64</f>
        <v/>
      </c>
      <c r="L114" s="510" t="str">
        <f>'別紙１-5月'!K64</f>
        <v/>
      </c>
      <c r="M114" s="511" t="str">
        <f>'別紙１-5月'!L64</f>
        <v/>
      </c>
      <c r="N114" s="512">
        <f>'別紙１-5月'!M64</f>
        <v>0</v>
      </c>
      <c r="O114" s="511">
        <f>'別紙１-5月'!N64</f>
        <v>0</v>
      </c>
      <c r="P114" s="511" t="str">
        <f>'別紙１-5月'!O64</f>
        <v/>
      </c>
      <c r="Q114" s="511" t="str">
        <f>'別紙１-5月'!P64</f>
        <v/>
      </c>
      <c r="R114" s="511" t="str">
        <f>'別紙１-5月'!Q64</f>
        <v/>
      </c>
      <c r="S114" s="511">
        <f>'別紙１-5月'!R64</f>
        <v>0</v>
      </c>
      <c r="T114" s="512">
        <f>'別紙１-5月'!S64</f>
        <v>0</v>
      </c>
      <c r="U114" s="512">
        <f>'別紙１-5月'!T64</f>
        <v>0</v>
      </c>
      <c r="V114" s="511">
        <f>'別紙１-5月'!U64</f>
        <v>0</v>
      </c>
      <c r="W114" s="511">
        <f>'別紙１-5月'!V64</f>
        <v>0</v>
      </c>
      <c r="X114" s="510" t="str">
        <f>'別紙１-5月'!W64</f>
        <v/>
      </c>
      <c r="Z114" s="510"/>
    </row>
    <row r="115">
      <c r="A115" s="510" t="s">
        <v>313</v>
      </c>
      <c r="B115" s="510" t="str">
        <f>'別紙１-5月'!A65</f>
        <v/>
      </c>
      <c r="C115" s="510" t="str">
        <f>'別紙１-5月'!B65</f>
        <v/>
      </c>
      <c r="D115" s="510" t="str">
        <f>'別紙１-5月'!C65</f>
        <v/>
      </c>
      <c r="E115" s="510" t="str">
        <f>'別紙１-5月'!D65</f>
        <v/>
      </c>
      <c r="F115" s="510" t="str">
        <f>'別紙１-5月'!E65</f>
        <v/>
      </c>
      <c r="G115" s="510" t="str">
        <f>'別紙１-5月'!F65</f>
        <v/>
      </c>
      <c r="H115" s="510" t="str">
        <f>'別紙１-5月'!G65</f>
        <v/>
      </c>
      <c r="I115" s="510" t="str">
        <f>'別紙１-5月'!H65</f>
        <v/>
      </c>
      <c r="J115" s="510" t="str">
        <f>'別紙１-5月'!I65</f>
        <v/>
      </c>
      <c r="K115" s="510" t="str">
        <f>'別紙１-5月'!J65</f>
        <v/>
      </c>
      <c r="L115" s="510" t="str">
        <f>'別紙１-5月'!K65</f>
        <v/>
      </c>
      <c r="M115" s="511" t="str">
        <f>'別紙１-5月'!L65</f>
        <v/>
      </c>
      <c r="N115" s="512">
        <f>'別紙１-5月'!M65</f>
        <v>0</v>
      </c>
      <c r="O115" s="511">
        <f>'別紙１-5月'!N65</f>
        <v>0</v>
      </c>
      <c r="P115" s="511" t="str">
        <f>'別紙１-5月'!O65</f>
        <v/>
      </c>
      <c r="Q115" s="511" t="str">
        <f>'別紙１-5月'!P65</f>
        <v/>
      </c>
      <c r="R115" s="511" t="str">
        <f>'別紙１-5月'!Q65</f>
        <v/>
      </c>
      <c r="S115" s="511">
        <f>'別紙１-5月'!R65</f>
        <v>0</v>
      </c>
      <c r="T115" s="512">
        <f>'別紙１-5月'!S65</f>
        <v>0</v>
      </c>
      <c r="U115" s="512">
        <f>'別紙１-5月'!T65</f>
        <v>0</v>
      </c>
      <c r="V115" s="511">
        <f>'別紙１-5月'!U65</f>
        <v>0</v>
      </c>
      <c r="W115" s="511">
        <f>'別紙１-5月'!V65</f>
        <v>0</v>
      </c>
      <c r="X115" s="510" t="str">
        <f>'別紙１-5月'!W65</f>
        <v/>
      </c>
      <c r="Z115" s="510"/>
    </row>
    <row r="116">
      <c r="A116" s="510" t="s">
        <v>313</v>
      </c>
      <c r="B116" s="510" t="str">
        <f>'別紙１-5月'!A66</f>
        <v/>
      </c>
      <c r="C116" s="510" t="str">
        <f>'別紙１-5月'!B66</f>
        <v/>
      </c>
      <c r="D116" s="510" t="str">
        <f>'別紙１-5月'!C66</f>
        <v/>
      </c>
      <c r="E116" s="510" t="str">
        <f>'別紙１-5月'!D66</f>
        <v/>
      </c>
      <c r="F116" s="510" t="str">
        <f>'別紙１-5月'!E66</f>
        <v/>
      </c>
      <c r="G116" s="510" t="str">
        <f>'別紙１-5月'!F66</f>
        <v/>
      </c>
      <c r="H116" s="510" t="str">
        <f>'別紙１-5月'!G66</f>
        <v/>
      </c>
      <c r="I116" s="510" t="str">
        <f>'別紙１-5月'!H66</f>
        <v/>
      </c>
      <c r="J116" s="510" t="str">
        <f>'別紙１-5月'!I66</f>
        <v/>
      </c>
      <c r="K116" s="510" t="str">
        <f>'別紙１-5月'!J66</f>
        <v/>
      </c>
      <c r="L116" s="510" t="str">
        <f>'別紙１-5月'!K66</f>
        <v/>
      </c>
      <c r="M116" s="511" t="str">
        <f>'別紙１-5月'!L66</f>
        <v/>
      </c>
      <c r="N116" s="512">
        <f>'別紙１-5月'!M66</f>
        <v>0</v>
      </c>
      <c r="O116" s="511">
        <f>'別紙１-5月'!N66</f>
        <v>0</v>
      </c>
      <c r="P116" s="511" t="str">
        <f>'別紙１-5月'!O66</f>
        <v/>
      </c>
      <c r="Q116" s="511" t="str">
        <f>'別紙１-5月'!P66</f>
        <v/>
      </c>
      <c r="R116" s="511" t="str">
        <f>'別紙１-5月'!Q66</f>
        <v/>
      </c>
      <c r="S116" s="511">
        <f>'別紙１-5月'!R66</f>
        <v>0</v>
      </c>
      <c r="T116" s="512">
        <f>'別紙１-5月'!S66</f>
        <v>0</v>
      </c>
      <c r="U116" s="512">
        <f>'別紙１-5月'!T66</f>
        <v>0</v>
      </c>
      <c r="V116" s="511">
        <f>'別紙１-5月'!U66</f>
        <v>0</v>
      </c>
      <c r="W116" s="511">
        <f>'別紙１-5月'!V66</f>
        <v>0</v>
      </c>
      <c r="X116" s="510" t="str">
        <f>'別紙１-5月'!W66</f>
        <v/>
      </c>
      <c r="Z116" s="510"/>
    </row>
    <row r="117">
      <c r="A117" s="510" t="s">
        <v>313</v>
      </c>
      <c r="B117" s="510" t="str">
        <f>'別紙１-5月'!A67</f>
        <v/>
      </c>
      <c r="C117" s="510" t="str">
        <f>'別紙１-5月'!B67</f>
        <v/>
      </c>
      <c r="D117" s="510" t="str">
        <f>'別紙１-5月'!C67</f>
        <v/>
      </c>
      <c r="E117" s="510" t="str">
        <f>'別紙１-5月'!D67</f>
        <v/>
      </c>
      <c r="F117" s="510" t="str">
        <f>'別紙１-5月'!E67</f>
        <v/>
      </c>
      <c r="G117" s="510" t="str">
        <f>'別紙１-5月'!F67</f>
        <v/>
      </c>
      <c r="H117" s="510" t="str">
        <f>'別紙１-5月'!G67</f>
        <v/>
      </c>
      <c r="I117" s="510" t="str">
        <f>'別紙１-5月'!H67</f>
        <v/>
      </c>
      <c r="J117" s="510" t="str">
        <f>'別紙１-5月'!I67</f>
        <v/>
      </c>
      <c r="K117" s="510" t="str">
        <f>'別紙１-5月'!J67</f>
        <v/>
      </c>
      <c r="L117" s="510" t="str">
        <f>'別紙１-5月'!K67</f>
        <v/>
      </c>
      <c r="M117" s="511" t="str">
        <f>'別紙１-5月'!L67</f>
        <v/>
      </c>
      <c r="N117" s="512">
        <f>'別紙１-5月'!M67</f>
        <v>0</v>
      </c>
      <c r="O117" s="511">
        <f>'別紙１-5月'!N67</f>
        <v>0</v>
      </c>
      <c r="P117" s="511" t="str">
        <f>'別紙１-5月'!O67</f>
        <v/>
      </c>
      <c r="Q117" s="511" t="str">
        <f>'別紙１-5月'!P67</f>
        <v/>
      </c>
      <c r="R117" s="511" t="str">
        <f>'別紙１-5月'!Q67</f>
        <v/>
      </c>
      <c r="S117" s="511">
        <f>'別紙１-5月'!R67</f>
        <v>0</v>
      </c>
      <c r="T117" s="512">
        <f>'別紙１-5月'!S67</f>
        <v>0</v>
      </c>
      <c r="U117" s="512">
        <f>'別紙１-5月'!T67</f>
        <v>0</v>
      </c>
      <c r="V117" s="511">
        <f>'別紙１-5月'!U67</f>
        <v>0</v>
      </c>
      <c r="W117" s="511">
        <f>'別紙１-5月'!V67</f>
        <v>0</v>
      </c>
      <c r="X117" s="510" t="str">
        <f>'別紙１-5月'!W67</f>
        <v/>
      </c>
      <c r="Z117" s="510"/>
    </row>
    <row r="118">
      <c r="A118" s="510" t="s">
        <v>313</v>
      </c>
      <c r="B118" s="510" t="str">
        <f>'別紙１-5月'!A68</f>
        <v/>
      </c>
      <c r="C118" s="510" t="str">
        <f>'別紙１-5月'!B68</f>
        <v/>
      </c>
      <c r="D118" s="510" t="str">
        <f>'別紙１-5月'!C68</f>
        <v/>
      </c>
      <c r="E118" s="510" t="str">
        <f>'別紙１-5月'!D68</f>
        <v/>
      </c>
      <c r="F118" s="510" t="str">
        <f>'別紙１-5月'!E68</f>
        <v/>
      </c>
      <c r="G118" s="510" t="str">
        <f>'別紙１-5月'!F68</f>
        <v/>
      </c>
      <c r="H118" s="510" t="str">
        <f>'別紙１-5月'!G68</f>
        <v/>
      </c>
      <c r="I118" s="510" t="str">
        <f>'別紙１-5月'!H68</f>
        <v/>
      </c>
      <c r="J118" s="510" t="str">
        <f>'別紙１-5月'!I68</f>
        <v/>
      </c>
      <c r="K118" s="510" t="str">
        <f>'別紙１-5月'!J68</f>
        <v/>
      </c>
      <c r="L118" s="510" t="str">
        <f>'別紙１-5月'!K68</f>
        <v/>
      </c>
      <c r="M118" s="511" t="str">
        <f>'別紙１-5月'!L68</f>
        <v/>
      </c>
      <c r="N118" s="512">
        <f>'別紙１-5月'!M68</f>
        <v>0</v>
      </c>
      <c r="O118" s="511">
        <f>'別紙１-5月'!N68</f>
        <v>0</v>
      </c>
      <c r="P118" s="511" t="str">
        <f>'別紙１-5月'!O68</f>
        <v/>
      </c>
      <c r="Q118" s="511" t="str">
        <f>'別紙１-5月'!P68</f>
        <v/>
      </c>
      <c r="R118" s="511" t="str">
        <f>'別紙１-5月'!Q68</f>
        <v/>
      </c>
      <c r="S118" s="511">
        <f>'別紙１-5月'!R68</f>
        <v>0</v>
      </c>
      <c r="T118" s="512">
        <f>'別紙１-5月'!S68</f>
        <v>0</v>
      </c>
      <c r="U118" s="512">
        <f>'別紙１-5月'!T68</f>
        <v>0</v>
      </c>
      <c r="V118" s="511">
        <f>'別紙１-5月'!U68</f>
        <v>0</v>
      </c>
      <c r="W118" s="511">
        <f>'別紙１-5月'!V68</f>
        <v>0</v>
      </c>
      <c r="X118" s="510" t="str">
        <f>'別紙１-5月'!W68</f>
        <v/>
      </c>
      <c r="Z118" s="510"/>
    </row>
    <row r="119">
      <c r="A119" s="510" t="s">
        <v>313</v>
      </c>
      <c r="B119" s="510" t="str">
        <f>'別紙１-5月'!A69</f>
        <v/>
      </c>
      <c r="C119" s="510" t="str">
        <f>'別紙１-5月'!B69</f>
        <v/>
      </c>
      <c r="D119" s="510" t="str">
        <f>'別紙１-5月'!C69</f>
        <v/>
      </c>
      <c r="E119" s="510" t="str">
        <f>'別紙１-5月'!D69</f>
        <v/>
      </c>
      <c r="F119" s="510" t="str">
        <f>'別紙１-5月'!E69</f>
        <v/>
      </c>
      <c r="G119" s="510" t="str">
        <f>'別紙１-5月'!F69</f>
        <v/>
      </c>
      <c r="H119" s="510" t="str">
        <f>'別紙１-5月'!G69</f>
        <v/>
      </c>
      <c r="I119" s="510" t="str">
        <f>'別紙１-5月'!H69</f>
        <v/>
      </c>
      <c r="J119" s="510" t="str">
        <f>'別紙１-5月'!I69</f>
        <v/>
      </c>
      <c r="K119" s="510" t="str">
        <f>'別紙１-5月'!J69</f>
        <v/>
      </c>
      <c r="L119" s="510" t="str">
        <f>'別紙１-5月'!K69</f>
        <v/>
      </c>
      <c r="M119" s="511" t="str">
        <f>'別紙１-5月'!L69</f>
        <v/>
      </c>
      <c r="N119" s="512">
        <f>'別紙１-5月'!M69</f>
        <v>0</v>
      </c>
      <c r="O119" s="511">
        <f>'別紙１-5月'!N69</f>
        <v>0</v>
      </c>
      <c r="P119" s="511" t="str">
        <f>'別紙１-5月'!O69</f>
        <v/>
      </c>
      <c r="Q119" s="511" t="str">
        <f>'別紙１-5月'!P69</f>
        <v/>
      </c>
      <c r="R119" s="511" t="str">
        <f>'別紙１-5月'!Q69</f>
        <v/>
      </c>
      <c r="S119" s="511">
        <f>'別紙１-5月'!R69</f>
        <v>0</v>
      </c>
      <c r="T119" s="512">
        <f>'別紙１-5月'!S69</f>
        <v>0</v>
      </c>
      <c r="U119" s="512">
        <f>'別紙１-5月'!T69</f>
        <v>0</v>
      </c>
      <c r="V119" s="511">
        <f>'別紙１-5月'!U69</f>
        <v>0</v>
      </c>
      <c r="W119" s="511">
        <f>'別紙１-5月'!V69</f>
        <v>0</v>
      </c>
      <c r="X119" s="510" t="str">
        <f>'別紙１-5月'!W69</f>
        <v/>
      </c>
      <c r="Z119" s="510"/>
    </row>
    <row r="120">
      <c r="A120" s="510" t="s">
        <v>313</v>
      </c>
      <c r="B120" s="510" t="str">
        <f>'別紙１-5月'!A70</f>
        <v/>
      </c>
      <c r="C120" s="510" t="str">
        <f>'別紙１-5月'!B70</f>
        <v/>
      </c>
      <c r="D120" s="510" t="str">
        <f>'別紙１-5月'!C70</f>
        <v/>
      </c>
      <c r="E120" s="510" t="str">
        <f>'別紙１-5月'!D70</f>
        <v/>
      </c>
      <c r="F120" s="510" t="str">
        <f>'別紙１-5月'!E70</f>
        <v/>
      </c>
      <c r="G120" s="510" t="str">
        <f>'別紙１-5月'!F70</f>
        <v/>
      </c>
      <c r="H120" s="510" t="str">
        <f>'別紙１-5月'!G70</f>
        <v/>
      </c>
      <c r="I120" s="510" t="str">
        <f>'別紙１-5月'!H70</f>
        <v/>
      </c>
      <c r="J120" s="510" t="str">
        <f>'別紙１-5月'!I70</f>
        <v/>
      </c>
      <c r="K120" s="510" t="str">
        <f>'別紙１-5月'!J70</f>
        <v/>
      </c>
      <c r="L120" s="510" t="str">
        <f>'別紙１-5月'!K70</f>
        <v/>
      </c>
      <c r="M120" s="511" t="str">
        <f>'別紙１-5月'!L70</f>
        <v/>
      </c>
      <c r="N120" s="512">
        <f>'別紙１-5月'!M70</f>
        <v>0</v>
      </c>
      <c r="O120" s="511">
        <f>'別紙１-5月'!N70</f>
        <v>0</v>
      </c>
      <c r="P120" s="511" t="str">
        <f>'別紙１-5月'!O70</f>
        <v/>
      </c>
      <c r="Q120" s="511" t="str">
        <f>'別紙１-5月'!P70</f>
        <v/>
      </c>
      <c r="R120" s="511" t="str">
        <f>'別紙１-5月'!Q70</f>
        <v/>
      </c>
      <c r="S120" s="511">
        <f>'別紙１-5月'!R70</f>
        <v>0</v>
      </c>
      <c r="T120" s="512">
        <f>'別紙１-5月'!S70</f>
        <v>0</v>
      </c>
      <c r="U120" s="512">
        <f>'別紙１-5月'!T70</f>
        <v>0</v>
      </c>
      <c r="V120" s="511">
        <f>'別紙１-5月'!U70</f>
        <v>0</v>
      </c>
      <c r="W120" s="511">
        <f>'別紙１-5月'!V70</f>
        <v>0</v>
      </c>
      <c r="X120" s="510" t="str">
        <f>'別紙１-5月'!W70</f>
        <v/>
      </c>
      <c r="Z120" s="510"/>
    </row>
    <row r="121">
      <c r="A121" s="510" t="s">
        <v>313</v>
      </c>
      <c r="B121" s="510" t="str">
        <f>'別紙１-5月'!A71</f>
        <v/>
      </c>
      <c r="C121" s="510" t="str">
        <f>'別紙１-5月'!B71</f>
        <v/>
      </c>
      <c r="D121" s="510" t="str">
        <f>'別紙１-5月'!C71</f>
        <v/>
      </c>
      <c r="E121" s="510" t="str">
        <f>'別紙１-5月'!D71</f>
        <v/>
      </c>
      <c r="F121" s="510" t="str">
        <f>'別紙１-5月'!E71</f>
        <v/>
      </c>
      <c r="G121" s="510" t="str">
        <f>'別紙１-5月'!F71</f>
        <v/>
      </c>
      <c r="H121" s="510" t="str">
        <f>'別紙１-5月'!G71</f>
        <v/>
      </c>
      <c r="I121" s="510" t="str">
        <f>'別紙１-5月'!H71</f>
        <v/>
      </c>
      <c r="J121" s="510" t="str">
        <f>'別紙１-5月'!I71</f>
        <v/>
      </c>
      <c r="K121" s="510" t="str">
        <f>'別紙１-5月'!J71</f>
        <v/>
      </c>
      <c r="L121" s="510" t="str">
        <f>'別紙１-5月'!K71</f>
        <v/>
      </c>
      <c r="M121" s="511" t="str">
        <f>'別紙１-5月'!L71</f>
        <v/>
      </c>
      <c r="N121" s="512">
        <f>'別紙１-5月'!M71</f>
        <v>0</v>
      </c>
      <c r="O121" s="511">
        <f>'別紙１-5月'!N71</f>
        <v>0</v>
      </c>
      <c r="P121" s="511" t="str">
        <f>'別紙１-5月'!O71</f>
        <v/>
      </c>
      <c r="Q121" s="511" t="str">
        <f>'別紙１-5月'!P71</f>
        <v/>
      </c>
      <c r="R121" s="511" t="str">
        <f>'別紙１-5月'!Q71</f>
        <v/>
      </c>
      <c r="S121" s="511">
        <f>'別紙１-5月'!R71</f>
        <v>0</v>
      </c>
      <c r="T121" s="512">
        <f>'別紙１-5月'!S71</f>
        <v>0</v>
      </c>
      <c r="U121" s="512">
        <f>'別紙１-5月'!T71</f>
        <v>0</v>
      </c>
      <c r="V121" s="511">
        <f>'別紙１-5月'!U71</f>
        <v>0</v>
      </c>
      <c r="W121" s="511">
        <f>'別紙１-5月'!V71</f>
        <v>0</v>
      </c>
      <c r="X121" s="510" t="str">
        <f>'別紙１-5月'!W71</f>
        <v/>
      </c>
      <c r="Z121" s="510"/>
    </row>
    <row r="122">
      <c r="A122" s="510" t="s">
        <v>313</v>
      </c>
      <c r="B122" s="510" t="str">
        <f>'別紙１-5月'!A72</f>
        <v/>
      </c>
      <c r="C122" s="510" t="str">
        <f>'別紙１-5月'!B72</f>
        <v/>
      </c>
      <c r="D122" s="510" t="str">
        <f>'別紙１-5月'!C72</f>
        <v/>
      </c>
      <c r="E122" s="510" t="str">
        <f>'別紙１-5月'!D72</f>
        <v/>
      </c>
      <c r="F122" s="510" t="str">
        <f>'別紙１-5月'!E72</f>
        <v/>
      </c>
      <c r="G122" s="510" t="str">
        <f>'別紙１-5月'!F72</f>
        <v/>
      </c>
      <c r="H122" s="510" t="str">
        <f>'別紙１-5月'!G72</f>
        <v/>
      </c>
      <c r="I122" s="510" t="str">
        <f>'別紙１-5月'!H72</f>
        <v/>
      </c>
      <c r="J122" s="510" t="str">
        <f>'別紙１-5月'!I72</f>
        <v/>
      </c>
      <c r="K122" s="510" t="str">
        <f>'別紙１-5月'!J72</f>
        <v/>
      </c>
      <c r="L122" s="510" t="str">
        <f>'別紙１-5月'!K72</f>
        <v/>
      </c>
      <c r="M122" s="511" t="str">
        <f>'別紙１-5月'!L72</f>
        <v/>
      </c>
      <c r="N122" s="512">
        <f>'別紙１-5月'!M72</f>
        <v>0</v>
      </c>
      <c r="O122" s="511">
        <f>'別紙１-5月'!N72</f>
        <v>0</v>
      </c>
      <c r="P122" s="511" t="str">
        <f>'別紙１-5月'!O72</f>
        <v/>
      </c>
      <c r="Q122" s="511" t="str">
        <f>'別紙１-5月'!P72</f>
        <v/>
      </c>
      <c r="R122" s="511" t="str">
        <f>'別紙１-5月'!Q72</f>
        <v/>
      </c>
      <c r="S122" s="511">
        <f>'別紙１-5月'!R72</f>
        <v>0</v>
      </c>
      <c r="T122" s="512">
        <f>'別紙１-5月'!S72</f>
        <v>0</v>
      </c>
      <c r="U122" s="512">
        <f>'別紙１-5月'!T72</f>
        <v>0</v>
      </c>
      <c r="V122" s="511">
        <f>'別紙１-5月'!U72</f>
        <v>0</v>
      </c>
      <c r="W122" s="511">
        <f>'別紙１-5月'!V72</f>
        <v>0</v>
      </c>
      <c r="X122" s="510" t="str">
        <f>'別紙１-5月'!W72</f>
        <v/>
      </c>
      <c r="Z122" s="510"/>
    </row>
    <row r="123">
      <c r="A123" s="510" t="s">
        <v>313</v>
      </c>
      <c r="B123" s="510" t="str">
        <f>'別紙１-5月'!A73</f>
        <v/>
      </c>
      <c r="C123" s="510" t="str">
        <f>'別紙１-5月'!B73</f>
        <v/>
      </c>
      <c r="D123" s="510" t="str">
        <f>'別紙１-5月'!C73</f>
        <v/>
      </c>
      <c r="E123" s="510" t="str">
        <f>'別紙１-5月'!D73</f>
        <v/>
      </c>
      <c r="F123" s="510" t="str">
        <f>'別紙１-5月'!E73</f>
        <v/>
      </c>
      <c r="G123" s="510" t="str">
        <f>'別紙１-5月'!F73</f>
        <v/>
      </c>
      <c r="H123" s="510" t="str">
        <f>'別紙１-5月'!G73</f>
        <v/>
      </c>
      <c r="I123" s="510" t="str">
        <f>'別紙１-5月'!H73</f>
        <v/>
      </c>
      <c r="J123" s="510" t="str">
        <f>'別紙１-5月'!I73</f>
        <v/>
      </c>
      <c r="K123" s="510" t="str">
        <f>'別紙１-5月'!J73</f>
        <v/>
      </c>
      <c r="L123" s="510" t="str">
        <f>'別紙１-5月'!K73</f>
        <v/>
      </c>
      <c r="M123" s="511" t="str">
        <f>'別紙１-5月'!L73</f>
        <v/>
      </c>
      <c r="N123" s="512">
        <f>'別紙１-5月'!M73</f>
        <v>0</v>
      </c>
      <c r="O123" s="511">
        <f>'別紙１-5月'!N73</f>
        <v>0</v>
      </c>
      <c r="P123" s="511" t="str">
        <f>'別紙１-5月'!O73</f>
        <v/>
      </c>
      <c r="Q123" s="511" t="str">
        <f>'別紙１-5月'!P73</f>
        <v/>
      </c>
      <c r="R123" s="511" t="str">
        <f>'別紙１-5月'!Q73</f>
        <v/>
      </c>
      <c r="S123" s="511">
        <f>'別紙１-5月'!R73</f>
        <v>0</v>
      </c>
      <c r="T123" s="512">
        <f>'別紙１-5月'!S73</f>
        <v>0</v>
      </c>
      <c r="U123" s="512">
        <f>'別紙１-5月'!T73</f>
        <v>0</v>
      </c>
      <c r="V123" s="511">
        <f>'別紙１-5月'!U73</f>
        <v>0</v>
      </c>
      <c r="W123" s="511">
        <f>'別紙１-5月'!V73</f>
        <v>0</v>
      </c>
      <c r="X123" s="510" t="str">
        <f>'別紙１-5月'!W73</f>
        <v/>
      </c>
      <c r="Z123" s="510"/>
    </row>
    <row r="124">
      <c r="A124" s="510" t="s">
        <v>313</v>
      </c>
      <c r="B124" s="510" t="str">
        <f>'別紙１-5月'!A74</f>
        <v/>
      </c>
      <c r="C124" s="510" t="str">
        <f>'別紙１-5月'!B74</f>
        <v/>
      </c>
      <c r="D124" s="510" t="str">
        <f>'別紙１-5月'!C74</f>
        <v/>
      </c>
      <c r="E124" s="510" t="str">
        <f>'別紙１-5月'!D74</f>
        <v/>
      </c>
      <c r="F124" s="510" t="str">
        <f>'別紙１-5月'!E74</f>
        <v/>
      </c>
      <c r="G124" s="510" t="str">
        <f>'別紙１-5月'!F74</f>
        <v/>
      </c>
      <c r="H124" s="510" t="str">
        <f>'別紙１-5月'!G74</f>
        <v/>
      </c>
      <c r="I124" s="510" t="str">
        <f>'別紙１-5月'!H74</f>
        <v/>
      </c>
      <c r="J124" s="510" t="str">
        <f>'別紙１-5月'!I74</f>
        <v/>
      </c>
      <c r="K124" s="510" t="str">
        <f>'別紙１-5月'!J74</f>
        <v/>
      </c>
      <c r="L124" s="510" t="str">
        <f>'別紙１-5月'!K74</f>
        <v/>
      </c>
      <c r="M124" s="511" t="str">
        <f>'別紙１-5月'!L74</f>
        <v/>
      </c>
      <c r="N124" s="512">
        <f>'別紙１-5月'!M74</f>
        <v>0</v>
      </c>
      <c r="O124" s="511">
        <f>'別紙１-5月'!N74</f>
        <v>0</v>
      </c>
      <c r="P124" s="511" t="str">
        <f>'別紙１-5月'!O74</f>
        <v/>
      </c>
      <c r="Q124" s="511" t="str">
        <f>'別紙１-5月'!P74</f>
        <v/>
      </c>
      <c r="R124" s="511" t="str">
        <f>'別紙１-5月'!Q74</f>
        <v/>
      </c>
      <c r="S124" s="511">
        <f>'別紙１-5月'!R74</f>
        <v>0</v>
      </c>
      <c r="T124" s="512">
        <f>'別紙１-5月'!S74</f>
        <v>0</v>
      </c>
      <c r="U124" s="512">
        <f>'別紙１-5月'!T74</f>
        <v>0</v>
      </c>
      <c r="V124" s="511">
        <f>'別紙１-5月'!U74</f>
        <v>0</v>
      </c>
      <c r="W124" s="511">
        <f>'別紙１-5月'!V74</f>
        <v>0</v>
      </c>
      <c r="X124" s="510" t="str">
        <f>'別紙１-5月'!W74</f>
        <v/>
      </c>
      <c r="Z124" s="510"/>
    </row>
    <row r="125">
      <c r="A125" s="510" t="s">
        <v>313</v>
      </c>
      <c r="B125" s="510" t="str">
        <f>'別紙１-5月'!A75</f>
        <v/>
      </c>
      <c r="C125" s="510" t="str">
        <f>'別紙１-5月'!B75</f>
        <v/>
      </c>
      <c r="D125" s="510" t="str">
        <f>'別紙１-5月'!C75</f>
        <v/>
      </c>
      <c r="E125" s="510" t="str">
        <f>'別紙１-5月'!D75</f>
        <v/>
      </c>
      <c r="F125" s="510" t="str">
        <f>'別紙１-5月'!E75</f>
        <v/>
      </c>
      <c r="G125" s="510" t="str">
        <f>'別紙１-5月'!F75</f>
        <v/>
      </c>
      <c r="H125" s="510" t="str">
        <f>'別紙１-5月'!G75</f>
        <v/>
      </c>
      <c r="I125" s="510" t="str">
        <f>'別紙１-5月'!H75</f>
        <v/>
      </c>
      <c r="J125" s="510" t="str">
        <f>'別紙１-5月'!I75</f>
        <v/>
      </c>
      <c r="K125" s="510" t="str">
        <f>'別紙１-5月'!J75</f>
        <v/>
      </c>
      <c r="L125" s="510" t="str">
        <f>'別紙１-5月'!K75</f>
        <v/>
      </c>
      <c r="M125" s="511" t="str">
        <f>'別紙１-5月'!L75</f>
        <v/>
      </c>
      <c r="N125" s="512">
        <f>'別紙１-5月'!M75</f>
        <v>0</v>
      </c>
      <c r="O125" s="511">
        <f>'別紙１-5月'!N75</f>
        <v>0</v>
      </c>
      <c r="P125" s="511" t="str">
        <f>'別紙１-5月'!O75</f>
        <v/>
      </c>
      <c r="Q125" s="511" t="str">
        <f>'別紙１-5月'!P75</f>
        <v/>
      </c>
      <c r="R125" s="511" t="str">
        <f>'別紙１-5月'!Q75</f>
        <v/>
      </c>
      <c r="S125" s="511">
        <f>'別紙１-5月'!R75</f>
        <v>0</v>
      </c>
      <c r="T125" s="512">
        <f>'別紙１-5月'!S75</f>
        <v>0</v>
      </c>
      <c r="U125" s="512">
        <f>'別紙１-5月'!T75</f>
        <v>0</v>
      </c>
      <c r="V125" s="511">
        <f>'別紙１-5月'!U75</f>
        <v>0</v>
      </c>
      <c r="W125" s="511">
        <f>'別紙１-5月'!V75</f>
        <v>0</v>
      </c>
      <c r="X125" s="510" t="str">
        <f>'別紙１-5月'!W75</f>
        <v/>
      </c>
      <c r="Z125" s="510"/>
    </row>
    <row r="126">
      <c r="A126" s="510" t="s">
        <v>313</v>
      </c>
      <c r="B126" s="510" t="str">
        <f>'別紙１-5月'!A76</f>
        <v/>
      </c>
      <c r="C126" s="510" t="str">
        <f>'別紙１-5月'!B76</f>
        <v/>
      </c>
      <c r="D126" s="510" t="str">
        <f>'別紙１-5月'!C76</f>
        <v/>
      </c>
      <c r="E126" s="510" t="str">
        <f>'別紙１-5月'!D76</f>
        <v/>
      </c>
      <c r="F126" s="510" t="str">
        <f>'別紙１-5月'!E76</f>
        <v/>
      </c>
      <c r="G126" s="510" t="str">
        <f>'別紙１-5月'!F76</f>
        <v/>
      </c>
      <c r="H126" s="510" t="str">
        <f>'別紙１-5月'!G76</f>
        <v/>
      </c>
      <c r="I126" s="510" t="str">
        <f>'別紙１-5月'!H76</f>
        <v/>
      </c>
      <c r="J126" s="510" t="str">
        <f>'別紙１-5月'!I76</f>
        <v/>
      </c>
      <c r="K126" s="510" t="str">
        <f>'別紙１-5月'!J76</f>
        <v/>
      </c>
      <c r="L126" s="510" t="str">
        <f>'別紙１-5月'!K76</f>
        <v/>
      </c>
      <c r="M126" s="511" t="str">
        <f>'別紙１-5月'!L76</f>
        <v/>
      </c>
      <c r="N126" s="512">
        <f>'別紙１-5月'!M76</f>
        <v>0</v>
      </c>
      <c r="O126" s="511">
        <f>'別紙１-5月'!N76</f>
        <v>0</v>
      </c>
      <c r="P126" s="511" t="str">
        <f>'別紙１-5月'!O76</f>
        <v/>
      </c>
      <c r="Q126" s="511" t="str">
        <f>'別紙１-5月'!P76</f>
        <v/>
      </c>
      <c r="R126" s="511" t="str">
        <f>'別紙１-5月'!Q76</f>
        <v/>
      </c>
      <c r="S126" s="511">
        <f>'別紙１-5月'!R76</f>
        <v>0</v>
      </c>
      <c r="T126" s="512">
        <f>'別紙１-5月'!S76</f>
        <v>0</v>
      </c>
      <c r="U126" s="512">
        <f>'別紙１-5月'!T76</f>
        <v>0</v>
      </c>
      <c r="V126" s="511">
        <f>'別紙１-5月'!U76</f>
        <v>0</v>
      </c>
      <c r="W126" s="511">
        <f>'別紙１-5月'!V76</f>
        <v>0</v>
      </c>
      <c r="X126" s="510" t="str">
        <f>'別紙１-5月'!W76</f>
        <v/>
      </c>
      <c r="Z126" s="510"/>
    </row>
    <row r="127">
      <c r="A127" s="510" t="s">
        <v>313</v>
      </c>
      <c r="B127" s="510" t="str">
        <f>'別紙１-5月'!A77</f>
        <v/>
      </c>
      <c r="C127" s="510" t="str">
        <f>'別紙１-5月'!B77</f>
        <v/>
      </c>
      <c r="D127" s="510" t="str">
        <f>'別紙１-5月'!C77</f>
        <v/>
      </c>
      <c r="E127" s="510" t="str">
        <f>'別紙１-5月'!D77</f>
        <v/>
      </c>
      <c r="F127" s="510" t="str">
        <f>'別紙１-5月'!E77</f>
        <v/>
      </c>
      <c r="G127" s="510" t="str">
        <f>'別紙１-5月'!F77</f>
        <v/>
      </c>
      <c r="H127" s="510" t="str">
        <f>'別紙１-5月'!G77</f>
        <v/>
      </c>
      <c r="I127" s="510" t="str">
        <f>'別紙１-5月'!H77</f>
        <v/>
      </c>
      <c r="J127" s="510" t="str">
        <f>'別紙１-5月'!I77</f>
        <v/>
      </c>
      <c r="K127" s="510" t="str">
        <f>'別紙１-5月'!J77</f>
        <v/>
      </c>
      <c r="L127" s="510" t="str">
        <f>'別紙１-5月'!K77</f>
        <v/>
      </c>
      <c r="M127" s="511" t="str">
        <f>'別紙１-5月'!L77</f>
        <v/>
      </c>
      <c r="N127" s="512">
        <f>'別紙１-5月'!M77</f>
        <v>0</v>
      </c>
      <c r="O127" s="511">
        <f>'別紙１-5月'!N77</f>
        <v>0</v>
      </c>
      <c r="P127" s="511" t="str">
        <f>'別紙１-5月'!O77</f>
        <v/>
      </c>
      <c r="Q127" s="511" t="str">
        <f>'別紙１-5月'!P77</f>
        <v/>
      </c>
      <c r="R127" s="511" t="str">
        <f>'別紙１-5月'!Q77</f>
        <v/>
      </c>
      <c r="S127" s="511">
        <f>'別紙１-5月'!R77</f>
        <v>0</v>
      </c>
      <c r="T127" s="512">
        <f>'別紙１-5月'!S77</f>
        <v>0</v>
      </c>
      <c r="U127" s="512">
        <f>'別紙１-5月'!T77</f>
        <v>0</v>
      </c>
      <c r="V127" s="511">
        <f>'別紙１-5月'!U77</f>
        <v>0</v>
      </c>
      <c r="W127" s="511">
        <f>'別紙１-5月'!V77</f>
        <v>0</v>
      </c>
      <c r="X127" s="510" t="str">
        <f>'別紙１-5月'!W77</f>
        <v/>
      </c>
      <c r="Z127" s="510"/>
    </row>
    <row r="128">
      <c r="A128" s="510" t="s">
        <v>313</v>
      </c>
      <c r="B128" s="510" t="str">
        <f>'別紙１-5月'!A78</f>
        <v/>
      </c>
      <c r="C128" s="510" t="str">
        <f>'別紙１-5月'!B78</f>
        <v/>
      </c>
      <c r="D128" s="510" t="str">
        <f>'別紙１-5月'!C78</f>
        <v/>
      </c>
      <c r="E128" s="510" t="str">
        <f>'別紙１-5月'!D78</f>
        <v/>
      </c>
      <c r="F128" s="510" t="str">
        <f>'別紙１-5月'!E78</f>
        <v/>
      </c>
      <c r="G128" s="510" t="str">
        <f>'別紙１-5月'!F78</f>
        <v/>
      </c>
      <c r="H128" s="510" t="str">
        <f>'別紙１-5月'!G78</f>
        <v/>
      </c>
      <c r="I128" s="510" t="str">
        <f>'別紙１-5月'!H78</f>
        <v/>
      </c>
      <c r="J128" s="510" t="str">
        <f>'別紙１-5月'!I78</f>
        <v/>
      </c>
      <c r="K128" s="510" t="str">
        <f>'別紙１-5月'!J78</f>
        <v/>
      </c>
      <c r="L128" s="510" t="str">
        <f>'別紙１-5月'!K78</f>
        <v/>
      </c>
      <c r="M128" s="511" t="str">
        <f>'別紙１-5月'!L78</f>
        <v/>
      </c>
      <c r="N128" s="512">
        <f>'別紙１-5月'!M78</f>
        <v>0</v>
      </c>
      <c r="O128" s="511">
        <f>'別紙１-5月'!N78</f>
        <v>0</v>
      </c>
      <c r="P128" s="511" t="str">
        <f>'別紙１-5月'!O78</f>
        <v/>
      </c>
      <c r="Q128" s="511" t="str">
        <f>'別紙１-5月'!P78</f>
        <v/>
      </c>
      <c r="R128" s="511" t="str">
        <f>'別紙１-5月'!Q78</f>
        <v/>
      </c>
      <c r="S128" s="511">
        <f>'別紙１-5月'!R78</f>
        <v>0</v>
      </c>
      <c r="T128" s="512">
        <f>'別紙１-5月'!S78</f>
        <v>0</v>
      </c>
      <c r="U128" s="512">
        <f>'別紙１-5月'!T78</f>
        <v>0</v>
      </c>
      <c r="V128" s="511">
        <f>'別紙１-5月'!U78</f>
        <v>0</v>
      </c>
      <c r="W128" s="511">
        <f>'別紙１-5月'!V78</f>
        <v>0</v>
      </c>
      <c r="X128" s="510" t="str">
        <f>'別紙１-5月'!W78</f>
        <v/>
      </c>
      <c r="Z128" s="510"/>
    </row>
    <row r="129">
      <c r="A129" s="510" t="s">
        <v>313</v>
      </c>
      <c r="B129" s="510" t="str">
        <f>'別紙１-5月'!A79</f>
        <v/>
      </c>
      <c r="C129" s="510" t="str">
        <f>'別紙１-5月'!B79</f>
        <v/>
      </c>
      <c r="D129" s="510" t="str">
        <f>'別紙１-5月'!C79</f>
        <v/>
      </c>
      <c r="E129" s="510" t="str">
        <f>'別紙１-5月'!D79</f>
        <v/>
      </c>
      <c r="F129" s="510" t="str">
        <f>'別紙１-5月'!E79</f>
        <v/>
      </c>
      <c r="G129" s="510" t="str">
        <f>'別紙１-5月'!F79</f>
        <v/>
      </c>
      <c r="H129" s="510" t="str">
        <f>'別紙１-5月'!G79</f>
        <v/>
      </c>
      <c r="I129" s="510" t="str">
        <f>'別紙１-5月'!H79</f>
        <v/>
      </c>
      <c r="J129" s="510" t="str">
        <f>'別紙１-5月'!I79</f>
        <v/>
      </c>
      <c r="K129" s="510" t="str">
        <f>'別紙１-5月'!J79</f>
        <v/>
      </c>
      <c r="L129" s="510" t="str">
        <f>'別紙１-5月'!K79</f>
        <v/>
      </c>
      <c r="M129" s="511" t="str">
        <f>'別紙１-5月'!L79</f>
        <v/>
      </c>
      <c r="N129" s="512">
        <f>'別紙１-5月'!M79</f>
        <v>0</v>
      </c>
      <c r="O129" s="511">
        <f>'別紙１-5月'!N79</f>
        <v>0</v>
      </c>
      <c r="P129" s="511" t="str">
        <f>'別紙１-5月'!O79</f>
        <v/>
      </c>
      <c r="Q129" s="511" t="str">
        <f>'別紙１-5月'!P79</f>
        <v/>
      </c>
      <c r="R129" s="511" t="str">
        <f>'別紙１-5月'!Q79</f>
        <v/>
      </c>
      <c r="S129" s="511">
        <f>'別紙１-5月'!R79</f>
        <v>0</v>
      </c>
      <c r="T129" s="512">
        <f>'別紙１-5月'!S79</f>
        <v>0</v>
      </c>
      <c r="U129" s="512">
        <f>'別紙１-5月'!T79</f>
        <v>0</v>
      </c>
      <c r="V129" s="511">
        <f>'別紙１-5月'!U79</f>
        <v>0</v>
      </c>
      <c r="W129" s="511">
        <f>'別紙１-5月'!V79</f>
        <v>0</v>
      </c>
      <c r="X129" s="510" t="str">
        <f>'別紙１-5月'!W79</f>
        <v/>
      </c>
      <c r="Z129" s="510"/>
    </row>
    <row r="130">
      <c r="A130" s="510" t="s">
        <v>313</v>
      </c>
      <c r="B130" s="510" t="str">
        <f>'別紙１-5月'!A80</f>
        <v/>
      </c>
      <c r="C130" s="510" t="str">
        <f>'別紙１-5月'!B80</f>
        <v/>
      </c>
      <c r="D130" s="510" t="str">
        <f>'別紙１-5月'!C80</f>
        <v/>
      </c>
      <c r="E130" s="510" t="str">
        <f>'別紙１-5月'!D80</f>
        <v/>
      </c>
      <c r="F130" s="510" t="str">
        <f>'別紙１-5月'!E80</f>
        <v/>
      </c>
      <c r="G130" s="510" t="str">
        <f>'別紙１-5月'!F80</f>
        <v/>
      </c>
      <c r="H130" s="510" t="str">
        <f>'別紙１-5月'!G80</f>
        <v/>
      </c>
      <c r="I130" s="510" t="str">
        <f>'別紙１-5月'!H80</f>
        <v/>
      </c>
      <c r="J130" s="510" t="str">
        <f>'別紙１-5月'!I80</f>
        <v/>
      </c>
      <c r="K130" s="510" t="str">
        <f>'別紙１-5月'!J80</f>
        <v/>
      </c>
      <c r="L130" s="510" t="str">
        <f>'別紙１-5月'!K80</f>
        <v/>
      </c>
      <c r="M130" s="511" t="str">
        <f>'別紙１-5月'!L80</f>
        <v/>
      </c>
      <c r="N130" s="512">
        <f>'別紙１-5月'!M80</f>
        <v>0</v>
      </c>
      <c r="O130" s="511">
        <f>'別紙１-5月'!N80</f>
        <v>0</v>
      </c>
      <c r="P130" s="511" t="str">
        <f>'別紙１-5月'!O80</f>
        <v/>
      </c>
      <c r="Q130" s="511" t="str">
        <f>'別紙１-5月'!P80</f>
        <v/>
      </c>
      <c r="R130" s="511" t="str">
        <f>'別紙１-5月'!Q80</f>
        <v/>
      </c>
      <c r="S130" s="511">
        <f>'別紙１-5月'!R80</f>
        <v>0</v>
      </c>
      <c r="T130" s="512">
        <f>'別紙１-5月'!S80</f>
        <v>0</v>
      </c>
      <c r="U130" s="512">
        <f>'別紙１-5月'!T80</f>
        <v>0</v>
      </c>
      <c r="V130" s="511">
        <f>'別紙１-5月'!U80</f>
        <v>0</v>
      </c>
      <c r="W130" s="511">
        <f>'別紙１-5月'!V80</f>
        <v>0</v>
      </c>
      <c r="X130" s="510" t="str">
        <f>'別紙１-5月'!W80</f>
        <v/>
      </c>
      <c r="Z130" s="510"/>
    </row>
    <row r="131">
      <c r="A131" s="510" t="s">
        <v>313</v>
      </c>
      <c r="B131" s="510" t="str">
        <f>'別紙１-5月'!A81</f>
        <v/>
      </c>
      <c r="C131" s="510" t="str">
        <f>'別紙１-5月'!B81</f>
        <v/>
      </c>
      <c r="D131" s="510" t="str">
        <f>'別紙１-5月'!C81</f>
        <v/>
      </c>
      <c r="E131" s="510" t="str">
        <f>'別紙１-5月'!D81</f>
        <v/>
      </c>
      <c r="F131" s="510" t="str">
        <f>'別紙１-5月'!E81</f>
        <v/>
      </c>
      <c r="G131" s="510" t="str">
        <f>'別紙１-5月'!F81</f>
        <v/>
      </c>
      <c r="H131" s="510" t="str">
        <f>'別紙１-5月'!G81</f>
        <v/>
      </c>
      <c r="I131" s="510" t="str">
        <f>'別紙１-5月'!H81</f>
        <v/>
      </c>
      <c r="J131" s="510" t="str">
        <f>'別紙１-5月'!I81</f>
        <v/>
      </c>
      <c r="K131" s="510" t="str">
        <f>'別紙１-5月'!J81</f>
        <v/>
      </c>
      <c r="L131" s="510" t="str">
        <f>'別紙１-5月'!K81</f>
        <v/>
      </c>
      <c r="M131" s="511" t="str">
        <f>'別紙１-5月'!L81</f>
        <v/>
      </c>
      <c r="N131" s="512">
        <f>'別紙１-5月'!M81</f>
        <v>0</v>
      </c>
      <c r="O131" s="511">
        <f>'別紙１-5月'!N81</f>
        <v>0</v>
      </c>
      <c r="P131" s="511" t="str">
        <f>'別紙１-5月'!O81</f>
        <v/>
      </c>
      <c r="Q131" s="511" t="str">
        <f>'別紙１-5月'!P81</f>
        <v/>
      </c>
      <c r="R131" s="511" t="str">
        <f>'別紙１-5月'!Q81</f>
        <v/>
      </c>
      <c r="S131" s="511">
        <f>'別紙１-5月'!R81</f>
        <v>0</v>
      </c>
      <c r="T131" s="512">
        <f>'別紙１-5月'!S81</f>
        <v>0</v>
      </c>
      <c r="U131" s="512">
        <f>'別紙１-5月'!T81</f>
        <v>0</v>
      </c>
      <c r="V131" s="511">
        <f>'別紙１-5月'!U81</f>
        <v>0</v>
      </c>
      <c r="W131" s="511">
        <f>'別紙１-5月'!V81</f>
        <v>0</v>
      </c>
      <c r="X131" s="510" t="str">
        <f>'別紙１-5月'!W81</f>
        <v/>
      </c>
      <c r="Z131" s="510"/>
    </row>
    <row r="132">
      <c r="A132" s="510" t="s">
        <v>313</v>
      </c>
      <c r="B132" s="510" t="str">
        <f>'別紙１-5月'!A82</f>
        <v/>
      </c>
      <c r="C132" s="510" t="str">
        <f>'別紙１-5月'!B82</f>
        <v/>
      </c>
      <c r="D132" s="510" t="str">
        <f>'別紙１-5月'!C82</f>
        <v/>
      </c>
      <c r="E132" s="510" t="str">
        <f>'別紙１-5月'!D82</f>
        <v/>
      </c>
      <c r="F132" s="510" t="str">
        <f>'別紙１-5月'!E82</f>
        <v/>
      </c>
      <c r="G132" s="510" t="str">
        <f>'別紙１-5月'!F82</f>
        <v/>
      </c>
      <c r="H132" s="510" t="str">
        <f>'別紙１-5月'!G82</f>
        <v/>
      </c>
      <c r="I132" s="510" t="str">
        <f>'別紙１-5月'!H82</f>
        <v/>
      </c>
      <c r="J132" s="510" t="str">
        <f>'別紙１-5月'!I82</f>
        <v/>
      </c>
      <c r="K132" s="510" t="str">
        <f>'別紙１-5月'!J82</f>
        <v/>
      </c>
      <c r="L132" s="510" t="str">
        <f>'別紙１-5月'!K82</f>
        <v/>
      </c>
      <c r="M132" s="511" t="str">
        <f>'別紙１-5月'!L82</f>
        <v/>
      </c>
      <c r="N132" s="512">
        <f>'別紙１-5月'!M82</f>
        <v>0</v>
      </c>
      <c r="O132" s="511">
        <f>'別紙１-5月'!N82</f>
        <v>0</v>
      </c>
      <c r="P132" s="511" t="str">
        <f>'別紙１-5月'!O82</f>
        <v/>
      </c>
      <c r="Q132" s="511" t="str">
        <f>'別紙１-5月'!P82</f>
        <v/>
      </c>
      <c r="R132" s="511" t="str">
        <f>'別紙１-5月'!Q82</f>
        <v/>
      </c>
      <c r="S132" s="511">
        <f>'別紙１-5月'!R82</f>
        <v>0</v>
      </c>
      <c r="T132" s="512">
        <f>'別紙１-5月'!S82</f>
        <v>0</v>
      </c>
      <c r="U132" s="512">
        <f>'別紙１-5月'!T82</f>
        <v>0</v>
      </c>
      <c r="V132" s="511">
        <f>'別紙１-5月'!U82</f>
        <v>0</v>
      </c>
      <c r="W132" s="511">
        <f>'別紙１-5月'!V82</f>
        <v>0</v>
      </c>
      <c r="X132" s="510" t="str">
        <f>'別紙１-5月'!W82</f>
        <v/>
      </c>
      <c r="Z132" s="510"/>
    </row>
    <row r="133">
      <c r="A133" s="510" t="s">
        <v>313</v>
      </c>
      <c r="B133" s="510" t="str">
        <f>'別紙１-5月'!A83</f>
        <v/>
      </c>
      <c r="C133" s="510" t="str">
        <f>'別紙１-5月'!B83</f>
        <v/>
      </c>
      <c r="D133" s="510" t="str">
        <f>'別紙１-5月'!C83</f>
        <v/>
      </c>
      <c r="E133" s="510" t="str">
        <f>'別紙１-5月'!D83</f>
        <v/>
      </c>
      <c r="F133" s="510" t="str">
        <f>'別紙１-5月'!E83</f>
        <v/>
      </c>
      <c r="G133" s="510" t="str">
        <f>'別紙１-5月'!F83</f>
        <v/>
      </c>
      <c r="H133" s="510" t="str">
        <f>'別紙１-5月'!G83</f>
        <v/>
      </c>
      <c r="I133" s="510" t="str">
        <f>'別紙１-5月'!H83</f>
        <v/>
      </c>
      <c r="J133" s="510" t="str">
        <f>'別紙１-5月'!I83</f>
        <v/>
      </c>
      <c r="K133" s="510" t="str">
        <f>'別紙１-5月'!J83</f>
        <v/>
      </c>
      <c r="L133" s="510" t="str">
        <f>'別紙１-5月'!K83</f>
        <v/>
      </c>
      <c r="M133" s="511" t="str">
        <f>'別紙１-5月'!L83</f>
        <v/>
      </c>
      <c r="N133" s="512">
        <f>'別紙１-5月'!M83</f>
        <v>0</v>
      </c>
      <c r="O133" s="511">
        <f>'別紙１-5月'!N83</f>
        <v>0</v>
      </c>
      <c r="P133" s="511" t="str">
        <f>'別紙１-5月'!O83</f>
        <v/>
      </c>
      <c r="Q133" s="511" t="str">
        <f>'別紙１-5月'!P83</f>
        <v/>
      </c>
      <c r="R133" s="511" t="str">
        <f>'別紙１-5月'!Q83</f>
        <v/>
      </c>
      <c r="S133" s="511">
        <f>'別紙１-5月'!R83</f>
        <v>0</v>
      </c>
      <c r="T133" s="512">
        <f>'別紙１-5月'!S83</f>
        <v>0</v>
      </c>
      <c r="U133" s="512">
        <f>'別紙１-5月'!T83</f>
        <v>0</v>
      </c>
      <c r="V133" s="511">
        <f>'別紙１-5月'!U83</f>
        <v>0</v>
      </c>
      <c r="W133" s="511">
        <f>'別紙１-5月'!V83</f>
        <v>0</v>
      </c>
      <c r="X133" s="510" t="str">
        <f>'別紙１-5月'!W83</f>
        <v/>
      </c>
      <c r="Z133" s="510"/>
    </row>
    <row r="134">
      <c r="A134" s="510" t="s">
        <v>313</v>
      </c>
      <c r="B134" s="510" t="str">
        <f>'別紙１-5月'!A84</f>
        <v/>
      </c>
      <c r="C134" s="510" t="str">
        <f>'別紙１-5月'!B84</f>
        <v/>
      </c>
      <c r="D134" s="510" t="str">
        <f>'別紙１-5月'!C84</f>
        <v/>
      </c>
      <c r="E134" s="510" t="str">
        <f>'別紙１-5月'!D84</f>
        <v/>
      </c>
      <c r="F134" s="510" t="str">
        <f>'別紙１-5月'!E84</f>
        <v/>
      </c>
      <c r="G134" s="510" t="str">
        <f>'別紙１-5月'!F84</f>
        <v/>
      </c>
      <c r="H134" s="510" t="str">
        <f>'別紙１-5月'!G84</f>
        <v/>
      </c>
      <c r="I134" s="510" t="str">
        <f>'別紙１-5月'!H84</f>
        <v/>
      </c>
      <c r="J134" s="510" t="str">
        <f>'別紙１-5月'!I84</f>
        <v/>
      </c>
      <c r="K134" s="510" t="str">
        <f>'別紙１-5月'!J84</f>
        <v/>
      </c>
      <c r="L134" s="510" t="str">
        <f>'別紙１-5月'!K84</f>
        <v/>
      </c>
      <c r="M134" s="511" t="str">
        <f>'別紙１-5月'!L84</f>
        <v/>
      </c>
      <c r="N134" s="512">
        <f>'別紙１-5月'!M84</f>
        <v>0</v>
      </c>
      <c r="O134" s="511">
        <f>'別紙１-5月'!N84</f>
        <v>0</v>
      </c>
      <c r="P134" s="511" t="str">
        <f>'別紙１-5月'!O84</f>
        <v/>
      </c>
      <c r="Q134" s="511" t="str">
        <f>'別紙１-5月'!P84</f>
        <v/>
      </c>
      <c r="R134" s="511" t="str">
        <f>'別紙１-5月'!Q84</f>
        <v/>
      </c>
      <c r="S134" s="511">
        <f>'別紙１-5月'!R84</f>
        <v>0</v>
      </c>
      <c r="T134" s="512">
        <f>'別紙１-5月'!S84</f>
        <v>0</v>
      </c>
      <c r="U134" s="512">
        <f>'別紙１-5月'!T84</f>
        <v>0</v>
      </c>
      <c r="V134" s="511">
        <f>'別紙１-5月'!U84</f>
        <v>0</v>
      </c>
      <c r="W134" s="511">
        <f>'別紙１-5月'!V84</f>
        <v>0</v>
      </c>
      <c r="X134" s="510" t="str">
        <f>'別紙１-5月'!W84</f>
        <v/>
      </c>
      <c r="Z134" s="510"/>
    </row>
    <row r="135">
      <c r="A135" s="510" t="s">
        <v>313</v>
      </c>
      <c r="B135" s="510" t="str">
        <f>'別紙１-5月'!A85</f>
        <v/>
      </c>
      <c r="C135" s="510" t="str">
        <f>'別紙１-5月'!B85</f>
        <v/>
      </c>
      <c r="D135" s="510" t="str">
        <f>'別紙１-5月'!C85</f>
        <v/>
      </c>
      <c r="E135" s="510" t="str">
        <f>'別紙１-5月'!D85</f>
        <v/>
      </c>
      <c r="F135" s="510" t="str">
        <f>'別紙１-5月'!E85</f>
        <v/>
      </c>
      <c r="G135" s="510" t="str">
        <f>'別紙１-5月'!F85</f>
        <v/>
      </c>
      <c r="H135" s="510" t="str">
        <f>'別紙１-5月'!G85</f>
        <v/>
      </c>
      <c r="I135" s="510" t="str">
        <f>'別紙１-5月'!H85</f>
        <v/>
      </c>
      <c r="J135" s="510" t="str">
        <f>'別紙１-5月'!I85</f>
        <v/>
      </c>
      <c r="K135" s="510" t="str">
        <f>'別紙１-5月'!J85</f>
        <v/>
      </c>
      <c r="L135" s="510" t="str">
        <f>'別紙１-5月'!K85</f>
        <v/>
      </c>
      <c r="M135" s="511" t="str">
        <f>'別紙１-5月'!L85</f>
        <v/>
      </c>
      <c r="N135" s="512">
        <f>'別紙１-5月'!M85</f>
        <v>0</v>
      </c>
      <c r="O135" s="511">
        <f>'別紙１-5月'!N85</f>
        <v>0</v>
      </c>
      <c r="P135" s="511" t="str">
        <f>'別紙１-5月'!O85</f>
        <v/>
      </c>
      <c r="Q135" s="511" t="str">
        <f>'別紙１-5月'!P85</f>
        <v/>
      </c>
      <c r="R135" s="511" t="str">
        <f>'別紙１-5月'!Q85</f>
        <v/>
      </c>
      <c r="S135" s="511">
        <f>'別紙１-5月'!R85</f>
        <v>0</v>
      </c>
      <c r="T135" s="512">
        <f>'別紙１-5月'!S85</f>
        <v>0</v>
      </c>
      <c r="U135" s="512">
        <f>'別紙１-5月'!T85</f>
        <v>0</v>
      </c>
      <c r="V135" s="511">
        <f>'別紙１-5月'!U85</f>
        <v>0</v>
      </c>
      <c r="W135" s="511">
        <f>'別紙１-5月'!V85</f>
        <v>0</v>
      </c>
      <c r="X135" s="510" t="str">
        <f>'別紙１-5月'!W85</f>
        <v/>
      </c>
      <c r="Z135" s="510"/>
    </row>
    <row r="136">
      <c r="A136" s="510" t="s">
        <v>313</v>
      </c>
      <c r="B136" s="510" t="str">
        <f>'別紙１-5月'!A86</f>
        <v/>
      </c>
      <c r="C136" s="510" t="str">
        <f>'別紙１-5月'!B86</f>
        <v/>
      </c>
      <c r="D136" s="510" t="str">
        <f>'別紙１-5月'!C86</f>
        <v/>
      </c>
      <c r="E136" s="510" t="str">
        <f>'別紙１-5月'!D86</f>
        <v/>
      </c>
      <c r="F136" s="510" t="str">
        <f>'別紙１-5月'!E86</f>
        <v/>
      </c>
      <c r="G136" s="510" t="str">
        <f>'別紙１-5月'!F86</f>
        <v/>
      </c>
      <c r="H136" s="510" t="str">
        <f>'別紙１-5月'!G86</f>
        <v/>
      </c>
      <c r="I136" s="510" t="str">
        <f>'別紙１-5月'!H86</f>
        <v/>
      </c>
      <c r="J136" s="510" t="str">
        <f>'別紙１-5月'!I86</f>
        <v/>
      </c>
      <c r="K136" s="510" t="str">
        <f>'別紙１-5月'!J86</f>
        <v/>
      </c>
      <c r="L136" s="510" t="str">
        <f>'別紙１-5月'!K86</f>
        <v/>
      </c>
      <c r="M136" s="511" t="str">
        <f>'別紙１-5月'!L86</f>
        <v/>
      </c>
      <c r="N136" s="512">
        <f>'別紙１-5月'!M86</f>
        <v>0</v>
      </c>
      <c r="O136" s="511">
        <f>'別紙１-5月'!N86</f>
        <v>0</v>
      </c>
      <c r="P136" s="511" t="str">
        <f>'別紙１-5月'!O86</f>
        <v/>
      </c>
      <c r="Q136" s="511" t="str">
        <f>'別紙１-5月'!P86</f>
        <v/>
      </c>
      <c r="R136" s="511" t="str">
        <f>'別紙１-5月'!Q86</f>
        <v/>
      </c>
      <c r="S136" s="511">
        <f>'別紙１-5月'!R86</f>
        <v>0</v>
      </c>
      <c r="T136" s="512">
        <f>'別紙１-5月'!S86</f>
        <v>0</v>
      </c>
      <c r="U136" s="512">
        <f>'別紙１-5月'!T86</f>
        <v>0</v>
      </c>
      <c r="V136" s="511">
        <f>'別紙１-5月'!U86</f>
        <v>0</v>
      </c>
      <c r="W136" s="511">
        <f>'別紙１-5月'!V86</f>
        <v>0</v>
      </c>
      <c r="X136" s="510" t="str">
        <f>'別紙１-5月'!W86</f>
        <v/>
      </c>
      <c r="Z136" s="510"/>
    </row>
    <row r="137">
      <c r="A137" s="510" t="s">
        <v>313</v>
      </c>
      <c r="B137" s="510" t="str">
        <f>'別紙１-5月'!A87</f>
        <v/>
      </c>
      <c r="C137" s="510" t="str">
        <f>'別紙１-5月'!B87</f>
        <v/>
      </c>
      <c r="D137" s="510" t="str">
        <f>'別紙１-5月'!C87</f>
        <v/>
      </c>
      <c r="E137" s="510" t="str">
        <f>'別紙１-5月'!D87</f>
        <v/>
      </c>
      <c r="F137" s="510" t="str">
        <f>'別紙１-5月'!E87</f>
        <v/>
      </c>
      <c r="G137" s="510" t="str">
        <f>'別紙１-5月'!F87</f>
        <v/>
      </c>
      <c r="H137" s="510" t="str">
        <f>'別紙１-5月'!G87</f>
        <v/>
      </c>
      <c r="I137" s="510" t="str">
        <f>'別紙１-5月'!H87</f>
        <v/>
      </c>
      <c r="J137" s="510" t="str">
        <f>'別紙１-5月'!I87</f>
        <v/>
      </c>
      <c r="K137" s="510" t="str">
        <f>'別紙１-5月'!J87</f>
        <v/>
      </c>
      <c r="L137" s="510" t="str">
        <f>'別紙１-5月'!K87</f>
        <v/>
      </c>
      <c r="M137" s="511" t="str">
        <f>'別紙１-5月'!L87</f>
        <v/>
      </c>
      <c r="N137" s="512">
        <f>'別紙１-5月'!M87</f>
        <v>0</v>
      </c>
      <c r="O137" s="511">
        <f>'別紙１-5月'!N87</f>
        <v>0</v>
      </c>
      <c r="P137" s="511" t="str">
        <f>'別紙１-5月'!O87</f>
        <v/>
      </c>
      <c r="Q137" s="511" t="str">
        <f>'別紙１-5月'!P87</f>
        <v/>
      </c>
      <c r="R137" s="511" t="str">
        <f>'別紙１-5月'!Q87</f>
        <v/>
      </c>
      <c r="S137" s="511">
        <f>'別紙１-5月'!R87</f>
        <v>0</v>
      </c>
      <c r="T137" s="512">
        <f>'別紙１-5月'!S87</f>
        <v>0</v>
      </c>
      <c r="U137" s="512">
        <f>'別紙１-5月'!T87</f>
        <v>0</v>
      </c>
      <c r="V137" s="511">
        <f>'別紙１-5月'!U87</f>
        <v>0</v>
      </c>
      <c r="W137" s="511">
        <f>'別紙１-5月'!V87</f>
        <v>0</v>
      </c>
      <c r="X137" s="510" t="str">
        <f>'別紙１-5月'!W87</f>
        <v/>
      </c>
      <c r="Z137" s="510"/>
    </row>
    <row r="138">
      <c r="A138" s="510" t="s">
        <v>313</v>
      </c>
      <c r="B138" s="510" t="str">
        <f>'別紙１-5月'!A88</f>
        <v/>
      </c>
      <c r="C138" s="510" t="str">
        <f>'別紙１-5月'!B88</f>
        <v/>
      </c>
      <c r="D138" s="510" t="str">
        <f>'別紙１-5月'!C88</f>
        <v/>
      </c>
      <c r="E138" s="510" t="str">
        <f>'別紙１-5月'!D88</f>
        <v/>
      </c>
      <c r="F138" s="510" t="str">
        <f>'別紙１-5月'!E88</f>
        <v/>
      </c>
      <c r="G138" s="510" t="str">
        <f>'別紙１-5月'!F88</f>
        <v/>
      </c>
      <c r="H138" s="510" t="str">
        <f>'別紙１-5月'!G88</f>
        <v/>
      </c>
      <c r="I138" s="510" t="str">
        <f>'別紙１-5月'!H88</f>
        <v/>
      </c>
      <c r="J138" s="510" t="str">
        <f>'別紙１-5月'!I88</f>
        <v/>
      </c>
      <c r="K138" s="510" t="str">
        <f>'別紙１-5月'!J88</f>
        <v/>
      </c>
      <c r="L138" s="510" t="str">
        <f>'別紙１-5月'!K88</f>
        <v/>
      </c>
      <c r="M138" s="511" t="str">
        <f>'別紙１-5月'!L88</f>
        <v/>
      </c>
      <c r="N138" s="512">
        <f>'別紙１-5月'!M88</f>
        <v>0</v>
      </c>
      <c r="O138" s="511">
        <f>'別紙１-5月'!N88</f>
        <v>0</v>
      </c>
      <c r="P138" s="511" t="str">
        <f>'別紙１-5月'!O88</f>
        <v/>
      </c>
      <c r="Q138" s="511" t="str">
        <f>'別紙１-5月'!P88</f>
        <v/>
      </c>
      <c r="R138" s="511" t="str">
        <f>'別紙１-5月'!Q88</f>
        <v/>
      </c>
      <c r="S138" s="511">
        <f>'別紙１-5月'!R88</f>
        <v>0</v>
      </c>
      <c r="T138" s="512">
        <f>'別紙１-5月'!S88</f>
        <v>0</v>
      </c>
      <c r="U138" s="512">
        <f>'別紙１-5月'!T88</f>
        <v>0</v>
      </c>
      <c r="V138" s="511">
        <f>'別紙１-5月'!U88</f>
        <v>0</v>
      </c>
      <c r="W138" s="511">
        <f>'別紙１-5月'!V88</f>
        <v>0</v>
      </c>
      <c r="X138" s="510" t="str">
        <f>'別紙１-5月'!W88</f>
        <v/>
      </c>
      <c r="Z138" s="510"/>
    </row>
    <row r="139">
      <c r="A139" s="510" t="s">
        <v>313</v>
      </c>
      <c r="B139" s="510" t="str">
        <f>'別紙１-5月'!A89</f>
        <v/>
      </c>
      <c r="C139" s="510" t="str">
        <f>'別紙１-5月'!B89</f>
        <v/>
      </c>
      <c r="D139" s="510" t="str">
        <f>'別紙１-5月'!C89</f>
        <v/>
      </c>
      <c r="E139" s="510" t="str">
        <f>'別紙１-5月'!D89</f>
        <v/>
      </c>
      <c r="F139" s="510" t="str">
        <f>'別紙１-5月'!E89</f>
        <v/>
      </c>
      <c r="G139" s="510" t="str">
        <f>'別紙１-5月'!F89</f>
        <v/>
      </c>
      <c r="H139" s="510" t="str">
        <f>'別紙１-5月'!G89</f>
        <v/>
      </c>
      <c r="I139" s="510" t="str">
        <f>'別紙１-5月'!H89</f>
        <v/>
      </c>
      <c r="J139" s="510" t="str">
        <f>'別紙１-5月'!I89</f>
        <v/>
      </c>
      <c r="K139" s="510" t="str">
        <f>'別紙１-5月'!J89</f>
        <v/>
      </c>
      <c r="L139" s="510" t="str">
        <f>'別紙１-5月'!K89</f>
        <v/>
      </c>
      <c r="M139" s="511" t="str">
        <f>'別紙１-5月'!L89</f>
        <v/>
      </c>
      <c r="N139" s="512">
        <f>'別紙１-5月'!M89</f>
        <v>0</v>
      </c>
      <c r="O139" s="511">
        <f>'別紙１-5月'!N89</f>
        <v>0</v>
      </c>
      <c r="P139" s="511" t="str">
        <f>'別紙１-5月'!O89</f>
        <v/>
      </c>
      <c r="Q139" s="511" t="str">
        <f>'別紙１-5月'!P89</f>
        <v/>
      </c>
      <c r="R139" s="511" t="str">
        <f>'別紙１-5月'!Q89</f>
        <v/>
      </c>
      <c r="S139" s="511">
        <f>'別紙１-5月'!R89</f>
        <v>0</v>
      </c>
      <c r="T139" s="512">
        <f>'別紙１-5月'!S89</f>
        <v>0</v>
      </c>
      <c r="U139" s="512">
        <f>'別紙１-5月'!T89</f>
        <v>0</v>
      </c>
      <c r="V139" s="511">
        <f>'別紙１-5月'!U89</f>
        <v>0</v>
      </c>
      <c r="W139" s="511">
        <f>'別紙１-5月'!V89</f>
        <v>0</v>
      </c>
      <c r="X139" s="510" t="str">
        <f>'別紙１-5月'!W89</f>
        <v/>
      </c>
      <c r="Z139" s="510"/>
    </row>
    <row r="140">
      <c r="A140" s="510" t="s">
        <v>313</v>
      </c>
      <c r="B140" s="510" t="str">
        <f>'別紙１-5月'!A90</f>
        <v/>
      </c>
      <c r="C140" s="510" t="str">
        <f>'別紙１-5月'!B90</f>
        <v/>
      </c>
      <c r="D140" s="510" t="str">
        <f>'別紙１-5月'!C90</f>
        <v/>
      </c>
      <c r="E140" s="510" t="str">
        <f>'別紙１-5月'!D90</f>
        <v/>
      </c>
      <c r="F140" s="510" t="str">
        <f>'別紙１-5月'!E90</f>
        <v/>
      </c>
      <c r="G140" s="510" t="str">
        <f>'別紙１-5月'!F90</f>
        <v/>
      </c>
      <c r="H140" s="510" t="str">
        <f>'別紙１-5月'!G90</f>
        <v/>
      </c>
      <c r="I140" s="510" t="str">
        <f>'別紙１-5月'!H90</f>
        <v/>
      </c>
      <c r="J140" s="510" t="str">
        <f>'別紙１-5月'!I90</f>
        <v/>
      </c>
      <c r="K140" s="510" t="str">
        <f>'別紙１-5月'!J90</f>
        <v/>
      </c>
      <c r="L140" s="510" t="str">
        <f>'別紙１-5月'!K90</f>
        <v/>
      </c>
      <c r="M140" s="511" t="str">
        <f>'別紙１-5月'!L90</f>
        <v/>
      </c>
      <c r="N140" s="512">
        <f>'別紙１-5月'!M90</f>
        <v>0</v>
      </c>
      <c r="O140" s="511">
        <f>'別紙１-5月'!N90</f>
        <v>0</v>
      </c>
      <c r="P140" s="511" t="str">
        <f>'別紙１-5月'!O90</f>
        <v/>
      </c>
      <c r="Q140" s="511" t="str">
        <f>'別紙１-5月'!P90</f>
        <v/>
      </c>
      <c r="R140" s="511" t="str">
        <f>'別紙１-5月'!Q90</f>
        <v/>
      </c>
      <c r="S140" s="511">
        <f>'別紙１-5月'!R90</f>
        <v>0</v>
      </c>
      <c r="T140" s="512">
        <f>'別紙１-5月'!S90</f>
        <v>0</v>
      </c>
      <c r="U140" s="512">
        <f>'別紙１-5月'!T90</f>
        <v>0</v>
      </c>
      <c r="V140" s="511">
        <f>'別紙１-5月'!U90</f>
        <v>0</v>
      </c>
      <c r="W140" s="511">
        <f>'別紙１-5月'!V90</f>
        <v>0</v>
      </c>
      <c r="X140" s="510" t="str">
        <f>'別紙１-5月'!W90</f>
        <v/>
      </c>
      <c r="Z140" s="510"/>
    </row>
    <row r="141">
      <c r="A141" s="510" t="s">
        <v>313</v>
      </c>
      <c r="B141" s="510" t="str">
        <f>'別紙１-5月'!A91</f>
        <v/>
      </c>
      <c r="C141" s="510" t="str">
        <f>'別紙１-5月'!B91</f>
        <v/>
      </c>
      <c r="D141" s="510" t="str">
        <f>'別紙１-5月'!C91</f>
        <v/>
      </c>
      <c r="E141" s="510" t="str">
        <f>'別紙１-5月'!D91</f>
        <v/>
      </c>
      <c r="F141" s="510" t="str">
        <f>'別紙１-5月'!E91</f>
        <v/>
      </c>
      <c r="G141" s="510" t="str">
        <f>'別紙１-5月'!F91</f>
        <v/>
      </c>
      <c r="H141" s="510" t="str">
        <f>'別紙１-5月'!G91</f>
        <v/>
      </c>
      <c r="I141" s="510" t="str">
        <f>'別紙１-5月'!H91</f>
        <v/>
      </c>
      <c r="J141" s="510" t="str">
        <f>'別紙１-5月'!I91</f>
        <v/>
      </c>
      <c r="K141" s="510" t="str">
        <f>'別紙１-5月'!J91</f>
        <v/>
      </c>
      <c r="L141" s="510" t="str">
        <f>'別紙１-5月'!K91</f>
        <v/>
      </c>
      <c r="M141" s="511" t="str">
        <f>'別紙１-5月'!L91</f>
        <v/>
      </c>
      <c r="N141" s="512">
        <f>'別紙１-5月'!M91</f>
        <v>0</v>
      </c>
      <c r="O141" s="511">
        <f>'別紙１-5月'!N91</f>
        <v>0</v>
      </c>
      <c r="P141" s="511" t="str">
        <f>'別紙１-5月'!O91</f>
        <v/>
      </c>
      <c r="Q141" s="511" t="str">
        <f>'別紙１-5月'!P91</f>
        <v/>
      </c>
      <c r="R141" s="511" t="str">
        <f>'別紙１-5月'!Q91</f>
        <v/>
      </c>
      <c r="S141" s="511">
        <f>'別紙１-5月'!R91</f>
        <v>0</v>
      </c>
      <c r="T141" s="512">
        <f>'別紙１-5月'!S91</f>
        <v>0</v>
      </c>
      <c r="U141" s="512">
        <f>'別紙１-5月'!T91</f>
        <v>0</v>
      </c>
      <c r="V141" s="511">
        <f>'別紙１-5月'!U91</f>
        <v>0</v>
      </c>
      <c r="W141" s="511">
        <f>'別紙１-5月'!V91</f>
        <v>0</v>
      </c>
      <c r="X141" s="510" t="str">
        <f>'別紙１-5月'!W91</f>
        <v/>
      </c>
      <c r="Z141" s="510"/>
    </row>
    <row r="142">
      <c r="A142" s="510" t="s">
        <v>313</v>
      </c>
      <c r="B142" s="510" t="str">
        <f>'別紙１-5月'!A92</f>
        <v/>
      </c>
      <c r="C142" s="510" t="str">
        <f>'別紙１-5月'!B92</f>
        <v/>
      </c>
      <c r="D142" s="510" t="str">
        <f>'別紙１-5月'!C92</f>
        <v/>
      </c>
      <c r="E142" s="510" t="str">
        <f>'別紙１-5月'!D92</f>
        <v/>
      </c>
      <c r="F142" s="510" t="str">
        <f>'別紙１-5月'!E92</f>
        <v/>
      </c>
      <c r="G142" s="510" t="str">
        <f>'別紙１-5月'!F92</f>
        <v/>
      </c>
      <c r="H142" s="510" t="str">
        <f>'別紙１-5月'!G92</f>
        <v/>
      </c>
      <c r="I142" s="510" t="str">
        <f>'別紙１-5月'!H92</f>
        <v/>
      </c>
      <c r="J142" s="510" t="str">
        <f>'別紙１-5月'!I92</f>
        <v/>
      </c>
      <c r="K142" s="510" t="str">
        <f>'別紙１-5月'!J92</f>
        <v/>
      </c>
      <c r="L142" s="510" t="str">
        <f>'別紙１-5月'!K92</f>
        <v/>
      </c>
      <c r="M142" s="511" t="str">
        <f>'別紙１-5月'!L92</f>
        <v/>
      </c>
      <c r="N142" s="512">
        <f>'別紙１-5月'!M92</f>
        <v>0</v>
      </c>
      <c r="O142" s="511">
        <f>'別紙１-5月'!N92</f>
        <v>0</v>
      </c>
      <c r="P142" s="511" t="str">
        <f>'別紙１-5月'!O92</f>
        <v/>
      </c>
      <c r="Q142" s="511" t="str">
        <f>'別紙１-5月'!P92</f>
        <v/>
      </c>
      <c r="R142" s="511" t="str">
        <f>'別紙１-5月'!Q92</f>
        <v/>
      </c>
      <c r="S142" s="511">
        <f>'別紙１-5月'!R92</f>
        <v>0</v>
      </c>
      <c r="T142" s="512">
        <f>'別紙１-5月'!S92</f>
        <v>0</v>
      </c>
      <c r="U142" s="512">
        <f>'別紙１-5月'!T92</f>
        <v>0</v>
      </c>
      <c r="V142" s="511">
        <f>'別紙１-5月'!U92</f>
        <v>0</v>
      </c>
      <c r="W142" s="511">
        <f>'別紙１-5月'!V92</f>
        <v>0</v>
      </c>
      <c r="X142" s="510" t="str">
        <f>'別紙１-5月'!W92</f>
        <v/>
      </c>
      <c r="Z142" s="510"/>
    </row>
    <row r="143">
      <c r="A143" s="510" t="s">
        <v>313</v>
      </c>
      <c r="B143" s="510" t="str">
        <f>'別紙１-5月'!A93</f>
        <v/>
      </c>
      <c r="C143" s="510" t="str">
        <f>'別紙１-5月'!B93</f>
        <v/>
      </c>
      <c r="D143" s="510" t="str">
        <f>'別紙１-5月'!C93</f>
        <v/>
      </c>
      <c r="E143" s="510" t="str">
        <f>'別紙１-5月'!D93</f>
        <v/>
      </c>
      <c r="F143" s="510" t="str">
        <f>'別紙１-5月'!E93</f>
        <v/>
      </c>
      <c r="G143" s="510" t="str">
        <f>'別紙１-5月'!F93</f>
        <v/>
      </c>
      <c r="H143" s="510" t="str">
        <f>'別紙１-5月'!G93</f>
        <v/>
      </c>
      <c r="I143" s="510" t="str">
        <f>'別紙１-5月'!H93</f>
        <v/>
      </c>
      <c r="J143" s="510" t="str">
        <f>'別紙１-5月'!I93</f>
        <v/>
      </c>
      <c r="K143" s="510" t="str">
        <f>'別紙１-5月'!J93</f>
        <v/>
      </c>
      <c r="L143" s="510" t="str">
        <f>'別紙１-5月'!K93</f>
        <v/>
      </c>
      <c r="M143" s="511" t="str">
        <f>'別紙１-5月'!L93</f>
        <v/>
      </c>
      <c r="N143" s="512">
        <f>'別紙１-5月'!M93</f>
        <v>0</v>
      </c>
      <c r="O143" s="511">
        <f>'別紙１-5月'!N93</f>
        <v>0</v>
      </c>
      <c r="P143" s="511" t="str">
        <f>'別紙１-5月'!O93</f>
        <v/>
      </c>
      <c r="Q143" s="511" t="str">
        <f>'別紙１-5月'!P93</f>
        <v/>
      </c>
      <c r="R143" s="511" t="str">
        <f>'別紙１-5月'!Q93</f>
        <v/>
      </c>
      <c r="S143" s="511">
        <f>'別紙１-5月'!R93</f>
        <v>0</v>
      </c>
      <c r="T143" s="512">
        <f>'別紙１-5月'!S93</f>
        <v>0</v>
      </c>
      <c r="U143" s="512">
        <f>'別紙１-5月'!T93</f>
        <v>0</v>
      </c>
      <c r="V143" s="511">
        <f>'別紙１-5月'!U93</f>
        <v>0</v>
      </c>
      <c r="W143" s="511">
        <f>'別紙１-5月'!V93</f>
        <v>0</v>
      </c>
      <c r="X143" s="510" t="str">
        <f>'別紙１-5月'!W93</f>
        <v/>
      </c>
      <c r="Z143" s="510"/>
    </row>
    <row r="144">
      <c r="A144" s="510" t="s">
        <v>313</v>
      </c>
      <c r="B144" s="510" t="str">
        <f>'別紙１-5月'!A94</f>
        <v/>
      </c>
      <c r="C144" s="510" t="str">
        <f>'別紙１-5月'!B94</f>
        <v/>
      </c>
      <c r="D144" s="510" t="str">
        <f>'別紙１-5月'!C94</f>
        <v/>
      </c>
      <c r="E144" s="510" t="str">
        <f>'別紙１-5月'!D94</f>
        <v/>
      </c>
      <c r="F144" s="510" t="str">
        <f>'別紙１-5月'!E94</f>
        <v/>
      </c>
      <c r="G144" s="510" t="str">
        <f>'別紙１-5月'!F94</f>
        <v/>
      </c>
      <c r="H144" s="510" t="str">
        <f>'別紙１-5月'!G94</f>
        <v/>
      </c>
      <c r="I144" s="510" t="str">
        <f>'別紙１-5月'!H94</f>
        <v/>
      </c>
      <c r="J144" s="510" t="str">
        <f>'別紙１-5月'!I94</f>
        <v/>
      </c>
      <c r="K144" s="510" t="str">
        <f>'別紙１-5月'!J94</f>
        <v/>
      </c>
      <c r="L144" s="510" t="str">
        <f>'別紙１-5月'!K94</f>
        <v/>
      </c>
      <c r="M144" s="511" t="str">
        <f>'別紙１-5月'!L94</f>
        <v/>
      </c>
      <c r="N144" s="512">
        <f>'別紙１-5月'!M94</f>
        <v>0</v>
      </c>
      <c r="O144" s="511">
        <f>'別紙１-5月'!N94</f>
        <v>0</v>
      </c>
      <c r="P144" s="511" t="str">
        <f>'別紙１-5月'!O94</f>
        <v/>
      </c>
      <c r="Q144" s="511" t="str">
        <f>'別紙１-5月'!P94</f>
        <v/>
      </c>
      <c r="R144" s="511" t="str">
        <f>'別紙１-5月'!Q94</f>
        <v/>
      </c>
      <c r="S144" s="511">
        <f>'別紙１-5月'!R94</f>
        <v>0</v>
      </c>
      <c r="T144" s="512">
        <f>'別紙１-5月'!S94</f>
        <v>0</v>
      </c>
      <c r="U144" s="512">
        <f>'別紙１-5月'!T94</f>
        <v>0</v>
      </c>
      <c r="V144" s="511">
        <f>'別紙１-5月'!U94</f>
        <v>0</v>
      </c>
      <c r="W144" s="511">
        <f>'別紙１-5月'!V94</f>
        <v>0</v>
      </c>
      <c r="X144" s="510" t="str">
        <f>'別紙１-5月'!W94</f>
        <v/>
      </c>
      <c r="Z144" s="510"/>
    </row>
    <row r="145">
      <c r="A145" s="510" t="s">
        <v>313</v>
      </c>
      <c r="B145" s="510" t="str">
        <f>'別紙１-5月'!A95</f>
        <v/>
      </c>
      <c r="C145" s="510" t="str">
        <f>'別紙１-5月'!B95</f>
        <v/>
      </c>
      <c r="D145" s="510" t="str">
        <f>'別紙１-5月'!C95</f>
        <v/>
      </c>
      <c r="E145" s="510" t="str">
        <f>'別紙１-5月'!D95</f>
        <v/>
      </c>
      <c r="F145" s="510" t="str">
        <f>'別紙１-5月'!E95</f>
        <v/>
      </c>
      <c r="G145" s="510" t="str">
        <f>'別紙１-5月'!F95</f>
        <v/>
      </c>
      <c r="H145" s="510" t="str">
        <f>'別紙１-5月'!G95</f>
        <v/>
      </c>
      <c r="I145" s="510" t="str">
        <f>'別紙１-5月'!H95</f>
        <v/>
      </c>
      <c r="J145" s="510" t="str">
        <f>'別紙１-5月'!I95</f>
        <v/>
      </c>
      <c r="K145" s="510" t="str">
        <f>'別紙１-5月'!J95</f>
        <v/>
      </c>
      <c r="L145" s="510" t="str">
        <f>'別紙１-5月'!K95</f>
        <v/>
      </c>
      <c r="M145" s="511" t="str">
        <f>'別紙１-5月'!L95</f>
        <v/>
      </c>
      <c r="N145" s="512">
        <f>'別紙１-5月'!M95</f>
        <v>0</v>
      </c>
      <c r="O145" s="511">
        <f>'別紙１-5月'!N95</f>
        <v>0</v>
      </c>
      <c r="P145" s="511" t="str">
        <f>'別紙１-5月'!O95</f>
        <v/>
      </c>
      <c r="Q145" s="511" t="str">
        <f>'別紙１-5月'!P95</f>
        <v/>
      </c>
      <c r="R145" s="511" t="str">
        <f>'別紙１-5月'!Q95</f>
        <v/>
      </c>
      <c r="S145" s="511">
        <f>'別紙１-5月'!R95</f>
        <v>0</v>
      </c>
      <c r="T145" s="512">
        <f>'別紙１-5月'!S95</f>
        <v>0</v>
      </c>
      <c r="U145" s="512">
        <f>'別紙１-5月'!T95</f>
        <v>0</v>
      </c>
      <c r="V145" s="511">
        <f>'別紙１-5月'!U95</f>
        <v>0</v>
      </c>
      <c r="W145" s="511">
        <f>'別紙１-5月'!V95</f>
        <v>0</v>
      </c>
      <c r="X145" s="510" t="str">
        <f>'別紙１-5月'!W95</f>
        <v/>
      </c>
      <c r="Z145" s="510"/>
    </row>
    <row r="146">
      <c r="A146" s="510" t="s">
        <v>313</v>
      </c>
      <c r="B146" s="510" t="str">
        <f>'別紙１-5月'!A96</f>
        <v/>
      </c>
      <c r="C146" s="510" t="str">
        <f>'別紙１-5月'!B96</f>
        <v/>
      </c>
      <c r="D146" s="510" t="str">
        <f>'別紙１-5月'!C96</f>
        <v/>
      </c>
      <c r="E146" s="510" t="str">
        <f>'別紙１-5月'!D96</f>
        <v/>
      </c>
      <c r="F146" s="510" t="str">
        <f>'別紙１-5月'!E96</f>
        <v/>
      </c>
      <c r="G146" s="510" t="str">
        <f>'別紙１-5月'!F96</f>
        <v/>
      </c>
      <c r="H146" s="510" t="str">
        <f>'別紙１-5月'!G96</f>
        <v/>
      </c>
      <c r="I146" s="510" t="str">
        <f>'別紙１-5月'!H96</f>
        <v/>
      </c>
      <c r="J146" s="510" t="str">
        <f>'別紙１-5月'!I96</f>
        <v/>
      </c>
      <c r="K146" s="510" t="str">
        <f>'別紙１-5月'!J96</f>
        <v/>
      </c>
      <c r="L146" s="510" t="str">
        <f>'別紙１-5月'!K96</f>
        <v/>
      </c>
      <c r="M146" s="511" t="str">
        <f>'別紙１-5月'!L96</f>
        <v/>
      </c>
      <c r="N146" s="512">
        <f>'別紙１-5月'!M96</f>
        <v>0</v>
      </c>
      <c r="O146" s="511">
        <f>'別紙１-5月'!N96</f>
        <v>0</v>
      </c>
      <c r="P146" s="511" t="str">
        <f>'別紙１-5月'!O96</f>
        <v/>
      </c>
      <c r="Q146" s="511" t="str">
        <f>'別紙１-5月'!P96</f>
        <v/>
      </c>
      <c r="R146" s="511" t="str">
        <f>'別紙１-5月'!Q96</f>
        <v/>
      </c>
      <c r="S146" s="511">
        <f>'別紙１-5月'!R96</f>
        <v>0</v>
      </c>
      <c r="T146" s="512">
        <f>'別紙１-5月'!S96</f>
        <v>0</v>
      </c>
      <c r="U146" s="512">
        <f>'別紙１-5月'!T96</f>
        <v>0</v>
      </c>
      <c r="V146" s="511">
        <f>'別紙１-5月'!U96</f>
        <v>0</v>
      </c>
      <c r="W146" s="511">
        <f>'別紙１-5月'!V96</f>
        <v>0</v>
      </c>
      <c r="X146" s="510" t="str">
        <f>'別紙１-5月'!W96</f>
        <v/>
      </c>
      <c r="Z146" s="510"/>
    </row>
    <row r="147">
      <c r="A147" s="510" t="s">
        <v>314</v>
      </c>
      <c r="B147" s="510" t="str">
        <f>'別紙１-6月'!A27</f>
        <v/>
      </c>
      <c r="C147" s="510" t="str">
        <f>'別紙１-6月'!B27</f>
        <v/>
      </c>
      <c r="D147" s="510" t="str">
        <f>'別紙１-6月'!C27</f>
        <v/>
      </c>
      <c r="E147" s="510" t="str">
        <f>'別紙１-6月'!D27</f>
        <v/>
      </c>
      <c r="F147" s="510" t="str">
        <f>'別紙１-6月'!E27</f>
        <v/>
      </c>
      <c r="G147" s="510" t="str">
        <f>'別紙１-6月'!F27</f>
        <v/>
      </c>
      <c r="H147" s="510" t="str">
        <f>'別紙１-6月'!G27</f>
        <v/>
      </c>
      <c r="I147" s="510" t="str">
        <f>'別紙１-6月'!H27</f>
        <v/>
      </c>
      <c r="J147" s="510" t="str">
        <f>'別紙１-6月'!I27</f>
        <v/>
      </c>
      <c r="K147" s="510" t="str">
        <f>'別紙１-6月'!J27</f>
        <v/>
      </c>
      <c r="L147" s="510" t="str">
        <f>'別紙１-6月'!K27</f>
        <v/>
      </c>
      <c r="M147" s="511" t="str">
        <f>'別紙１-6月'!L27</f>
        <v/>
      </c>
      <c r="N147" s="512">
        <f>'別紙１-6月'!M27</f>
        <v>0</v>
      </c>
      <c r="O147" s="511">
        <f>'別紙１-6月'!N27</f>
        <v>0</v>
      </c>
      <c r="P147" s="511" t="str">
        <f>'別紙１-6月'!O27</f>
        <v/>
      </c>
      <c r="Q147" s="511" t="str">
        <f>'別紙１-6月'!P27</f>
        <v/>
      </c>
      <c r="R147" s="511" t="str">
        <f>'別紙１-6月'!Q27</f>
        <v/>
      </c>
      <c r="S147" s="511">
        <f>'別紙１-6月'!R27</f>
        <v>0</v>
      </c>
      <c r="T147" s="512">
        <f>'別紙１-6月'!S27</f>
        <v>0</v>
      </c>
      <c r="U147" s="512">
        <f>'別紙１-6月'!T27</f>
        <v>0</v>
      </c>
      <c r="V147" s="511">
        <f>'別紙１-6月'!U27</f>
        <v>0</v>
      </c>
      <c r="W147" s="511">
        <f>'別紙１-6月'!V27</f>
        <v>0</v>
      </c>
      <c r="X147" s="510" t="str">
        <f>'別紙１-6月'!W27</f>
        <v/>
      </c>
      <c r="Z147" s="510"/>
    </row>
    <row r="148">
      <c r="A148" s="510" t="s">
        <v>314</v>
      </c>
      <c r="B148" s="510" t="str">
        <f>'別紙１-6月'!A28</f>
        <v/>
      </c>
      <c r="C148" s="510" t="str">
        <f>'別紙１-6月'!B28</f>
        <v/>
      </c>
      <c r="D148" s="510" t="str">
        <f>'別紙１-6月'!C28</f>
        <v/>
      </c>
      <c r="E148" s="510" t="str">
        <f>'別紙１-6月'!D28</f>
        <v/>
      </c>
      <c r="F148" s="510" t="str">
        <f>'別紙１-6月'!E28</f>
        <v/>
      </c>
      <c r="G148" s="510" t="str">
        <f>'別紙１-6月'!F28</f>
        <v/>
      </c>
      <c r="H148" s="510" t="str">
        <f>'別紙１-6月'!G28</f>
        <v/>
      </c>
      <c r="I148" s="510" t="str">
        <f>'別紙１-6月'!H28</f>
        <v/>
      </c>
      <c r="J148" s="510" t="str">
        <f>'別紙１-6月'!I28</f>
        <v/>
      </c>
      <c r="K148" s="510" t="str">
        <f>'別紙１-6月'!J28</f>
        <v/>
      </c>
      <c r="L148" s="510" t="str">
        <f>'別紙１-6月'!K28</f>
        <v/>
      </c>
      <c r="M148" s="511" t="str">
        <f>'別紙１-6月'!L28</f>
        <v/>
      </c>
      <c r="N148" s="512">
        <f>'別紙１-6月'!M28</f>
        <v>0</v>
      </c>
      <c r="O148" s="511">
        <f>'別紙１-6月'!N28</f>
        <v>0</v>
      </c>
      <c r="P148" s="511" t="str">
        <f>'別紙１-6月'!O28</f>
        <v/>
      </c>
      <c r="Q148" s="511" t="str">
        <f>'別紙１-6月'!P28</f>
        <v/>
      </c>
      <c r="R148" s="511" t="str">
        <f>'別紙１-6月'!Q28</f>
        <v/>
      </c>
      <c r="S148" s="511">
        <f>'別紙１-6月'!R28</f>
        <v>0</v>
      </c>
      <c r="T148" s="512">
        <f>'別紙１-6月'!S28</f>
        <v>0</v>
      </c>
      <c r="U148" s="512">
        <f>'別紙１-6月'!T28</f>
        <v>0</v>
      </c>
      <c r="V148" s="511">
        <f>'別紙１-6月'!U28</f>
        <v>0</v>
      </c>
      <c r="W148" s="511">
        <f>'別紙１-6月'!V28</f>
        <v>0</v>
      </c>
      <c r="X148" s="510" t="str">
        <f>'別紙１-6月'!W28</f>
        <v/>
      </c>
      <c r="Z148" s="510"/>
    </row>
    <row r="149">
      <c r="A149" s="510" t="s">
        <v>314</v>
      </c>
      <c r="B149" s="510" t="str">
        <f>'別紙１-6月'!A29</f>
        <v/>
      </c>
      <c r="C149" s="510" t="str">
        <f>'別紙１-6月'!B29</f>
        <v/>
      </c>
      <c r="D149" s="510" t="str">
        <f>'別紙１-6月'!C29</f>
        <v/>
      </c>
      <c r="E149" s="510" t="str">
        <f>'別紙１-6月'!D29</f>
        <v/>
      </c>
      <c r="F149" s="510" t="str">
        <f>'別紙１-6月'!E29</f>
        <v/>
      </c>
      <c r="G149" s="510" t="str">
        <f>'別紙１-6月'!F29</f>
        <v/>
      </c>
      <c r="H149" s="510" t="str">
        <f>'別紙１-6月'!G29</f>
        <v/>
      </c>
      <c r="I149" s="510" t="str">
        <f>'別紙１-6月'!H29</f>
        <v/>
      </c>
      <c r="J149" s="510" t="str">
        <f>'別紙１-6月'!I29</f>
        <v/>
      </c>
      <c r="K149" s="510" t="str">
        <f>'別紙１-6月'!J29</f>
        <v/>
      </c>
      <c r="L149" s="510" t="str">
        <f>'別紙１-6月'!K29</f>
        <v/>
      </c>
      <c r="M149" s="511" t="str">
        <f>'別紙１-6月'!L29</f>
        <v/>
      </c>
      <c r="N149" s="512">
        <f>'別紙１-6月'!M29</f>
        <v>0</v>
      </c>
      <c r="O149" s="511">
        <f>'別紙１-6月'!N29</f>
        <v>0</v>
      </c>
      <c r="P149" s="511" t="str">
        <f>'別紙１-6月'!O29</f>
        <v/>
      </c>
      <c r="Q149" s="511" t="str">
        <f>'別紙１-6月'!P29</f>
        <v/>
      </c>
      <c r="R149" s="511" t="str">
        <f>'別紙１-6月'!Q29</f>
        <v/>
      </c>
      <c r="S149" s="511">
        <f>'別紙１-6月'!R29</f>
        <v>0</v>
      </c>
      <c r="T149" s="512">
        <f>'別紙１-6月'!S29</f>
        <v>0</v>
      </c>
      <c r="U149" s="512">
        <f>'別紙１-6月'!T29</f>
        <v>0</v>
      </c>
      <c r="V149" s="511">
        <f>'別紙１-6月'!U29</f>
        <v>0</v>
      </c>
      <c r="W149" s="511">
        <f>'別紙１-6月'!V29</f>
        <v>0</v>
      </c>
      <c r="X149" s="510" t="str">
        <f>'別紙１-6月'!W29</f>
        <v/>
      </c>
      <c r="Z149" s="510"/>
    </row>
    <row r="150">
      <c r="A150" s="510" t="s">
        <v>314</v>
      </c>
      <c r="B150" s="510" t="str">
        <f>'別紙１-6月'!A30</f>
        <v/>
      </c>
      <c r="C150" s="510" t="str">
        <f>'別紙１-6月'!B30</f>
        <v/>
      </c>
      <c r="D150" s="510" t="str">
        <f>'別紙１-6月'!C30</f>
        <v/>
      </c>
      <c r="E150" s="510" t="str">
        <f>'別紙１-6月'!D30</f>
        <v/>
      </c>
      <c r="F150" s="510" t="str">
        <f>'別紙１-6月'!E30</f>
        <v/>
      </c>
      <c r="G150" s="510" t="str">
        <f>'別紙１-6月'!F30</f>
        <v/>
      </c>
      <c r="H150" s="510" t="str">
        <f>'別紙１-6月'!G30</f>
        <v/>
      </c>
      <c r="I150" s="510" t="str">
        <f>'別紙１-6月'!H30</f>
        <v/>
      </c>
      <c r="J150" s="510" t="str">
        <f>'別紙１-6月'!I30</f>
        <v/>
      </c>
      <c r="K150" s="510" t="str">
        <f>'別紙１-6月'!J30</f>
        <v/>
      </c>
      <c r="L150" s="510" t="str">
        <f>'別紙１-6月'!K30</f>
        <v/>
      </c>
      <c r="M150" s="511" t="str">
        <f>'別紙１-6月'!L30</f>
        <v/>
      </c>
      <c r="N150" s="512">
        <f>'別紙１-6月'!M30</f>
        <v>0</v>
      </c>
      <c r="O150" s="511">
        <f>'別紙１-6月'!N30</f>
        <v>0</v>
      </c>
      <c r="P150" s="511" t="str">
        <f>'別紙１-6月'!O30</f>
        <v/>
      </c>
      <c r="Q150" s="511" t="str">
        <f>'別紙１-6月'!P30</f>
        <v/>
      </c>
      <c r="R150" s="511" t="str">
        <f>'別紙１-6月'!Q30</f>
        <v/>
      </c>
      <c r="S150" s="511">
        <f>'別紙１-6月'!R30</f>
        <v>0</v>
      </c>
      <c r="T150" s="512">
        <f>'別紙１-6月'!S30</f>
        <v>0</v>
      </c>
      <c r="U150" s="512">
        <f>'別紙１-6月'!T30</f>
        <v>0</v>
      </c>
      <c r="V150" s="511">
        <f>'別紙１-6月'!U30</f>
        <v>0</v>
      </c>
      <c r="W150" s="511">
        <f>'別紙１-6月'!V30</f>
        <v>0</v>
      </c>
      <c r="X150" s="510" t="str">
        <f>'別紙１-6月'!W30</f>
        <v/>
      </c>
      <c r="Z150" s="510"/>
    </row>
    <row r="151">
      <c r="A151" s="510" t="s">
        <v>314</v>
      </c>
      <c r="B151" s="510" t="str">
        <f>'別紙１-6月'!A31</f>
        <v/>
      </c>
      <c r="C151" s="510" t="str">
        <f>'別紙１-6月'!B31</f>
        <v/>
      </c>
      <c r="D151" s="510" t="str">
        <f>'別紙１-6月'!C31</f>
        <v/>
      </c>
      <c r="E151" s="510" t="str">
        <f>'別紙１-6月'!D31</f>
        <v/>
      </c>
      <c r="F151" s="510" t="str">
        <f>'別紙１-6月'!E31</f>
        <v/>
      </c>
      <c r="G151" s="510" t="str">
        <f>'別紙１-6月'!F31</f>
        <v/>
      </c>
      <c r="H151" s="510" t="str">
        <f>'別紙１-6月'!G31</f>
        <v/>
      </c>
      <c r="I151" s="510" t="str">
        <f>'別紙１-6月'!H31</f>
        <v/>
      </c>
      <c r="J151" s="510" t="str">
        <f>'別紙１-6月'!I31</f>
        <v/>
      </c>
      <c r="K151" s="510" t="str">
        <f>'別紙１-6月'!J31</f>
        <v/>
      </c>
      <c r="L151" s="510" t="str">
        <f>'別紙１-6月'!K31</f>
        <v/>
      </c>
      <c r="M151" s="511" t="str">
        <f>'別紙１-6月'!L31</f>
        <v/>
      </c>
      <c r="N151" s="512">
        <f>'別紙１-6月'!M31</f>
        <v>0</v>
      </c>
      <c r="O151" s="511">
        <f>'別紙１-6月'!N31</f>
        <v>0</v>
      </c>
      <c r="P151" s="511" t="str">
        <f>'別紙１-6月'!O31</f>
        <v/>
      </c>
      <c r="Q151" s="511" t="str">
        <f>'別紙１-6月'!P31</f>
        <v/>
      </c>
      <c r="R151" s="511" t="str">
        <f>'別紙１-6月'!Q31</f>
        <v/>
      </c>
      <c r="S151" s="511">
        <f>'別紙１-6月'!R31</f>
        <v>0</v>
      </c>
      <c r="T151" s="512">
        <f>'別紙１-6月'!S31</f>
        <v>0</v>
      </c>
      <c r="U151" s="512">
        <f>'別紙１-6月'!T31</f>
        <v>0</v>
      </c>
      <c r="V151" s="511">
        <f>'別紙１-6月'!U31</f>
        <v>0</v>
      </c>
      <c r="W151" s="511">
        <f>'別紙１-6月'!V31</f>
        <v>0</v>
      </c>
      <c r="X151" s="510" t="str">
        <f>'別紙１-6月'!W31</f>
        <v/>
      </c>
      <c r="Z151" s="510"/>
    </row>
    <row r="152">
      <c r="A152" s="510" t="s">
        <v>314</v>
      </c>
      <c r="B152" s="510" t="str">
        <f>'別紙１-6月'!A32</f>
        <v/>
      </c>
      <c r="C152" s="510" t="str">
        <f>'別紙１-6月'!B32</f>
        <v/>
      </c>
      <c r="D152" s="510" t="str">
        <f>'別紙１-6月'!C32</f>
        <v/>
      </c>
      <c r="E152" s="510" t="str">
        <f>'別紙１-6月'!D32</f>
        <v/>
      </c>
      <c r="F152" s="510" t="str">
        <f>'別紙１-6月'!E32</f>
        <v/>
      </c>
      <c r="G152" s="510" t="str">
        <f>'別紙１-6月'!F32</f>
        <v/>
      </c>
      <c r="H152" s="510" t="str">
        <f>'別紙１-6月'!G32</f>
        <v/>
      </c>
      <c r="I152" s="510" t="str">
        <f>'別紙１-6月'!H32</f>
        <v/>
      </c>
      <c r="J152" s="510" t="str">
        <f>'別紙１-6月'!I32</f>
        <v/>
      </c>
      <c r="K152" s="510" t="str">
        <f>'別紙１-6月'!J32</f>
        <v/>
      </c>
      <c r="L152" s="510" t="str">
        <f>'別紙１-6月'!K32</f>
        <v/>
      </c>
      <c r="M152" s="511" t="str">
        <f>'別紙１-6月'!L32</f>
        <v/>
      </c>
      <c r="N152" s="512">
        <f>'別紙１-6月'!M32</f>
        <v>0</v>
      </c>
      <c r="O152" s="511">
        <f>'別紙１-6月'!N32</f>
        <v>0</v>
      </c>
      <c r="P152" s="511" t="str">
        <f>'別紙１-6月'!O32</f>
        <v/>
      </c>
      <c r="Q152" s="511" t="str">
        <f>'別紙１-6月'!P32</f>
        <v/>
      </c>
      <c r="R152" s="511" t="str">
        <f>'別紙１-6月'!Q32</f>
        <v/>
      </c>
      <c r="S152" s="511">
        <f>'別紙１-6月'!R32</f>
        <v>0</v>
      </c>
      <c r="T152" s="512">
        <f>'別紙１-6月'!S32</f>
        <v>0</v>
      </c>
      <c r="U152" s="512">
        <f>'別紙１-6月'!T32</f>
        <v>0</v>
      </c>
      <c r="V152" s="511">
        <f>'別紙１-6月'!U32</f>
        <v>0</v>
      </c>
      <c r="W152" s="511">
        <f>'別紙１-6月'!V32</f>
        <v>0</v>
      </c>
      <c r="X152" s="510" t="str">
        <f>'別紙１-6月'!W32</f>
        <v/>
      </c>
      <c r="Z152" s="510"/>
    </row>
    <row r="153">
      <c r="A153" s="510" t="s">
        <v>314</v>
      </c>
      <c r="B153" s="510" t="str">
        <f>'別紙１-6月'!A33</f>
        <v/>
      </c>
      <c r="C153" s="510" t="str">
        <f>'別紙１-6月'!B33</f>
        <v/>
      </c>
      <c r="D153" s="510" t="str">
        <f>'別紙１-6月'!C33</f>
        <v/>
      </c>
      <c r="E153" s="510" t="str">
        <f>'別紙１-6月'!D33</f>
        <v/>
      </c>
      <c r="F153" s="510" t="str">
        <f>'別紙１-6月'!E33</f>
        <v/>
      </c>
      <c r="G153" s="510" t="str">
        <f>'別紙１-6月'!F33</f>
        <v/>
      </c>
      <c r="H153" s="510" t="str">
        <f>'別紙１-6月'!G33</f>
        <v/>
      </c>
      <c r="I153" s="510" t="str">
        <f>'別紙１-6月'!H33</f>
        <v/>
      </c>
      <c r="J153" s="510" t="str">
        <f>'別紙１-6月'!I33</f>
        <v/>
      </c>
      <c r="K153" s="510" t="str">
        <f>'別紙１-6月'!J33</f>
        <v/>
      </c>
      <c r="L153" s="510" t="str">
        <f>'別紙１-6月'!K33</f>
        <v/>
      </c>
      <c r="M153" s="511" t="str">
        <f>'別紙１-6月'!L33</f>
        <v/>
      </c>
      <c r="N153" s="512">
        <f>'別紙１-6月'!M33</f>
        <v>0</v>
      </c>
      <c r="O153" s="511">
        <f>'別紙１-6月'!N33</f>
        <v>0</v>
      </c>
      <c r="P153" s="511" t="str">
        <f>'別紙１-6月'!O33</f>
        <v/>
      </c>
      <c r="Q153" s="511" t="str">
        <f>'別紙１-6月'!P33</f>
        <v/>
      </c>
      <c r="R153" s="511" t="str">
        <f>'別紙１-6月'!Q33</f>
        <v/>
      </c>
      <c r="S153" s="511">
        <f>'別紙１-6月'!R33</f>
        <v>0</v>
      </c>
      <c r="T153" s="512">
        <f>'別紙１-6月'!S33</f>
        <v>0</v>
      </c>
      <c r="U153" s="512">
        <f>'別紙１-6月'!T33</f>
        <v>0</v>
      </c>
      <c r="V153" s="511">
        <f>'別紙１-6月'!U33</f>
        <v>0</v>
      </c>
      <c r="W153" s="511">
        <f>'別紙１-6月'!V33</f>
        <v>0</v>
      </c>
      <c r="X153" s="510" t="str">
        <f>'別紙１-6月'!W33</f>
        <v/>
      </c>
      <c r="Z153" s="510"/>
    </row>
    <row r="154">
      <c r="A154" s="510" t="s">
        <v>314</v>
      </c>
      <c r="B154" s="510" t="str">
        <f>'別紙１-6月'!A34</f>
        <v/>
      </c>
      <c r="C154" s="510" t="str">
        <f>'別紙１-6月'!B34</f>
        <v/>
      </c>
      <c r="D154" s="510" t="str">
        <f>'別紙１-6月'!C34</f>
        <v/>
      </c>
      <c r="E154" s="510" t="str">
        <f>'別紙１-6月'!D34</f>
        <v/>
      </c>
      <c r="F154" s="510" t="str">
        <f>'別紙１-6月'!E34</f>
        <v/>
      </c>
      <c r="G154" s="510" t="str">
        <f>'別紙１-6月'!F34</f>
        <v/>
      </c>
      <c r="H154" s="510" t="str">
        <f>'別紙１-6月'!G34</f>
        <v/>
      </c>
      <c r="I154" s="510" t="str">
        <f>'別紙１-6月'!H34</f>
        <v/>
      </c>
      <c r="J154" s="510" t="str">
        <f>'別紙１-6月'!I34</f>
        <v/>
      </c>
      <c r="K154" s="510" t="str">
        <f>'別紙１-6月'!J34</f>
        <v/>
      </c>
      <c r="L154" s="510" t="str">
        <f>'別紙１-6月'!K34</f>
        <v/>
      </c>
      <c r="M154" s="511" t="str">
        <f>'別紙１-6月'!L34</f>
        <v/>
      </c>
      <c r="N154" s="512">
        <f>'別紙１-6月'!M34</f>
        <v>0</v>
      </c>
      <c r="O154" s="511">
        <f>'別紙１-6月'!N34</f>
        <v>0</v>
      </c>
      <c r="P154" s="511" t="str">
        <f>'別紙１-6月'!O34</f>
        <v/>
      </c>
      <c r="Q154" s="511" t="str">
        <f>'別紙１-6月'!P34</f>
        <v/>
      </c>
      <c r="R154" s="511" t="str">
        <f>'別紙１-6月'!Q34</f>
        <v/>
      </c>
      <c r="S154" s="511">
        <f>'別紙１-6月'!R34</f>
        <v>0</v>
      </c>
      <c r="T154" s="512">
        <f>'別紙１-6月'!S34</f>
        <v>0</v>
      </c>
      <c r="U154" s="512">
        <f>'別紙１-6月'!T34</f>
        <v>0</v>
      </c>
      <c r="V154" s="511">
        <f>'別紙１-6月'!U34</f>
        <v>0</v>
      </c>
      <c r="W154" s="511">
        <f>'別紙１-6月'!V34</f>
        <v>0</v>
      </c>
      <c r="X154" s="510" t="str">
        <f>'別紙１-6月'!W34</f>
        <v/>
      </c>
      <c r="Z154" s="510"/>
    </row>
    <row r="155">
      <c r="A155" s="510" t="s">
        <v>314</v>
      </c>
      <c r="B155" s="510" t="str">
        <f>'別紙１-6月'!A35</f>
        <v/>
      </c>
      <c r="C155" s="510" t="str">
        <f>'別紙１-6月'!B35</f>
        <v/>
      </c>
      <c r="D155" s="510" t="str">
        <f>'別紙１-6月'!C35</f>
        <v/>
      </c>
      <c r="E155" s="510" t="str">
        <f>'別紙１-6月'!D35</f>
        <v/>
      </c>
      <c r="F155" s="510" t="str">
        <f>'別紙１-6月'!E35</f>
        <v/>
      </c>
      <c r="G155" s="510" t="str">
        <f>'別紙１-6月'!F35</f>
        <v/>
      </c>
      <c r="H155" s="510" t="str">
        <f>'別紙１-6月'!G35</f>
        <v/>
      </c>
      <c r="I155" s="510" t="str">
        <f>'別紙１-6月'!H35</f>
        <v/>
      </c>
      <c r="J155" s="510" t="str">
        <f>'別紙１-6月'!I35</f>
        <v/>
      </c>
      <c r="K155" s="510" t="str">
        <f>'別紙１-6月'!J35</f>
        <v/>
      </c>
      <c r="L155" s="510" t="str">
        <f>'別紙１-6月'!K35</f>
        <v/>
      </c>
      <c r="M155" s="511" t="str">
        <f>'別紙１-6月'!L35</f>
        <v/>
      </c>
      <c r="N155" s="512">
        <f>'別紙１-6月'!M35</f>
        <v>0</v>
      </c>
      <c r="O155" s="511">
        <f>'別紙１-6月'!N35</f>
        <v>0</v>
      </c>
      <c r="P155" s="511" t="str">
        <f>'別紙１-6月'!O35</f>
        <v/>
      </c>
      <c r="Q155" s="511" t="str">
        <f>'別紙１-6月'!P35</f>
        <v/>
      </c>
      <c r="R155" s="511" t="str">
        <f>'別紙１-6月'!Q35</f>
        <v/>
      </c>
      <c r="S155" s="511">
        <f>'別紙１-6月'!R35</f>
        <v>0</v>
      </c>
      <c r="T155" s="512">
        <f>'別紙１-6月'!S35</f>
        <v>0</v>
      </c>
      <c r="U155" s="512">
        <f>'別紙１-6月'!T35</f>
        <v>0</v>
      </c>
      <c r="V155" s="511">
        <f>'別紙１-6月'!U35</f>
        <v>0</v>
      </c>
      <c r="W155" s="511">
        <f>'別紙１-6月'!V35</f>
        <v>0</v>
      </c>
      <c r="X155" s="510" t="str">
        <f>'別紙１-6月'!W35</f>
        <v/>
      </c>
      <c r="Z155" s="510"/>
    </row>
    <row r="156">
      <c r="A156" s="510" t="s">
        <v>314</v>
      </c>
      <c r="B156" s="510" t="str">
        <f>'別紙１-6月'!A36</f>
        <v/>
      </c>
      <c r="C156" s="510" t="str">
        <f>'別紙１-6月'!B36</f>
        <v/>
      </c>
      <c r="D156" s="510" t="str">
        <f>'別紙１-6月'!C36</f>
        <v/>
      </c>
      <c r="E156" s="510" t="str">
        <f>'別紙１-6月'!D36</f>
        <v/>
      </c>
      <c r="F156" s="510" t="str">
        <f>'別紙１-6月'!E36</f>
        <v/>
      </c>
      <c r="G156" s="510" t="str">
        <f>'別紙１-6月'!F36</f>
        <v/>
      </c>
      <c r="H156" s="510" t="str">
        <f>'別紙１-6月'!G36</f>
        <v/>
      </c>
      <c r="I156" s="510" t="str">
        <f>'別紙１-6月'!H36</f>
        <v/>
      </c>
      <c r="J156" s="510" t="str">
        <f>'別紙１-6月'!I36</f>
        <v/>
      </c>
      <c r="K156" s="510" t="str">
        <f>'別紙１-6月'!J36</f>
        <v/>
      </c>
      <c r="L156" s="510" t="str">
        <f>'別紙１-6月'!K36</f>
        <v/>
      </c>
      <c r="M156" s="511" t="str">
        <f>'別紙１-6月'!L36</f>
        <v/>
      </c>
      <c r="N156" s="512">
        <f>'別紙１-6月'!M36</f>
        <v>0</v>
      </c>
      <c r="O156" s="511">
        <f>'別紙１-6月'!N36</f>
        <v>0</v>
      </c>
      <c r="P156" s="511" t="str">
        <f>'別紙１-6月'!O36</f>
        <v/>
      </c>
      <c r="Q156" s="511" t="str">
        <f>'別紙１-6月'!P36</f>
        <v/>
      </c>
      <c r="R156" s="511" t="str">
        <f>'別紙１-6月'!Q36</f>
        <v/>
      </c>
      <c r="S156" s="511">
        <f>'別紙１-6月'!R36</f>
        <v>0</v>
      </c>
      <c r="T156" s="512">
        <f>'別紙１-6月'!S36</f>
        <v>0</v>
      </c>
      <c r="U156" s="512">
        <f>'別紙１-6月'!T36</f>
        <v>0</v>
      </c>
      <c r="V156" s="511">
        <f>'別紙１-6月'!U36</f>
        <v>0</v>
      </c>
      <c r="W156" s="511">
        <f>'別紙１-6月'!V36</f>
        <v>0</v>
      </c>
      <c r="X156" s="510" t="str">
        <f>'別紙１-6月'!W36</f>
        <v/>
      </c>
      <c r="Z156" s="510"/>
    </row>
    <row r="157">
      <c r="A157" s="510" t="s">
        <v>314</v>
      </c>
      <c r="B157" s="510" t="str">
        <f>'別紙１-6月'!A37</f>
        <v/>
      </c>
      <c r="C157" s="510" t="str">
        <f>'別紙１-6月'!B37</f>
        <v/>
      </c>
      <c r="D157" s="510" t="str">
        <f>'別紙１-6月'!C37</f>
        <v/>
      </c>
      <c r="E157" s="510" t="str">
        <f>'別紙１-6月'!D37</f>
        <v/>
      </c>
      <c r="F157" s="510" t="str">
        <f>'別紙１-6月'!E37</f>
        <v/>
      </c>
      <c r="G157" s="510" t="str">
        <f>'別紙１-6月'!F37</f>
        <v/>
      </c>
      <c r="H157" s="510" t="str">
        <f>'別紙１-6月'!G37</f>
        <v/>
      </c>
      <c r="I157" s="510" t="str">
        <f>'別紙１-6月'!H37</f>
        <v/>
      </c>
      <c r="J157" s="510" t="str">
        <f>'別紙１-6月'!I37</f>
        <v/>
      </c>
      <c r="K157" s="510" t="str">
        <f>'別紙１-6月'!J37</f>
        <v/>
      </c>
      <c r="L157" s="510" t="str">
        <f>'別紙１-6月'!K37</f>
        <v/>
      </c>
      <c r="M157" s="511" t="str">
        <f>'別紙１-6月'!L37</f>
        <v/>
      </c>
      <c r="N157" s="512">
        <f>'別紙１-6月'!M37</f>
        <v>0</v>
      </c>
      <c r="O157" s="511">
        <f>'別紙１-6月'!N37</f>
        <v>0</v>
      </c>
      <c r="P157" s="511" t="str">
        <f>'別紙１-6月'!O37</f>
        <v/>
      </c>
      <c r="Q157" s="511" t="str">
        <f>'別紙１-6月'!P37</f>
        <v/>
      </c>
      <c r="R157" s="511" t="str">
        <f>'別紙１-6月'!Q37</f>
        <v/>
      </c>
      <c r="S157" s="511">
        <f>'別紙１-6月'!R37</f>
        <v>0</v>
      </c>
      <c r="T157" s="512">
        <f>'別紙１-6月'!S37</f>
        <v>0</v>
      </c>
      <c r="U157" s="512">
        <f>'別紙１-6月'!T37</f>
        <v>0</v>
      </c>
      <c r="V157" s="511">
        <f>'別紙１-6月'!U37</f>
        <v>0</v>
      </c>
      <c r="W157" s="511">
        <f>'別紙１-6月'!V37</f>
        <v>0</v>
      </c>
      <c r="X157" s="510" t="str">
        <f>'別紙１-6月'!W37</f>
        <v/>
      </c>
      <c r="Z157" s="510"/>
    </row>
    <row r="158">
      <c r="A158" s="510" t="s">
        <v>314</v>
      </c>
      <c r="B158" s="510" t="str">
        <f>'別紙１-6月'!A38</f>
        <v/>
      </c>
      <c r="C158" s="510" t="str">
        <f>'別紙１-6月'!B38</f>
        <v/>
      </c>
      <c r="D158" s="510" t="str">
        <f>'別紙１-6月'!C38</f>
        <v/>
      </c>
      <c r="E158" s="510" t="str">
        <f>'別紙１-6月'!D38</f>
        <v/>
      </c>
      <c r="F158" s="510" t="str">
        <f>'別紙１-6月'!E38</f>
        <v/>
      </c>
      <c r="G158" s="510" t="str">
        <f>'別紙１-6月'!F38</f>
        <v/>
      </c>
      <c r="H158" s="510" t="str">
        <f>'別紙１-6月'!G38</f>
        <v/>
      </c>
      <c r="I158" s="510" t="str">
        <f>'別紙１-6月'!H38</f>
        <v/>
      </c>
      <c r="J158" s="510" t="str">
        <f>'別紙１-6月'!I38</f>
        <v/>
      </c>
      <c r="K158" s="510" t="str">
        <f>'別紙１-6月'!J38</f>
        <v/>
      </c>
      <c r="L158" s="510" t="str">
        <f>'別紙１-6月'!K38</f>
        <v/>
      </c>
      <c r="M158" s="511" t="str">
        <f>'別紙１-6月'!L38</f>
        <v/>
      </c>
      <c r="N158" s="512">
        <f>'別紙１-6月'!M38</f>
        <v>0</v>
      </c>
      <c r="O158" s="511">
        <f>'別紙１-6月'!N38</f>
        <v>0</v>
      </c>
      <c r="P158" s="511" t="str">
        <f>'別紙１-6月'!O38</f>
        <v/>
      </c>
      <c r="Q158" s="511" t="str">
        <f>'別紙１-6月'!P38</f>
        <v/>
      </c>
      <c r="R158" s="511" t="str">
        <f>'別紙１-6月'!Q38</f>
        <v/>
      </c>
      <c r="S158" s="511">
        <f>'別紙１-6月'!R38</f>
        <v>0</v>
      </c>
      <c r="T158" s="512">
        <f>'別紙１-6月'!S38</f>
        <v>0</v>
      </c>
      <c r="U158" s="512">
        <f>'別紙１-6月'!T38</f>
        <v>0</v>
      </c>
      <c r="V158" s="511">
        <f>'別紙１-6月'!U38</f>
        <v>0</v>
      </c>
      <c r="W158" s="511">
        <f>'別紙１-6月'!V38</f>
        <v>0</v>
      </c>
      <c r="X158" s="510" t="str">
        <f>'別紙１-6月'!W38</f>
        <v/>
      </c>
      <c r="Z158" s="510"/>
    </row>
    <row r="159">
      <c r="A159" s="510" t="s">
        <v>314</v>
      </c>
      <c r="B159" s="510" t="str">
        <f>'別紙１-6月'!A39</f>
        <v/>
      </c>
      <c r="C159" s="510" t="str">
        <f>'別紙１-6月'!B39</f>
        <v/>
      </c>
      <c r="D159" s="510" t="str">
        <f>'別紙１-6月'!C39</f>
        <v/>
      </c>
      <c r="E159" s="510" t="str">
        <f>'別紙１-6月'!D39</f>
        <v/>
      </c>
      <c r="F159" s="510" t="str">
        <f>'別紙１-6月'!E39</f>
        <v/>
      </c>
      <c r="G159" s="510" t="str">
        <f>'別紙１-6月'!F39</f>
        <v/>
      </c>
      <c r="H159" s="510" t="str">
        <f>'別紙１-6月'!G39</f>
        <v/>
      </c>
      <c r="I159" s="510" t="str">
        <f>'別紙１-6月'!H39</f>
        <v/>
      </c>
      <c r="J159" s="510" t="str">
        <f>'別紙１-6月'!I39</f>
        <v/>
      </c>
      <c r="K159" s="510" t="str">
        <f>'別紙１-6月'!J39</f>
        <v/>
      </c>
      <c r="L159" s="510" t="str">
        <f>'別紙１-6月'!K39</f>
        <v/>
      </c>
      <c r="M159" s="511" t="str">
        <f>'別紙１-6月'!L39</f>
        <v/>
      </c>
      <c r="N159" s="512">
        <f>'別紙１-6月'!M39</f>
        <v>0</v>
      </c>
      <c r="O159" s="511">
        <f>'別紙１-6月'!N39</f>
        <v>0</v>
      </c>
      <c r="P159" s="511" t="str">
        <f>'別紙１-6月'!O39</f>
        <v/>
      </c>
      <c r="Q159" s="511" t="str">
        <f>'別紙１-6月'!P39</f>
        <v/>
      </c>
      <c r="R159" s="511" t="str">
        <f>'別紙１-6月'!Q39</f>
        <v/>
      </c>
      <c r="S159" s="511">
        <f>'別紙１-6月'!R39</f>
        <v>0</v>
      </c>
      <c r="T159" s="512">
        <f>'別紙１-6月'!S39</f>
        <v>0</v>
      </c>
      <c r="U159" s="512">
        <f>'別紙１-6月'!T39</f>
        <v>0</v>
      </c>
      <c r="V159" s="511">
        <f>'別紙１-6月'!U39</f>
        <v>0</v>
      </c>
      <c r="W159" s="511">
        <f>'別紙１-6月'!V39</f>
        <v>0</v>
      </c>
      <c r="X159" s="510" t="str">
        <f>'別紙１-6月'!W39</f>
        <v/>
      </c>
      <c r="Z159" s="510"/>
    </row>
    <row r="160">
      <c r="A160" s="510" t="s">
        <v>314</v>
      </c>
      <c r="B160" s="510" t="str">
        <f>'別紙１-6月'!A40</f>
        <v/>
      </c>
      <c r="C160" s="510" t="str">
        <f>'別紙１-6月'!B40</f>
        <v/>
      </c>
      <c r="D160" s="510" t="str">
        <f>'別紙１-6月'!C40</f>
        <v/>
      </c>
      <c r="E160" s="510" t="str">
        <f>'別紙１-6月'!D40</f>
        <v/>
      </c>
      <c r="F160" s="510" t="str">
        <f>'別紙１-6月'!E40</f>
        <v/>
      </c>
      <c r="G160" s="510" t="str">
        <f>'別紙１-6月'!F40</f>
        <v/>
      </c>
      <c r="H160" s="510" t="str">
        <f>'別紙１-6月'!G40</f>
        <v/>
      </c>
      <c r="I160" s="510" t="str">
        <f>'別紙１-6月'!H40</f>
        <v/>
      </c>
      <c r="J160" s="510" t="str">
        <f>'別紙１-6月'!I40</f>
        <v/>
      </c>
      <c r="K160" s="510" t="str">
        <f>'別紙１-6月'!J40</f>
        <v/>
      </c>
      <c r="L160" s="510" t="str">
        <f>'別紙１-6月'!K40</f>
        <v/>
      </c>
      <c r="M160" s="511" t="str">
        <f>'別紙１-6月'!L40</f>
        <v/>
      </c>
      <c r="N160" s="512">
        <f>'別紙１-6月'!M40</f>
        <v>0</v>
      </c>
      <c r="O160" s="511">
        <f>'別紙１-6月'!N40</f>
        <v>0</v>
      </c>
      <c r="P160" s="511" t="str">
        <f>'別紙１-6月'!O40</f>
        <v/>
      </c>
      <c r="Q160" s="511" t="str">
        <f>'別紙１-6月'!P40</f>
        <v/>
      </c>
      <c r="R160" s="511" t="str">
        <f>'別紙１-6月'!Q40</f>
        <v/>
      </c>
      <c r="S160" s="511">
        <f>'別紙１-6月'!R40</f>
        <v>0</v>
      </c>
      <c r="T160" s="512">
        <f>'別紙１-6月'!S40</f>
        <v>0</v>
      </c>
      <c r="U160" s="512">
        <f>'別紙１-6月'!T40</f>
        <v>0</v>
      </c>
      <c r="V160" s="511">
        <f>'別紙１-6月'!U40</f>
        <v>0</v>
      </c>
      <c r="W160" s="511">
        <f>'別紙１-6月'!V40</f>
        <v>0</v>
      </c>
      <c r="X160" s="510" t="str">
        <f>'別紙１-6月'!W40</f>
        <v/>
      </c>
      <c r="Z160" s="510"/>
    </row>
    <row r="161">
      <c r="A161" s="510" t="s">
        <v>314</v>
      </c>
      <c r="B161" s="510" t="str">
        <f>'別紙１-6月'!A41</f>
        <v/>
      </c>
      <c r="C161" s="510" t="str">
        <f>'別紙１-6月'!B41</f>
        <v/>
      </c>
      <c r="D161" s="510" t="str">
        <f>'別紙１-6月'!C41</f>
        <v/>
      </c>
      <c r="E161" s="510" t="str">
        <f>'別紙１-6月'!D41</f>
        <v/>
      </c>
      <c r="F161" s="510" t="str">
        <f>'別紙１-6月'!E41</f>
        <v/>
      </c>
      <c r="G161" s="510" t="str">
        <f>'別紙１-6月'!F41</f>
        <v/>
      </c>
      <c r="H161" s="510" t="str">
        <f>'別紙１-6月'!G41</f>
        <v/>
      </c>
      <c r="I161" s="510" t="str">
        <f>'別紙１-6月'!H41</f>
        <v/>
      </c>
      <c r="J161" s="510" t="str">
        <f>'別紙１-6月'!I41</f>
        <v/>
      </c>
      <c r="K161" s="510" t="str">
        <f>'別紙１-6月'!J41</f>
        <v/>
      </c>
      <c r="L161" s="510" t="str">
        <f>'別紙１-6月'!K41</f>
        <v/>
      </c>
      <c r="M161" s="511" t="str">
        <f>'別紙１-6月'!L41</f>
        <v/>
      </c>
      <c r="N161" s="512">
        <f>'別紙１-6月'!M41</f>
        <v>0</v>
      </c>
      <c r="O161" s="511">
        <f>'別紙１-6月'!N41</f>
        <v>0</v>
      </c>
      <c r="P161" s="511" t="str">
        <f>'別紙１-6月'!O41</f>
        <v/>
      </c>
      <c r="Q161" s="511" t="str">
        <f>'別紙１-6月'!P41</f>
        <v/>
      </c>
      <c r="R161" s="511" t="str">
        <f>'別紙１-6月'!Q41</f>
        <v/>
      </c>
      <c r="S161" s="511">
        <f>'別紙１-6月'!R41</f>
        <v>0</v>
      </c>
      <c r="T161" s="512">
        <f>'別紙１-6月'!S41</f>
        <v>0</v>
      </c>
      <c r="U161" s="512">
        <f>'別紙１-6月'!T41</f>
        <v>0</v>
      </c>
      <c r="V161" s="511">
        <f>'別紙１-6月'!U41</f>
        <v>0</v>
      </c>
      <c r="W161" s="511">
        <f>'別紙１-6月'!V41</f>
        <v>0</v>
      </c>
      <c r="X161" s="510" t="str">
        <f>'別紙１-6月'!W41</f>
        <v/>
      </c>
      <c r="Z161" s="510"/>
    </row>
    <row r="162">
      <c r="A162" s="510" t="s">
        <v>314</v>
      </c>
      <c r="B162" s="510" t="str">
        <f>'別紙１-6月'!A42</f>
        <v/>
      </c>
      <c r="C162" s="510" t="str">
        <f>'別紙１-6月'!B42</f>
        <v/>
      </c>
      <c r="D162" s="510" t="str">
        <f>'別紙１-6月'!C42</f>
        <v/>
      </c>
      <c r="E162" s="510" t="str">
        <f>'別紙１-6月'!D42</f>
        <v/>
      </c>
      <c r="F162" s="510" t="str">
        <f>'別紙１-6月'!E42</f>
        <v/>
      </c>
      <c r="G162" s="510" t="str">
        <f>'別紙１-6月'!F42</f>
        <v/>
      </c>
      <c r="H162" s="510" t="str">
        <f>'別紙１-6月'!G42</f>
        <v/>
      </c>
      <c r="I162" s="510" t="str">
        <f>'別紙１-6月'!H42</f>
        <v/>
      </c>
      <c r="J162" s="510" t="str">
        <f>'別紙１-6月'!I42</f>
        <v/>
      </c>
      <c r="K162" s="510" t="str">
        <f>'別紙１-6月'!J42</f>
        <v/>
      </c>
      <c r="L162" s="510" t="str">
        <f>'別紙１-6月'!K42</f>
        <v/>
      </c>
      <c r="M162" s="511" t="str">
        <f>'別紙１-6月'!L42</f>
        <v/>
      </c>
      <c r="N162" s="512">
        <f>'別紙１-6月'!M42</f>
        <v>0</v>
      </c>
      <c r="O162" s="511">
        <f>'別紙１-6月'!N42</f>
        <v>0</v>
      </c>
      <c r="P162" s="511" t="str">
        <f>'別紙１-6月'!O42</f>
        <v/>
      </c>
      <c r="Q162" s="511" t="str">
        <f>'別紙１-6月'!P42</f>
        <v/>
      </c>
      <c r="R162" s="511" t="str">
        <f>'別紙１-6月'!Q42</f>
        <v/>
      </c>
      <c r="S162" s="511">
        <f>'別紙１-6月'!R42</f>
        <v>0</v>
      </c>
      <c r="T162" s="512">
        <f>'別紙１-6月'!S42</f>
        <v>0</v>
      </c>
      <c r="U162" s="512">
        <f>'別紙１-6月'!T42</f>
        <v>0</v>
      </c>
      <c r="V162" s="511">
        <f>'別紙１-6月'!U42</f>
        <v>0</v>
      </c>
      <c r="W162" s="511">
        <f>'別紙１-6月'!V42</f>
        <v>0</v>
      </c>
      <c r="X162" s="510" t="str">
        <f>'別紙１-6月'!W42</f>
        <v/>
      </c>
      <c r="Z162" s="510"/>
    </row>
    <row r="163">
      <c r="A163" s="510" t="s">
        <v>314</v>
      </c>
      <c r="B163" s="510" t="str">
        <f>'別紙１-6月'!A43</f>
        <v/>
      </c>
      <c r="C163" s="510" t="str">
        <f>'別紙１-6月'!B43</f>
        <v/>
      </c>
      <c r="D163" s="510" t="str">
        <f>'別紙１-6月'!C43</f>
        <v/>
      </c>
      <c r="E163" s="510" t="str">
        <f>'別紙１-6月'!D43</f>
        <v/>
      </c>
      <c r="F163" s="510" t="str">
        <f>'別紙１-6月'!E43</f>
        <v/>
      </c>
      <c r="G163" s="510" t="str">
        <f>'別紙１-6月'!F43</f>
        <v/>
      </c>
      <c r="H163" s="510" t="str">
        <f>'別紙１-6月'!G43</f>
        <v/>
      </c>
      <c r="I163" s="510" t="str">
        <f>'別紙１-6月'!H43</f>
        <v/>
      </c>
      <c r="J163" s="510" t="str">
        <f>'別紙１-6月'!I43</f>
        <v/>
      </c>
      <c r="K163" s="510" t="str">
        <f>'別紙１-6月'!J43</f>
        <v/>
      </c>
      <c r="L163" s="510" t="str">
        <f>'別紙１-6月'!K43</f>
        <v/>
      </c>
      <c r="M163" s="511" t="str">
        <f>'別紙１-6月'!L43</f>
        <v/>
      </c>
      <c r="N163" s="512">
        <f>'別紙１-6月'!M43</f>
        <v>0</v>
      </c>
      <c r="O163" s="511">
        <f>'別紙１-6月'!N43</f>
        <v>0</v>
      </c>
      <c r="P163" s="511" t="str">
        <f>'別紙１-6月'!O43</f>
        <v/>
      </c>
      <c r="Q163" s="511" t="str">
        <f>'別紙１-6月'!P43</f>
        <v/>
      </c>
      <c r="R163" s="511" t="str">
        <f>'別紙１-6月'!Q43</f>
        <v/>
      </c>
      <c r="S163" s="511">
        <f>'別紙１-6月'!R43</f>
        <v>0</v>
      </c>
      <c r="T163" s="512">
        <f>'別紙１-6月'!S43</f>
        <v>0</v>
      </c>
      <c r="U163" s="512">
        <f>'別紙１-6月'!T43</f>
        <v>0</v>
      </c>
      <c r="V163" s="511">
        <f>'別紙１-6月'!U43</f>
        <v>0</v>
      </c>
      <c r="W163" s="511">
        <f>'別紙１-6月'!V43</f>
        <v>0</v>
      </c>
      <c r="X163" s="510" t="str">
        <f>'別紙１-6月'!W43</f>
        <v/>
      </c>
      <c r="Z163" s="510"/>
    </row>
    <row r="164">
      <c r="A164" s="510" t="s">
        <v>314</v>
      </c>
      <c r="B164" s="510" t="str">
        <f>'別紙１-6月'!A44</f>
        <v/>
      </c>
      <c r="C164" s="510" t="str">
        <f>'別紙１-6月'!B44</f>
        <v/>
      </c>
      <c r="D164" s="510" t="str">
        <f>'別紙１-6月'!C44</f>
        <v/>
      </c>
      <c r="E164" s="510" t="str">
        <f>'別紙１-6月'!D44</f>
        <v/>
      </c>
      <c r="F164" s="510" t="str">
        <f>'別紙１-6月'!E44</f>
        <v/>
      </c>
      <c r="G164" s="510" t="str">
        <f>'別紙１-6月'!F44</f>
        <v/>
      </c>
      <c r="H164" s="510" t="str">
        <f>'別紙１-6月'!G44</f>
        <v/>
      </c>
      <c r="I164" s="510" t="str">
        <f>'別紙１-6月'!H44</f>
        <v/>
      </c>
      <c r="J164" s="510" t="str">
        <f>'別紙１-6月'!I44</f>
        <v/>
      </c>
      <c r="K164" s="510" t="str">
        <f>'別紙１-6月'!J44</f>
        <v/>
      </c>
      <c r="L164" s="510" t="str">
        <f>'別紙１-6月'!K44</f>
        <v/>
      </c>
      <c r="M164" s="511" t="str">
        <f>'別紙１-6月'!L44</f>
        <v/>
      </c>
      <c r="N164" s="512">
        <f>'別紙１-6月'!M44</f>
        <v>0</v>
      </c>
      <c r="O164" s="511">
        <f>'別紙１-6月'!N44</f>
        <v>0</v>
      </c>
      <c r="P164" s="511" t="str">
        <f>'別紙１-6月'!O44</f>
        <v/>
      </c>
      <c r="Q164" s="511" t="str">
        <f>'別紙１-6月'!P44</f>
        <v/>
      </c>
      <c r="R164" s="511" t="str">
        <f>'別紙１-6月'!Q44</f>
        <v/>
      </c>
      <c r="S164" s="511">
        <f>'別紙１-6月'!R44</f>
        <v>0</v>
      </c>
      <c r="T164" s="512">
        <f>'別紙１-6月'!S44</f>
        <v>0</v>
      </c>
      <c r="U164" s="512">
        <f>'別紙１-6月'!T44</f>
        <v>0</v>
      </c>
      <c r="V164" s="511">
        <f>'別紙１-6月'!U44</f>
        <v>0</v>
      </c>
      <c r="W164" s="511">
        <f>'別紙１-6月'!V44</f>
        <v>0</v>
      </c>
      <c r="X164" s="510" t="str">
        <f>'別紙１-6月'!W44</f>
        <v/>
      </c>
      <c r="Z164" s="510"/>
    </row>
    <row r="165">
      <c r="A165" s="510" t="s">
        <v>314</v>
      </c>
      <c r="B165" s="510" t="str">
        <f>'別紙１-6月'!A45</f>
        <v/>
      </c>
      <c r="C165" s="510" t="str">
        <f>'別紙１-6月'!B45</f>
        <v/>
      </c>
      <c r="D165" s="510" t="str">
        <f>'別紙１-6月'!C45</f>
        <v/>
      </c>
      <c r="E165" s="510" t="str">
        <f>'別紙１-6月'!D45</f>
        <v/>
      </c>
      <c r="F165" s="510" t="str">
        <f>'別紙１-6月'!E45</f>
        <v/>
      </c>
      <c r="G165" s="510" t="str">
        <f>'別紙１-6月'!F45</f>
        <v/>
      </c>
      <c r="H165" s="510" t="str">
        <f>'別紙１-6月'!G45</f>
        <v/>
      </c>
      <c r="I165" s="510" t="str">
        <f>'別紙１-6月'!H45</f>
        <v/>
      </c>
      <c r="J165" s="510" t="str">
        <f>'別紙１-6月'!I45</f>
        <v/>
      </c>
      <c r="K165" s="510" t="str">
        <f>'別紙１-6月'!J45</f>
        <v/>
      </c>
      <c r="L165" s="510" t="str">
        <f>'別紙１-6月'!K45</f>
        <v/>
      </c>
      <c r="M165" s="511" t="str">
        <f>'別紙１-6月'!L45</f>
        <v/>
      </c>
      <c r="N165" s="512">
        <f>'別紙１-6月'!M45</f>
        <v>0</v>
      </c>
      <c r="O165" s="511">
        <f>'別紙１-6月'!N45</f>
        <v>0</v>
      </c>
      <c r="P165" s="511" t="str">
        <f>'別紙１-6月'!O45</f>
        <v/>
      </c>
      <c r="Q165" s="511" t="str">
        <f>'別紙１-6月'!P45</f>
        <v/>
      </c>
      <c r="R165" s="511" t="str">
        <f>'別紙１-6月'!Q45</f>
        <v/>
      </c>
      <c r="S165" s="511">
        <f>'別紙１-6月'!R45</f>
        <v>0</v>
      </c>
      <c r="T165" s="512">
        <f>'別紙１-6月'!S45</f>
        <v>0</v>
      </c>
      <c r="U165" s="512">
        <f>'別紙１-6月'!T45</f>
        <v>0</v>
      </c>
      <c r="V165" s="511">
        <f>'別紙１-6月'!U45</f>
        <v>0</v>
      </c>
      <c r="W165" s="511">
        <f>'別紙１-6月'!V45</f>
        <v>0</v>
      </c>
      <c r="X165" s="510" t="str">
        <f>'別紙１-6月'!W45</f>
        <v/>
      </c>
      <c r="Z165" s="510"/>
    </row>
    <row r="166">
      <c r="A166" s="510" t="s">
        <v>314</v>
      </c>
      <c r="B166" s="510" t="str">
        <f>'別紙１-6月'!A46</f>
        <v/>
      </c>
      <c r="C166" s="510" t="str">
        <f>'別紙１-6月'!B46</f>
        <v/>
      </c>
      <c r="D166" s="510" t="str">
        <f>'別紙１-6月'!C46</f>
        <v/>
      </c>
      <c r="E166" s="510" t="str">
        <f>'別紙１-6月'!D46</f>
        <v/>
      </c>
      <c r="F166" s="510" t="str">
        <f>'別紙１-6月'!E46</f>
        <v/>
      </c>
      <c r="G166" s="510" t="str">
        <f>'別紙１-6月'!F46</f>
        <v/>
      </c>
      <c r="H166" s="510" t="str">
        <f>'別紙１-6月'!G46</f>
        <v/>
      </c>
      <c r="I166" s="510" t="str">
        <f>'別紙１-6月'!H46</f>
        <v/>
      </c>
      <c r="J166" s="510" t="str">
        <f>'別紙１-6月'!I46</f>
        <v/>
      </c>
      <c r="K166" s="510" t="str">
        <f>'別紙１-6月'!J46</f>
        <v/>
      </c>
      <c r="L166" s="510" t="str">
        <f>'別紙１-6月'!K46</f>
        <v/>
      </c>
      <c r="M166" s="511" t="str">
        <f>'別紙１-6月'!L46</f>
        <v/>
      </c>
      <c r="N166" s="512">
        <f>'別紙１-6月'!M46</f>
        <v>0</v>
      </c>
      <c r="O166" s="511">
        <f>'別紙１-6月'!N46</f>
        <v>0</v>
      </c>
      <c r="P166" s="511" t="str">
        <f>'別紙１-6月'!O46</f>
        <v/>
      </c>
      <c r="Q166" s="511" t="str">
        <f>'別紙１-6月'!P46</f>
        <v/>
      </c>
      <c r="R166" s="511" t="str">
        <f>'別紙１-6月'!Q46</f>
        <v/>
      </c>
      <c r="S166" s="511">
        <f>'別紙１-6月'!R46</f>
        <v>0</v>
      </c>
      <c r="T166" s="512">
        <f>'別紙１-6月'!S46</f>
        <v>0</v>
      </c>
      <c r="U166" s="512">
        <f>'別紙１-6月'!T46</f>
        <v>0</v>
      </c>
      <c r="V166" s="511">
        <f>'別紙１-6月'!U46</f>
        <v>0</v>
      </c>
      <c r="W166" s="511">
        <f>'別紙１-6月'!V46</f>
        <v>0</v>
      </c>
      <c r="X166" s="510" t="str">
        <f>'別紙１-6月'!W46</f>
        <v/>
      </c>
      <c r="Z166" s="510"/>
    </row>
    <row r="167">
      <c r="A167" s="510" t="s">
        <v>314</v>
      </c>
      <c r="B167" s="510" t="str">
        <f>'別紙１-6月'!A47</f>
        <v/>
      </c>
      <c r="C167" s="510" t="str">
        <f>'別紙１-6月'!B47</f>
        <v/>
      </c>
      <c r="D167" s="510" t="str">
        <f>'別紙１-6月'!C47</f>
        <v/>
      </c>
      <c r="E167" s="510" t="str">
        <f>'別紙１-6月'!D47</f>
        <v/>
      </c>
      <c r="F167" s="510" t="str">
        <f>'別紙１-6月'!E47</f>
        <v/>
      </c>
      <c r="G167" s="510" t="str">
        <f>'別紙１-6月'!F47</f>
        <v/>
      </c>
      <c r="H167" s="510" t="str">
        <f>'別紙１-6月'!G47</f>
        <v/>
      </c>
      <c r="I167" s="510" t="str">
        <f>'別紙１-6月'!H47</f>
        <v/>
      </c>
      <c r="J167" s="510" t="str">
        <f>'別紙１-6月'!I47</f>
        <v/>
      </c>
      <c r="K167" s="510" t="str">
        <f>'別紙１-6月'!J47</f>
        <v/>
      </c>
      <c r="L167" s="510" t="str">
        <f>'別紙１-6月'!K47</f>
        <v/>
      </c>
      <c r="M167" s="511" t="str">
        <f>'別紙１-6月'!L47</f>
        <v/>
      </c>
      <c r="N167" s="512">
        <f>'別紙１-6月'!M47</f>
        <v>0</v>
      </c>
      <c r="O167" s="511">
        <f>'別紙１-6月'!N47</f>
        <v>0</v>
      </c>
      <c r="P167" s="511" t="str">
        <f>'別紙１-6月'!O47</f>
        <v/>
      </c>
      <c r="Q167" s="511" t="str">
        <f>'別紙１-6月'!P47</f>
        <v/>
      </c>
      <c r="R167" s="511" t="str">
        <f>'別紙１-6月'!Q47</f>
        <v/>
      </c>
      <c r="S167" s="511">
        <f>'別紙１-6月'!R47</f>
        <v>0</v>
      </c>
      <c r="T167" s="512">
        <f>'別紙１-6月'!S47</f>
        <v>0</v>
      </c>
      <c r="U167" s="512">
        <f>'別紙１-6月'!T47</f>
        <v>0</v>
      </c>
      <c r="V167" s="511">
        <f>'別紙１-6月'!U47</f>
        <v>0</v>
      </c>
      <c r="W167" s="511">
        <f>'別紙１-6月'!V47</f>
        <v>0</v>
      </c>
      <c r="X167" s="510" t="str">
        <f>'別紙１-6月'!W47</f>
        <v/>
      </c>
      <c r="Z167" s="510"/>
    </row>
    <row r="168">
      <c r="A168" s="510" t="s">
        <v>314</v>
      </c>
      <c r="B168" s="510" t="str">
        <f>'別紙１-6月'!A48</f>
        <v/>
      </c>
      <c r="C168" s="510" t="str">
        <f>'別紙１-6月'!B48</f>
        <v/>
      </c>
      <c r="D168" s="510" t="str">
        <f>'別紙１-6月'!C48</f>
        <v/>
      </c>
      <c r="E168" s="510" t="str">
        <f>'別紙１-6月'!D48</f>
        <v/>
      </c>
      <c r="F168" s="510" t="str">
        <f>'別紙１-6月'!E48</f>
        <v/>
      </c>
      <c r="G168" s="510" t="str">
        <f>'別紙１-6月'!F48</f>
        <v/>
      </c>
      <c r="H168" s="510" t="str">
        <f>'別紙１-6月'!G48</f>
        <v/>
      </c>
      <c r="I168" s="510" t="str">
        <f>'別紙１-6月'!H48</f>
        <v/>
      </c>
      <c r="J168" s="510" t="str">
        <f>'別紙１-6月'!I48</f>
        <v/>
      </c>
      <c r="K168" s="510" t="str">
        <f>'別紙１-6月'!J48</f>
        <v/>
      </c>
      <c r="L168" s="510" t="str">
        <f>'別紙１-6月'!K48</f>
        <v/>
      </c>
      <c r="M168" s="511" t="str">
        <f>'別紙１-6月'!L48</f>
        <v/>
      </c>
      <c r="N168" s="512">
        <f>'別紙１-6月'!M48</f>
        <v>0</v>
      </c>
      <c r="O168" s="511">
        <f>'別紙１-6月'!N48</f>
        <v>0</v>
      </c>
      <c r="P168" s="511" t="str">
        <f>'別紙１-6月'!O48</f>
        <v/>
      </c>
      <c r="Q168" s="511" t="str">
        <f>'別紙１-6月'!P48</f>
        <v/>
      </c>
      <c r="R168" s="511" t="str">
        <f>'別紙１-6月'!Q48</f>
        <v/>
      </c>
      <c r="S168" s="511">
        <f>'別紙１-6月'!R48</f>
        <v>0</v>
      </c>
      <c r="T168" s="512">
        <f>'別紙１-6月'!S48</f>
        <v>0</v>
      </c>
      <c r="U168" s="512">
        <f>'別紙１-6月'!T48</f>
        <v>0</v>
      </c>
      <c r="V168" s="511">
        <f>'別紙１-6月'!U48</f>
        <v>0</v>
      </c>
      <c r="W168" s="511">
        <f>'別紙１-6月'!V48</f>
        <v>0</v>
      </c>
      <c r="X168" s="510" t="str">
        <f>'別紙１-6月'!W48</f>
        <v/>
      </c>
      <c r="Z168" s="510"/>
    </row>
    <row r="169">
      <c r="A169" s="510" t="s">
        <v>314</v>
      </c>
      <c r="B169" s="510" t="str">
        <f>'別紙１-6月'!A49</f>
        <v/>
      </c>
      <c r="C169" s="510" t="str">
        <f>'別紙１-6月'!B49</f>
        <v/>
      </c>
      <c r="D169" s="510" t="str">
        <f>'別紙１-6月'!C49</f>
        <v/>
      </c>
      <c r="E169" s="510" t="str">
        <f>'別紙１-6月'!D49</f>
        <v/>
      </c>
      <c r="F169" s="510" t="str">
        <f>'別紙１-6月'!E49</f>
        <v/>
      </c>
      <c r="G169" s="510" t="str">
        <f>'別紙１-6月'!F49</f>
        <v/>
      </c>
      <c r="H169" s="510" t="str">
        <f>'別紙１-6月'!G49</f>
        <v/>
      </c>
      <c r="I169" s="510" t="str">
        <f>'別紙１-6月'!H49</f>
        <v/>
      </c>
      <c r="J169" s="510" t="str">
        <f>'別紙１-6月'!I49</f>
        <v/>
      </c>
      <c r="K169" s="510" t="str">
        <f>'別紙１-6月'!J49</f>
        <v/>
      </c>
      <c r="L169" s="510" t="str">
        <f>'別紙１-6月'!K49</f>
        <v/>
      </c>
      <c r="M169" s="511" t="str">
        <f>'別紙１-6月'!L49</f>
        <v/>
      </c>
      <c r="N169" s="512">
        <f>'別紙１-6月'!M49</f>
        <v>0</v>
      </c>
      <c r="O169" s="511">
        <f>'別紙１-6月'!N49</f>
        <v>0</v>
      </c>
      <c r="P169" s="511" t="str">
        <f>'別紙１-6月'!O49</f>
        <v/>
      </c>
      <c r="Q169" s="511" t="str">
        <f>'別紙１-6月'!P49</f>
        <v/>
      </c>
      <c r="R169" s="511" t="str">
        <f>'別紙１-6月'!Q49</f>
        <v/>
      </c>
      <c r="S169" s="511">
        <f>'別紙１-6月'!R49</f>
        <v>0</v>
      </c>
      <c r="T169" s="512">
        <f>'別紙１-6月'!S49</f>
        <v>0</v>
      </c>
      <c r="U169" s="512">
        <f>'別紙１-6月'!T49</f>
        <v>0</v>
      </c>
      <c r="V169" s="511">
        <f>'別紙１-6月'!U49</f>
        <v>0</v>
      </c>
      <c r="W169" s="511">
        <f>'別紙１-6月'!V49</f>
        <v>0</v>
      </c>
      <c r="X169" s="510" t="str">
        <f>'別紙１-6月'!W49</f>
        <v/>
      </c>
      <c r="Z169" s="510"/>
    </row>
    <row r="170">
      <c r="A170" s="510" t="s">
        <v>314</v>
      </c>
      <c r="B170" s="510" t="str">
        <f>'別紙１-6月'!A50</f>
        <v/>
      </c>
      <c r="C170" s="510" t="str">
        <f>'別紙１-6月'!B50</f>
        <v/>
      </c>
      <c r="D170" s="510" t="str">
        <f>'別紙１-6月'!C50</f>
        <v/>
      </c>
      <c r="E170" s="510" t="str">
        <f>'別紙１-6月'!D50</f>
        <v/>
      </c>
      <c r="F170" s="510" t="str">
        <f>'別紙１-6月'!E50</f>
        <v/>
      </c>
      <c r="G170" s="510" t="str">
        <f>'別紙１-6月'!F50</f>
        <v/>
      </c>
      <c r="H170" s="510" t="str">
        <f>'別紙１-6月'!G50</f>
        <v/>
      </c>
      <c r="I170" s="510" t="str">
        <f>'別紙１-6月'!H50</f>
        <v/>
      </c>
      <c r="J170" s="510" t="str">
        <f>'別紙１-6月'!I50</f>
        <v/>
      </c>
      <c r="K170" s="510" t="str">
        <f>'別紙１-6月'!J50</f>
        <v/>
      </c>
      <c r="L170" s="510" t="str">
        <f>'別紙１-6月'!K50</f>
        <v/>
      </c>
      <c r="M170" s="511" t="str">
        <f>'別紙１-6月'!L50</f>
        <v/>
      </c>
      <c r="N170" s="512">
        <f>'別紙１-6月'!M50</f>
        <v>0</v>
      </c>
      <c r="O170" s="511">
        <f>'別紙１-6月'!N50</f>
        <v>0</v>
      </c>
      <c r="P170" s="511" t="str">
        <f>'別紙１-6月'!O50</f>
        <v/>
      </c>
      <c r="Q170" s="511" t="str">
        <f>'別紙１-6月'!P50</f>
        <v/>
      </c>
      <c r="R170" s="511" t="str">
        <f>'別紙１-6月'!Q50</f>
        <v/>
      </c>
      <c r="S170" s="511">
        <f>'別紙１-6月'!R50</f>
        <v>0</v>
      </c>
      <c r="T170" s="512">
        <f>'別紙１-6月'!S50</f>
        <v>0</v>
      </c>
      <c r="U170" s="512">
        <f>'別紙１-6月'!T50</f>
        <v>0</v>
      </c>
      <c r="V170" s="511">
        <f>'別紙１-6月'!U50</f>
        <v>0</v>
      </c>
      <c r="W170" s="511">
        <f>'別紙１-6月'!V50</f>
        <v>0</v>
      </c>
      <c r="X170" s="510" t="str">
        <f>'別紙１-6月'!W50</f>
        <v/>
      </c>
      <c r="Z170" s="510"/>
    </row>
    <row r="171">
      <c r="A171" s="510" t="s">
        <v>314</v>
      </c>
      <c r="B171" s="510" t="str">
        <f>'別紙１-6月'!A51</f>
        <v/>
      </c>
      <c r="C171" s="510" t="str">
        <f>'別紙１-6月'!B51</f>
        <v/>
      </c>
      <c r="D171" s="510" t="str">
        <f>'別紙１-6月'!C51</f>
        <v/>
      </c>
      <c r="E171" s="510" t="str">
        <f>'別紙１-6月'!D51</f>
        <v/>
      </c>
      <c r="F171" s="510" t="str">
        <f>'別紙１-6月'!E51</f>
        <v/>
      </c>
      <c r="G171" s="510" t="str">
        <f>'別紙１-6月'!F51</f>
        <v/>
      </c>
      <c r="H171" s="510" t="str">
        <f>'別紙１-6月'!G51</f>
        <v/>
      </c>
      <c r="I171" s="510" t="str">
        <f>'別紙１-6月'!H51</f>
        <v/>
      </c>
      <c r="J171" s="510" t="str">
        <f>'別紙１-6月'!I51</f>
        <v/>
      </c>
      <c r="K171" s="510" t="str">
        <f>'別紙１-6月'!J51</f>
        <v/>
      </c>
      <c r="L171" s="510" t="str">
        <f>'別紙１-6月'!K51</f>
        <v/>
      </c>
      <c r="M171" s="511" t="str">
        <f>'別紙１-6月'!L51</f>
        <v/>
      </c>
      <c r="N171" s="512">
        <f>'別紙１-6月'!M51</f>
        <v>0</v>
      </c>
      <c r="O171" s="511">
        <f>'別紙１-6月'!N51</f>
        <v>0</v>
      </c>
      <c r="P171" s="511" t="str">
        <f>'別紙１-6月'!O51</f>
        <v/>
      </c>
      <c r="Q171" s="511" t="str">
        <f>'別紙１-6月'!P51</f>
        <v/>
      </c>
      <c r="R171" s="511" t="str">
        <f>'別紙１-6月'!Q51</f>
        <v/>
      </c>
      <c r="S171" s="511">
        <f>'別紙１-6月'!R51</f>
        <v>0</v>
      </c>
      <c r="T171" s="512">
        <f>'別紙１-6月'!S51</f>
        <v>0</v>
      </c>
      <c r="U171" s="512">
        <f>'別紙１-6月'!T51</f>
        <v>0</v>
      </c>
      <c r="V171" s="511">
        <f>'別紙１-6月'!U51</f>
        <v>0</v>
      </c>
      <c r="W171" s="511">
        <f>'別紙１-6月'!V51</f>
        <v>0</v>
      </c>
      <c r="X171" s="510" t="str">
        <f>'別紙１-6月'!W51</f>
        <v/>
      </c>
      <c r="Z171" s="510"/>
    </row>
    <row r="172">
      <c r="A172" s="510" t="s">
        <v>314</v>
      </c>
      <c r="B172" s="510" t="str">
        <f>'別紙１-6月'!A52</f>
        <v/>
      </c>
      <c r="C172" s="510" t="str">
        <f>'別紙１-6月'!B52</f>
        <v/>
      </c>
      <c r="D172" s="510" t="str">
        <f>'別紙１-6月'!C52</f>
        <v/>
      </c>
      <c r="E172" s="510" t="str">
        <f>'別紙１-6月'!D52</f>
        <v/>
      </c>
      <c r="F172" s="510" t="str">
        <f>'別紙１-6月'!E52</f>
        <v/>
      </c>
      <c r="G172" s="510" t="str">
        <f>'別紙１-6月'!F52</f>
        <v/>
      </c>
      <c r="H172" s="510" t="str">
        <f>'別紙１-6月'!G52</f>
        <v/>
      </c>
      <c r="I172" s="510" t="str">
        <f>'別紙１-6月'!H52</f>
        <v/>
      </c>
      <c r="J172" s="510" t="str">
        <f>'別紙１-6月'!I52</f>
        <v/>
      </c>
      <c r="K172" s="510" t="str">
        <f>'別紙１-6月'!J52</f>
        <v/>
      </c>
      <c r="L172" s="510" t="str">
        <f>'別紙１-6月'!K52</f>
        <v/>
      </c>
      <c r="M172" s="511" t="str">
        <f>'別紙１-6月'!L52</f>
        <v/>
      </c>
      <c r="N172" s="512">
        <f>'別紙１-6月'!M52</f>
        <v>0</v>
      </c>
      <c r="O172" s="511">
        <f>'別紙１-6月'!N52</f>
        <v>0</v>
      </c>
      <c r="P172" s="511" t="str">
        <f>'別紙１-6月'!O52</f>
        <v/>
      </c>
      <c r="Q172" s="511" t="str">
        <f>'別紙１-6月'!P52</f>
        <v/>
      </c>
      <c r="R172" s="511" t="str">
        <f>'別紙１-6月'!Q52</f>
        <v/>
      </c>
      <c r="S172" s="511">
        <f>'別紙１-6月'!R52</f>
        <v>0</v>
      </c>
      <c r="T172" s="512">
        <f>'別紙１-6月'!S52</f>
        <v>0</v>
      </c>
      <c r="U172" s="512">
        <f>'別紙１-6月'!T52</f>
        <v>0</v>
      </c>
      <c r="V172" s="511">
        <f>'別紙１-6月'!U52</f>
        <v>0</v>
      </c>
      <c r="W172" s="511">
        <f>'別紙１-6月'!V52</f>
        <v>0</v>
      </c>
      <c r="X172" s="510" t="str">
        <f>'別紙１-6月'!W52</f>
        <v/>
      </c>
      <c r="Z172" s="510"/>
    </row>
    <row r="173">
      <c r="A173" s="510" t="s">
        <v>314</v>
      </c>
      <c r="B173" s="510" t="str">
        <f>'別紙１-6月'!A53</f>
        <v/>
      </c>
      <c r="C173" s="510" t="str">
        <f>'別紙１-6月'!B53</f>
        <v/>
      </c>
      <c r="D173" s="510" t="str">
        <f>'別紙１-6月'!C53</f>
        <v/>
      </c>
      <c r="E173" s="510" t="str">
        <f>'別紙１-6月'!D53</f>
        <v/>
      </c>
      <c r="F173" s="510" t="str">
        <f>'別紙１-6月'!E53</f>
        <v/>
      </c>
      <c r="G173" s="510" t="str">
        <f>'別紙１-6月'!F53</f>
        <v/>
      </c>
      <c r="H173" s="510" t="str">
        <f>'別紙１-6月'!G53</f>
        <v/>
      </c>
      <c r="I173" s="510" t="str">
        <f>'別紙１-6月'!H53</f>
        <v/>
      </c>
      <c r="J173" s="510" t="str">
        <f>'別紙１-6月'!I53</f>
        <v/>
      </c>
      <c r="K173" s="510" t="str">
        <f>'別紙１-6月'!J53</f>
        <v/>
      </c>
      <c r="L173" s="510" t="str">
        <f>'別紙１-6月'!K53</f>
        <v/>
      </c>
      <c r="M173" s="511" t="str">
        <f>'別紙１-6月'!L53</f>
        <v/>
      </c>
      <c r="N173" s="512">
        <f>'別紙１-6月'!M53</f>
        <v>0</v>
      </c>
      <c r="O173" s="511">
        <f>'別紙１-6月'!N53</f>
        <v>0</v>
      </c>
      <c r="P173" s="511" t="str">
        <f>'別紙１-6月'!O53</f>
        <v/>
      </c>
      <c r="Q173" s="511" t="str">
        <f>'別紙１-6月'!P53</f>
        <v/>
      </c>
      <c r="R173" s="511" t="str">
        <f>'別紙１-6月'!Q53</f>
        <v/>
      </c>
      <c r="S173" s="511">
        <f>'別紙１-6月'!R53</f>
        <v>0</v>
      </c>
      <c r="T173" s="512">
        <f>'別紙１-6月'!S53</f>
        <v>0</v>
      </c>
      <c r="U173" s="512">
        <f>'別紙１-6月'!T53</f>
        <v>0</v>
      </c>
      <c r="V173" s="511">
        <f>'別紙１-6月'!U53</f>
        <v>0</v>
      </c>
      <c r="W173" s="511">
        <f>'別紙１-6月'!V53</f>
        <v>0</v>
      </c>
      <c r="X173" s="510" t="str">
        <f>'別紙１-6月'!W53</f>
        <v/>
      </c>
      <c r="Z173" s="510"/>
    </row>
    <row r="174">
      <c r="A174" s="510" t="s">
        <v>314</v>
      </c>
      <c r="B174" s="510" t="str">
        <f>'別紙１-6月'!A54</f>
        <v/>
      </c>
      <c r="C174" s="510" t="str">
        <f>'別紙１-6月'!B54</f>
        <v/>
      </c>
      <c r="D174" s="510" t="str">
        <f>'別紙１-6月'!C54</f>
        <v/>
      </c>
      <c r="E174" s="510" t="str">
        <f>'別紙１-6月'!D54</f>
        <v/>
      </c>
      <c r="F174" s="510" t="str">
        <f>'別紙１-6月'!E54</f>
        <v/>
      </c>
      <c r="G174" s="510" t="str">
        <f>'別紙１-6月'!F54</f>
        <v/>
      </c>
      <c r="H174" s="510" t="str">
        <f>'別紙１-6月'!G54</f>
        <v/>
      </c>
      <c r="I174" s="510" t="str">
        <f>'別紙１-6月'!H54</f>
        <v/>
      </c>
      <c r="J174" s="510" t="str">
        <f>'別紙１-6月'!I54</f>
        <v/>
      </c>
      <c r="K174" s="510" t="str">
        <f>'別紙１-6月'!J54</f>
        <v/>
      </c>
      <c r="L174" s="510" t="str">
        <f>'別紙１-6月'!K54</f>
        <v/>
      </c>
      <c r="M174" s="511" t="str">
        <f>'別紙１-6月'!L54</f>
        <v/>
      </c>
      <c r="N174" s="512">
        <f>'別紙１-6月'!M54</f>
        <v>0</v>
      </c>
      <c r="O174" s="511">
        <f>'別紙１-6月'!N54</f>
        <v>0</v>
      </c>
      <c r="P174" s="511" t="str">
        <f>'別紙１-6月'!O54</f>
        <v/>
      </c>
      <c r="Q174" s="511" t="str">
        <f>'別紙１-6月'!P54</f>
        <v/>
      </c>
      <c r="R174" s="511" t="str">
        <f>'別紙１-6月'!Q54</f>
        <v/>
      </c>
      <c r="S174" s="511">
        <f>'別紙１-6月'!R54</f>
        <v>0</v>
      </c>
      <c r="T174" s="512">
        <f>'別紙１-6月'!S54</f>
        <v>0</v>
      </c>
      <c r="U174" s="512">
        <f>'別紙１-6月'!T54</f>
        <v>0</v>
      </c>
      <c r="V174" s="511">
        <f>'別紙１-6月'!U54</f>
        <v>0</v>
      </c>
      <c r="W174" s="511">
        <f>'別紙１-6月'!V54</f>
        <v>0</v>
      </c>
      <c r="X174" s="510" t="str">
        <f>'別紙１-6月'!W54</f>
        <v/>
      </c>
      <c r="Z174" s="510"/>
    </row>
    <row r="175">
      <c r="A175" s="510" t="s">
        <v>314</v>
      </c>
      <c r="B175" s="510" t="str">
        <f>'別紙１-6月'!A55</f>
        <v/>
      </c>
      <c r="C175" s="510" t="str">
        <f>'別紙１-6月'!B55</f>
        <v/>
      </c>
      <c r="D175" s="510" t="str">
        <f>'別紙１-6月'!C55</f>
        <v/>
      </c>
      <c r="E175" s="510" t="str">
        <f>'別紙１-6月'!D55</f>
        <v/>
      </c>
      <c r="F175" s="510" t="str">
        <f>'別紙１-6月'!E55</f>
        <v/>
      </c>
      <c r="G175" s="510" t="str">
        <f>'別紙１-6月'!F55</f>
        <v/>
      </c>
      <c r="H175" s="510" t="str">
        <f>'別紙１-6月'!G55</f>
        <v/>
      </c>
      <c r="I175" s="510" t="str">
        <f>'別紙１-6月'!H55</f>
        <v/>
      </c>
      <c r="J175" s="510" t="str">
        <f>'別紙１-6月'!I55</f>
        <v/>
      </c>
      <c r="K175" s="510" t="str">
        <f>'別紙１-6月'!J55</f>
        <v/>
      </c>
      <c r="L175" s="510" t="str">
        <f>'別紙１-6月'!K55</f>
        <v/>
      </c>
      <c r="M175" s="511" t="str">
        <f>'別紙１-6月'!L55</f>
        <v/>
      </c>
      <c r="N175" s="512">
        <f>'別紙１-6月'!M55</f>
        <v>0</v>
      </c>
      <c r="O175" s="511">
        <f>'別紙１-6月'!N55</f>
        <v>0</v>
      </c>
      <c r="P175" s="511" t="str">
        <f>'別紙１-6月'!O55</f>
        <v/>
      </c>
      <c r="Q175" s="511" t="str">
        <f>'別紙１-6月'!P55</f>
        <v/>
      </c>
      <c r="R175" s="511" t="str">
        <f>'別紙１-6月'!Q55</f>
        <v/>
      </c>
      <c r="S175" s="511">
        <f>'別紙１-6月'!R55</f>
        <v>0</v>
      </c>
      <c r="T175" s="512">
        <f>'別紙１-6月'!S55</f>
        <v>0</v>
      </c>
      <c r="U175" s="512">
        <f>'別紙１-6月'!T55</f>
        <v>0</v>
      </c>
      <c r="V175" s="511">
        <f>'別紙１-6月'!U55</f>
        <v>0</v>
      </c>
      <c r="W175" s="511">
        <f>'別紙１-6月'!V55</f>
        <v>0</v>
      </c>
      <c r="X175" s="510" t="str">
        <f>'別紙１-6月'!W55</f>
        <v/>
      </c>
      <c r="Z175" s="510"/>
    </row>
    <row r="176">
      <c r="A176" s="510" t="s">
        <v>314</v>
      </c>
      <c r="B176" s="510" t="str">
        <f>'別紙１-6月'!A56</f>
        <v/>
      </c>
      <c r="C176" s="510" t="str">
        <f>'別紙１-6月'!B56</f>
        <v/>
      </c>
      <c r="D176" s="510" t="str">
        <f>'別紙１-6月'!C56</f>
        <v/>
      </c>
      <c r="E176" s="510" t="str">
        <f>'別紙１-6月'!D56</f>
        <v/>
      </c>
      <c r="F176" s="510" t="str">
        <f>'別紙１-6月'!E56</f>
        <v/>
      </c>
      <c r="G176" s="510" t="str">
        <f>'別紙１-6月'!F56</f>
        <v/>
      </c>
      <c r="H176" s="510" t="str">
        <f>'別紙１-6月'!G56</f>
        <v/>
      </c>
      <c r="I176" s="510" t="str">
        <f>'別紙１-6月'!H56</f>
        <v/>
      </c>
      <c r="J176" s="510" t="str">
        <f>'別紙１-6月'!I56</f>
        <v/>
      </c>
      <c r="K176" s="510" t="str">
        <f>'別紙１-6月'!J56</f>
        <v/>
      </c>
      <c r="L176" s="510" t="str">
        <f>'別紙１-6月'!K56</f>
        <v/>
      </c>
      <c r="M176" s="511" t="str">
        <f>'別紙１-6月'!L56</f>
        <v/>
      </c>
      <c r="N176" s="512">
        <f>'別紙１-6月'!M56</f>
        <v>0</v>
      </c>
      <c r="O176" s="511">
        <f>'別紙１-6月'!N56</f>
        <v>0</v>
      </c>
      <c r="P176" s="511" t="str">
        <f>'別紙１-6月'!O56</f>
        <v/>
      </c>
      <c r="Q176" s="511" t="str">
        <f>'別紙１-6月'!P56</f>
        <v/>
      </c>
      <c r="R176" s="511" t="str">
        <f>'別紙１-6月'!Q56</f>
        <v/>
      </c>
      <c r="S176" s="511">
        <f>'別紙１-6月'!R56</f>
        <v>0</v>
      </c>
      <c r="T176" s="512">
        <f>'別紙１-6月'!S56</f>
        <v>0</v>
      </c>
      <c r="U176" s="512">
        <f>'別紙１-6月'!T56</f>
        <v>0</v>
      </c>
      <c r="V176" s="511">
        <f>'別紙１-6月'!U56</f>
        <v>0</v>
      </c>
      <c r="W176" s="511">
        <f>'別紙１-6月'!V56</f>
        <v>0</v>
      </c>
      <c r="X176" s="510" t="str">
        <f>'別紙１-6月'!W56</f>
        <v/>
      </c>
      <c r="Z176" s="510"/>
    </row>
    <row r="177">
      <c r="A177" s="510" t="s">
        <v>314</v>
      </c>
      <c r="B177" s="510" t="str">
        <f>'別紙１-6月'!A57</f>
        <v/>
      </c>
      <c r="C177" s="510" t="str">
        <f>'別紙１-6月'!B57</f>
        <v/>
      </c>
      <c r="D177" s="510" t="str">
        <f>'別紙１-6月'!C57</f>
        <v/>
      </c>
      <c r="E177" s="510" t="str">
        <f>'別紙１-6月'!D57</f>
        <v/>
      </c>
      <c r="F177" s="510" t="str">
        <f>'別紙１-6月'!E57</f>
        <v/>
      </c>
      <c r="G177" s="510" t="str">
        <f>'別紙１-6月'!F57</f>
        <v/>
      </c>
      <c r="H177" s="510" t="str">
        <f>'別紙１-6月'!G57</f>
        <v/>
      </c>
      <c r="I177" s="510" t="str">
        <f>'別紙１-6月'!H57</f>
        <v/>
      </c>
      <c r="J177" s="510" t="str">
        <f>'別紙１-6月'!I57</f>
        <v/>
      </c>
      <c r="K177" s="510" t="str">
        <f>'別紙１-6月'!J57</f>
        <v/>
      </c>
      <c r="L177" s="510" t="str">
        <f>'別紙１-6月'!K57</f>
        <v/>
      </c>
      <c r="M177" s="511" t="str">
        <f>'別紙１-6月'!L57</f>
        <v/>
      </c>
      <c r="N177" s="512">
        <f>'別紙１-6月'!M57</f>
        <v>0</v>
      </c>
      <c r="O177" s="511">
        <f>'別紙１-6月'!N57</f>
        <v>0</v>
      </c>
      <c r="P177" s="511" t="str">
        <f>'別紙１-6月'!O57</f>
        <v/>
      </c>
      <c r="Q177" s="511" t="str">
        <f>'別紙１-6月'!P57</f>
        <v/>
      </c>
      <c r="R177" s="511" t="str">
        <f>'別紙１-6月'!Q57</f>
        <v/>
      </c>
      <c r="S177" s="511">
        <f>'別紙１-6月'!R57</f>
        <v>0</v>
      </c>
      <c r="T177" s="512">
        <f>'別紙１-6月'!S57</f>
        <v>0</v>
      </c>
      <c r="U177" s="512">
        <f>'別紙１-6月'!T57</f>
        <v>0</v>
      </c>
      <c r="V177" s="511">
        <f>'別紙１-6月'!U57</f>
        <v>0</v>
      </c>
      <c r="W177" s="511">
        <f>'別紙１-6月'!V57</f>
        <v>0</v>
      </c>
      <c r="X177" s="510" t="str">
        <f>'別紙１-6月'!W57</f>
        <v/>
      </c>
      <c r="Z177" s="510"/>
    </row>
    <row r="178">
      <c r="A178" s="510" t="s">
        <v>314</v>
      </c>
      <c r="B178" s="510" t="str">
        <f>'別紙１-6月'!A58</f>
        <v/>
      </c>
      <c r="C178" s="510" t="str">
        <f>'別紙１-6月'!B58</f>
        <v/>
      </c>
      <c r="D178" s="510" t="str">
        <f>'別紙１-6月'!C58</f>
        <v/>
      </c>
      <c r="E178" s="510" t="str">
        <f>'別紙１-6月'!D58</f>
        <v/>
      </c>
      <c r="F178" s="510" t="str">
        <f>'別紙１-6月'!E58</f>
        <v/>
      </c>
      <c r="G178" s="510" t="str">
        <f>'別紙１-6月'!F58</f>
        <v/>
      </c>
      <c r="H178" s="510" t="str">
        <f>'別紙１-6月'!G58</f>
        <v/>
      </c>
      <c r="I178" s="510" t="str">
        <f>'別紙１-6月'!H58</f>
        <v/>
      </c>
      <c r="J178" s="510" t="str">
        <f>'別紙１-6月'!I58</f>
        <v/>
      </c>
      <c r="K178" s="510" t="str">
        <f>'別紙１-6月'!J58</f>
        <v/>
      </c>
      <c r="L178" s="510" t="str">
        <f>'別紙１-6月'!K58</f>
        <v/>
      </c>
      <c r="M178" s="511" t="str">
        <f>'別紙１-6月'!L58</f>
        <v/>
      </c>
      <c r="N178" s="512">
        <f>'別紙１-6月'!M58</f>
        <v>0</v>
      </c>
      <c r="O178" s="511">
        <f>'別紙１-6月'!N58</f>
        <v>0</v>
      </c>
      <c r="P178" s="511" t="str">
        <f>'別紙１-6月'!O58</f>
        <v/>
      </c>
      <c r="Q178" s="511" t="str">
        <f>'別紙１-6月'!P58</f>
        <v/>
      </c>
      <c r="R178" s="511" t="str">
        <f>'別紙１-6月'!Q58</f>
        <v/>
      </c>
      <c r="S178" s="511">
        <f>'別紙１-6月'!R58</f>
        <v>0</v>
      </c>
      <c r="T178" s="512">
        <f>'別紙１-6月'!S58</f>
        <v>0</v>
      </c>
      <c r="U178" s="512">
        <f>'別紙１-6月'!T58</f>
        <v>0</v>
      </c>
      <c r="V178" s="511">
        <f>'別紙１-6月'!U58</f>
        <v>0</v>
      </c>
      <c r="W178" s="511">
        <f>'別紙１-6月'!V58</f>
        <v>0</v>
      </c>
      <c r="X178" s="510" t="str">
        <f>'別紙１-6月'!W58</f>
        <v/>
      </c>
      <c r="Z178" s="510"/>
    </row>
    <row r="179">
      <c r="A179" s="510" t="s">
        <v>314</v>
      </c>
      <c r="B179" s="510" t="str">
        <f>'別紙１-6月'!A59</f>
        <v/>
      </c>
      <c r="C179" s="510" t="str">
        <f>'別紙１-6月'!B59</f>
        <v/>
      </c>
      <c r="D179" s="510" t="str">
        <f>'別紙１-6月'!C59</f>
        <v/>
      </c>
      <c r="E179" s="510" t="str">
        <f>'別紙１-6月'!D59</f>
        <v/>
      </c>
      <c r="F179" s="510" t="str">
        <f>'別紙１-6月'!E59</f>
        <v/>
      </c>
      <c r="G179" s="510" t="str">
        <f>'別紙１-6月'!F59</f>
        <v/>
      </c>
      <c r="H179" s="510" t="str">
        <f>'別紙１-6月'!G59</f>
        <v/>
      </c>
      <c r="I179" s="510" t="str">
        <f>'別紙１-6月'!H59</f>
        <v/>
      </c>
      <c r="J179" s="510" t="str">
        <f>'別紙１-6月'!I59</f>
        <v/>
      </c>
      <c r="K179" s="510" t="str">
        <f>'別紙１-6月'!J59</f>
        <v/>
      </c>
      <c r="L179" s="510" t="str">
        <f>'別紙１-6月'!K59</f>
        <v/>
      </c>
      <c r="M179" s="511" t="str">
        <f>'別紙１-6月'!L59</f>
        <v/>
      </c>
      <c r="N179" s="512">
        <f>'別紙１-6月'!M59</f>
        <v>0</v>
      </c>
      <c r="O179" s="511">
        <f>'別紙１-6月'!N59</f>
        <v>0</v>
      </c>
      <c r="P179" s="511" t="str">
        <f>'別紙１-6月'!O59</f>
        <v/>
      </c>
      <c r="Q179" s="511" t="str">
        <f>'別紙１-6月'!P59</f>
        <v/>
      </c>
      <c r="R179" s="511" t="str">
        <f>'別紙１-6月'!Q59</f>
        <v/>
      </c>
      <c r="S179" s="511">
        <f>'別紙１-6月'!R59</f>
        <v>0</v>
      </c>
      <c r="T179" s="512">
        <f>'別紙１-6月'!S59</f>
        <v>0</v>
      </c>
      <c r="U179" s="512">
        <f>'別紙１-6月'!T59</f>
        <v>0</v>
      </c>
      <c r="V179" s="511">
        <f>'別紙１-6月'!U59</f>
        <v>0</v>
      </c>
      <c r="W179" s="511">
        <f>'別紙１-6月'!V59</f>
        <v>0</v>
      </c>
      <c r="X179" s="510" t="str">
        <f>'別紙１-6月'!W59</f>
        <v/>
      </c>
      <c r="Z179" s="510"/>
    </row>
    <row r="180">
      <c r="A180" s="510" t="s">
        <v>314</v>
      </c>
      <c r="B180" s="510" t="str">
        <f>'別紙１-6月'!A60</f>
        <v/>
      </c>
      <c r="C180" s="510" t="str">
        <f>'別紙１-6月'!B60</f>
        <v/>
      </c>
      <c r="D180" s="510" t="str">
        <f>'別紙１-6月'!C60</f>
        <v/>
      </c>
      <c r="E180" s="510" t="str">
        <f>'別紙１-6月'!D60</f>
        <v/>
      </c>
      <c r="F180" s="510" t="str">
        <f>'別紙１-6月'!E60</f>
        <v/>
      </c>
      <c r="G180" s="510" t="str">
        <f>'別紙１-6月'!F60</f>
        <v/>
      </c>
      <c r="H180" s="510" t="str">
        <f>'別紙１-6月'!G60</f>
        <v/>
      </c>
      <c r="I180" s="510" t="str">
        <f>'別紙１-6月'!H60</f>
        <v/>
      </c>
      <c r="J180" s="510" t="str">
        <f>'別紙１-6月'!I60</f>
        <v/>
      </c>
      <c r="K180" s="510" t="str">
        <f>'別紙１-6月'!J60</f>
        <v/>
      </c>
      <c r="L180" s="510" t="str">
        <f>'別紙１-6月'!K60</f>
        <v/>
      </c>
      <c r="M180" s="511" t="str">
        <f>'別紙１-6月'!L60</f>
        <v/>
      </c>
      <c r="N180" s="512">
        <f>'別紙１-6月'!M60</f>
        <v>0</v>
      </c>
      <c r="O180" s="511">
        <f>'別紙１-6月'!N60</f>
        <v>0</v>
      </c>
      <c r="P180" s="511" t="str">
        <f>'別紙１-6月'!O60</f>
        <v/>
      </c>
      <c r="Q180" s="511" t="str">
        <f>'別紙１-6月'!P60</f>
        <v/>
      </c>
      <c r="R180" s="511" t="str">
        <f>'別紙１-6月'!Q60</f>
        <v/>
      </c>
      <c r="S180" s="511">
        <f>'別紙１-6月'!R60</f>
        <v>0</v>
      </c>
      <c r="T180" s="512">
        <f>'別紙１-6月'!S60</f>
        <v>0</v>
      </c>
      <c r="U180" s="512">
        <f>'別紙１-6月'!T60</f>
        <v>0</v>
      </c>
      <c r="V180" s="511">
        <f>'別紙１-6月'!U60</f>
        <v>0</v>
      </c>
      <c r="W180" s="511">
        <f>'別紙１-6月'!V60</f>
        <v>0</v>
      </c>
      <c r="X180" s="510" t="str">
        <f>'別紙１-6月'!W60</f>
        <v/>
      </c>
      <c r="Z180" s="510"/>
    </row>
    <row r="181">
      <c r="A181" s="510" t="s">
        <v>314</v>
      </c>
      <c r="B181" s="510" t="str">
        <f>'別紙１-6月'!A61</f>
        <v/>
      </c>
      <c r="C181" s="510" t="str">
        <f>'別紙１-6月'!B61</f>
        <v/>
      </c>
      <c r="D181" s="510" t="str">
        <f>'別紙１-6月'!C61</f>
        <v/>
      </c>
      <c r="E181" s="510" t="str">
        <f>'別紙１-6月'!D61</f>
        <v/>
      </c>
      <c r="F181" s="510" t="str">
        <f>'別紙１-6月'!E61</f>
        <v/>
      </c>
      <c r="G181" s="510" t="str">
        <f>'別紙１-6月'!F61</f>
        <v/>
      </c>
      <c r="H181" s="510" t="str">
        <f>'別紙１-6月'!G61</f>
        <v/>
      </c>
      <c r="I181" s="510" t="str">
        <f>'別紙１-6月'!H61</f>
        <v/>
      </c>
      <c r="J181" s="510" t="str">
        <f>'別紙１-6月'!I61</f>
        <v/>
      </c>
      <c r="K181" s="510" t="str">
        <f>'別紙１-6月'!J61</f>
        <v/>
      </c>
      <c r="L181" s="510" t="str">
        <f>'別紙１-6月'!K61</f>
        <v/>
      </c>
      <c r="M181" s="511" t="str">
        <f>'別紙１-6月'!L61</f>
        <v/>
      </c>
      <c r="N181" s="512">
        <f>'別紙１-6月'!M61</f>
        <v>0</v>
      </c>
      <c r="O181" s="511">
        <f>'別紙１-6月'!N61</f>
        <v>0</v>
      </c>
      <c r="P181" s="511" t="str">
        <f>'別紙１-6月'!O61</f>
        <v/>
      </c>
      <c r="Q181" s="511" t="str">
        <f>'別紙１-6月'!P61</f>
        <v/>
      </c>
      <c r="R181" s="511" t="str">
        <f>'別紙１-6月'!Q61</f>
        <v/>
      </c>
      <c r="S181" s="511">
        <f>'別紙１-6月'!R61</f>
        <v>0</v>
      </c>
      <c r="T181" s="512">
        <f>'別紙１-6月'!S61</f>
        <v>0</v>
      </c>
      <c r="U181" s="512">
        <f>'別紙１-6月'!T61</f>
        <v>0</v>
      </c>
      <c r="V181" s="511">
        <f>'別紙１-6月'!U61</f>
        <v>0</v>
      </c>
      <c r="W181" s="511">
        <f>'別紙１-6月'!V61</f>
        <v>0</v>
      </c>
      <c r="X181" s="510" t="str">
        <f>'別紙１-6月'!W61</f>
        <v/>
      </c>
      <c r="Z181" s="510"/>
    </row>
    <row r="182">
      <c r="A182" s="510" t="s">
        <v>314</v>
      </c>
      <c r="B182" s="510" t="str">
        <f>'別紙１-6月'!A62</f>
        <v/>
      </c>
      <c r="C182" s="510" t="str">
        <f>'別紙１-6月'!B62</f>
        <v/>
      </c>
      <c r="D182" s="510" t="str">
        <f>'別紙１-6月'!C62</f>
        <v/>
      </c>
      <c r="E182" s="510" t="str">
        <f>'別紙１-6月'!D62</f>
        <v/>
      </c>
      <c r="F182" s="510" t="str">
        <f>'別紙１-6月'!E62</f>
        <v/>
      </c>
      <c r="G182" s="510" t="str">
        <f>'別紙１-6月'!F62</f>
        <v/>
      </c>
      <c r="H182" s="510" t="str">
        <f>'別紙１-6月'!G62</f>
        <v/>
      </c>
      <c r="I182" s="510" t="str">
        <f>'別紙１-6月'!H62</f>
        <v/>
      </c>
      <c r="J182" s="510" t="str">
        <f>'別紙１-6月'!I62</f>
        <v/>
      </c>
      <c r="K182" s="510" t="str">
        <f>'別紙１-6月'!J62</f>
        <v/>
      </c>
      <c r="L182" s="510" t="str">
        <f>'別紙１-6月'!K62</f>
        <v/>
      </c>
      <c r="M182" s="511" t="str">
        <f>'別紙１-6月'!L62</f>
        <v/>
      </c>
      <c r="N182" s="512">
        <f>'別紙１-6月'!M62</f>
        <v>0</v>
      </c>
      <c r="O182" s="511">
        <f>'別紙１-6月'!N62</f>
        <v>0</v>
      </c>
      <c r="P182" s="511" t="str">
        <f>'別紙１-6月'!O62</f>
        <v/>
      </c>
      <c r="Q182" s="511" t="str">
        <f>'別紙１-6月'!P62</f>
        <v/>
      </c>
      <c r="R182" s="511" t="str">
        <f>'別紙１-6月'!Q62</f>
        <v/>
      </c>
      <c r="S182" s="511">
        <f>'別紙１-6月'!R62</f>
        <v>0</v>
      </c>
      <c r="T182" s="512">
        <f>'別紙１-6月'!S62</f>
        <v>0</v>
      </c>
      <c r="U182" s="512">
        <f>'別紙１-6月'!T62</f>
        <v>0</v>
      </c>
      <c r="V182" s="511">
        <f>'別紙１-6月'!U62</f>
        <v>0</v>
      </c>
      <c r="W182" s="511">
        <f>'別紙１-6月'!V62</f>
        <v>0</v>
      </c>
      <c r="X182" s="510" t="str">
        <f>'別紙１-6月'!W62</f>
        <v/>
      </c>
      <c r="Z182" s="510"/>
    </row>
    <row r="183">
      <c r="A183" s="510" t="s">
        <v>314</v>
      </c>
      <c r="B183" s="510" t="str">
        <f>'別紙１-6月'!A63</f>
        <v/>
      </c>
      <c r="C183" s="510" t="str">
        <f>'別紙１-6月'!B63</f>
        <v/>
      </c>
      <c r="D183" s="510" t="str">
        <f>'別紙１-6月'!C63</f>
        <v/>
      </c>
      <c r="E183" s="510" t="str">
        <f>'別紙１-6月'!D63</f>
        <v/>
      </c>
      <c r="F183" s="510" t="str">
        <f>'別紙１-6月'!E63</f>
        <v/>
      </c>
      <c r="G183" s="510" t="str">
        <f>'別紙１-6月'!F63</f>
        <v/>
      </c>
      <c r="H183" s="510" t="str">
        <f>'別紙１-6月'!G63</f>
        <v/>
      </c>
      <c r="I183" s="510" t="str">
        <f>'別紙１-6月'!H63</f>
        <v/>
      </c>
      <c r="J183" s="510" t="str">
        <f>'別紙１-6月'!I63</f>
        <v/>
      </c>
      <c r="K183" s="510" t="str">
        <f>'別紙１-6月'!J63</f>
        <v/>
      </c>
      <c r="L183" s="510" t="str">
        <f>'別紙１-6月'!K63</f>
        <v/>
      </c>
      <c r="M183" s="511" t="str">
        <f>'別紙１-6月'!L63</f>
        <v/>
      </c>
      <c r="N183" s="512">
        <f>'別紙１-6月'!M63</f>
        <v>0</v>
      </c>
      <c r="O183" s="511">
        <f>'別紙１-6月'!N63</f>
        <v>0</v>
      </c>
      <c r="P183" s="511" t="str">
        <f>'別紙１-6月'!O63</f>
        <v/>
      </c>
      <c r="Q183" s="511" t="str">
        <f>'別紙１-6月'!P63</f>
        <v/>
      </c>
      <c r="R183" s="511" t="str">
        <f>'別紙１-6月'!Q63</f>
        <v/>
      </c>
      <c r="S183" s="511">
        <f>'別紙１-6月'!R63</f>
        <v>0</v>
      </c>
      <c r="T183" s="512">
        <f>'別紙１-6月'!S63</f>
        <v>0</v>
      </c>
      <c r="U183" s="512">
        <f>'別紙１-6月'!T63</f>
        <v>0</v>
      </c>
      <c r="V183" s="511">
        <f>'別紙１-6月'!U63</f>
        <v>0</v>
      </c>
      <c r="W183" s="511">
        <f>'別紙１-6月'!V63</f>
        <v>0</v>
      </c>
      <c r="X183" s="510" t="str">
        <f>'別紙１-6月'!W63</f>
        <v/>
      </c>
      <c r="Z183" s="510"/>
    </row>
    <row r="184">
      <c r="A184" s="510" t="s">
        <v>314</v>
      </c>
      <c r="B184" s="510" t="str">
        <f>'別紙１-6月'!A64</f>
        <v/>
      </c>
      <c r="C184" s="510" t="str">
        <f>'別紙１-6月'!B64</f>
        <v/>
      </c>
      <c r="D184" s="510" t="str">
        <f>'別紙１-6月'!C64</f>
        <v/>
      </c>
      <c r="E184" s="510" t="str">
        <f>'別紙１-6月'!D64</f>
        <v/>
      </c>
      <c r="F184" s="510" t="str">
        <f>'別紙１-6月'!E64</f>
        <v/>
      </c>
      <c r="G184" s="510" t="str">
        <f>'別紙１-6月'!F64</f>
        <v/>
      </c>
      <c r="H184" s="510" t="str">
        <f>'別紙１-6月'!G64</f>
        <v/>
      </c>
      <c r="I184" s="510" t="str">
        <f>'別紙１-6月'!H64</f>
        <v/>
      </c>
      <c r="J184" s="510" t="str">
        <f>'別紙１-6月'!I64</f>
        <v/>
      </c>
      <c r="K184" s="510" t="str">
        <f>'別紙１-6月'!J64</f>
        <v/>
      </c>
      <c r="L184" s="510" t="str">
        <f>'別紙１-6月'!K64</f>
        <v/>
      </c>
      <c r="M184" s="511" t="str">
        <f>'別紙１-6月'!L64</f>
        <v/>
      </c>
      <c r="N184" s="512">
        <f>'別紙１-6月'!M64</f>
        <v>0</v>
      </c>
      <c r="O184" s="511">
        <f>'別紙１-6月'!N64</f>
        <v>0</v>
      </c>
      <c r="P184" s="511" t="str">
        <f>'別紙１-6月'!O64</f>
        <v/>
      </c>
      <c r="Q184" s="511" t="str">
        <f>'別紙１-6月'!P64</f>
        <v/>
      </c>
      <c r="R184" s="511" t="str">
        <f>'別紙１-6月'!Q64</f>
        <v/>
      </c>
      <c r="S184" s="511">
        <f>'別紙１-6月'!R64</f>
        <v>0</v>
      </c>
      <c r="T184" s="512">
        <f>'別紙１-6月'!S64</f>
        <v>0</v>
      </c>
      <c r="U184" s="512">
        <f>'別紙１-6月'!T64</f>
        <v>0</v>
      </c>
      <c r="V184" s="511">
        <f>'別紙１-6月'!U64</f>
        <v>0</v>
      </c>
      <c r="W184" s="511">
        <f>'別紙１-6月'!V64</f>
        <v>0</v>
      </c>
      <c r="X184" s="510" t="str">
        <f>'別紙１-6月'!W64</f>
        <v/>
      </c>
      <c r="Z184" s="510"/>
    </row>
    <row r="185">
      <c r="A185" s="510" t="s">
        <v>314</v>
      </c>
      <c r="B185" s="510" t="str">
        <f>'別紙１-6月'!A65</f>
        <v/>
      </c>
      <c r="C185" s="510" t="str">
        <f>'別紙１-6月'!B65</f>
        <v/>
      </c>
      <c r="D185" s="510" t="str">
        <f>'別紙１-6月'!C65</f>
        <v/>
      </c>
      <c r="E185" s="510" t="str">
        <f>'別紙１-6月'!D65</f>
        <v/>
      </c>
      <c r="F185" s="510" t="str">
        <f>'別紙１-6月'!E65</f>
        <v/>
      </c>
      <c r="G185" s="510" t="str">
        <f>'別紙１-6月'!F65</f>
        <v/>
      </c>
      <c r="H185" s="510" t="str">
        <f>'別紙１-6月'!G65</f>
        <v/>
      </c>
      <c r="I185" s="510" t="str">
        <f>'別紙１-6月'!H65</f>
        <v/>
      </c>
      <c r="J185" s="510" t="str">
        <f>'別紙１-6月'!I65</f>
        <v/>
      </c>
      <c r="K185" s="510" t="str">
        <f>'別紙１-6月'!J65</f>
        <v/>
      </c>
      <c r="L185" s="510" t="str">
        <f>'別紙１-6月'!K65</f>
        <v/>
      </c>
      <c r="M185" s="511" t="str">
        <f>'別紙１-6月'!L65</f>
        <v/>
      </c>
      <c r="N185" s="512">
        <f>'別紙１-6月'!M65</f>
        <v>0</v>
      </c>
      <c r="O185" s="511">
        <f>'別紙１-6月'!N65</f>
        <v>0</v>
      </c>
      <c r="P185" s="511" t="str">
        <f>'別紙１-6月'!O65</f>
        <v/>
      </c>
      <c r="Q185" s="511" t="str">
        <f>'別紙１-6月'!P65</f>
        <v/>
      </c>
      <c r="R185" s="511" t="str">
        <f>'別紙１-6月'!Q65</f>
        <v/>
      </c>
      <c r="S185" s="511">
        <f>'別紙１-6月'!R65</f>
        <v>0</v>
      </c>
      <c r="T185" s="512">
        <f>'別紙１-6月'!S65</f>
        <v>0</v>
      </c>
      <c r="U185" s="512">
        <f>'別紙１-6月'!T65</f>
        <v>0</v>
      </c>
      <c r="V185" s="511">
        <f>'別紙１-6月'!U65</f>
        <v>0</v>
      </c>
      <c r="W185" s="511">
        <f>'別紙１-6月'!V65</f>
        <v>0</v>
      </c>
      <c r="X185" s="510" t="str">
        <f>'別紙１-6月'!W65</f>
        <v/>
      </c>
      <c r="Z185" s="510"/>
    </row>
    <row r="186">
      <c r="A186" s="510" t="s">
        <v>314</v>
      </c>
      <c r="B186" s="510" t="str">
        <f>'別紙１-6月'!A66</f>
        <v/>
      </c>
      <c r="C186" s="510" t="str">
        <f>'別紙１-6月'!B66</f>
        <v/>
      </c>
      <c r="D186" s="510" t="str">
        <f>'別紙１-6月'!C66</f>
        <v/>
      </c>
      <c r="E186" s="510" t="str">
        <f>'別紙１-6月'!D66</f>
        <v/>
      </c>
      <c r="F186" s="510" t="str">
        <f>'別紙１-6月'!E66</f>
        <v/>
      </c>
      <c r="G186" s="510" t="str">
        <f>'別紙１-6月'!F66</f>
        <v/>
      </c>
      <c r="H186" s="510" t="str">
        <f>'別紙１-6月'!G66</f>
        <v/>
      </c>
      <c r="I186" s="510" t="str">
        <f>'別紙１-6月'!H66</f>
        <v/>
      </c>
      <c r="J186" s="510" t="str">
        <f>'別紙１-6月'!I66</f>
        <v/>
      </c>
      <c r="K186" s="510" t="str">
        <f>'別紙１-6月'!J66</f>
        <v/>
      </c>
      <c r="L186" s="510" t="str">
        <f>'別紙１-6月'!K66</f>
        <v/>
      </c>
      <c r="M186" s="511" t="str">
        <f>'別紙１-6月'!L66</f>
        <v/>
      </c>
      <c r="N186" s="512">
        <f>'別紙１-6月'!M66</f>
        <v>0</v>
      </c>
      <c r="O186" s="511">
        <f>'別紙１-6月'!N66</f>
        <v>0</v>
      </c>
      <c r="P186" s="511" t="str">
        <f>'別紙１-6月'!O66</f>
        <v/>
      </c>
      <c r="Q186" s="511" t="str">
        <f>'別紙１-6月'!P66</f>
        <v/>
      </c>
      <c r="R186" s="511" t="str">
        <f>'別紙１-6月'!Q66</f>
        <v/>
      </c>
      <c r="S186" s="511">
        <f>'別紙１-6月'!R66</f>
        <v>0</v>
      </c>
      <c r="T186" s="512">
        <f>'別紙１-6月'!S66</f>
        <v>0</v>
      </c>
      <c r="U186" s="512">
        <f>'別紙１-6月'!T66</f>
        <v>0</v>
      </c>
      <c r="V186" s="511">
        <f>'別紙１-6月'!U66</f>
        <v>0</v>
      </c>
      <c r="W186" s="511">
        <f>'別紙１-6月'!V66</f>
        <v>0</v>
      </c>
      <c r="X186" s="510" t="str">
        <f>'別紙１-6月'!W66</f>
        <v/>
      </c>
      <c r="Z186" s="510"/>
    </row>
    <row r="187">
      <c r="A187" s="510" t="s">
        <v>314</v>
      </c>
      <c r="B187" s="510" t="str">
        <f>'別紙１-6月'!A67</f>
        <v/>
      </c>
      <c r="C187" s="510" t="str">
        <f>'別紙１-6月'!B67</f>
        <v/>
      </c>
      <c r="D187" s="510" t="str">
        <f>'別紙１-6月'!C67</f>
        <v/>
      </c>
      <c r="E187" s="510" t="str">
        <f>'別紙１-6月'!D67</f>
        <v/>
      </c>
      <c r="F187" s="510" t="str">
        <f>'別紙１-6月'!E67</f>
        <v/>
      </c>
      <c r="G187" s="510" t="str">
        <f>'別紙１-6月'!F67</f>
        <v/>
      </c>
      <c r="H187" s="510" t="str">
        <f>'別紙１-6月'!G67</f>
        <v/>
      </c>
      <c r="I187" s="510" t="str">
        <f>'別紙１-6月'!H67</f>
        <v/>
      </c>
      <c r="J187" s="510" t="str">
        <f>'別紙１-6月'!I67</f>
        <v/>
      </c>
      <c r="K187" s="510" t="str">
        <f>'別紙１-6月'!J67</f>
        <v/>
      </c>
      <c r="L187" s="510" t="str">
        <f>'別紙１-6月'!K67</f>
        <v/>
      </c>
      <c r="M187" s="511" t="str">
        <f>'別紙１-6月'!L67</f>
        <v/>
      </c>
      <c r="N187" s="512">
        <f>'別紙１-6月'!M67</f>
        <v>0</v>
      </c>
      <c r="O187" s="511">
        <f>'別紙１-6月'!N67</f>
        <v>0</v>
      </c>
      <c r="P187" s="511" t="str">
        <f>'別紙１-6月'!O67</f>
        <v/>
      </c>
      <c r="Q187" s="511" t="str">
        <f>'別紙１-6月'!P67</f>
        <v/>
      </c>
      <c r="R187" s="511" t="str">
        <f>'別紙１-6月'!Q67</f>
        <v/>
      </c>
      <c r="S187" s="511">
        <f>'別紙１-6月'!R67</f>
        <v>0</v>
      </c>
      <c r="T187" s="512">
        <f>'別紙１-6月'!S67</f>
        <v>0</v>
      </c>
      <c r="U187" s="512">
        <f>'別紙１-6月'!T67</f>
        <v>0</v>
      </c>
      <c r="V187" s="511">
        <f>'別紙１-6月'!U67</f>
        <v>0</v>
      </c>
      <c r="W187" s="511">
        <f>'別紙１-6月'!V67</f>
        <v>0</v>
      </c>
      <c r="X187" s="510" t="str">
        <f>'別紙１-6月'!W67</f>
        <v/>
      </c>
      <c r="Z187" s="510"/>
    </row>
    <row r="188">
      <c r="A188" s="510" t="s">
        <v>314</v>
      </c>
      <c r="B188" s="510" t="str">
        <f>'別紙１-6月'!A68</f>
        <v/>
      </c>
      <c r="C188" s="510" t="str">
        <f>'別紙１-6月'!B68</f>
        <v/>
      </c>
      <c r="D188" s="510" t="str">
        <f>'別紙１-6月'!C68</f>
        <v/>
      </c>
      <c r="E188" s="510" t="str">
        <f>'別紙１-6月'!D68</f>
        <v/>
      </c>
      <c r="F188" s="510" t="str">
        <f>'別紙１-6月'!E68</f>
        <v/>
      </c>
      <c r="G188" s="510" t="str">
        <f>'別紙１-6月'!F68</f>
        <v/>
      </c>
      <c r="H188" s="510" t="str">
        <f>'別紙１-6月'!G68</f>
        <v/>
      </c>
      <c r="I188" s="510" t="str">
        <f>'別紙１-6月'!H68</f>
        <v/>
      </c>
      <c r="J188" s="510" t="str">
        <f>'別紙１-6月'!I68</f>
        <v/>
      </c>
      <c r="K188" s="510" t="str">
        <f>'別紙１-6月'!J68</f>
        <v/>
      </c>
      <c r="L188" s="510" t="str">
        <f>'別紙１-6月'!K68</f>
        <v/>
      </c>
      <c r="M188" s="511" t="str">
        <f>'別紙１-6月'!L68</f>
        <v/>
      </c>
      <c r="N188" s="512">
        <f>'別紙１-6月'!M68</f>
        <v>0</v>
      </c>
      <c r="O188" s="511">
        <f>'別紙１-6月'!N68</f>
        <v>0</v>
      </c>
      <c r="P188" s="511" t="str">
        <f>'別紙１-6月'!O68</f>
        <v/>
      </c>
      <c r="Q188" s="511" t="str">
        <f>'別紙１-6月'!P68</f>
        <v/>
      </c>
      <c r="R188" s="511" t="str">
        <f>'別紙１-6月'!Q68</f>
        <v/>
      </c>
      <c r="S188" s="511">
        <f>'別紙１-6月'!R68</f>
        <v>0</v>
      </c>
      <c r="T188" s="512">
        <f>'別紙１-6月'!S68</f>
        <v>0</v>
      </c>
      <c r="U188" s="512">
        <f>'別紙１-6月'!T68</f>
        <v>0</v>
      </c>
      <c r="V188" s="511">
        <f>'別紙１-6月'!U68</f>
        <v>0</v>
      </c>
      <c r="W188" s="511">
        <f>'別紙１-6月'!V68</f>
        <v>0</v>
      </c>
      <c r="X188" s="510" t="str">
        <f>'別紙１-6月'!W68</f>
        <v/>
      </c>
      <c r="Z188" s="510"/>
    </row>
    <row r="189">
      <c r="A189" s="510" t="s">
        <v>314</v>
      </c>
      <c r="B189" s="510" t="str">
        <f>'別紙１-6月'!A69</f>
        <v/>
      </c>
      <c r="C189" s="510" t="str">
        <f>'別紙１-6月'!B69</f>
        <v/>
      </c>
      <c r="D189" s="510" t="str">
        <f>'別紙１-6月'!C69</f>
        <v/>
      </c>
      <c r="E189" s="510" t="str">
        <f>'別紙１-6月'!D69</f>
        <v/>
      </c>
      <c r="F189" s="510" t="str">
        <f>'別紙１-6月'!E69</f>
        <v/>
      </c>
      <c r="G189" s="510" t="str">
        <f>'別紙１-6月'!F69</f>
        <v/>
      </c>
      <c r="H189" s="510" t="str">
        <f>'別紙１-6月'!G69</f>
        <v/>
      </c>
      <c r="I189" s="510" t="str">
        <f>'別紙１-6月'!H69</f>
        <v/>
      </c>
      <c r="J189" s="510" t="str">
        <f>'別紙１-6月'!I69</f>
        <v/>
      </c>
      <c r="K189" s="510" t="str">
        <f>'別紙１-6月'!J69</f>
        <v/>
      </c>
      <c r="L189" s="510" t="str">
        <f>'別紙１-6月'!K69</f>
        <v/>
      </c>
      <c r="M189" s="511" t="str">
        <f>'別紙１-6月'!L69</f>
        <v/>
      </c>
      <c r="N189" s="512">
        <f>'別紙１-6月'!M69</f>
        <v>0</v>
      </c>
      <c r="O189" s="511">
        <f>'別紙１-6月'!N69</f>
        <v>0</v>
      </c>
      <c r="P189" s="511" t="str">
        <f>'別紙１-6月'!O69</f>
        <v/>
      </c>
      <c r="Q189" s="511" t="str">
        <f>'別紙１-6月'!P69</f>
        <v/>
      </c>
      <c r="R189" s="511" t="str">
        <f>'別紙１-6月'!Q69</f>
        <v/>
      </c>
      <c r="S189" s="511">
        <f>'別紙１-6月'!R69</f>
        <v>0</v>
      </c>
      <c r="T189" s="512">
        <f>'別紙１-6月'!S69</f>
        <v>0</v>
      </c>
      <c r="U189" s="512">
        <f>'別紙１-6月'!T69</f>
        <v>0</v>
      </c>
      <c r="V189" s="511">
        <f>'別紙１-6月'!U69</f>
        <v>0</v>
      </c>
      <c r="W189" s="511">
        <f>'別紙１-6月'!V69</f>
        <v>0</v>
      </c>
      <c r="X189" s="510" t="str">
        <f>'別紙１-6月'!W69</f>
        <v/>
      </c>
      <c r="Z189" s="510"/>
    </row>
    <row r="190">
      <c r="A190" s="510" t="s">
        <v>314</v>
      </c>
      <c r="B190" s="510" t="str">
        <f>'別紙１-6月'!A70</f>
        <v/>
      </c>
      <c r="C190" s="510" t="str">
        <f>'別紙１-6月'!B70</f>
        <v/>
      </c>
      <c r="D190" s="510" t="str">
        <f>'別紙１-6月'!C70</f>
        <v/>
      </c>
      <c r="E190" s="510" t="str">
        <f>'別紙１-6月'!D70</f>
        <v/>
      </c>
      <c r="F190" s="510" t="str">
        <f>'別紙１-6月'!E70</f>
        <v/>
      </c>
      <c r="G190" s="510" t="str">
        <f>'別紙１-6月'!F70</f>
        <v/>
      </c>
      <c r="H190" s="510" t="str">
        <f>'別紙１-6月'!G70</f>
        <v/>
      </c>
      <c r="I190" s="510" t="str">
        <f>'別紙１-6月'!H70</f>
        <v/>
      </c>
      <c r="J190" s="510" t="str">
        <f>'別紙１-6月'!I70</f>
        <v/>
      </c>
      <c r="K190" s="510" t="str">
        <f>'別紙１-6月'!J70</f>
        <v/>
      </c>
      <c r="L190" s="510" t="str">
        <f>'別紙１-6月'!K70</f>
        <v/>
      </c>
      <c r="M190" s="511" t="str">
        <f>'別紙１-6月'!L70</f>
        <v/>
      </c>
      <c r="N190" s="512">
        <f>'別紙１-6月'!M70</f>
        <v>0</v>
      </c>
      <c r="O190" s="511">
        <f>'別紙１-6月'!N70</f>
        <v>0</v>
      </c>
      <c r="P190" s="511" t="str">
        <f>'別紙１-6月'!O70</f>
        <v/>
      </c>
      <c r="Q190" s="511" t="str">
        <f>'別紙１-6月'!P70</f>
        <v/>
      </c>
      <c r="R190" s="511" t="str">
        <f>'別紙１-6月'!Q70</f>
        <v/>
      </c>
      <c r="S190" s="511">
        <f>'別紙１-6月'!R70</f>
        <v>0</v>
      </c>
      <c r="T190" s="512">
        <f>'別紙１-6月'!S70</f>
        <v>0</v>
      </c>
      <c r="U190" s="512">
        <f>'別紙１-6月'!T70</f>
        <v>0</v>
      </c>
      <c r="V190" s="511">
        <f>'別紙１-6月'!U70</f>
        <v>0</v>
      </c>
      <c r="W190" s="511">
        <f>'別紙１-6月'!V70</f>
        <v>0</v>
      </c>
      <c r="X190" s="510" t="str">
        <f>'別紙１-6月'!W70</f>
        <v/>
      </c>
      <c r="Z190" s="510"/>
    </row>
    <row r="191">
      <c r="A191" s="510" t="s">
        <v>314</v>
      </c>
      <c r="B191" s="510" t="str">
        <f>'別紙１-6月'!A71</f>
        <v/>
      </c>
      <c r="C191" s="510" t="str">
        <f>'別紙１-6月'!B71</f>
        <v/>
      </c>
      <c r="D191" s="510" t="str">
        <f>'別紙１-6月'!C71</f>
        <v/>
      </c>
      <c r="E191" s="510" t="str">
        <f>'別紙１-6月'!D71</f>
        <v/>
      </c>
      <c r="F191" s="510" t="str">
        <f>'別紙１-6月'!E71</f>
        <v/>
      </c>
      <c r="G191" s="510" t="str">
        <f>'別紙１-6月'!F71</f>
        <v/>
      </c>
      <c r="H191" s="510" t="str">
        <f>'別紙１-6月'!G71</f>
        <v/>
      </c>
      <c r="I191" s="510" t="str">
        <f>'別紙１-6月'!H71</f>
        <v/>
      </c>
      <c r="J191" s="510" t="str">
        <f>'別紙１-6月'!I71</f>
        <v/>
      </c>
      <c r="K191" s="510" t="str">
        <f>'別紙１-6月'!J71</f>
        <v/>
      </c>
      <c r="L191" s="510" t="str">
        <f>'別紙１-6月'!K71</f>
        <v/>
      </c>
      <c r="M191" s="511" t="str">
        <f>'別紙１-6月'!L71</f>
        <v/>
      </c>
      <c r="N191" s="512">
        <f>'別紙１-6月'!M71</f>
        <v>0</v>
      </c>
      <c r="O191" s="511">
        <f>'別紙１-6月'!N71</f>
        <v>0</v>
      </c>
      <c r="P191" s="511" t="str">
        <f>'別紙１-6月'!O71</f>
        <v/>
      </c>
      <c r="Q191" s="511" t="str">
        <f>'別紙１-6月'!P71</f>
        <v/>
      </c>
      <c r="R191" s="511" t="str">
        <f>'別紙１-6月'!Q71</f>
        <v/>
      </c>
      <c r="S191" s="511">
        <f>'別紙１-6月'!R71</f>
        <v>0</v>
      </c>
      <c r="T191" s="512">
        <f>'別紙１-6月'!S71</f>
        <v>0</v>
      </c>
      <c r="U191" s="512">
        <f>'別紙１-6月'!T71</f>
        <v>0</v>
      </c>
      <c r="V191" s="511">
        <f>'別紙１-6月'!U71</f>
        <v>0</v>
      </c>
      <c r="W191" s="511">
        <f>'別紙１-6月'!V71</f>
        <v>0</v>
      </c>
      <c r="X191" s="510" t="str">
        <f>'別紙１-6月'!W71</f>
        <v/>
      </c>
      <c r="Z191" s="510"/>
    </row>
    <row r="192">
      <c r="A192" s="510" t="s">
        <v>314</v>
      </c>
      <c r="B192" s="510" t="str">
        <f>'別紙１-6月'!A72</f>
        <v/>
      </c>
      <c r="C192" s="510" t="str">
        <f>'別紙１-6月'!B72</f>
        <v/>
      </c>
      <c r="D192" s="510" t="str">
        <f>'別紙１-6月'!C72</f>
        <v/>
      </c>
      <c r="E192" s="510" t="str">
        <f>'別紙１-6月'!D72</f>
        <v/>
      </c>
      <c r="F192" s="510" t="str">
        <f>'別紙１-6月'!E72</f>
        <v/>
      </c>
      <c r="G192" s="510" t="str">
        <f>'別紙１-6月'!F72</f>
        <v/>
      </c>
      <c r="H192" s="510" t="str">
        <f>'別紙１-6月'!G72</f>
        <v/>
      </c>
      <c r="I192" s="510" t="str">
        <f>'別紙１-6月'!H72</f>
        <v/>
      </c>
      <c r="J192" s="510" t="str">
        <f>'別紙１-6月'!I72</f>
        <v/>
      </c>
      <c r="K192" s="510" t="str">
        <f>'別紙１-6月'!J72</f>
        <v/>
      </c>
      <c r="L192" s="510" t="str">
        <f>'別紙１-6月'!K72</f>
        <v/>
      </c>
      <c r="M192" s="511" t="str">
        <f>'別紙１-6月'!L72</f>
        <v/>
      </c>
      <c r="N192" s="512">
        <f>'別紙１-6月'!M72</f>
        <v>0</v>
      </c>
      <c r="O192" s="511">
        <f>'別紙１-6月'!N72</f>
        <v>0</v>
      </c>
      <c r="P192" s="511" t="str">
        <f>'別紙１-6月'!O72</f>
        <v/>
      </c>
      <c r="Q192" s="511" t="str">
        <f>'別紙１-6月'!P72</f>
        <v/>
      </c>
      <c r="R192" s="511" t="str">
        <f>'別紙１-6月'!Q72</f>
        <v/>
      </c>
      <c r="S192" s="511">
        <f>'別紙１-6月'!R72</f>
        <v>0</v>
      </c>
      <c r="T192" s="512">
        <f>'別紙１-6月'!S72</f>
        <v>0</v>
      </c>
      <c r="U192" s="512">
        <f>'別紙１-6月'!T72</f>
        <v>0</v>
      </c>
      <c r="V192" s="511">
        <f>'別紙１-6月'!U72</f>
        <v>0</v>
      </c>
      <c r="W192" s="511">
        <f>'別紙１-6月'!V72</f>
        <v>0</v>
      </c>
      <c r="X192" s="510" t="str">
        <f>'別紙１-6月'!W72</f>
        <v/>
      </c>
      <c r="Z192" s="510"/>
    </row>
    <row r="193">
      <c r="A193" s="510" t="s">
        <v>314</v>
      </c>
      <c r="B193" s="510" t="str">
        <f>'別紙１-6月'!A73</f>
        <v/>
      </c>
      <c r="C193" s="510" t="str">
        <f>'別紙１-6月'!B73</f>
        <v/>
      </c>
      <c r="D193" s="510" t="str">
        <f>'別紙１-6月'!C73</f>
        <v/>
      </c>
      <c r="E193" s="510" t="str">
        <f>'別紙１-6月'!D73</f>
        <v/>
      </c>
      <c r="F193" s="510" t="str">
        <f>'別紙１-6月'!E73</f>
        <v/>
      </c>
      <c r="G193" s="510" t="str">
        <f>'別紙１-6月'!F73</f>
        <v/>
      </c>
      <c r="H193" s="510" t="str">
        <f>'別紙１-6月'!G73</f>
        <v/>
      </c>
      <c r="I193" s="510" t="str">
        <f>'別紙１-6月'!H73</f>
        <v/>
      </c>
      <c r="J193" s="510" t="str">
        <f>'別紙１-6月'!I73</f>
        <v/>
      </c>
      <c r="K193" s="510" t="str">
        <f>'別紙１-6月'!J73</f>
        <v/>
      </c>
      <c r="L193" s="510" t="str">
        <f>'別紙１-6月'!K73</f>
        <v/>
      </c>
      <c r="M193" s="511" t="str">
        <f>'別紙１-6月'!L73</f>
        <v/>
      </c>
      <c r="N193" s="512">
        <f>'別紙１-6月'!M73</f>
        <v>0</v>
      </c>
      <c r="O193" s="511">
        <f>'別紙１-6月'!N73</f>
        <v>0</v>
      </c>
      <c r="P193" s="511" t="str">
        <f>'別紙１-6月'!O73</f>
        <v/>
      </c>
      <c r="Q193" s="511" t="str">
        <f>'別紙１-6月'!P73</f>
        <v/>
      </c>
      <c r="R193" s="511" t="str">
        <f>'別紙１-6月'!Q73</f>
        <v/>
      </c>
      <c r="S193" s="511">
        <f>'別紙１-6月'!R73</f>
        <v>0</v>
      </c>
      <c r="T193" s="512">
        <f>'別紙１-6月'!S73</f>
        <v>0</v>
      </c>
      <c r="U193" s="512">
        <f>'別紙１-6月'!T73</f>
        <v>0</v>
      </c>
      <c r="V193" s="511">
        <f>'別紙１-6月'!U73</f>
        <v>0</v>
      </c>
      <c r="W193" s="511">
        <f>'別紙１-6月'!V73</f>
        <v>0</v>
      </c>
      <c r="X193" s="510" t="str">
        <f>'別紙１-6月'!W73</f>
        <v/>
      </c>
      <c r="Z193" s="510"/>
    </row>
    <row r="194">
      <c r="A194" s="510" t="s">
        <v>314</v>
      </c>
      <c r="B194" s="510" t="str">
        <f>'別紙１-6月'!A74</f>
        <v/>
      </c>
      <c r="C194" s="510" t="str">
        <f>'別紙１-6月'!B74</f>
        <v/>
      </c>
      <c r="D194" s="510" t="str">
        <f>'別紙１-6月'!C74</f>
        <v/>
      </c>
      <c r="E194" s="510" t="str">
        <f>'別紙１-6月'!D74</f>
        <v/>
      </c>
      <c r="F194" s="510" t="str">
        <f>'別紙１-6月'!E74</f>
        <v/>
      </c>
      <c r="G194" s="510" t="str">
        <f>'別紙１-6月'!F74</f>
        <v/>
      </c>
      <c r="H194" s="510" t="str">
        <f>'別紙１-6月'!G74</f>
        <v/>
      </c>
      <c r="I194" s="510" t="str">
        <f>'別紙１-6月'!H74</f>
        <v/>
      </c>
      <c r="J194" s="510" t="str">
        <f>'別紙１-6月'!I74</f>
        <v/>
      </c>
      <c r="K194" s="510" t="str">
        <f>'別紙１-6月'!J74</f>
        <v/>
      </c>
      <c r="L194" s="510" t="str">
        <f>'別紙１-6月'!K74</f>
        <v/>
      </c>
      <c r="M194" s="511" t="str">
        <f>'別紙１-6月'!L74</f>
        <v/>
      </c>
      <c r="N194" s="512">
        <f>'別紙１-6月'!M74</f>
        <v>0</v>
      </c>
      <c r="O194" s="511">
        <f>'別紙１-6月'!N74</f>
        <v>0</v>
      </c>
      <c r="P194" s="511" t="str">
        <f>'別紙１-6月'!O74</f>
        <v/>
      </c>
      <c r="Q194" s="511" t="str">
        <f>'別紙１-6月'!P74</f>
        <v/>
      </c>
      <c r="R194" s="511" t="str">
        <f>'別紙１-6月'!Q74</f>
        <v/>
      </c>
      <c r="S194" s="511">
        <f>'別紙１-6月'!R74</f>
        <v>0</v>
      </c>
      <c r="T194" s="512">
        <f>'別紙１-6月'!S74</f>
        <v>0</v>
      </c>
      <c r="U194" s="512">
        <f>'別紙１-6月'!T74</f>
        <v>0</v>
      </c>
      <c r="V194" s="511">
        <f>'別紙１-6月'!U74</f>
        <v>0</v>
      </c>
      <c r="W194" s="511">
        <f>'別紙１-6月'!V74</f>
        <v>0</v>
      </c>
      <c r="X194" s="510" t="str">
        <f>'別紙１-6月'!W74</f>
        <v/>
      </c>
      <c r="Z194" s="510"/>
    </row>
    <row r="195">
      <c r="A195" s="510" t="s">
        <v>314</v>
      </c>
      <c r="B195" s="510" t="str">
        <f>'別紙１-6月'!A75</f>
        <v/>
      </c>
      <c r="C195" s="510" t="str">
        <f>'別紙１-6月'!B75</f>
        <v/>
      </c>
      <c r="D195" s="510" t="str">
        <f>'別紙１-6月'!C75</f>
        <v/>
      </c>
      <c r="E195" s="510" t="str">
        <f>'別紙１-6月'!D75</f>
        <v/>
      </c>
      <c r="F195" s="510" t="str">
        <f>'別紙１-6月'!E75</f>
        <v/>
      </c>
      <c r="G195" s="510" t="str">
        <f>'別紙１-6月'!F75</f>
        <v/>
      </c>
      <c r="H195" s="510" t="str">
        <f>'別紙１-6月'!G75</f>
        <v/>
      </c>
      <c r="I195" s="510" t="str">
        <f>'別紙１-6月'!H75</f>
        <v/>
      </c>
      <c r="J195" s="510" t="str">
        <f>'別紙１-6月'!I75</f>
        <v/>
      </c>
      <c r="K195" s="510" t="str">
        <f>'別紙１-6月'!J75</f>
        <v/>
      </c>
      <c r="L195" s="510" t="str">
        <f>'別紙１-6月'!K75</f>
        <v/>
      </c>
      <c r="M195" s="511" t="str">
        <f>'別紙１-6月'!L75</f>
        <v/>
      </c>
      <c r="N195" s="512">
        <f>'別紙１-6月'!M75</f>
        <v>0</v>
      </c>
      <c r="O195" s="511">
        <f>'別紙１-6月'!N75</f>
        <v>0</v>
      </c>
      <c r="P195" s="511" t="str">
        <f>'別紙１-6月'!O75</f>
        <v/>
      </c>
      <c r="Q195" s="511" t="str">
        <f>'別紙１-6月'!P75</f>
        <v/>
      </c>
      <c r="R195" s="511" t="str">
        <f>'別紙１-6月'!Q75</f>
        <v/>
      </c>
      <c r="S195" s="511">
        <f>'別紙１-6月'!R75</f>
        <v>0</v>
      </c>
      <c r="T195" s="512">
        <f>'別紙１-6月'!S75</f>
        <v>0</v>
      </c>
      <c r="U195" s="512">
        <f>'別紙１-6月'!T75</f>
        <v>0</v>
      </c>
      <c r="V195" s="511">
        <f>'別紙１-6月'!U75</f>
        <v>0</v>
      </c>
      <c r="W195" s="511">
        <f>'別紙１-6月'!V75</f>
        <v>0</v>
      </c>
      <c r="X195" s="510" t="str">
        <f>'別紙１-6月'!W75</f>
        <v/>
      </c>
      <c r="Z195" s="510"/>
    </row>
    <row r="196">
      <c r="A196" s="510" t="s">
        <v>314</v>
      </c>
      <c r="B196" s="510" t="str">
        <f>'別紙１-6月'!A76</f>
        <v/>
      </c>
      <c r="C196" s="510" t="str">
        <f>'別紙１-6月'!B76</f>
        <v/>
      </c>
      <c r="D196" s="510" t="str">
        <f>'別紙１-6月'!C76</f>
        <v/>
      </c>
      <c r="E196" s="510" t="str">
        <f>'別紙１-6月'!D76</f>
        <v/>
      </c>
      <c r="F196" s="510" t="str">
        <f>'別紙１-6月'!E76</f>
        <v/>
      </c>
      <c r="G196" s="510" t="str">
        <f>'別紙１-6月'!F76</f>
        <v/>
      </c>
      <c r="H196" s="510" t="str">
        <f>'別紙１-6月'!G76</f>
        <v/>
      </c>
      <c r="I196" s="510" t="str">
        <f>'別紙１-6月'!H76</f>
        <v/>
      </c>
      <c r="J196" s="510" t="str">
        <f>'別紙１-6月'!I76</f>
        <v/>
      </c>
      <c r="K196" s="510" t="str">
        <f>'別紙１-6月'!J76</f>
        <v/>
      </c>
      <c r="L196" s="510" t="str">
        <f>'別紙１-6月'!K76</f>
        <v/>
      </c>
      <c r="M196" s="511" t="str">
        <f>'別紙１-6月'!L76</f>
        <v/>
      </c>
      <c r="N196" s="512">
        <f>'別紙１-6月'!M76</f>
        <v>0</v>
      </c>
      <c r="O196" s="511">
        <f>'別紙１-6月'!N76</f>
        <v>0</v>
      </c>
      <c r="P196" s="511" t="str">
        <f>'別紙１-6月'!O76</f>
        <v/>
      </c>
      <c r="Q196" s="511" t="str">
        <f>'別紙１-6月'!P76</f>
        <v/>
      </c>
      <c r="R196" s="511" t="str">
        <f>'別紙１-6月'!Q76</f>
        <v/>
      </c>
      <c r="S196" s="511">
        <f>'別紙１-6月'!R76</f>
        <v>0</v>
      </c>
      <c r="T196" s="512">
        <f>'別紙１-6月'!S76</f>
        <v>0</v>
      </c>
      <c r="U196" s="512">
        <f>'別紙１-6月'!T76</f>
        <v>0</v>
      </c>
      <c r="V196" s="511">
        <f>'別紙１-6月'!U76</f>
        <v>0</v>
      </c>
      <c r="W196" s="511">
        <f>'別紙１-6月'!V76</f>
        <v>0</v>
      </c>
      <c r="X196" s="510" t="str">
        <f>'別紙１-6月'!W76</f>
        <v/>
      </c>
      <c r="Z196" s="510"/>
    </row>
    <row r="197">
      <c r="A197" s="510" t="s">
        <v>314</v>
      </c>
      <c r="B197" s="510" t="str">
        <f>'別紙１-6月'!A77</f>
        <v/>
      </c>
      <c r="C197" s="510" t="str">
        <f>'別紙１-6月'!B77</f>
        <v/>
      </c>
      <c r="D197" s="510" t="str">
        <f>'別紙１-6月'!C77</f>
        <v/>
      </c>
      <c r="E197" s="510" t="str">
        <f>'別紙１-6月'!D77</f>
        <v/>
      </c>
      <c r="F197" s="510" t="str">
        <f>'別紙１-6月'!E77</f>
        <v/>
      </c>
      <c r="G197" s="510" t="str">
        <f>'別紙１-6月'!F77</f>
        <v/>
      </c>
      <c r="H197" s="510" t="str">
        <f>'別紙１-6月'!G77</f>
        <v/>
      </c>
      <c r="I197" s="510" t="str">
        <f>'別紙１-6月'!H77</f>
        <v/>
      </c>
      <c r="J197" s="510" t="str">
        <f>'別紙１-6月'!I77</f>
        <v/>
      </c>
      <c r="K197" s="510" t="str">
        <f>'別紙１-6月'!J77</f>
        <v/>
      </c>
      <c r="L197" s="510" t="str">
        <f>'別紙１-6月'!K77</f>
        <v/>
      </c>
      <c r="M197" s="511" t="str">
        <f>'別紙１-6月'!L77</f>
        <v/>
      </c>
      <c r="N197" s="512">
        <f>'別紙１-6月'!M77</f>
        <v>0</v>
      </c>
      <c r="O197" s="511">
        <f>'別紙１-6月'!N77</f>
        <v>0</v>
      </c>
      <c r="P197" s="511" t="str">
        <f>'別紙１-6月'!O77</f>
        <v/>
      </c>
      <c r="Q197" s="511" t="str">
        <f>'別紙１-6月'!P77</f>
        <v/>
      </c>
      <c r="R197" s="511" t="str">
        <f>'別紙１-6月'!Q77</f>
        <v/>
      </c>
      <c r="S197" s="511">
        <f>'別紙１-6月'!R77</f>
        <v>0</v>
      </c>
      <c r="T197" s="512">
        <f>'別紙１-6月'!S77</f>
        <v>0</v>
      </c>
      <c r="U197" s="512">
        <f>'別紙１-6月'!T77</f>
        <v>0</v>
      </c>
      <c r="V197" s="511">
        <f>'別紙１-6月'!U77</f>
        <v>0</v>
      </c>
      <c r="W197" s="511">
        <f>'別紙１-6月'!V77</f>
        <v>0</v>
      </c>
      <c r="X197" s="510" t="str">
        <f>'別紙１-6月'!W77</f>
        <v/>
      </c>
      <c r="Z197" s="510"/>
    </row>
    <row r="198">
      <c r="A198" s="510" t="s">
        <v>314</v>
      </c>
      <c r="B198" s="510" t="str">
        <f>'別紙１-6月'!A78</f>
        <v/>
      </c>
      <c r="C198" s="510" t="str">
        <f>'別紙１-6月'!B78</f>
        <v/>
      </c>
      <c r="D198" s="510" t="str">
        <f>'別紙１-6月'!C78</f>
        <v/>
      </c>
      <c r="E198" s="510" t="str">
        <f>'別紙１-6月'!D78</f>
        <v/>
      </c>
      <c r="F198" s="510" t="str">
        <f>'別紙１-6月'!E78</f>
        <v/>
      </c>
      <c r="G198" s="510" t="str">
        <f>'別紙１-6月'!F78</f>
        <v/>
      </c>
      <c r="H198" s="510" t="str">
        <f>'別紙１-6月'!G78</f>
        <v/>
      </c>
      <c r="I198" s="510" t="str">
        <f>'別紙１-6月'!H78</f>
        <v/>
      </c>
      <c r="J198" s="510" t="str">
        <f>'別紙１-6月'!I78</f>
        <v/>
      </c>
      <c r="K198" s="510" t="str">
        <f>'別紙１-6月'!J78</f>
        <v/>
      </c>
      <c r="L198" s="510" t="str">
        <f>'別紙１-6月'!K78</f>
        <v/>
      </c>
      <c r="M198" s="511" t="str">
        <f>'別紙１-6月'!L78</f>
        <v/>
      </c>
      <c r="N198" s="512">
        <f>'別紙１-6月'!M78</f>
        <v>0</v>
      </c>
      <c r="O198" s="511">
        <f>'別紙１-6月'!N78</f>
        <v>0</v>
      </c>
      <c r="P198" s="511" t="str">
        <f>'別紙１-6月'!O78</f>
        <v/>
      </c>
      <c r="Q198" s="511" t="str">
        <f>'別紙１-6月'!P78</f>
        <v/>
      </c>
      <c r="R198" s="511" t="str">
        <f>'別紙１-6月'!Q78</f>
        <v/>
      </c>
      <c r="S198" s="511">
        <f>'別紙１-6月'!R78</f>
        <v>0</v>
      </c>
      <c r="T198" s="512">
        <f>'別紙１-6月'!S78</f>
        <v>0</v>
      </c>
      <c r="U198" s="512">
        <f>'別紙１-6月'!T78</f>
        <v>0</v>
      </c>
      <c r="V198" s="511">
        <f>'別紙１-6月'!U78</f>
        <v>0</v>
      </c>
      <c r="W198" s="511">
        <f>'別紙１-6月'!V78</f>
        <v>0</v>
      </c>
      <c r="X198" s="510" t="str">
        <f>'別紙１-6月'!W78</f>
        <v/>
      </c>
      <c r="Z198" s="510"/>
    </row>
    <row r="199">
      <c r="A199" s="510" t="s">
        <v>314</v>
      </c>
      <c r="B199" s="510" t="str">
        <f>'別紙１-6月'!A79</f>
        <v/>
      </c>
      <c r="C199" s="510" t="str">
        <f>'別紙１-6月'!B79</f>
        <v/>
      </c>
      <c r="D199" s="510" t="str">
        <f>'別紙１-6月'!C79</f>
        <v/>
      </c>
      <c r="E199" s="510" t="str">
        <f>'別紙１-6月'!D79</f>
        <v/>
      </c>
      <c r="F199" s="510" t="str">
        <f>'別紙１-6月'!E79</f>
        <v/>
      </c>
      <c r="G199" s="510" t="str">
        <f>'別紙１-6月'!F79</f>
        <v/>
      </c>
      <c r="H199" s="510" t="str">
        <f>'別紙１-6月'!G79</f>
        <v/>
      </c>
      <c r="I199" s="510" t="str">
        <f>'別紙１-6月'!H79</f>
        <v/>
      </c>
      <c r="J199" s="510" t="str">
        <f>'別紙１-6月'!I79</f>
        <v/>
      </c>
      <c r="K199" s="510" t="str">
        <f>'別紙１-6月'!J79</f>
        <v/>
      </c>
      <c r="L199" s="510" t="str">
        <f>'別紙１-6月'!K79</f>
        <v/>
      </c>
      <c r="M199" s="511" t="str">
        <f>'別紙１-6月'!L79</f>
        <v/>
      </c>
      <c r="N199" s="512">
        <f>'別紙１-6月'!M79</f>
        <v>0</v>
      </c>
      <c r="O199" s="511">
        <f>'別紙１-6月'!N79</f>
        <v>0</v>
      </c>
      <c r="P199" s="511" t="str">
        <f>'別紙１-6月'!O79</f>
        <v/>
      </c>
      <c r="Q199" s="511" t="str">
        <f>'別紙１-6月'!P79</f>
        <v/>
      </c>
      <c r="R199" s="511" t="str">
        <f>'別紙１-6月'!Q79</f>
        <v/>
      </c>
      <c r="S199" s="511">
        <f>'別紙１-6月'!R79</f>
        <v>0</v>
      </c>
      <c r="T199" s="512">
        <f>'別紙１-6月'!S79</f>
        <v>0</v>
      </c>
      <c r="U199" s="512">
        <f>'別紙１-6月'!T79</f>
        <v>0</v>
      </c>
      <c r="V199" s="511">
        <f>'別紙１-6月'!U79</f>
        <v>0</v>
      </c>
      <c r="W199" s="511">
        <f>'別紙１-6月'!V79</f>
        <v>0</v>
      </c>
      <c r="X199" s="510" t="str">
        <f>'別紙１-6月'!W79</f>
        <v/>
      </c>
      <c r="Z199" s="510"/>
    </row>
    <row r="200">
      <c r="A200" s="510" t="s">
        <v>314</v>
      </c>
      <c r="B200" s="510" t="str">
        <f>'別紙１-6月'!A80</f>
        <v/>
      </c>
      <c r="C200" s="510" t="str">
        <f>'別紙１-6月'!B80</f>
        <v/>
      </c>
      <c r="D200" s="510" t="str">
        <f>'別紙１-6月'!C80</f>
        <v/>
      </c>
      <c r="E200" s="510" t="str">
        <f>'別紙１-6月'!D80</f>
        <v/>
      </c>
      <c r="F200" s="510" t="str">
        <f>'別紙１-6月'!E80</f>
        <v/>
      </c>
      <c r="G200" s="510" t="str">
        <f>'別紙１-6月'!F80</f>
        <v/>
      </c>
      <c r="H200" s="510" t="str">
        <f>'別紙１-6月'!G80</f>
        <v/>
      </c>
      <c r="I200" s="510" t="str">
        <f>'別紙１-6月'!H80</f>
        <v/>
      </c>
      <c r="J200" s="510" t="str">
        <f>'別紙１-6月'!I80</f>
        <v/>
      </c>
      <c r="K200" s="510" t="str">
        <f>'別紙１-6月'!J80</f>
        <v/>
      </c>
      <c r="L200" s="510" t="str">
        <f>'別紙１-6月'!K80</f>
        <v/>
      </c>
      <c r="M200" s="511" t="str">
        <f>'別紙１-6月'!L80</f>
        <v/>
      </c>
      <c r="N200" s="512">
        <f>'別紙１-6月'!M80</f>
        <v>0</v>
      </c>
      <c r="O200" s="511">
        <f>'別紙１-6月'!N80</f>
        <v>0</v>
      </c>
      <c r="P200" s="511" t="str">
        <f>'別紙１-6月'!O80</f>
        <v/>
      </c>
      <c r="Q200" s="511" t="str">
        <f>'別紙１-6月'!P80</f>
        <v/>
      </c>
      <c r="R200" s="511" t="str">
        <f>'別紙１-6月'!Q80</f>
        <v/>
      </c>
      <c r="S200" s="511">
        <f>'別紙１-6月'!R80</f>
        <v>0</v>
      </c>
      <c r="T200" s="512">
        <f>'別紙１-6月'!S80</f>
        <v>0</v>
      </c>
      <c r="U200" s="512">
        <f>'別紙１-6月'!T80</f>
        <v>0</v>
      </c>
      <c r="V200" s="511">
        <f>'別紙１-6月'!U80</f>
        <v>0</v>
      </c>
      <c r="W200" s="511">
        <f>'別紙１-6月'!V80</f>
        <v>0</v>
      </c>
      <c r="X200" s="510" t="str">
        <f>'別紙１-6月'!W80</f>
        <v/>
      </c>
      <c r="Z200" s="510"/>
    </row>
    <row r="201">
      <c r="A201" s="510" t="s">
        <v>314</v>
      </c>
      <c r="B201" s="510" t="str">
        <f>'別紙１-6月'!A81</f>
        <v/>
      </c>
      <c r="C201" s="510" t="str">
        <f>'別紙１-6月'!B81</f>
        <v/>
      </c>
      <c r="D201" s="510" t="str">
        <f>'別紙１-6月'!C81</f>
        <v/>
      </c>
      <c r="E201" s="510" t="str">
        <f>'別紙１-6月'!D81</f>
        <v/>
      </c>
      <c r="F201" s="510" t="str">
        <f>'別紙１-6月'!E81</f>
        <v/>
      </c>
      <c r="G201" s="510" t="str">
        <f>'別紙１-6月'!F81</f>
        <v/>
      </c>
      <c r="H201" s="510" t="str">
        <f>'別紙１-6月'!G81</f>
        <v/>
      </c>
      <c r="I201" s="510" t="str">
        <f>'別紙１-6月'!H81</f>
        <v/>
      </c>
      <c r="J201" s="510" t="str">
        <f>'別紙１-6月'!I81</f>
        <v/>
      </c>
      <c r="K201" s="510" t="str">
        <f>'別紙１-6月'!J81</f>
        <v/>
      </c>
      <c r="L201" s="510" t="str">
        <f>'別紙１-6月'!K81</f>
        <v/>
      </c>
      <c r="M201" s="511" t="str">
        <f>'別紙１-6月'!L81</f>
        <v/>
      </c>
      <c r="N201" s="512">
        <f>'別紙１-6月'!M81</f>
        <v>0</v>
      </c>
      <c r="O201" s="511">
        <f>'別紙１-6月'!N81</f>
        <v>0</v>
      </c>
      <c r="P201" s="511" t="str">
        <f>'別紙１-6月'!O81</f>
        <v/>
      </c>
      <c r="Q201" s="511" t="str">
        <f>'別紙１-6月'!P81</f>
        <v/>
      </c>
      <c r="R201" s="511" t="str">
        <f>'別紙１-6月'!Q81</f>
        <v/>
      </c>
      <c r="S201" s="511">
        <f>'別紙１-6月'!R81</f>
        <v>0</v>
      </c>
      <c r="T201" s="512">
        <f>'別紙１-6月'!S81</f>
        <v>0</v>
      </c>
      <c r="U201" s="512">
        <f>'別紙１-6月'!T81</f>
        <v>0</v>
      </c>
      <c r="V201" s="511">
        <f>'別紙１-6月'!U81</f>
        <v>0</v>
      </c>
      <c r="W201" s="511">
        <f>'別紙１-6月'!V81</f>
        <v>0</v>
      </c>
      <c r="X201" s="510" t="str">
        <f>'別紙１-6月'!W81</f>
        <v/>
      </c>
      <c r="Z201" s="510"/>
    </row>
    <row r="202">
      <c r="A202" s="510" t="s">
        <v>314</v>
      </c>
      <c r="B202" s="510" t="str">
        <f>'別紙１-6月'!A82</f>
        <v/>
      </c>
      <c r="C202" s="510" t="str">
        <f>'別紙１-6月'!B82</f>
        <v/>
      </c>
      <c r="D202" s="510" t="str">
        <f>'別紙１-6月'!C82</f>
        <v/>
      </c>
      <c r="E202" s="510" t="str">
        <f>'別紙１-6月'!D82</f>
        <v/>
      </c>
      <c r="F202" s="510" t="str">
        <f>'別紙１-6月'!E82</f>
        <v/>
      </c>
      <c r="G202" s="510" t="str">
        <f>'別紙１-6月'!F82</f>
        <v/>
      </c>
      <c r="H202" s="510" t="str">
        <f>'別紙１-6月'!G82</f>
        <v/>
      </c>
      <c r="I202" s="510" t="str">
        <f>'別紙１-6月'!H82</f>
        <v/>
      </c>
      <c r="J202" s="510" t="str">
        <f>'別紙１-6月'!I82</f>
        <v/>
      </c>
      <c r="K202" s="510" t="str">
        <f>'別紙１-6月'!J82</f>
        <v/>
      </c>
      <c r="L202" s="510" t="str">
        <f>'別紙１-6月'!K82</f>
        <v/>
      </c>
      <c r="M202" s="511" t="str">
        <f>'別紙１-6月'!L82</f>
        <v/>
      </c>
      <c r="N202" s="512">
        <f>'別紙１-6月'!M82</f>
        <v>0</v>
      </c>
      <c r="O202" s="511">
        <f>'別紙１-6月'!N82</f>
        <v>0</v>
      </c>
      <c r="P202" s="511" t="str">
        <f>'別紙１-6月'!O82</f>
        <v/>
      </c>
      <c r="Q202" s="511" t="str">
        <f>'別紙１-6月'!P82</f>
        <v/>
      </c>
      <c r="R202" s="511" t="str">
        <f>'別紙１-6月'!Q82</f>
        <v/>
      </c>
      <c r="S202" s="511">
        <f>'別紙１-6月'!R82</f>
        <v>0</v>
      </c>
      <c r="T202" s="512">
        <f>'別紙１-6月'!S82</f>
        <v>0</v>
      </c>
      <c r="U202" s="512">
        <f>'別紙１-6月'!T82</f>
        <v>0</v>
      </c>
      <c r="V202" s="511">
        <f>'別紙１-6月'!U82</f>
        <v>0</v>
      </c>
      <c r="W202" s="511">
        <f>'別紙１-6月'!V82</f>
        <v>0</v>
      </c>
      <c r="X202" s="510" t="str">
        <f>'別紙１-6月'!W82</f>
        <v/>
      </c>
      <c r="Z202" s="510"/>
    </row>
    <row r="203">
      <c r="A203" s="510" t="s">
        <v>314</v>
      </c>
      <c r="B203" s="510" t="str">
        <f>'別紙１-6月'!A83</f>
        <v/>
      </c>
      <c r="C203" s="510" t="str">
        <f>'別紙１-6月'!B83</f>
        <v/>
      </c>
      <c r="D203" s="510" t="str">
        <f>'別紙１-6月'!C83</f>
        <v/>
      </c>
      <c r="E203" s="510" t="str">
        <f>'別紙１-6月'!D83</f>
        <v/>
      </c>
      <c r="F203" s="510" t="str">
        <f>'別紙１-6月'!E83</f>
        <v/>
      </c>
      <c r="G203" s="510" t="str">
        <f>'別紙１-6月'!F83</f>
        <v/>
      </c>
      <c r="H203" s="510" t="str">
        <f>'別紙１-6月'!G83</f>
        <v/>
      </c>
      <c r="I203" s="510" t="str">
        <f>'別紙１-6月'!H83</f>
        <v/>
      </c>
      <c r="J203" s="510" t="str">
        <f>'別紙１-6月'!I83</f>
        <v/>
      </c>
      <c r="K203" s="510" t="str">
        <f>'別紙１-6月'!J83</f>
        <v/>
      </c>
      <c r="L203" s="510" t="str">
        <f>'別紙１-6月'!K83</f>
        <v/>
      </c>
      <c r="M203" s="511" t="str">
        <f>'別紙１-6月'!L83</f>
        <v/>
      </c>
      <c r="N203" s="512">
        <f>'別紙１-6月'!M83</f>
        <v>0</v>
      </c>
      <c r="O203" s="511">
        <f>'別紙１-6月'!N83</f>
        <v>0</v>
      </c>
      <c r="P203" s="511" t="str">
        <f>'別紙１-6月'!O83</f>
        <v/>
      </c>
      <c r="Q203" s="511" t="str">
        <f>'別紙１-6月'!P83</f>
        <v/>
      </c>
      <c r="R203" s="511" t="str">
        <f>'別紙１-6月'!Q83</f>
        <v/>
      </c>
      <c r="S203" s="511">
        <f>'別紙１-6月'!R83</f>
        <v>0</v>
      </c>
      <c r="T203" s="512">
        <f>'別紙１-6月'!S83</f>
        <v>0</v>
      </c>
      <c r="U203" s="512">
        <f>'別紙１-6月'!T83</f>
        <v>0</v>
      </c>
      <c r="V203" s="511">
        <f>'別紙１-6月'!U83</f>
        <v>0</v>
      </c>
      <c r="W203" s="511">
        <f>'別紙１-6月'!V83</f>
        <v>0</v>
      </c>
      <c r="X203" s="510" t="str">
        <f>'別紙１-6月'!W83</f>
        <v/>
      </c>
      <c r="Z203" s="510"/>
    </row>
    <row r="204">
      <c r="A204" s="510" t="s">
        <v>314</v>
      </c>
      <c r="B204" s="510" t="str">
        <f>'別紙１-6月'!A84</f>
        <v/>
      </c>
      <c r="C204" s="510" t="str">
        <f>'別紙１-6月'!B84</f>
        <v/>
      </c>
      <c r="D204" s="510" t="str">
        <f>'別紙１-6月'!C84</f>
        <v/>
      </c>
      <c r="E204" s="510" t="str">
        <f>'別紙１-6月'!D84</f>
        <v/>
      </c>
      <c r="F204" s="510" t="str">
        <f>'別紙１-6月'!E84</f>
        <v/>
      </c>
      <c r="G204" s="510" t="str">
        <f>'別紙１-6月'!F84</f>
        <v/>
      </c>
      <c r="H204" s="510" t="str">
        <f>'別紙１-6月'!G84</f>
        <v/>
      </c>
      <c r="I204" s="510" t="str">
        <f>'別紙１-6月'!H84</f>
        <v/>
      </c>
      <c r="J204" s="510" t="str">
        <f>'別紙１-6月'!I84</f>
        <v/>
      </c>
      <c r="K204" s="510" t="str">
        <f>'別紙１-6月'!J84</f>
        <v/>
      </c>
      <c r="L204" s="510" t="str">
        <f>'別紙１-6月'!K84</f>
        <v/>
      </c>
      <c r="M204" s="511" t="str">
        <f>'別紙１-6月'!L84</f>
        <v/>
      </c>
      <c r="N204" s="512">
        <f>'別紙１-6月'!M84</f>
        <v>0</v>
      </c>
      <c r="O204" s="511">
        <f>'別紙１-6月'!N84</f>
        <v>0</v>
      </c>
      <c r="P204" s="511" t="str">
        <f>'別紙１-6月'!O84</f>
        <v/>
      </c>
      <c r="Q204" s="511" t="str">
        <f>'別紙１-6月'!P84</f>
        <v/>
      </c>
      <c r="R204" s="511" t="str">
        <f>'別紙１-6月'!Q84</f>
        <v/>
      </c>
      <c r="S204" s="511">
        <f>'別紙１-6月'!R84</f>
        <v>0</v>
      </c>
      <c r="T204" s="512">
        <f>'別紙１-6月'!S84</f>
        <v>0</v>
      </c>
      <c r="U204" s="512">
        <f>'別紙１-6月'!T84</f>
        <v>0</v>
      </c>
      <c r="V204" s="511">
        <f>'別紙１-6月'!U84</f>
        <v>0</v>
      </c>
      <c r="W204" s="511">
        <f>'別紙１-6月'!V84</f>
        <v>0</v>
      </c>
      <c r="X204" s="510" t="str">
        <f>'別紙１-6月'!W84</f>
        <v/>
      </c>
      <c r="Z204" s="510"/>
    </row>
    <row r="205">
      <c r="A205" s="510" t="s">
        <v>314</v>
      </c>
      <c r="B205" s="510" t="str">
        <f>'別紙１-6月'!A85</f>
        <v/>
      </c>
      <c r="C205" s="510" t="str">
        <f>'別紙１-6月'!B85</f>
        <v/>
      </c>
      <c r="D205" s="510" t="str">
        <f>'別紙１-6月'!C85</f>
        <v/>
      </c>
      <c r="E205" s="510" t="str">
        <f>'別紙１-6月'!D85</f>
        <v/>
      </c>
      <c r="F205" s="510" t="str">
        <f>'別紙１-6月'!E85</f>
        <v/>
      </c>
      <c r="G205" s="510" t="str">
        <f>'別紙１-6月'!F85</f>
        <v/>
      </c>
      <c r="H205" s="510" t="str">
        <f>'別紙１-6月'!G85</f>
        <v/>
      </c>
      <c r="I205" s="510" t="str">
        <f>'別紙１-6月'!H85</f>
        <v/>
      </c>
      <c r="J205" s="510" t="str">
        <f>'別紙１-6月'!I85</f>
        <v/>
      </c>
      <c r="K205" s="510" t="str">
        <f>'別紙１-6月'!J85</f>
        <v/>
      </c>
      <c r="L205" s="510" t="str">
        <f>'別紙１-6月'!K85</f>
        <v/>
      </c>
      <c r="M205" s="511" t="str">
        <f>'別紙１-6月'!L85</f>
        <v/>
      </c>
      <c r="N205" s="512">
        <f>'別紙１-6月'!M85</f>
        <v>0</v>
      </c>
      <c r="O205" s="511">
        <f>'別紙１-6月'!N85</f>
        <v>0</v>
      </c>
      <c r="P205" s="511" t="str">
        <f>'別紙１-6月'!O85</f>
        <v/>
      </c>
      <c r="Q205" s="511" t="str">
        <f>'別紙１-6月'!P85</f>
        <v/>
      </c>
      <c r="R205" s="511" t="str">
        <f>'別紙１-6月'!Q85</f>
        <v/>
      </c>
      <c r="S205" s="511">
        <f>'別紙１-6月'!R85</f>
        <v>0</v>
      </c>
      <c r="T205" s="512">
        <f>'別紙１-6月'!S85</f>
        <v>0</v>
      </c>
      <c r="U205" s="512">
        <f>'別紙１-6月'!T85</f>
        <v>0</v>
      </c>
      <c r="V205" s="511">
        <f>'別紙１-6月'!U85</f>
        <v>0</v>
      </c>
      <c r="W205" s="511">
        <f>'別紙１-6月'!V85</f>
        <v>0</v>
      </c>
      <c r="X205" s="510" t="str">
        <f>'別紙１-6月'!W85</f>
        <v/>
      </c>
      <c r="Z205" s="510"/>
    </row>
    <row r="206">
      <c r="A206" s="510" t="s">
        <v>314</v>
      </c>
      <c r="B206" s="510" t="str">
        <f>'別紙１-6月'!A86</f>
        <v/>
      </c>
      <c r="C206" s="510" t="str">
        <f>'別紙１-6月'!B86</f>
        <v/>
      </c>
      <c r="D206" s="510" t="str">
        <f>'別紙１-6月'!C86</f>
        <v/>
      </c>
      <c r="E206" s="510" t="str">
        <f>'別紙１-6月'!D86</f>
        <v/>
      </c>
      <c r="F206" s="510" t="str">
        <f>'別紙１-6月'!E86</f>
        <v/>
      </c>
      <c r="G206" s="510" t="str">
        <f>'別紙１-6月'!F86</f>
        <v/>
      </c>
      <c r="H206" s="510" t="str">
        <f>'別紙１-6月'!G86</f>
        <v/>
      </c>
      <c r="I206" s="510" t="str">
        <f>'別紙１-6月'!H86</f>
        <v/>
      </c>
      <c r="J206" s="510" t="str">
        <f>'別紙１-6月'!I86</f>
        <v/>
      </c>
      <c r="K206" s="510" t="str">
        <f>'別紙１-6月'!J86</f>
        <v/>
      </c>
      <c r="L206" s="510" t="str">
        <f>'別紙１-6月'!K86</f>
        <v/>
      </c>
      <c r="M206" s="511" t="str">
        <f>'別紙１-6月'!L86</f>
        <v/>
      </c>
      <c r="N206" s="512">
        <f>'別紙１-6月'!M86</f>
        <v>0</v>
      </c>
      <c r="O206" s="511">
        <f>'別紙１-6月'!N86</f>
        <v>0</v>
      </c>
      <c r="P206" s="511" t="str">
        <f>'別紙１-6月'!O86</f>
        <v/>
      </c>
      <c r="Q206" s="511" t="str">
        <f>'別紙１-6月'!P86</f>
        <v/>
      </c>
      <c r="R206" s="511" t="str">
        <f>'別紙１-6月'!Q86</f>
        <v/>
      </c>
      <c r="S206" s="511">
        <f>'別紙１-6月'!R86</f>
        <v>0</v>
      </c>
      <c r="T206" s="512">
        <f>'別紙１-6月'!S86</f>
        <v>0</v>
      </c>
      <c r="U206" s="512">
        <f>'別紙１-6月'!T86</f>
        <v>0</v>
      </c>
      <c r="V206" s="511">
        <f>'別紙１-6月'!U86</f>
        <v>0</v>
      </c>
      <c r="W206" s="511">
        <f>'別紙１-6月'!V86</f>
        <v>0</v>
      </c>
      <c r="X206" s="510" t="str">
        <f>'別紙１-6月'!W86</f>
        <v/>
      </c>
      <c r="Z206" s="510"/>
    </row>
    <row r="207">
      <c r="A207" s="510" t="s">
        <v>314</v>
      </c>
      <c r="B207" s="510" t="str">
        <f>'別紙１-6月'!A87</f>
        <v/>
      </c>
      <c r="C207" s="510" t="str">
        <f>'別紙１-6月'!B87</f>
        <v/>
      </c>
      <c r="D207" s="510" t="str">
        <f>'別紙１-6月'!C87</f>
        <v/>
      </c>
      <c r="E207" s="510" t="str">
        <f>'別紙１-6月'!D87</f>
        <v/>
      </c>
      <c r="F207" s="510" t="str">
        <f>'別紙１-6月'!E87</f>
        <v/>
      </c>
      <c r="G207" s="510" t="str">
        <f>'別紙１-6月'!F87</f>
        <v/>
      </c>
      <c r="H207" s="510" t="str">
        <f>'別紙１-6月'!G87</f>
        <v/>
      </c>
      <c r="I207" s="510" t="str">
        <f>'別紙１-6月'!H87</f>
        <v/>
      </c>
      <c r="J207" s="510" t="str">
        <f>'別紙１-6月'!I87</f>
        <v/>
      </c>
      <c r="K207" s="510" t="str">
        <f>'別紙１-6月'!J87</f>
        <v/>
      </c>
      <c r="L207" s="510" t="str">
        <f>'別紙１-6月'!K87</f>
        <v/>
      </c>
      <c r="M207" s="511" t="str">
        <f>'別紙１-6月'!L87</f>
        <v/>
      </c>
      <c r="N207" s="512">
        <f>'別紙１-6月'!M87</f>
        <v>0</v>
      </c>
      <c r="O207" s="511">
        <f>'別紙１-6月'!N87</f>
        <v>0</v>
      </c>
      <c r="P207" s="511" t="str">
        <f>'別紙１-6月'!O87</f>
        <v/>
      </c>
      <c r="Q207" s="511" t="str">
        <f>'別紙１-6月'!P87</f>
        <v/>
      </c>
      <c r="R207" s="511" t="str">
        <f>'別紙１-6月'!Q87</f>
        <v/>
      </c>
      <c r="S207" s="511">
        <f>'別紙１-6月'!R87</f>
        <v>0</v>
      </c>
      <c r="T207" s="512">
        <f>'別紙１-6月'!S87</f>
        <v>0</v>
      </c>
      <c r="U207" s="512">
        <f>'別紙１-6月'!T87</f>
        <v>0</v>
      </c>
      <c r="V207" s="511">
        <f>'別紙１-6月'!U87</f>
        <v>0</v>
      </c>
      <c r="W207" s="511">
        <f>'別紙１-6月'!V87</f>
        <v>0</v>
      </c>
      <c r="X207" s="510" t="str">
        <f>'別紙１-6月'!W87</f>
        <v/>
      </c>
      <c r="Z207" s="510"/>
    </row>
    <row r="208">
      <c r="A208" s="510" t="s">
        <v>314</v>
      </c>
      <c r="B208" s="510" t="str">
        <f>'別紙１-6月'!A88</f>
        <v/>
      </c>
      <c r="C208" s="510" t="str">
        <f>'別紙１-6月'!B88</f>
        <v/>
      </c>
      <c r="D208" s="510" t="str">
        <f>'別紙１-6月'!C88</f>
        <v/>
      </c>
      <c r="E208" s="510" t="str">
        <f>'別紙１-6月'!D88</f>
        <v/>
      </c>
      <c r="F208" s="510" t="str">
        <f>'別紙１-6月'!E88</f>
        <v/>
      </c>
      <c r="G208" s="510" t="str">
        <f>'別紙１-6月'!F88</f>
        <v/>
      </c>
      <c r="H208" s="510" t="str">
        <f>'別紙１-6月'!G88</f>
        <v/>
      </c>
      <c r="I208" s="510" t="str">
        <f>'別紙１-6月'!H88</f>
        <v/>
      </c>
      <c r="J208" s="510" t="str">
        <f>'別紙１-6月'!I88</f>
        <v/>
      </c>
      <c r="K208" s="510" t="str">
        <f>'別紙１-6月'!J88</f>
        <v/>
      </c>
      <c r="L208" s="510" t="str">
        <f>'別紙１-6月'!K88</f>
        <v/>
      </c>
      <c r="M208" s="511" t="str">
        <f>'別紙１-6月'!L88</f>
        <v/>
      </c>
      <c r="N208" s="512">
        <f>'別紙１-6月'!M88</f>
        <v>0</v>
      </c>
      <c r="O208" s="511">
        <f>'別紙１-6月'!N88</f>
        <v>0</v>
      </c>
      <c r="P208" s="511" t="str">
        <f>'別紙１-6月'!O88</f>
        <v/>
      </c>
      <c r="Q208" s="511" t="str">
        <f>'別紙１-6月'!P88</f>
        <v/>
      </c>
      <c r="R208" s="511" t="str">
        <f>'別紙１-6月'!Q88</f>
        <v/>
      </c>
      <c r="S208" s="511">
        <f>'別紙１-6月'!R88</f>
        <v>0</v>
      </c>
      <c r="T208" s="512">
        <f>'別紙１-6月'!S88</f>
        <v>0</v>
      </c>
      <c r="U208" s="512">
        <f>'別紙１-6月'!T88</f>
        <v>0</v>
      </c>
      <c r="V208" s="511">
        <f>'別紙１-6月'!U88</f>
        <v>0</v>
      </c>
      <c r="W208" s="511">
        <f>'別紙１-6月'!V88</f>
        <v>0</v>
      </c>
      <c r="X208" s="510" t="str">
        <f>'別紙１-6月'!W88</f>
        <v/>
      </c>
      <c r="Z208" s="510"/>
    </row>
    <row r="209">
      <c r="A209" s="510" t="s">
        <v>314</v>
      </c>
      <c r="B209" s="510" t="str">
        <f>'別紙１-6月'!A89</f>
        <v/>
      </c>
      <c r="C209" s="510" t="str">
        <f>'別紙１-6月'!B89</f>
        <v/>
      </c>
      <c r="D209" s="510" t="str">
        <f>'別紙１-6月'!C89</f>
        <v/>
      </c>
      <c r="E209" s="510" t="str">
        <f>'別紙１-6月'!D89</f>
        <v/>
      </c>
      <c r="F209" s="510" t="str">
        <f>'別紙１-6月'!E89</f>
        <v/>
      </c>
      <c r="G209" s="510" t="str">
        <f>'別紙１-6月'!F89</f>
        <v/>
      </c>
      <c r="H209" s="510" t="str">
        <f>'別紙１-6月'!G89</f>
        <v/>
      </c>
      <c r="I209" s="510" t="str">
        <f>'別紙１-6月'!H89</f>
        <v/>
      </c>
      <c r="J209" s="510" t="str">
        <f>'別紙１-6月'!I89</f>
        <v/>
      </c>
      <c r="K209" s="510" t="str">
        <f>'別紙１-6月'!J89</f>
        <v/>
      </c>
      <c r="L209" s="510" t="str">
        <f>'別紙１-6月'!K89</f>
        <v/>
      </c>
      <c r="M209" s="511" t="str">
        <f>'別紙１-6月'!L89</f>
        <v/>
      </c>
      <c r="N209" s="512">
        <f>'別紙１-6月'!M89</f>
        <v>0</v>
      </c>
      <c r="O209" s="511">
        <f>'別紙１-6月'!N89</f>
        <v>0</v>
      </c>
      <c r="P209" s="511" t="str">
        <f>'別紙１-6月'!O89</f>
        <v/>
      </c>
      <c r="Q209" s="511" t="str">
        <f>'別紙１-6月'!P89</f>
        <v/>
      </c>
      <c r="R209" s="511" t="str">
        <f>'別紙１-6月'!Q89</f>
        <v/>
      </c>
      <c r="S209" s="511">
        <f>'別紙１-6月'!R89</f>
        <v>0</v>
      </c>
      <c r="T209" s="512">
        <f>'別紙１-6月'!S89</f>
        <v>0</v>
      </c>
      <c r="U209" s="512">
        <f>'別紙１-6月'!T89</f>
        <v>0</v>
      </c>
      <c r="V209" s="511">
        <f>'別紙１-6月'!U89</f>
        <v>0</v>
      </c>
      <c r="W209" s="511">
        <f>'別紙１-6月'!V89</f>
        <v>0</v>
      </c>
      <c r="X209" s="510" t="str">
        <f>'別紙１-6月'!W89</f>
        <v/>
      </c>
      <c r="Z209" s="510"/>
    </row>
    <row r="210">
      <c r="A210" s="510" t="s">
        <v>314</v>
      </c>
      <c r="B210" s="510" t="str">
        <f>'別紙１-6月'!A90</f>
        <v/>
      </c>
      <c r="C210" s="510" t="str">
        <f>'別紙１-6月'!B90</f>
        <v/>
      </c>
      <c r="D210" s="510" t="str">
        <f>'別紙１-6月'!C90</f>
        <v/>
      </c>
      <c r="E210" s="510" t="str">
        <f>'別紙１-6月'!D90</f>
        <v/>
      </c>
      <c r="F210" s="510" t="str">
        <f>'別紙１-6月'!E90</f>
        <v/>
      </c>
      <c r="G210" s="510" t="str">
        <f>'別紙１-6月'!F90</f>
        <v/>
      </c>
      <c r="H210" s="510" t="str">
        <f>'別紙１-6月'!G90</f>
        <v/>
      </c>
      <c r="I210" s="510" t="str">
        <f>'別紙１-6月'!H90</f>
        <v/>
      </c>
      <c r="J210" s="510" t="str">
        <f>'別紙１-6月'!I90</f>
        <v/>
      </c>
      <c r="K210" s="510" t="str">
        <f>'別紙１-6月'!J90</f>
        <v/>
      </c>
      <c r="L210" s="510" t="str">
        <f>'別紙１-6月'!K90</f>
        <v/>
      </c>
      <c r="M210" s="511" t="str">
        <f>'別紙１-6月'!L90</f>
        <v/>
      </c>
      <c r="N210" s="512">
        <f>'別紙１-6月'!M90</f>
        <v>0</v>
      </c>
      <c r="O210" s="511">
        <f>'別紙１-6月'!N90</f>
        <v>0</v>
      </c>
      <c r="P210" s="511" t="str">
        <f>'別紙１-6月'!O90</f>
        <v/>
      </c>
      <c r="Q210" s="511" t="str">
        <f>'別紙１-6月'!P90</f>
        <v/>
      </c>
      <c r="R210" s="511" t="str">
        <f>'別紙１-6月'!Q90</f>
        <v/>
      </c>
      <c r="S210" s="511">
        <f>'別紙１-6月'!R90</f>
        <v>0</v>
      </c>
      <c r="T210" s="512">
        <f>'別紙１-6月'!S90</f>
        <v>0</v>
      </c>
      <c r="U210" s="512">
        <f>'別紙１-6月'!T90</f>
        <v>0</v>
      </c>
      <c r="V210" s="511">
        <f>'別紙１-6月'!U90</f>
        <v>0</v>
      </c>
      <c r="W210" s="511">
        <f>'別紙１-6月'!V90</f>
        <v>0</v>
      </c>
      <c r="X210" s="510" t="str">
        <f>'別紙１-6月'!W90</f>
        <v/>
      </c>
      <c r="Z210" s="510"/>
    </row>
    <row r="211">
      <c r="A211" s="510" t="s">
        <v>314</v>
      </c>
      <c r="B211" s="510" t="str">
        <f>'別紙１-6月'!A91</f>
        <v/>
      </c>
      <c r="C211" s="510" t="str">
        <f>'別紙１-6月'!B91</f>
        <v/>
      </c>
      <c r="D211" s="510" t="str">
        <f>'別紙１-6月'!C91</f>
        <v/>
      </c>
      <c r="E211" s="510" t="str">
        <f>'別紙１-6月'!D91</f>
        <v/>
      </c>
      <c r="F211" s="510" t="str">
        <f>'別紙１-6月'!E91</f>
        <v/>
      </c>
      <c r="G211" s="510" t="str">
        <f>'別紙１-6月'!F91</f>
        <v/>
      </c>
      <c r="H211" s="510" t="str">
        <f>'別紙１-6月'!G91</f>
        <v/>
      </c>
      <c r="I211" s="510" t="str">
        <f>'別紙１-6月'!H91</f>
        <v/>
      </c>
      <c r="J211" s="510" t="str">
        <f>'別紙１-6月'!I91</f>
        <v/>
      </c>
      <c r="K211" s="510" t="str">
        <f>'別紙１-6月'!J91</f>
        <v/>
      </c>
      <c r="L211" s="510" t="str">
        <f>'別紙１-6月'!K91</f>
        <v/>
      </c>
      <c r="M211" s="511" t="str">
        <f>'別紙１-6月'!L91</f>
        <v/>
      </c>
      <c r="N211" s="512">
        <f>'別紙１-6月'!M91</f>
        <v>0</v>
      </c>
      <c r="O211" s="511">
        <f>'別紙１-6月'!N91</f>
        <v>0</v>
      </c>
      <c r="P211" s="511" t="str">
        <f>'別紙１-6月'!O91</f>
        <v/>
      </c>
      <c r="Q211" s="511" t="str">
        <f>'別紙１-6月'!P91</f>
        <v/>
      </c>
      <c r="R211" s="511" t="str">
        <f>'別紙１-6月'!Q91</f>
        <v/>
      </c>
      <c r="S211" s="511">
        <f>'別紙１-6月'!R91</f>
        <v>0</v>
      </c>
      <c r="T211" s="512">
        <f>'別紙１-6月'!S91</f>
        <v>0</v>
      </c>
      <c r="U211" s="512">
        <f>'別紙１-6月'!T91</f>
        <v>0</v>
      </c>
      <c r="V211" s="511">
        <f>'別紙１-6月'!U91</f>
        <v>0</v>
      </c>
      <c r="W211" s="511">
        <f>'別紙１-6月'!V91</f>
        <v>0</v>
      </c>
      <c r="X211" s="510" t="str">
        <f>'別紙１-6月'!W91</f>
        <v/>
      </c>
      <c r="Z211" s="510"/>
    </row>
    <row r="212">
      <c r="A212" s="510" t="s">
        <v>314</v>
      </c>
      <c r="B212" s="510" t="str">
        <f>'別紙１-6月'!A92</f>
        <v/>
      </c>
      <c r="C212" s="510" t="str">
        <f>'別紙１-6月'!B92</f>
        <v/>
      </c>
      <c r="D212" s="510" t="str">
        <f>'別紙１-6月'!C92</f>
        <v/>
      </c>
      <c r="E212" s="510" t="str">
        <f>'別紙１-6月'!D92</f>
        <v/>
      </c>
      <c r="F212" s="510" t="str">
        <f>'別紙１-6月'!E92</f>
        <v/>
      </c>
      <c r="G212" s="510" t="str">
        <f>'別紙１-6月'!F92</f>
        <v/>
      </c>
      <c r="H212" s="510" t="str">
        <f>'別紙１-6月'!G92</f>
        <v/>
      </c>
      <c r="I212" s="510" t="str">
        <f>'別紙１-6月'!H92</f>
        <v/>
      </c>
      <c r="J212" s="510" t="str">
        <f>'別紙１-6月'!I92</f>
        <v/>
      </c>
      <c r="K212" s="510" t="str">
        <f>'別紙１-6月'!J92</f>
        <v/>
      </c>
      <c r="L212" s="510" t="str">
        <f>'別紙１-6月'!K92</f>
        <v/>
      </c>
      <c r="M212" s="511" t="str">
        <f>'別紙１-6月'!L92</f>
        <v/>
      </c>
      <c r="N212" s="512">
        <f>'別紙１-6月'!M92</f>
        <v>0</v>
      </c>
      <c r="O212" s="511">
        <f>'別紙１-6月'!N92</f>
        <v>0</v>
      </c>
      <c r="P212" s="511" t="str">
        <f>'別紙１-6月'!O92</f>
        <v/>
      </c>
      <c r="Q212" s="511" t="str">
        <f>'別紙１-6月'!P92</f>
        <v/>
      </c>
      <c r="R212" s="511" t="str">
        <f>'別紙１-6月'!Q92</f>
        <v/>
      </c>
      <c r="S212" s="511">
        <f>'別紙１-6月'!R92</f>
        <v>0</v>
      </c>
      <c r="T212" s="512">
        <f>'別紙１-6月'!S92</f>
        <v>0</v>
      </c>
      <c r="U212" s="512">
        <f>'別紙１-6月'!T92</f>
        <v>0</v>
      </c>
      <c r="V212" s="511">
        <f>'別紙１-6月'!U92</f>
        <v>0</v>
      </c>
      <c r="W212" s="511">
        <f>'別紙１-6月'!V92</f>
        <v>0</v>
      </c>
      <c r="X212" s="510" t="str">
        <f>'別紙１-6月'!W92</f>
        <v/>
      </c>
      <c r="Z212" s="510"/>
    </row>
    <row r="213">
      <c r="A213" s="510" t="s">
        <v>314</v>
      </c>
      <c r="B213" s="510" t="str">
        <f>'別紙１-6月'!A93</f>
        <v/>
      </c>
      <c r="C213" s="510" t="str">
        <f>'別紙１-6月'!B93</f>
        <v/>
      </c>
      <c r="D213" s="510" t="str">
        <f>'別紙１-6月'!C93</f>
        <v/>
      </c>
      <c r="E213" s="510" t="str">
        <f>'別紙１-6月'!D93</f>
        <v/>
      </c>
      <c r="F213" s="510" t="str">
        <f>'別紙１-6月'!E93</f>
        <v/>
      </c>
      <c r="G213" s="510" t="str">
        <f>'別紙１-6月'!F93</f>
        <v/>
      </c>
      <c r="H213" s="510" t="str">
        <f>'別紙１-6月'!G93</f>
        <v/>
      </c>
      <c r="I213" s="510" t="str">
        <f>'別紙１-6月'!H93</f>
        <v/>
      </c>
      <c r="J213" s="510" t="str">
        <f>'別紙１-6月'!I93</f>
        <v/>
      </c>
      <c r="K213" s="510" t="str">
        <f>'別紙１-6月'!J93</f>
        <v/>
      </c>
      <c r="L213" s="510" t="str">
        <f>'別紙１-6月'!K93</f>
        <v/>
      </c>
      <c r="M213" s="511" t="str">
        <f>'別紙１-6月'!L93</f>
        <v/>
      </c>
      <c r="N213" s="512">
        <f>'別紙１-6月'!M93</f>
        <v>0</v>
      </c>
      <c r="O213" s="511">
        <f>'別紙１-6月'!N93</f>
        <v>0</v>
      </c>
      <c r="P213" s="511" t="str">
        <f>'別紙１-6月'!O93</f>
        <v/>
      </c>
      <c r="Q213" s="511" t="str">
        <f>'別紙１-6月'!P93</f>
        <v/>
      </c>
      <c r="R213" s="511" t="str">
        <f>'別紙１-6月'!Q93</f>
        <v/>
      </c>
      <c r="S213" s="511">
        <f>'別紙１-6月'!R93</f>
        <v>0</v>
      </c>
      <c r="T213" s="512">
        <f>'別紙１-6月'!S93</f>
        <v>0</v>
      </c>
      <c r="U213" s="512">
        <f>'別紙１-6月'!T93</f>
        <v>0</v>
      </c>
      <c r="V213" s="511">
        <f>'別紙１-6月'!U93</f>
        <v>0</v>
      </c>
      <c r="W213" s="511">
        <f>'別紙１-6月'!V93</f>
        <v>0</v>
      </c>
      <c r="X213" s="510" t="str">
        <f>'別紙１-6月'!W93</f>
        <v/>
      </c>
      <c r="Z213" s="510"/>
    </row>
    <row r="214">
      <c r="A214" s="510" t="s">
        <v>314</v>
      </c>
      <c r="B214" s="510" t="str">
        <f>'別紙１-6月'!A94</f>
        <v/>
      </c>
      <c r="C214" s="510" t="str">
        <f>'別紙１-6月'!B94</f>
        <v/>
      </c>
      <c r="D214" s="510" t="str">
        <f>'別紙１-6月'!C94</f>
        <v/>
      </c>
      <c r="E214" s="510" t="str">
        <f>'別紙１-6月'!D94</f>
        <v/>
      </c>
      <c r="F214" s="510" t="str">
        <f>'別紙１-6月'!E94</f>
        <v/>
      </c>
      <c r="G214" s="510" t="str">
        <f>'別紙１-6月'!F94</f>
        <v/>
      </c>
      <c r="H214" s="510" t="str">
        <f>'別紙１-6月'!G94</f>
        <v/>
      </c>
      <c r="I214" s="510" t="str">
        <f>'別紙１-6月'!H94</f>
        <v/>
      </c>
      <c r="J214" s="510" t="str">
        <f>'別紙１-6月'!I94</f>
        <v/>
      </c>
      <c r="K214" s="510" t="str">
        <f>'別紙１-6月'!J94</f>
        <v/>
      </c>
      <c r="L214" s="510" t="str">
        <f>'別紙１-6月'!K94</f>
        <v/>
      </c>
      <c r="M214" s="511" t="str">
        <f>'別紙１-6月'!L94</f>
        <v/>
      </c>
      <c r="N214" s="512">
        <f>'別紙１-6月'!M94</f>
        <v>0</v>
      </c>
      <c r="O214" s="511">
        <f>'別紙１-6月'!N94</f>
        <v>0</v>
      </c>
      <c r="P214" s="511" t="str">
        <f>'別紙１-6月'!O94</f>
        <v/>
      </c>
      <c r="Q214" s="511" t="str">
        <f>'別紙１-6月'!P94</f>
        <v/>
      </c>
      <c r="R214" s="511" t="str">
        <f>'別紙１-6月'!Q94</f>
        <v/>
      </c>
      <c r="S214" s="511">
        <f>'別紙１-6月'!R94</f>
        <v>0</v>
      </c>
      <c r="T214" s="512">
        <f>'別紙１-6月'!S94</f>
        <v>0</v>
      </c>
      <c r="U214" s="512">
        <f>'別紙１-6月'!T94</f>
        <v>0</v>
      </c>
      <c r="V214" s="511">
        <f>'別紙１-6月'!U94</f>
        <v>0</v>
      </c>
      <c r="W214" s="511">
        <f>'別紙１-6月'!V94</f>
        <v>0</v>
      </c>
      <c r="X214" s="510" t="str">
        <f>'別紙１-6月'!W94</f>
        <v/>
      </c>
      <c r="Z214" s="510"/>
    </row>
    <row r="215">
      <c r="A215" s="510" t="s">
        <v>314</v>
      </c>
      <c r="B215" s="510" t="str">
        <f>'別紙１-6月'!A95</f>
        <v/>
      </c>
      <c r="C215" s="510" t="str">
        <f>'別紙１-6月'!B95</f>
        <v/>
      </c>
      <c r="D215" s="510" t="str">
        <f>'別紙１-6月'!C95</f>
        <v/>
      </c>
      <c r="E215" s="510" t="str">
        <f>'別紙１-6月'!D95</f>
        <v/>
      </c>
      <c r="F215" s="510" t="str">
        <f>'別紙１-6月'!E95</f>
        <v/>
      </c>
      <c r="G215" s="510" t="str">
        <f>'別紙１-6月'!F95</f>
        <v/>
      </c>
      <c r="H215" s="510" t="str">
        <f>'別紙１-6月'!G95</f>
        <v/>
      </c>
      <c r="I215" s="510" t="str">
        <f>'別紙１-6月'!H95</f>
        <v/>
      </c>
      <c r="J215" s="510" t="str">
        <f>'別紙１-6月'!I95</f>
        <v/>
      </c>
      <c r="K215" s="510" t="str">
        <f>'別紙１-6月'!J95</f>
        <v/>
      </c>
      <c r="L215" s="510" t="str">
        <f>'別紙１-6月'!K95</f>
        <v/>
      </c>
      <c r="M215" s="511" t="str">
        <f>'別紙１-6月'!L95</f>
        <v/>
      </c>
      <c r="N215" s="512">
        <f>'別紙１-6月'!M95</f>
        <v>0</v>
      </c>
      <c r="O215" s="511">
        <f>'別紙１-6月'!N95</f>
        <v>0</v>
      </c>
      <c r="P215" s="511" t="str">
        <f>'別紙１-6月'!O95</f>
        <v/>
      </c>
      <c r="Q215" s="511" t="str">
        <f>'別紙１-6月'!P95</f>
        <v/>
      </c>
      <c r="R215" s="511" t="str">
        <f>'別紙１-6月'!Q95</f>
        <v/>
      </c>
      <c r="S215" s="511">
        <f>'別紙１-6月'!R95</f>
        <v>0</v>
      </c>
      <c r="T215" s="512">
        <f>'別紙１-6月'!S95</f>
        <v>0</v>
      </c>
      <c r="U215" s="512">
        <f>'別紙１-6月'!T95</f>
        <v>0</v>
      </c>
      <c r="V215" s="511">
        <f>'別紙１-6月'!U95</f>
        <v>0</v>
      </c>
      <c r="W215" s="511">
        <f>'別紙１-6月'!V95</f>
        <v>0</v>
      </c>
      <c r="X215" s="510" t="str">
        <f>'別紙１-6月'!W95</f>
        <v/>
      </c>
      <c r="Z215" s="510"/>
    </row>
    <row r="216">
      <c r="A216" s="510" t="s">
        <v>314</v>
      </c>
      <c r="B216" s="510" t="str">
        <f>'別紙１-6月'!A96</f>
        <v/>
      </c>
      <c r="C216" s="510" t="str">
        <f>'別紙１-6月'!B96</f>
        <v/>
      </c>
      <c r="D216" s="510" t="str">
        <f>'別紙１-6月'!C96</f>
        <v/>
      </c>
      <c r="E216" s="510" t="str">
        <f>'別紙１-6月'!D96</f>
        <v/>
      </c>
      <c r="F216" s="510" t="str">
        <f>'別紙１-6月'!E96</f>
        <v/>
      </c>
      <c r="G216" s="510" t="str">
        <f>'別紙１-6月'!F96</f>
        <v/>
      </c>
      <c r="H216" s="510" t="str">
        <f>'別紙１-6月'!G96</f>
        <v/>
      </c>
      <c r="I216" s="510" t="str">
        <f>'別紙１-6月'!H96</f>
        <v/>
      </c>
      <c r="J216" s="510" t="str">
        <f>'別紙１-6月'!I96</f>
        <v/>
      </c>
      <c r="K216" s="510" t="str">
        <f>'別紙１-6月'!J96</f>
        <v/>
      </c>
      <c r="L216" s="510" t="str">
        <f>'別紙１-6月'!K96</f>
        <v/>
      </c>
      <c r="M216" s="511" t="str">
        <f>'別紙１-6月'!L96</f>
        <v/>
      </c>
      <c r="N216" s="512">
        <f>'別紙１-6月'!M96</f>
        <v>0</v>
      </c>
      <c r="O216" s="511">
        <f>'別紙１-6月'!N96</f>
        <v>0</v>
      </c>
      <c r="P216" s="511" t="str">
        <f>'別紙１-6月'!O96</f>
        <v/>
      </c>
      <c r="Q216" s="511" t="str">
        <f>'別紙１-6月'!P96</f>
        <v/>
      </c>
      <c r="R216" s="511" t="str">
        <f>'別紙１-6月'!Q96</f>
        <v/>
      </c>
      <c r="S216" s="511">
        <f>'別紙１-6月'!R96</f>
        <v>0</v>
      </c>
      <c r="T216" s="512">
        <f>'別紙１-6月'!S96</f>
        <v>0</v>
      </c>
      <c r="U216" s="512">
        <f>'別紙１-6月'!T96</f>
        <v>0</v>
      </c>
      <c r="V216" s="511">
        <f>'別紙１-6月'!U96</f>
        <v>0</v>
      </c>
      <c r="W216" s="511">
        <f>'別紙１-6月'!V96</f>
        <v>0</v>
      </c>
      <c r="X216" s="510" t="str">
        <f>'別紙１-6月'!W96</f>
        <v/>
      </c>
      <c r="Z216" s="510"/>
    </row>
    <row r="217">
      <c r="A217" s="510" t="s">
        <v>315</v>
      </c>
      <c r="B217" s="510" t="str">
        <f>'別紙１-7月'!A27</f>
        <v/>
      </c>
      <c r="C217" s="510" t="str">
        <f>'別紙１-7月'!B27</f>
        <v/>
      </c>
      <c r="D217" s="510" t="str">
        <f>'別紙１-7月'!C27</f>
        <v/>
      </c>
      <c r="E217" s="510" t="str">
        <f>'別紙１-7月'!D27</f>
        <v/>
      </c>
      <c r="F217" s="510" t="str">
        <f>'別紙１-7月'!E27</f>
        <v/>
      </c>
      <c r="G217" s="510" t="str">
        <f>'別紙１-7月'!F27</f>
        <v/>
      </c>
      <c r="H217" s="510" t="str">
        <f>'別紙１-7月'!G27</f>
        <v/>
      </c>
      <c r="I217" s="510" t="str">
        <f>'別紙１-7月'!H27</f>
        <v/>
      </c>
      <c r="J217" s="510" t="str">
        <f>'別紙１-7月'!I27</f>
        <v/>
      </c>
      <c r="K217" s="510" t="str">
        <f>'別紙１-7月'!J27</f>
        <v/>
      </c>
      <c r="L217" s="510" t="str">
        <f>'別紙１-7月'!K27</f>
        <v/>
      </c>
      <c r="M217" s="511" t="str">
        <f>'別紙１-7月'!L27</f>
        <v/>
      </c>
      <c r="N217" s="512">
        <f>'別紙１-7月'!M27</f>
        <v>0</v>
      </c>
      <c r="O217" s="511">
        <f>'別紙１-7月'!N27</f>
        <v>0</v>
      </c>
      <c r="P217" s="511" t="str">
        <f>'別紙１-7月'!O27</f>
        <v/>
      </c>
      <c r="Q217" s="511" t="str">
        <f>'別紙１-7月'!P27</f>
        <v/>
      </c>
      <c r="R217" s="511" t="str">
        <f>'別紙１-7月'!Q27</f>
        <v/>
      </c>
      <c r="S217" s="511">
        <f>'別紙１-7月'!R27</f>
        <v>0</v>
      </c>
      <c r="T217" s="512">
        <f>'別紙１-7月'!S27</f>
        <v>0</v>
      </c>
      <c r="U217" s="512">
        <f>'別紙１-7月'!T27</f>
        <v>0</v>
      </c>
      <c r="V217" s="511">
        <f>'別紙１-7月'!U27</f>
        <v>0</v>
      </c>
      <c r="W217" s="511">
        <f>'別紙１-7月'!V27</f>
        <v>0</v>
      </c>
      <c r="X217" s="510" t="str">
        <f>'別紙１-7月'!W27</f>
        <v/>
      </c>
      <c r="Z217" s="510"/>
    </row>
    <row r="218">
      <c r="A218" s="510" t="s">
        <v>315</v>
      </c>
      <c r="B218" s="510" t="str">
        <f>'別紙１-7月'!A28</f>
        <v/>
      </c>
      <c r="C218" s="510" t="str">
        <f>'別紙１-7月'!B28</f>
        <v/>
      </c>
      <c r="D218" s="510" t="str">
        <f>'別紙１-7月'!C28</f>
        <v/>
      </c>
      <c r="E218" s="510" t="str">
        <f>'別紙１-7月'!D28</f>
        <v/>
      </c>
      <c r="F218" s="510" t="str">
        <f>'別紙１-7月'!E28</f>
        <v/>
      </c>
      <c r="G218" s="510" t="str">
        <f>'別紙１-7月'!F28</f>
        <v/>
      </c>
      <c r="H218" s="510" t="str">
        <f>'別紙１-7月'!G28</f>
        <v/>
      </c>
      <c r="I218" s="510" t="str">
        <f>'別紙１-7月'!H28</f>
        <v/>
      </c>
      <c r="J218" s="510" t="str">
        <f>'別紙１-7月'!I28</f>
        <v/>
      </c>
      <c r="K218" s="510" t="str">
        <f>'別紙１-7月'!J28</f>
        <v/>
      </c>
      <c r="L218" s="510" t="str">
        <f>'別紙１-7月'!K28</f>
        <v/>
      </c>
      <c r="M218" s="511" t="str">
        <f>'別紙１-7月'!L28</f>
        <v/>
      </c>
      <c r="N218" s="512">
        <f>'別紙１-7月'!M28</f>
        <v>0</v>
      </c>
      <c r="O218" s="511">
        <f>'別紙１-7月'!N28</f>
        <v>0</v>
      </c>
      <c r="P218" s="511" t="str">
        <f>'別紙１-7月'!O28</f>
        <v/>
      </c>
      <c r="Q218" s="511" t="str">
        <f>'別紙１-7月'!P28</f>
        <v/>
      </c>
      <c r="R218" s="511" t="str">
        <f>'別紙１-7月'!Q28</f>
        <v/>
      </c>
      <c r="S218" s="511">
        <f>'別紙１-7月'!R28</f>
        <v>0</v>
      </c>
      <c r="T218" s="512">
        <f>'別紙１-7月'!S28</f>
        <v>0</v>
      </c>
      <c r="U218" s="512">
        <f>'別紙１-7月'!T28</f>
        <v>0</v>
      </c>
      <c r="V218" s="511">
        <f>'別紙１-7月'!U28</f>
        <v>0</v>
      </c>
      <c r="W218" s="511">
        <f>'別紙１-7月'!V28</f>
        <v>0</v>
      </c>
      <c r="X218" s="510" t="str">
        <f>'別紙１-7月'!W28</f>
        <v/>
      </c>
      <c r="Z218" s="510"/>
    </row>
    <row r="219">
      <c r="A219" s="510" t="s">
        <v>315</v>
      </c>
      <c r="B219" s="510" t="str">
        <f>'別紙１-7月'!A29</f>
        <v/>
      </c>
      <c r="C219" s="510" t="str">
        <f>'別紙１-7月'!B29</f>
        <v/>
      </c>
      <c r="D219" s="510" t="str">
        <f>'別紙１-7月'!C29</f>
        <v/>
      </c>
      <c r="E219" s="510" t="str">
        <f>'別紙１-7月'!D29</f>
        <v/>
      </c>
      <c r="F219" s="510" t="str">
        <f>'別紙１-7月'!E29</f>
        <v/>
      </c>
      <c r="G219" s="510" t="str">
        <f>'別紙１-7月'!F29</f>
        <v/>
      </c>
      <c r="H219" s="510" t="str">
        <f>'別紙１-7月'!G29</f>
        <v/>
      </c>
      <c r="I219" s="510" t="str">
        <f>'別紙１-7月'!H29</f>
        <v/>
      </c>
      <c r="J219" s="510" t="str">
        <f>'別紙１-7月'!I29</f>
        <v/>
      </c>
      <c r="K219" s="510" t="str">
        <f>'別紙１-7月'!J29</f>
        <v/>
      </c>
      <c r="L219" s="510" t="str">
        <f>'別紙１-7月'!K29</f>
        <v/>
      </c>
      <c r="M219" s="511" t="str">
        <f>'別紙１-7月'!L29</f>
        <v/>
      </c>
      <c r="N219" s="512">
        <f>'別紙１-7月'!M29</f>
        <v>0</v>
      </c>
      <c r="O219" s="511">
        <f>'別紙１-7月'!N29</f>
        <v>0</v>
      </c>
      <c r="P219" s="511" t="str">
        <f>'別紙１-7月'!O29</f>
        <v/>
      </c>
      <c r="Q219" s="511" t="str">
        <f>'別紙１-7月'!P29</f>
        <v/>
      </c>
      <c r="R219" s="511" t="str">
        <f>'別紙１-7月'!Q29</f>
        <v/>
      </c>
      <c r="S219" s="511">
        <f>'別紙１-7月'!R29</f>
        <v>0</v>
      </c>
      <c r="T219" s="512">
        <f>'別紙１-7月'!S29</f>
        <v>0</v>
      </c>
      <c r="U219" s="512">
        <f>'別紙１-7月'!T29</f>
        <v>0</v>
      </c>
      <c r="V219" s="511">
        <f>'別紙１-7月'!U29</f>
        <v>0</v>
      </c>
      <c r="W219" s="511">
        <f>'別紙１-7月'!V29</f>
        <v>0</v>
      </c>
      <c r="X219" s="510" t="str">
        <f>'別紙１-7月'!W29</f>
        <v/>
      </c>
      <c r="Z219" s="510"/>
    </row>
    <row r="220">
      <c r="A220" s="510" t="s">
        <v>315</v>
      </c>
      <c r="B220" s="510" t="str">
        <f>'別紙１-7月'!A30</f>
        <v/>
      </c>
      <c r="C220" s="510" t="str">
        <f>'別紙１-7月'!B30</f>
        <v/>
      </c>
      <c r="D220" s="510" t="str">
        <f>'別紙１-7月'!C30</f>
        <v/>
      </c>
      <c r="E220" s="510" t="str">
        <f>'別紙１-7月'!D30</f>
        <v/>
      </c>
      <c r="F220" s="510" t="str">
        <f>'別紙１-7月'!E30</f>
        <v/>
      </c>
      <c r="G220" s="510" t="str">
        <f>'別紙１-7月'!F30</f>
        <v/>
      </c>
      <c r="H220" s="510" t="str">
        <f>'別紙１-7月'!G30</f>
        <v/>
      </c>
      <c r="I220" s="510" t="str">
        <f>'別紙１-7月'!H30</f>
        <v/>
      </c>
      <c r="J220" s="510" t="str">
        <f>'別紙１-7月'!I30</f>
        <v/>
      </c>
      <c r="K220" s="510" t="str">
        <f>'別紙１-7月'!J30</f>
        <v/>
      </c>
      <c r="L220" s="510" t="str">
        <f>'別紙１-7月'!K30</f>
        <v/>
      </c>
      <c r="M220" s="511" t="str">
        <f>'別紙１-7月'!L30</f>
        <v/>
      </c>
      <c r="N220" s="512">
        <f>'別紙１-7月'!M30</f>
        <v>0</v>
      </c>
      <c r="O220" s="511">
        <f>'別紙１-7月'!N30</f>
        <v>0</v>
      </c>
      <c r="P220" s="511" t="str">
        <f>'別紙１-7月'!O30</f>
        <v/>
      </c>
      <c r="Q220" s="511" t="str">
        <f>'別紙１-7月'!P30</f>
        <v/>
      </c>
      <c r="R220" s="511" t="str">
        <f>'別紙１-7月'!Q30</f>
        <v/>
      </c>
      <c r="S220" s="511">
        <f>'別紙１-7月'!R30</f>
        <v>0</v>
      </c>
      <c r="T220" s="512">
        <f>'別紙１-7月'!S30</f>
        <v>0</v>
      </c>
      <c r="U220" s="512">
        <f>'別紙１-7月'!T30</f>
        <v>0</v>
      </c>
      <c r="V220" s="511">
        <f>'別紙１-7月'!U30</f>
        <v>0</v>
      </c>
      <c r="W220" s="511">
        <f>'別紙１-7月'!V30</f>
        <v>0</v>
      </c>
      <c r="X220" s="510" t="str">
        <f>'別紙１-7月'!W30</f>
        <v/>
      </c>
      <c r="Z220" s="510"/>
    </row>
    <row r="221">
      <c r="A221" s="510" t="s">
        <v>315</v>
      </c>
      <c r="B221" s="510" t="str">
        <f>'別紙１-7月'!A31</f>
        <v/>
      </c>
      <c r="C221" s="510" t="str">
        <f>'別紙１-7月'!B31</f>
        <v/>
      </c>
      <c r="D221" s="510" t="str">
        <f>'別紙１-7月'!C31</f>
        <v/>
      </c>
      <c r="E221" s="510" t="str">
        <f>'別紙１-7月'!D31</f>
        <v/>
      </c>
      <c r="F221" s="510" t="str">
        <f>'別紙１-7月'!E31</f>
        <v/>
      </c>
      <c r="G221" s="510" t="str">
        <f>'別紙１-7月'!F31</f>
        <v/>
      </c>
      <c r="H221" s="510" t="str">
        <f>'別紙１-7月'!G31</f>
        <v/>
      </c>
      <c r="I221" s="510" t="str">
        <f>'別紙１-7月'!H31</f>
        <v/>
      </c>
      <c r="J221" s="510" t="str">
        <f>'別紙１-7月'!I31</f>
        <v/>
      </c>
      <c r="K221" s="510" t="str">
        <f>'別紙１-7月'!J31</f>
        <v/>
      </c>
      <c r="L221" s="510" t="str">
        <f>'別紙１-7月'!K31</f>
        <v/>
      </c>
      <c r="M221" s="511" t="str">
        <f>'別紙１-7月'!L31</f>
        <v/>
      </c>
      <c r="N221" s="512">
        <f>'別紙１-7月'!M31</f>
        <v>0</v>
      </c>
      <c r="O221" s="511">
        <f>'別紙１-7月'!N31</f>
        <v>0</v>
      </c>
      <c r="P221" s="511" t="str">
        <f>'別紙１-7月'!O31</f>
        <v/>
      </c>
      <c r="Q221" s="511" t="str">
        <f>'別紙１-7月'!P31</f>
        <v/>
      </c>
      <c r="R221" s="511" t="str">
        <f>'別紙１-7月'!Q31</f>
        <v/>
      </c>
      <c r="S221" s="511">
        <f>'別紙１-7月'!R31</f>
        <v>0</v>
      </c>
      <c r="T221" s="512">
        <f>'別紙１-7月'!S31</f>
        <v>0</v>
      </c>
      <c r="U221" s="512">
        <f>'別紙１-7月'!T31</f>
        <v>0</v>
      </c>
      <c r="V221" s="511">
        <f>'別紙１-7月'!U31</f>
        <v>0</v>
      </c>
      <c r="W221" s="511">
        <f>'別紙１-7月'!V31</f>
        <v>0</v>
      </c>
      <c r="X221" s="510" t="str">
        <f>'別紙１-7月'!W31</f>
        <v/>
      </c>
      <c r="Z221" s="510"/>
    </row>
    <row r="222">
      <c r="A222" s="510" t="s">
        <v>315</v>
      </c>
      <c r="B222" s="510" t="str">
        <f>'別紙１-7月'!A32</f>
        <v/>
      </c>
      <c r="C222" s="510" t="str">
        <f>'別紙１-7月'!B32</f>
        <v/>
      </c>
      <c r="D222" s="510" t="str">
        <f>'別紙１-7月'!C32</f>
        <v/>
      </c>
      <c r="E222" s="510" t="str">
        <f>'別紙１-7月'!D32</f>
        <v/>
      </c>
      <c r="F222" s="510" t="str">
        <f>'別紙１-7月'!E32</f>
        <v/>
      </c>
      <c r="G222" s="510" t="str">
        <f>'別紙１-7月'!F32</f>
        <v/>
      </c>
      <c r="H222" s="510" t="str">
        <f>'別紙１-7月'!G32</f>
        <v/>
      </c>
      <c r="I222" s="510" t="str">
        <f>'別紙１-7月'!H32</f>
        <v/>
      </c>
      <c r="J222" s="510" t="str">
        <f>'別紙１-7月'!I32</f>
        <v/>
      </c>
      <c r="K222" s="510" t="str">
        <f>'別紙１-7月'!J32</f>
        <v/>
      </c>
      <c r="L222" s="510" t="str">
        <f>'別紙１-7月'!K32</f>
        <v/>
      </c>
      <c r="M222" s="511" t="str">
        <f>'別紙１-7月'!L32</f>
        <v/>
      </c>
      <c r="N222" s="512">
        <f>'別紙１-7月'!M32</f>
        <v>0</v>
      </c>
      <c r="O222" s="511">
        <f>'別紙１-7月'!N32</f>
        <v>0</v>
      </c>
      <c r="P222" s="511" t="str">
        <f>'別紙１-7月'!O32</f>
        <v/>
      </c>
      <c r="Q222" s="511" t="str">
        <f>'別紙１-7月'!P32</f>
        <v/>
      </c>
      <c r="R222" s="511" t="str">
        <f>'別紙１-7月'!Q32</f>
        <v/>
      </c>
      <c r="S222" s="511">
        <f>'別紙１-7月'!R32</f>
        <v>0</v>
      </c>
      <c r="T222" s="512">
        <f>'別紙１-7月'!S32</f>
        <v>0</v>
      </c>
      <c r="U222" s="512">
        <f>'別紙１-7月'!T32</f>
        <v>0</v>
      </c>
      <c r="V222" s="511">
        <f>'別紙１-7月'!U32</f>
        <v>0</v>
      </c>
      <c r="W222" s="511">
        <f>'別紙１-7月'!V32</f>
        <v>0</v>
      </c>
      <c r="X222" s="510" t="str">
        <f>'別紙１-7月'!W32</f>
        <v/>
      </c>
      <c r="Z222" s="510"/>
    </row>
    <row r="223">
      <c r="A223" s="510" t="s">
        <v>315</v>
      </c>
      <c r="B223" s="510" t="str">
        <f>'別紙１-7月'!A33</f>
        <v/>
      </c>
      <c r="C223" s="510" t="str">
        <f>'別紙１-7月'!B33</f>
        <v/>
      </c>
      <c r="D223" s="510" t="str">
        <f>'別紙１-7月'!C33</f>
        <v/>
      </c>
      <c r="E223" s="510" t="str">
        <f>'別紙１-7月'!D33</f>
        <v/>
      </c>
      <c r="F223" s="510" t="str">
        <f>'別紙１-7月'!E33</f>
        <v/>
      </c>
      <c r="G223" s="510" t="str">
        <f>'別紙１-7月'!F33</f>
        <v/>
      </c>
      <c r="H223" s="510" t="str">
        <f>'別紙１-7月'!G33</f>
        <v/>
      </c>
      <c r="I223" s="510" t="str">
        <f>'別紙１-7月'!H33</f>
        <v/>
      </c>
      <c r="J223" s="510" t="str">
        <f>'別紙１-7月'!I33</f>
        <v/>
      </c>
      <c r="K223" s="510" t="str">
        <f>'別紙１-7月'!J33</f>
        <v/>
      </c>
      <c r="L223" s="510" t="str">
        <f>'別紙１-7月'!K33</f>
        <v/>
      </c>
      <c r="M223" s="511" t="str">
        <f>'別紙１-7月'!L33</f>
        <v/>
      </c>
      <c r="N223" s="512">
        <f>'別紙１-7月'!M33</f>
        <v>0</v>
      </c>
      <c r="O223" s="511">
        <f>'別紙１-7月'!N33</f>
        <v>0</v>
      </c>
      <c r="P223" s="511" t="str">
        <f>'別紙１-7月'!O33</f>
        <v/>
      </c>
      <c r="Q223" s="511" t="str">
        <f>'別紙１-7月'!P33</f>
        <v/>
      </c>
      <c r="R223" s="511" t="str">
        <f>'別紙１-7月'!Q33</f>
        <v/>
      </c>
      <c r="S223" s="511">
        <f>'別紙１-7月'!R33</f>
        <v>0</v>
      </c>
      <c r="T223" s="512">
        <f>'別紙１-7月'!S33</f>
        <v>0</v>
      </c>
      <c r="U223" s="512">
        <f>'別紙１-7月'!T33</f>
        <v>0</v>
      </c>
      <c r="V223" s="511">
        <f>'別紙１-7月'!U33</f>
        <v>0</v>
      </c>
      <c r="W223" s="511">
        <f>'別紙１-7月'!V33</f>
        <v>0</v>
      </c>
      <c r="X223" s="510" t="str">
        <f>'別紙１-7月'!W33</f>
        <v/>
      </c>
      <c r="Z223" s="510"/>
    </row>
    <row r="224">
      <c r="A224" s="510" t="s">
        <v>315</v>
      </c>
      <c r="B224" s="510" t="str">
        <f>'別紙１-7月'!A34</f>
        <v/>
      </c>
      <c r="C224" s="510" t="str">
        <f>'別紙１-7月'!B34</f>
        <v/>
      </c>
      <c r="D224" s="510" t="str">
        <f>'別紙１-7月'!C34</f>
        <v/>
      </c>
      <c r="E224" s="510" t="str">
        <f>'別紙１-7月'!D34</f>
        <v/>
      </c>
      <c r="F224" s="510" t="str">
        <f>'別紙１-7月'!E34</f>
        <v/>
      </c>
      <c r="G224" s="510" t="str">
        <f>'別紙１-7月'!F34</f>
        <v/>
      </c>
      <c r="H224" s="510" t="str">
        <f>'別紙１-7月'!G34</f>
        <v/>
      </c>
      <c r="I224" s="510" t="str">
        <f>'別紙１-7月'!H34</f>
        <v/>
      </c>
      <c r="J224" s="510" t="str">
        <f>'別紙１-7月'!I34</f>
        <v/>
      </c>
      <c r="K224" s="510" t="str">
        <f>'別紙１-7月'!J34</f>
        <v/>
      </c>
      <c r="L224" s="510" t="str">
        <f>'別紙１-7月'!K34</f>
        <v/>
      </c>
      <c r="M224" s="511" t="str">
        <f>'別紙１-7月'!L34</f>
        <v/>
      </c>
      <c r="N224" s="512">
        <f>'別紙１-7月'!M34</f>
        <v>0</v>
      </c>
      <c r="O224" s="511">
        <f>'別紙１-7月'!N34</f>
        <v>0</v>
      </c>
      <c r="P224" s="511" t="str">
        <f>'別紙１-7月'!O34</f>
        <v/>
      </c>
      <c r="Q224" s="511" t="str">
        <f>'別紙１-7月'!P34</f>
        <v/>
      </c>
      <c r="R224" s="511" t="str">
        <f>'別紙１-7月'!Q34</f>
        <v/>
      </c>
      <c r="S224" s="511">
        <f>'別紙１-7月'!R34</f>
        <v>0</v>
      </c>
      <c r="T224" s="512">
        <f>'別紙１-7月'!S34</f>
        <v>0</v>
      </c>
      <c r="U224" s="512">
        <f>'別紙１-7月'!T34</f>
        <v>0</v>
      </c>
      <c r="V224" s="511">
        <f>'別紙１-7月'!U34</f>
        <v>0</v>
      </c>
      <c r="W224" s="511">
        <f>'別紙１-7月'!V34</f>
        <v>0</v>
      </c>
      <c r="X224" s="510" t="str">
        <f>'別紙１-7月'!W34</f>
        <v/>
      </c>
      <c r="Z224" s="510"/>
    </row>
    <row r="225">
      <c r="A225" s="510" t="s">
        <v>315</v>
      </c>
      <c r="B225" s="510" t="str">
        <f>'別紙１-7月'!A35</f>
        <v/>
      </c>
      <c r="C225" s="510" t="str">
        <f>'別紙１-7月'!B35</f>
        <v/>
      </c>
      <c r="D225" s="510" t="str">
        <f>'別紙１-7月'!C35</f>
        <v/>
      </c>
      <c r="E225" s="510" t="str">
        <f>'別紙１-7月'!D35</f>
        <v/>
      </c>
      <c r="F225" s="510" t="str">
        <f>'別紙１-7月'!E35</f>
        <v/>
      </c>
      <c r="G225" s="510" t="str">
        <f>'別紙１-7月'!F35</f>
        <v/>
      </c>
      <c r="H225" s="510" t="str">
        <f>'別紙１-7月'!G35</f>
        <v/>
      </c>
      <c r="I225" s="510" t="str">
        <f>'別紙１-7月'!H35</f>
        <v/>
      </c>
      <c r="J225" s="510" t="str">
        <f>'別紙１-7月'!I35</f>
        <v/>
      </c>
      <c r="K225" s="510" t="str">
        <f>'別紙１-7月'!J35</f>
        <v/>
      </c>
      <c r="L225" s="510" t="str">
        <f>'別紙１-7月'!K35</f>
        <v/>
      </c>
      <c r="M225" s="511" t="str">
        <f>'別紙１-7月'!L35</f>
        <v/>
      </c>
      <c r="N225" s="512">
        <f>'別紙１-7月'!M35</f>
        <v>0</v>
      </c>
      <c r="O225" s="511">
        <f>'別紙１-7月'!N35</f>
        <v>0</v>
      </c>
      <c r="P225" s="511" t="str">
        <f>'別紙１-7月'!O35</f>
        <v/>
      </c>
      <c r="Q225" s="511" t="str">
        <f>'別紙１-7月'!P35</f>
        <v/>
      </c>
      <c r="R225" s="511" t="str">
        <f>'別紙１-7月'!Q35</f>
        <v/>
      </c>
      <c r="S225" s="511">
        <f>'別紙１-7月'!R35</f>
        <v>0</v>
      </c>
      <c r="T225" s="512">
        <f>'別紙１-7月'!S35</f>
        <v>0</v>
      </c>
      <c r="U225" s="512">
        <f>'別紙１-7月'!T35</f>
        <v>0</v>
      </c>
      <c r="V225" s="511">
        <f>'別紙１-7月'!U35</f>
        <v>0</v>
      </c>
      <c r="W225" s="511">
        <f>'別紙１-7月'!V35</f>
        <v>0</v>
      </c>
      <c r="X225" s="510" t="str">
        <f>'別紙１-7月'!W35</f>
        <v/>
      </c>
      <c r="Z225" s="510"/>
    </row>
    <row r="226">
      <c r="A226" s="510" t="s">
        <v>315</v>
      </c>
      <c r="B226" s="510" t="str">
        <f>'別紙１-7月'!A36</f>
        <v/>
      </c>
      <c r="C226" s="510" t="str">
        <f>'別紙１-7月'!B36</f>
        <v/>
      </c>
      <c r="D226" s="510" t="str">
        <f>'別紙１-7月'!C36</f>
        <v/>
      </c>
      <c r="E226" s="510" t="str">
        <f>'別紙１-7月'!D36</f>
        <v/>
      </c>
      <c r="F226" s="510" t="str">
        <f>'別紙１-7月'!E36</f>
        <v/>
      </c>
      <c r="G226" s="510" t="str">
        <f>'別紙１-7月'!F36</f>
        <v/>
      </c>
      <c r="H226" s="510" t="str">
        <f>'別紙１-7月'!G36</f>
        <v/>
      </c>
      <c r="I226" s="510" t="str">
        <f>'別紙１-7月'!H36</f>
        <v/>
      </c>
      <c r="J226" s="510" t="str">
        <f>'別紙１-7月'!I36</f>
        <v/>
      </c>
      <c r="K226" s="510" t="str">
        <f>'別紙１-7月'!J36</f>
        <v/>
      </c>
      <c r="L226" s="510" t="str">
        <f>'別紙１-7月'!K36</f>
        <v/>
      </c>
      <c r="M226" s="511" t="str">
        <f>'別紙１-7月'!L36</f>
        <v/>
      </c>
      <c r="N226" s="512">
        <f>'別紙１-7月'!M36</f>
        <v>0</v>
      </c>
      <c r="O226" s="511">
        <f>'別紙１-7月'!N36</f>
        <v>0</v>
      </c>
      <c r="P226" s="511" t="str">
        <f>'別紙１-7月'!O36</f>
        <v/>
      </c>
      <c r="Q226" s="511" t="str">
        <f>'別紙１-7月'!P36</f>
        <v/>
      </c>
      <c r="R226" s="511" t="str">
        <f>'別紙１-7月'!Q36</f>
        <v/>
      </c>
      <c r="S226" s="511">
        <f>'別紙１-7月'!R36</f>
        <v>0</v>
      </c>
      <c r="T226" s="512">
        <f>'別紙１-7月'!S36</f>
        <v>0</v>
      </c>
      <c r="U226" s="512">
        <f>'別紙１-7月'!T36</f>
        <v>0</v>
      </c>
      <c r="V226" s="511">
        <f>'別紙１-7月'!U36</f>
        <v>0</v>
      </c>
      <c r="W226" s="511">
        <f>'別紙１-7月'!V36</f>
        <v>0</v>
      </c>
      <c r="X226" s="510" t="str">
        <f>'別紙１-7月'!W36</f>
        <v/>
      </c>
      <c r="Z226" s="510"/>
    </row>
    <row r="227">
      <c r="A227" s="510" t="s">
        <v>315</v>
      </c>
      <c r="B227" s="510" t="str">
        <f>'別紙１-7月'!A37</f>
        <v/>
      </c>
      <c r="C227" s="510" t="str">
        <f>'別紙１-7月'!B37</f>
        <v/>
      </c>
      <c r="D227" s="510" t="str">
        <f>'別紙１-7月'!C37</f>
        <v/>
      </c>
      <c r="E227" s="510" t="str">
        <f>'別紙１-7月'!D37</f>
        <v/>
      </c>
      <c r="F227" s="510" t="str">
        <f>'別紙１-7月'!E37</f>
        <v/>
      </c>
      <c r="G227" s="510" t="str">
        <f>'別紙１-7月'!F37</f>
        <v/>
      </c>
      <c r="H227" s="510" t="str">
        <f>'別紙１-7月'!G37</f>
        <v/>
      </c>
      <c r="I227" s="510" t="str">
        <f>'別紙１-7月'!H37</f>
        <v/>
      </c>
      <c r="J227" s="510" t="str">
        <f>'別紙１-7月'!I37</f>
        <v/>
      </c>
      <c r="K227" s="510" t="str">
        <f>'別紙１-7月'!J37</f>
        <v/>
      </c>
      <c r="L227" s="510" t="str">
        <f>'別紙１-7月'!K37</f>
        <v/>
      </c>
      <c r="M227" s="511" t="str">
        <f>'別紙１-7月'!L37</f>
        <v/>
      </c>
      <c r="N227" s="512">
        <f>'別紙１-7月'!M37</f>
        <v>0</v>
      </c>
      <c r="O227" s="511">
        <f>'別紙１-7月'!N37</f>
        <v>0</v>
      </c>
      <c r="P227" s="511" t="str">
        <f>'別紙１-7月'!O37</f>
        <v/>
      </c>
      <c r="Q227" s="511" t="str">
        <f>'別紙１-7月'!P37</f>
        <v/>
      </c>
      <c r="R227" s="511" t="str">
        <f>'別紙１-7月'!Q37</f>
        <v/>
      </c>
      <c r="S227" s="511">
        <f>'別紙１-7月'!R37</f>
        <v>0</v>
      </c>
      <c r="T227" s="512">
        <f>'別紙１-7月'!S37</f>
        <v>0</v>
      </c>
      <c r="U227" s="512">
        <f>'別紙１-7月'!T37</f>
        <v>0</v>
      </c>
      <c r="V227" s="511">
        <f>'別紙１-7月'!U37</f>
        <v>0</v>
      </c>
      <c r="W227" s="511">
        <f>'別紙１-7月'!V37</f>
        <v>0</v>
      </c>
      <c r="X227" s="510" t="str">
        <f>'別紙１-7月'!W37</f>
        <v/>
      </c>
      <c r="Z227" s="510"/>
    </row>
    <row r="228">
      <c r="A228" s="510" t="s">
        <v>315</v>
      </c>
      <c r="B228" s="510" t="str">
        <f>'別紙１-7月'!A38</f>
        <v/>
      </c>
      <c r="C228" s="510" t="str">
        <f>'別紙１-7月'!B38</f>
        <v/>
      </c>
      <c r="D228" s="510" t="str">
        <f>'別紙１-7月'!C38</f>
        <v/>
      </c>
      <c r="E228" s="510" t="str">
        <f>'別紙１-7月'!D38</f>
        <v/>
      </c>
      <c r="F228" s="510" t="str">
        <f>'別紙１-7月'!E38</f>
        <v/>
      </c>
      <c r="G228" s="510" t="str">
        <f>'別紙１-7月'!F38</f>
        <v/>
      </c>
      <c r="H228" s="510" t="str">
        <f>'別紙１-7月'!G38</f>
        <v/>
      </c>
      <c r="I228" s="510" t="str">
        <f>'別紙１-7月'!H38</f>
        <v/>
      </c>
      <c r="J228" s="510" t="str">
        <f>'別紙１-7月'!I38</f>
        <v/>
      </c>
      <c r="K228" s="510" t="str">
        <f>'別紙１-7月'!J38</f>
        <v/>
      </c>
      <c r="L228" s="510" t="str">
        <f>'別紙１-7月'!K38</f>
        <v/>
      </c>
      <c r="M228" s="511" t="str">
        <f>'別紙１-7月'!L38</f>
        <v/>
      </c>
      <c r="N228" s="512">
        <f>'別紙１-7月'!M38</f>
        <v>0</v>
      </c>
      <c r="O228" s="511">
        <f>'別紙１-7月'!N38</f>
        <v>0</v>
      </c>
      <c r="P228" s="511" t="str">
        <f>'別紙１-7月'!O38</f>
        <v/>
      </c>
      <c r="Q228" s="511" t="str">
        <f>'別紙１-7月'!P38</f>
        <v/>
      </c>
      <c r="R228" s="511" t="str">
        <f>'別紙１-7月'!Q38</f>
        <v/>
      </c>
      <c r="S228" s="511">
        <f>'別紙１-7月'!R38</f>
        <v>0</v>
      </c>
      <c r="T228" s="512">
        <f>'別紙１-7月'!S38</f>
        <v>0</v>
      </c>
      <c r="U228" s="512">
        <f>'別紙１-7月'!T38</f>
        <v>0</v>
      </c>
      <c r="V228" s="511">
        <f>'別紙１-7月'!U38</f>
        <v>0</v>
      </c>
      <c r="W228" s="511">
        <f>'別紙１-7月'!V38</f>
        <v>0</v>
      </c>
      <c r="X228" s="510" t="str">
        <f>'別紙１-7月'!W38</f>
        <v/>
      </c>
      <c r="Z228" s="510"/>
    </row>
    <row r="229">
      <c r="A229" s="510" t="s">
        <v>315</v>
      </c>
      <c r="B229" s="510" t="str">
        <f>'別紙１-7月'!A39</f>
        <v/>
      </c>
      <c r="C229" s="510" t="str">
        <f>'別紙１-7月'!B39</f>
        <v/>
      </c>
      <c r="D229" s="510" t="str">
        <f>'別紙１-7月'!C39</f>
        <v/>
      </c>
      <c r="E229" s="510" t="str">
        <f>'別紙１-7月'!D39</f>
        <v/>
      </c>
      <c r="F229" s="510" t="str">
        <f>'別紙１-7月'!E39</f>
        <v/>
      </c>
      <c r="G229" s="510" t="str">
        <f>'別紙１-7月'!F39</f>
        <v/>
      </c>
      <c r="H229" s="510" t="str">
        <f>'別紙１-7月'!G39</f>
        <v/>
      </c>
      <c r="I229" s="510" t="str">
        <f>'別紙１-7月'!H39</f>
        <v/>
      </c>
      <c r="J229" s="510" t="str">
        <f>'別紙１-7月'!I39</f>
        <v/>
      </c>
      <c r="K229" s="510" t="str">
        <f>'別紙１-7月'!J39</f>
        <v/>
      </c>
      <c r="L229" s="510" t="str">
        <f>'別紙１-7月'!K39</f>
        <v/>
      </c>
      <c r="M229" s="511" t="str">
        <f>'別紙１-7月'!L39</f>
        <v/>
      </c>
      <c r="N229" s="512">
        <f>'別紙１-7月'!M39</f>
        <v>0</v>
      </c>
      <c r="O229" s="511">
        <f>'別紙１-7月'!N39</f>
        <v>0</v>
      </c>
      <c r="P229" s="511" t="str">
        <f>'別紙１-7月'!O39</f>
        <v/>
      </c>
      <c r="Q229" s="511" t="str">
        <f>'別紙１-7月'!P39</f>
        <v/>
      </c>
      <c r="R229" s="511" t="str">
        <f>'別紙１-7月'!Q39</f>
        <v/>
      </c>
      <c r="S229" s="511">
        <f>'別紙１-7月'!R39</f>
        <v>0</v>
      </c>
      <c r="T229" s="512">
        <f>'別紙１-7月'!S39</f>
        <v>0</v>
      </c>
      <c r="U229" s="512">
        <f>'別紙１-7月'!T39</f>
        <v>0</v>
      </c>
      <c r="V229" s="511">
        <f>'別紙１-7月'!U39</f>
        <v>0</v>
      </c>
      <c r="W229" s="511">
        <f>'別紙１-7月'!V39</f>
        <v>0</v>
      </c>
      <c r="X229" s="510" t="str">
        <f>'別紙１-7月'!W39</f>
        <v/>
      </c>
      <c r="Z229" s="510"/>
    </row>
    <row r="230">
      <c r="A230" s="510" t="s">
        <v>315</v>
      </c>
      <c r="B230" s="510" t="str">
        <f>'別紙１-7月'!A40</f>
        <v/>
      </c>
      <c r="C230" s="510" t="str">
        <f>'別紙１-7月'!B40</f>
        <v/>
      </c>
      <c r="D230" s="510" t="str">
        <f>'別紙１-7月'!C40</f>
        <v/>
      </c>
      <c r="E230" s="510" t="str">
        <f>'別紙１-7月'!D40</f>
        <v/>
      </c>
      <c r="F230" s="510" t="str">
        <f>'別紙１-7月'!E40</f>
        <v/>
      </c>
      <c r="G230" s="510" t="str">
        <f>'別紙１-7月'!F40</f>
        <v/>
      </c>
      <c r="H230" s="510" t="str">
        <f>'別紙１-7月'!G40</f>
        <v/>
      </c>
      <c r="I230" s="510" t="str">
        <f>'別紙１-7月'!H40</f>
        <v/>
      </c>
      <c r="J230" s="510" t="str">
        <f>'別紙１-7月'!I40</f>
        <v/>
      </c>
      <c r="K230" s="510" t="str">
        <f>'別紙１-7月'!J40</f>
        <v/>
      </c>
      <c r="L230" s="510" t="str">
        <f>'別紙１-7月'!K40</f>
        <v/>
      </c>
      <c r="M230" s="511" t="str">
        <f>'別紙１-7月'!L40</f>
        <v/>
      </c>
      <c r="N230" s="512">
        <f>'別紙１-7月'!M40</f>
        <v>0</v>
      </c>
      <c r="O230" s="511">
        <f>'別紙１-7月'!N40</f>
        <v>0</v>
      </c>
      <c r="P230" s="511" t="str">
        <f>'別紙１-7月'!O40</f>
        <v/>
      </c>
      <c r="Q230" s="511" t="str">
        <f>'別紙１-7月'!P40</f>
        <v/>
      </c>
      <c r="R230" s="511" t="str">
        <f>'別紙１-7月'!Q40</f>
        <v/>
      </c>
      <c r="S230" s="511">
        <f>'別紙１-7月'!R40</f>
        <v>0</v>
      </c>
      <c r="T230" s="512">
        <f>'別紙１-7月'!S40</f>
        <v>0</v>
      </c>
      <c r="U230" s="512">
        <f>'別紙１-7月'!T40</f>
        <v>0</v>
      </c>
      <c r="V230" s="511">
        <f>'別紙１-7月'!U40</f>
        <v>0</v>
      </c>
      <c r="W230" s="511">
        <f>'別紙１-7月'!V40</f>
        <v>0</v>
      </c>
      <c r="X230" s="510" t="str">
        <f>'別紙１-7月'!W40</f>
        <v/>
      </c>
      <c r="Z230" s="510"/>
    </row>
    <row r="231">
      <c r="A231" s="510" t="s">
        <v>315</v>
      </c>
      <c r="B231" s="510" t="str">
        <f>'別紙１-7月'!A41</f>
        <v/>
      </c>
      <c r="C231" s="510" t="str">
        <f>'別紙１-7月'!B41</f>
        <v/>
      </c>
      <c r="D231" s="510" t="str">
        <f>'別紙１-7月'!C41</f>
        <v/>
      </c>
      <c r="E231" s="510" t="str">
        <f>'別紙１-7月'!D41</f>
        <v/>
      </c>
      <c r="F231" s="510" t="str">
        <f>'別紙１-7月'!E41</f>
        <v/>
      </c>
      <c r="G231" s="510" t="str">
        <f>'別紙１-7月'!F41</f>
        <v/>
      </c>
      <c r="H231" s="510" t="str">
        <f>'別紙１-7月'!G41</f>
        <v/>
      </c>
      <c r="I231" s="510" t="str">
        <f>'別紙１-7月'!H41</f>
        <v/>
      </c>
      <c r="J231" s="510" t="str">
        <f>'別紙１-7月'!I41</f>
        <v/>
      </c>
      <c r="K231" s="510" t="str">
        <f>'別紙１-7月'!J41</f>
        <v/>
      </c>
      <c r="L231" s="510" t="str">
        <f>'別紙１-7月'!K41</f>
        <v/>
      </c>
      <c r="M231" s="511" t="str">
        <f>'別紙１-7月'!L41</f>
        <v/>
      </c>
      <c r="N231" s="512">
        <f>'別紙１-7月'!M41</f>
        <v>0</v>
      </c>
      <c r="O231" s="511">
        <f>'別紙１-7月'!N41</f>
        <v>0</v>
      </c>
      <c r="P231" s="511" t="str">
        <f>'別紙１-7月'!O41</f>
        <v/>
      </c>
      <c r="Q231" s="511" t="str">
        <f>'別紙１-7月'!P41</f>
        <v/>
      </c>
      <c r="R231" s="511" t="str">
        <f>'別紙１-7月'!Q41</f>
        <v/>
      </c>
      <c r="S231" s="511">
        <f>'別紙１-7月'!R41</f>
        <v>0</v>
      </c>
      <c r="T231" s="512">
        <f>'別紙１-7月'!S41</f>
        <v>0</v>
      </c>
      <c r="U231" s="512">
        <f>'別紙１-7月'!T41</f>
        <v>0</v>
      </c>
      <c r="V231" s="511">
        <f>'別紙１-7月'!U41</f>
        <v>0</v>
      </c>
      <c r="W231" s="511">
        <f>'別紙１-7月'!V41</f>
        <v>0</v>
      </c>
      <c r="X231" s="510" t="str">
        <f>'別紙１-7月'!W41</f>
        <v/>
      </c>
      <c r="Z231" s="510"/>
    </row>
    <row r="232">
      <c r="A232" s="510" t="s">
        <v>315</v>
      </c>
      <c r="B232" s="510" t="str">
        <f>'別紙１-7月'!A42</f>
        <v/>
      </c>
      <c r="C232" s="510" t="str">
        <f>'別紙１-7月'!B42</f>
        <v/>
      </c>
      <c r="D232" s="510" t="str">
        <f>'別紙１-7月'!C42</f>
        <v/>
      </c>
      <c r="E232" s="510" t="str">
        <f>'別紙１-7月'!D42</f>
        <v/>
      </c>
      <c r="F232" s="510" t="str">
        <f>'別紙１-7月'!E42</f>
        <v/>
      </c>
      <c r="G232" s="510" t="str">
        <f>'別紙１-7月'!F42</f>
        <v/>
      </c>
      <c r="H232" s="510" t="str">
        <f>'別紙１-7月'!G42</f>
        <v/>
      </c>
      <c r="I232" s="510" t="str">
        <f>'別紙１-7月'!H42</f>
        <v/>
      </c>
      <c r="J232" s="510" t="str">
        <f>'別紙１-7月'!I42</f>
        <v/>
      </c>
      <c r="K232" s="510" t="str">
        <f>'別紙１-7月'!J42</f>
        <v/>
      </c>
      <c r="L232" s="510" t="str">
        <f>'別紙１-7月'!K42</f>
        <v/>
      </c>
      <c r="M232" s="511" t="str">
        <f>'別紙１-7月'!L42</f>
        <v/>
      </c>
      <c r="N232" s="512">
        <f>'別紙１-7月'!M42</f>
        <v>0</v>
      </c>
      <c r="O232" s="511">
        <f>'別紙１-7月'!N42</f>
        <v>0</v>
      </c>
      <c r="P232" s="511" t="str">
        <f>'別紙１-7月'!O42</f>
        <v/>
      </c>
      <c r="Q232" s="511" t="str">
        <f>'別紙１-7月'!P42</f>
        <v/>
      </c>
      <c r="R232" s="511" t="str">
        <f>'別紙１-7月'!Q42</f>
        <v/>
      </c>
      <c r="S232" s="511">
        <f>'別紙１-7月'!R42</f>
        <v>0</v>
      </c>
      <c r="T232" s="512">
        <f>'別紙１-7月'!S42</f>
        <v>0</v>
      </c>
      <c r="U232" s="512">
        <f>'別紙１-7月'!T42</f>
        <v>0</v>
      </c>
      <c r="V232" s="511">
        <f>'別紙１-7月'!U42</f>
        <v>0</v>
      </c>
      <c r="W232" s="511">
        <f>'別紙１-7月'!V42</f>
        <v>0</v>
      </c>
      <c r="X232" s="510" t="str">
        <f>'別紙１-7月'!W42</f>
        <v/>
      </c>
      <c r="Z232" s="510"/>
    </row>
    <row r="233">
      <c r="A233" s="510" t="s">
        <v>315</v>
      </c>
      <c r="B233" s="510" t="str">
        <f>'別紙１-7月'!A43</f>
        <v/>
      </c>
      <c r="C233" s="510" t="str">
        <f>'別紙１-7月'!B43</f>
        <v/>
      </c>
      <c r="D233" s="510" t="str">
        <f>'別紙１-7月'!C43</f>
        <v/>
      </c>
      <c r="E233" s="510" t="str">
        <f>'別紙１-7月'!D43</f>
        <v/>
      </c>
      <c r="F233" s="510" t="str">
        <f>'別紙１-7月'!E43</f>
        <v/>
      </c>
      <c r="G233" s="510" t="str">
        <f>'別紙１-7月'!F43</f>
        <v/>
      </c>
      <c r="H233" s="510" t="str">
        <f>'別紙１-7月'!G43</f>
        <v/>
      </c>
      <c r="I233" s="510" t="str">
        <f>'別紙１-7月'!H43</f>
        <v/>
      </c>
      <c r="J233" s="510" t="str">
        <f>'別紙１-7月'!I43</f>
        <v/>
      </c>
      <c r="K233" s="510" t="str">
        <f>'別紙１-7月'!J43</f>
        <v/>
      </c>
      <c r="L233" s="510" t="str">
        <f>'別紙１-7月'!K43</f>
        <v/>
      </c>
      <c r="M233" s="511" t="str">
        <f>'別紙１-7月'!L43</f>
        <v/>
      </c>
      <c r="N233" s="512">
        <f>'別紙１-7月'!M43</f>
        <v>0</v>
      </c>
      <c r="O233" s="511">
        <f>'別紙１-7月'!N43</f>
        <v>0</v>
      </c>
      <c r="P233" s="511" t="str">
        <f>'別紙１-7月'!O43</f>
        <v/>
      </c>
      <c r="Q233" s="511" t="str">
        <f>'別紙１-7月'!P43</f>
        <v/>
      </c>
      <c r="R233" s="511" t="str">
        <f>'別紙１-7月'!Q43</f>
        <v/>
      </c>
      <c r="S233" s="511">
        <f>'別紙１-7月'!R43</f>
        <v>0</v>
      </c>
      <c r="T233" s="512">
        <f>'別紙１-7月'!S43</f>
        <v>0</v>
      </c>
      <c r="U233" s="512">
        <f>'別紙１-7月'!T43</f>
        <v>0</v>
      </c>
      <c r="V233" s="511">
        <f>'別紙１-7月'!U43</f>
        <v>0</v>
      </c>
      <c r="W233" s="511">
        <f>'別紙１-7月'!V43</f>
        <v>0</v>
      </c>
      <c r="X233" s="510" t="str">
        <f>'別紙１-7月'!W43</f>
        <v/>
      </c>
      <c r="Z233" s="510"/>
    </row>
    <row r="234">
      <c r="A234" s="510" t="s">
        <v>315</v>
      </c>
      <c r="B234" s="510" t="str">
        <f>'別紙１-7月'!A44</f>
        <v/>
      </c>
      <c r="C234" s="510" t="str">
        <f>'別紙１-7月'!B44</f>
        <v/>
      </c>
      <c r="D234" s="510" t="str">
        <f>'別紙１-7月'!C44</f>
        <v/>
      </c>
      <c r="E234" s="510" t="str">
        <f>'別紙１-7月'!D44</f>
        <v/>
      </c>
      <c r="F234" s="510" t="str">
        <f>'別紙１-7月'!E44</f>
        <v/>
      </c>
      <c r="G234" s="510" t="str">
        <f>'別紙１-7月'!F44</f>
        <v/>
      </c>
      <c r="H234" s="510" t="str">
        <f>'別紙１-7月'!G44</f>
        <v/>
      </c>
      <c r="I234" s="510" t="str">
        <f>'別紙１-7月'!H44</f>
        <v/>
      </c>
      <c r="J234" s="510" t="str">
        <f>'別紙１-7月'!I44</f>
        <v/>
      </c>
      <c r="K234" s="510" t="str">
        <f>'別紙１-7月'!J44</f>
        <v/>
      </c>
      <c r="L234" s="510" t="str">
        <f>'別紙１-7月'!K44</f>
        <v/>
      </c>
      <c r="M234" s="511" t="str">
        <f>'別紙１-7月'!L44</f>
        <v/>
      </c>
      <c r="N234" s="512">
        <f>'別紙１-7月'!M44</f>
        <v>0</v>
      </c>
      <c r="O234" s="511">
        <f>'別紙１-7月'!N44</f>
        <v>0</v>
      </c>
      <c r="P234" s="511" t="str">
        <f>'別紙１-7月'!O44</f>
        <v/>
      </c>
      <c r="Q234" s="511" t="str">
        <f>'別紙１-7月'!P44</f>
        <v/>
      </c>
      <c r="R234" s="511" t="str">
        <f>'別紙１-7月'!Q44</f>
        <v/>
      </c>
      <c r="S234" s="511">
        <f>'別紙１-7月'!R44</f>
        <v>0</v>
      </c>
      <c r="T234" s="512">
        <f>'別紙１-7月'!S44</f>
        <v>0</v>
      </c>
      <c r="U234" s="512">
        <f>'別紙１-7月'!T44</f>
        <v>0</v>
      </c>
      <c r="V234" s="511">
        <f>'別紙１-7月'!U44</f>
        <v>0</v>
      </c>
      <c r="W234" s="511">
        <f>'別紙１-7月'!V44</f>
        <v>0</v>
      </c>
      <c r="X234" s="510" t="str">
        <f>'別紙１-7月'!W44</f>
        <v/>
      </c>
      <c r="Z234" s="510"/>
    </row>
    <row r="235">
      <c r="A235" s="510" t="s">
        <v>315</v>
      </c>
      <c r="B235" s="510" t="str">
        <f>'別紙１-7月'!A45</f>
        <v/>
      </c>
      <c r="C235" s="510" t="str">
        <f>'別紙１-7月'!B45</f>
        <v/>
      </c>
      <c r="D235" s="510" t="str">
        <f>'別紙１-7月'!C45</f>
        <v/>
      </c>
      <c r="E235" s="510" t="str">
        <f>'別紙１-7月'!D45</f>
        <v/>
      </c>
      <c r="F235" s="510" t="str">
        <f>'別紙１-7月'!E45</f>
        <v/>
      </c>
      <c r="G235" s="510" t="str">
        <f>'別紙１-7月'!F45</f>
        <v/>
      </c>
      <c r="H235" s="510" t="str">
        <f>'別紙１-7月'!G45</f>
        <v/>
      </c>
      <c r="I235" s="510" t="str">
        <f>'別紙１-7月'!H45</f>
        <v/>
      </c>
      <c r="J235" s="510" t="str">
        <f>'別紙１-7月'!I45</f>
        <v/>
      </c>
      <c r="K235" s="510" t="str">
        <f>'別紙１-7月'!J45</f>
        <v/>
      </c>
      <c r="L235" s="510" t="str">
        <f>'別紙１-7月'!K45</f>
        <v/>
      </c>
      <c r="M235" s="511" t="str">
        <f>'別紙１-7月'!L45</f>
        <v/>
      </c>
      <c r="N235" s="512">
        <f>'別紙１-7月'!M45</f>
        <v>0</v>
      </c>
      <c r="O235" s="511">
        <f>'別紙１-7月'!N45</f>
        <v>0</v>
      </c>
      <c r="P235" s="511" t="str">
        <f>'別紙１-7月'!O45</f>
        <v/>
      </c>
      <c r="Q235" s="511" t="str">
        <f>'別紙１-7月'!P45</f>
        <v/>
      </c>
      <c r="R235" s="511" t="str">
        <f>'別紙１-7月'!Q45</f>
        <v/>
      </c>
      <c r="S235" s="511">
        <f>'別紙１-7月'!R45</f>
        <v>0</v>
      </c>
      <c r="T235" s="512">
        <f>'別紙１-7月'!S45</f>
        <v>0</v>
      </c>
      <c r="U235" s="512">
        <f>'別紙１-7月'!T45</f>
        <v>0</v>
      </c>
      <c r="V235" s="511">
        <f>'別紙１-7月'!U45</f>
        <v>0</v>
      </c>
      <c r="W235" s="511">
        <f>'別紙１-7月'!V45</f>
        <v>0</v>
      </c>
      <c r="X235" s="510" t="str">
        <f>'別紙１-7月'!W45</f>
        <v/>
      </c>
      <c r="Z235" s="510"/>
    </row>
    <row r="236">
      <c r="A236" s="510" t="s">
        <v>315</v>
      </c>
      <c r="B236" s="510" t="str">
        <f>'別紙１-7月'!A46</f>
        <v/>
      </c>
      <c r="C236" s="510" t="str">
        <f>'別紙１-7月'!B46</f>
        <v/>
      </c>
      <c r="D236" s="510" t="str">
        <f>'別紙１-7月'!C46</f>
        <v/>
      </c>
      <c r="E236" s="510" t="str">
        <f>'別紙１-7月'!D46</f>
        <v/>
      </c>
      <c r="F236" s="510" t="str">
        <f>'別紙１-7月'!E46</f>
        <v/>
      </c>
      <c r="G236" s="510" t="str">
        <f>'別紙１-7月'!F46</f>
        <v/>
      </c>
      <c r="H236" s="510" t="str">
        <f>'別紙１-7月'!G46</f>
        <v/>
      </c>
      <c r="I236" s="510" t="str">
        <f>'別紙１-7月'!H46</f>
        <v/>
      </c>
      <c r="J236" s="510" t="str">
        <f>'別紙１-7月'!I46</f>
        <v/>
      </c>
      <c r="K236" s="510" t="str">
        <f>'別紙１-7月'!J46</f>
        <v/>
      </c>
      <c r="L236" s="510" t="str">
        <f>'別紙１-7月'!K46</f>
        <v/>
      </c>
      <c r="M236" s="511" t="str">
        <f>'別紙１-7月'!L46</f>
        <v/>
      </c>
      <c r="N236" s="512">
        <f>'別紙１-7月'!M46</f>
        <v>0</v>
      </c>
      <c r="O236" s="511">
        <f>'別紙１-7月'!N46</f>
        <v>0</v>
      </c>
      <c r="P236" s="511" t="str">
        <f>'別紙１-7月'!O46</f>
        <v/>
      </c>
      <c r="Q236" s="511" t="str">
        <f>'別紙１-7月'!P46</f>
        <v/>
      </c>
      <c r="R236" s="511" t="str">
        <f>'別紙１-7月'!Q46</f>
        <v/>
      </c>
      <c r="S236" s="511">
        <f>'別紙１-7月'!R46</f>
        <v>0</v>
      </c>
      <c r="T236" s="512">
        <f>'別紙１-7月'!S46</f>
        <v>0</v>
      </c>
      <c r="U236" s="512">
        <f>'別紙１-7月'!T46</f>
        <v>0</v>
      </c>
      <c r="V236" s="511">
        <f>'別紙１-7月'!U46</f>
        <v>0</v>
      </c>
      <c r="W236" s="511">
        <f>'別紙１-7月'!V46</f>
        <v>0</v>
      </c>
      <c r="X236" s="510" t="str">
        <f>'別紙１-7月'!W46</f>
        <v/>
      </c>
      <c r="Z236" s="510"/>
    </row>
    <row r="237">
      <c r="A237" s="510" t="s">
        <v>315</v>
      </c>
      <c r="B237" s="510" t="str">
        <f>'別紙１-7月'!A47</f>
        <v/>
      </c>
      <c r="C237" s="510" t="str">
        <f>'別紙１-7月'!B47</f>
        <v/>
      </c>
      <c r="D237" s="510" t="str">
        <f>'別紙１-7月'!C47</f>
        <v/>
      </c>
      <c r="E237" s="510" t="str">
        <f>'別紙１-7月'!D47</f>
        <v/>
      </c>
      <c r="F237" s="510" t="str">
        <f>'別紙１-7月'!E47</f>
        <v/>
      </c>
      <c r="G237" s="510" t="str">
        <f>'別紙１-7月'!F47</f>
        <v/>
      </c>
      <c r="H237" s="510" t="str">
        <f>'別紙１-7月'!G47</f>
        <v/>
      </c>
      <c r="I237" s="510" t="str">
        <f>'別紙１-7月'!H47</f>
        <v/>
      </c>
      <c r="J237" s="510" t="str">
        <f>'別紙１-7月'!I47</f>
        <v/>
      </c>
      <c r="K237" s="510" t="str">
        <f>'別紙１-7月'!J47</f>
        <v/>
      </c>
      <c r="L237" s="510" t="str">
        <f>'別紙１-7月'!K47</f>
        <v/>
      </c>
      <c r="M237" s="511" t="str">
        <f>'別紙１-7月'!L47</f>
        <v/>
      </c>
      <c r="N237" s="512">
        <f>'別紙１-7月'!M47</f>
        <v>0</v>
      </c>
      <c r="O237" s="511">
        <f>'別紙１-7月'!N47</f>
        <v>0</v>
      </c>
      <c r="P237" s="511" t="str">
        <f>'別紙１-7月'!O47</f>
        <v/>
      </c>
      <c r="Q237" s="511" t="str">
        <f>'別紙１-7月'!P47</f>
        <v/>
      </c>
      <c r="R237" s="511" t="str">
        <f>'別紙１-7月'!Q47</f>
        <v/>
      </c>
      <c r="S237" s="511">
        <f>'別紙１-7月'!R47</f>
        <v>0</v>
      </c>
      <c r="T237" s="512">
        <f>'別紙１-7月'!S47</f>
        <v>0</v>
      </c>
      <c r="U237" s="512">
        <f>'別紙１-7月'!T47</f>
        <v>0</v>
      </c>
      <c r="V237" s="511">
        <f>'別紙１-7月'!U47</f>
        <v>0</v>
      </c>
      <c r="W237" s="511">
        <f>'別紙１-7月'!V47</f>
        <v>0</v>
      </c>
      <c r="X237" s="510" t="str">
        <f>'別紙１-7月'!W47</f>
        <v/>
      </c>
      <c r="Z237" s="510"/>
    </row>
    <row r="238">
      <c r="A238" s="510" t="s">
        <v>315</v>
      </c>
      <c r="B238" s="510" t="str">
        <f>'別紙１-7月'!A48</f>
        <v/>
      </c>
      <c r="C238" s="510" t="str">
        <f>'別紙１-7月'!B48</f>
        <v/>
      </c>
      <c r="D238" s="510" t="str">
        <f>'別紙１-7月'!C48</f>
        <v/>
      </c>
      <c r="E238" s="510" t="str">
        <f>'別紙１-7月'!D48</f>
        <v/>
      </c>
      <c r="F238" s="510" t="str">
        <f>'別紙１-7月'!E48</f>
        <v/>
      </c>
      <c r="G238" s="510" t="str">
        <f>'別紙１-7月'!F48</f>
        <v/>
      </c>
      <c r="H238" s="510" t="str">
        <f>'別紙１-7月'!G48</f>
        <v/>
      </c>
      <c r="I238" s="510" t="str">
        <f>'別紙１-7月'!H48</f>
        <v/>
      </c>
      <c r="J238" s="510" t="str">
        <f>'別紙１-7月'!I48</f>
        <v/>
      </c>
      <c r="K238" s="510" t="str">
        <f>'別紙１-7月'!J48</f>
        <v/>
      </c>
      <c r="L238" s="510" t="str">
        <f>'別紙１-7月'!K48</f>
        <v/>
      </c>
      <c r="M238" s="511" t="str">
        <f>'別紙１-7月'!L48</f>
        <v/>
      </c>
      <c r="N238" s="512">
        <f>'別紙１-7月'!M48</f>
        <v>0</v>
      </c>
      <c r="O238" s="511">
        <f>'別紙１-7月'!N48</f>
        <v>0</v>
      </c>
      <c r="P238" s="511" t="str">
        <f>'別紙１-7月'!O48</f>
        <v/>
      </c>
      <c r="Q238" s="511" t="str">
        <f>'別紙１-7月'!P48</f>
        <v/>
      </c>
      <c r="R238" s="511" t="str">
        <f>'別紙１-7月'!Q48</f>
        <v/>
      </c>
      <c r="S238" s="511">
        <f>'別紙１-7月'!R48</f>
        <v>0</v>
      </c>
      <c r="T238" s="512">
        <f>'別紙１-7月'!S48</f>
        <v>0</v>
      </c>
      <c r="U238" s="512">
        <f>'別紙１-7月'!T48</f>
        <v>0</v>
      </c>
      <c r="V238" s="511">
        <f>'別紙１-7月'!U48</f>
        <v>0</v>
      </c>
      <c r="W238" s="511">
        <f>'別紙１-7月'!V48</f>
        <v>0</v>
      </c>
      <c r="X238" s="510" t="str">
        <f>'別紙１-7月'!W48</f>
        <v/>
      </c>
      <c r="Z238" s="510"/>
    </row>
    <row r="239">
      <c r="A239" s="510" t="s">
        <v>315</v>
      </c>
      <c r="B239" s="510" t="str">
        <f>'別紙１-7月'!A49</f>
        <v/>
      </c>
      <c r="C239" s="510" t="str">
        <f>'別紙１-7月'!B49</f>
        <v/>
      </c>
      <c r="D239" s="510" t="str">
        <f>'別紙１-7月'!C49</f>
        <v/>
      </c>
      <c r="E239" s="510" t="str">
        <f>'別紙１-7月'!D49</f>
        <v/>
      </c>
      <c r="F239" s="510" t="str">
        <f>'別紙１-7月'!E49</f>
        <v/>
      </c>
      <c r="G239" s="510" t="str">
        <f>'別紙１-7月'!F49</f>
        <v/>
      </c>
      <c r="H239" s="510" t="str">
        <f>'別紙１-7月'!G49</f>
        <v/>
      </c>
      <c r="I239" s="510" t="str">
        <f>'別紙１-7月'!H49</f>
        <v/>
      </c>
      <c r="J239" s="510" t="str">
        <f>'別紙１-7月'!I49</f>
        <v/>
      </c>
      <c r="K239" s="510" t="str">
        <f>'別紙１-7月'!J49</f>
        <v/>
      </c>
      <c r="L239" s="510" t="str">
        <f>'別紙１-7月'!K49</f>
        <v/>
      </c>
      <c r="M239" s="511" t="str">
        <f>'別紙１-7月'!L49</f>
        <v/>
      </c>
      <c r="N239" s="512">
        <f>'別紙１-7月'!M49</f>
        <v>0</v>
      </c>
      <c r="O239" s="511">
        <f>'別紙１-7月'!N49</f>
        <v>0</v>
      </c>
      <c r="P239" s="511" t="str">
        <f>'別紙１-7月'!O49</f>
        <v/>
      </c>
      <c r="Q239" s="511" t="str">
        <f>'別紙１-7月'!P49</f>
        <v/>
      </c>
      <c r="R239" s="511" t="str">
        <f>'別紙１-7月'!Q49</f>
        <v/>
      </c>
      <c r="S239" s="511">
        <f>'別紙１-7月'!R49</f>
        <v>0</v>
      </c>
      <c r="T239" s="512">
        <f>'別紙１-7月'!S49</f>
        <v>0</v>
      </c>
      <c r="U239" s="512">
        <f>'別紙１-7月'!T49</f>
        <v>0</v>
      </c>
      <c r="V239" s="511">
        <f>'別紙１-7月'!U49</f>
        <v>0</v>
      </c>
      <c r="W239" s="511">
        <f>'別紙１-7月'!V49</f>
        <v>0</v>
      </c>
      <c r="X239" s="510" t="str">
        <f>'別紙１-7月'!W49</f>
        <v/>
      </c>
      <c r="Z239" s="510"/>
    </row>
    <row r="240">
      <c r="A240" s="510" t="s">
        <v>315</v>
      </c>
      <c r="B240" s="510" t="str">
        <f>'別紙１-7月'!A50</f>
        <v/>
      </c>
      <c r="C240" s="510" t="str">
        <f>'別紙１-7月'!B50</f>
        <v/>
      </c>
      <c r="D240" s="510" t="str">
        <f>'別紙１-7月'!C50</f>
        <v/>
      </c>
      <c r="E240" s="510" t="str">
        <f>'別紙１-7月'!D50</f>
        <v/>
      </c>
      <c r="F240" s="510" t="str">
        <f>'別紙１-7月'!E50</f>
        <v/>
      </c>
      <c r="G240" s="510" t="str">
        <f>'別紙１-7月'!F50</f>
        <v/>
      </c>
      <c r="H240" s="510" t="str">
        <f>'別紙１-7月'!G50</f>
        <v/>
      </c>
      <c r="I240" s="510" t="str">
        <f>'別紙１-7月'!H50</f>
        <v/>
      </c>
      <c r="J240" s="510" t="str">
        <f>'別紙１-7月'!I50</f>
        <v/>
      </c>
      <c r="K240" s="510" t="str">
        <f>'別紙１-7月'!J50</f>
        <v/>
      </c>
      <c r="L240" s="510" t="str">
        <f>'別紙１-7月'!K50</f>
        <v/>
      </c>
      <c r="M240" s="511" t="str">
        <f>'別紙１-7月'!L50</f>
        <v/>
      </c>
      <c r="N240" s="512">
        <f>'別紙１-7月'!M50</f>
        <v>0</v>
      </c>
      <c r="O240" s="511">
        <f>'別紙１-7月'!N50</f>
        <v>0</v>
      </c>
      <c r="P240" s="511" t="str">
        <f>'別紙１-7月'!O50</f>
        <v/>
      </c>
      <c r="Q240" s="511" t="str">
        <f>'別紙１-7月'!P50</f>
        <v/>
      </c>
      <c r="R240" s="511" t="str">
        <f>'別紙１-7月'!Q50</f>
        <v/>
      </c>
      <c r="S240" s="511">
        <f>'別紙１-7月'!R50</f>
        <v>0</v>
      </c>
      <c r="T240" s="512">
        <f>'別紙１-7月'!S50</f>
        <v>0</v>
      </c>
      <c r="U240" s="512">
        <f>'別紙１-7月'!T50</f>
        <v>0</v>
      </c>
      <c r="V240" s="511">
        <f>'別紙１-7月'!U50</f>
        <v>0</v>
      </c>
      <c r="W240" s="511">
        <f>'別紙１-7月'!V50</f>
        <v>0</v>
      </c>
      <c r="X240" s="510" t="str">
        <f>'別紙１-7月'!W50</f>
        <v/>
      </c>
      <c r="Z240" s="510"/>
    </row>
    <row r="241">
      <c r="A241" s="510" t="s">
        <v>315</v>
      </c>
      <c r="B241" s="510" t="str">
        <f>'別紙１-7月'!A51</f>
        <v/>
      </c>
      <c r="C241" s="510" t="str">
        <f>'別紙１-7月'!B51</f>
        <v/>
      </c>
      <c r="D241" s="510" t="str">
        <f>'別紙１-7月'!C51</f>
        <v/>
      </c>
      <c r="E241" s="510" t="str">
        <f>'別紙１-7月'!D51</f>
        <v/>
      </c>
      <c r="F241" s="510" t="str">
        <f>'別紙１-7月'!E51</f>
        <v/>
      </c>
      <c r="G241" s="510" t="str">
        <f>'別紙１-7月'!F51</f>
        <v/>
      </c>
      <c r="H241" s="510" t="str">
        <f>'別紙１-7月'!G51</f>
        <v/>
      </c>
      <c r="I241" s="510" t="str">
        <f>'別紙１-7月'!H51</f>
        <v/>
      </c>
      <c r="J241" s="510" t="str">
        <f>'別紙１-7月'!I51</f>
        <v/>
      </c>
      <c r="K241" s="510" t="str">
        <f>'別紙１-7月'!J51</f>
        <v/>
      </c>
      <c r="L241" s="510" t="str">
        <f>'別紙１-7月'!K51</f>
        <v/>
      </c>
      <c r="M241" s="511" t="str">
        <f>'別紙１-7月'!L51</f>
        <v/>
      </c>
      <c r="N241" s="512">
        <f>'別紙１-7月'!M51</f>
        <v>0</v>
      </c>
      <c r="O241" s="511">
        <f>'別紙１-7月'!N51</f>
        <v>0</v>
      </c>
      <c r="P241" s="511" t="str">
        <f>'別紙１-7月'!O51</f>
        <v/>
      </c>
      <c r="Q241" s="511" t="str">
        <f>'別紙１-7月'!P51</f>
        <v/>
      </c>
      <c r="R241" s="511" t="str">
        <f>'別紙１-7月'!Q51</f>
        <v/>
      </c>
      <c r="S241" s="511">
        <f>'別紙１-7月'!R51</f>
        <v>0</v>
      </c>
      <c r="T241" s="512">
        <f>'別紙１-7月'!S51</f>
        <v>0</v>
      </c>
      <c r="U241" s="512">
        <f>'別紙１-7月'!T51</f>
        <v>0</v>
      </c>
      <c r="V241" s="511">
        <f>'別紙１-7月'!U51</f>
        <v>0</v>
      </c>
      <c r="W241" s="511">
        <f>'別紙１-7月'!V51</f>
        <v>0</v>
      </c>
      <c r="X241" s="510" t="str">
        <f>'別紙１-7月'!W51</f>
        <v/>
      </c>
      <c r="Z241" s="510"/>
    </row>
    <row r="242">
      <c r="A242" s="510" t="s">
        <v>315</v>
      </c>
      <c r="B242" s="510" t="str">
        <f>'別紙１-7月'!A52</f>
        <v/>
      </c>
      <c r="C242" s="510" t="str">
        <f>'別紙１-7月'!B52</f>
        <v/>
      </c>
      <c r="D242" s="510" t="str">
        <f>'別紙１-7月'!C52</f>
        <v/>
      </c>
      <c r="E242" s="510" t="str">
        <f>'別紙１-7月'!D52</f>
        <v/>
      </c>
      <c r="F242" s="510" t="str">
        <f>'別紙１-7月'!E52</f>
        <v/>
      </c>
      <c r="G242" s="510" t="str">
        <f>'別紙１-7月'!F52</f>
        <v/>
      </c>
      <c r="H242" s="510" t="str">
        <f>'別紙１-7月'!G52</f>
        <v/>
      </c>
      <c r="I242" s="510" t="str">
        <f>'別紙１-7月'!H52</f>
        <v/>
      </c>
      <c r="J242" s="510" t="str">
        <f>'別紙１-7月'!I52</f>
        <v/>
      </c>
      <c r="K242" s="510" t="str">
        <f>'別紙１-7月'!J52</f>
        <v/>
      </c>
      <c r="L242" s="510" t="str">
        <f>'別紙１-7月'!K52</f>
        <v/>
      </c>
      <c r="M242" s="511" t="str">
        <f>'別紙１-7月'!L52</f>
        <v/>
      </c>
      <c r="N242" s="512">
        <f>'別紙１-7月'!M52</f>
        <v>0</v>
      </c>
      <c r="O242" s="511">
        <f>'別紙１-7月'!N52</f>
        <v>0</v>
      </c>
      <c r="P242" s="511" t="str">
        <f>'別紙１-7月'!O52</f>
        <v/>
      </c>
      <c r="Q242" s="511" t="str">
        <f>'別紙１-7月'!P52</f>
        <v/>
      </c>
      <c r="R242" s="511" t="str">
        <f>'別紙１-7月'!Q52</f>
        <v/>
      </c>
      <c r="S242" s="511">
        <f>'別紙１-7月'!R52</f>
        <v>0</v>
      </c>
      <c r="T242" s="512">
        <f>'別紙１-7月'!S52</f>
        <v>0</v>
      </c>
      <c r="U242" s="512">
        <f>'別紙１-7月'!T52</f>
        <v>0</v>
      </c>
      <c r="V242" s="511">
        <f>'別紙１-7月'!U52</f>
        <v>0</v>
      </c>
      <c r="W242" s="511">
        <f>'別紙１-7月'!V52</f>
        <v>0</v>
      </c>
      <c r="X242" s="510" t="str">
        <f>'別紙１-7月'!W52</f>
        <v/>
      </c>
      <c r="Z242" s="510"/>
    </row>
    <row r="243">
      <c r="A243" s="510" t="s">
        <v>315</v>
      </c>
      <c r="B243" s="510" t="str">
        <f>'別紙１-7月'!A53</f>
        <v/>
      </c>
      <c r="C243" s="510" t="str">
        <f>'別紙１-7月'!B53</f>
        <v/>
      </c>
      <c r="D243" s="510" t="str">
        <f>'別紙１-7月'!C53</f>
        <v/>
      </c>
      <c r="E243" s="510" t="str">
        <f>'別紙１-7月'!D53</f>
        <v/>
      </c>
      <c r="F243" s="510" t="str">
        <f>'別紙１-7月'!E53</f>
        <v/>
      </c>
      <c r="G243" s="510" t="str">
        <f>'別紙１-7月'!F53</f>
        <v/>
      </c>
      <c r="H243" s="510" t="str">
        <f>'別紙１-7月'!G53</f>
        <v/>
      </c>
      <c r="I243" s="510" t="str">
        <f>'別紙１-7月'!H53</f>
        <v/>
      </c>
      <c r="J243" s="510" t="str">
        <f>'別紙１-7月'!I53</f>
        <v/>
      </c>
      <c r="K243" s="510" t="str">
        <f>'別紙１-7月'!J53</f>
        <v/>
      </c>
      <c r="L243" s="510" t="str">
        <f>'別紙１-7月'!K53</f>
        <v/>
      </c>
      <c r="M243" s="511" t="str">
        <f>'別紙１-7月'!L53</f>
        <v/>
      </c>
      <c r="N243" s="512">
        <f>'別紙１-7月'!M53</f>
        <v>0</v>
      </c>
      <c r="O243" s="511">
        <f>'別紙１-7月'!N53</f>
        <v>0</v>
      </c>
      <c r="P243" s="511" t="str">
        <f>'別紙１-7月'!O53</f>
        <v/>
      </c>
      <c r="Q243" s="511" t="str">
        <f>'別紙１-7月'!P53</f>
        <v/>
      </c>
      <c r="R243" s="511" t="str">
        <f>'別紙１-7月'!Q53</f>
        <v/>
      </c>
      <c r="S243" s="511">
        <f>'別紙１-7月'!R53</f>
        <v>0</v>
      </c>
      <c r="T243" s="512">
        <f>'別紙１-7月'!S53</f>
        <v>0</v>
      </c>
      <c r="U243" s="512">
        <f>'別紙１-7月'!T53</f>
        <v>0</v>
      </c>
      <c r="V243" s="511">
        <f>'別紙１-7月'!U53</f>
        <v>0</v>
      </c>
      <c r="W243" s="511">
        <f>'別紙１-7月'!V53</f>
        <v>0</v>
      </c>
      <c r="X243" s="510" t="str">
        <f>'別紙１-7月'!W53</f>
        <v/>
      </c>
      <c r="Z243" s="510"/>
    </row>
    <row r="244">
      <c r="A244" s="510" t="s">
        <v>315</v>
      </c>
      <c r="B244" s="510" t="str">
        <f>'別紙１-7月'!A54</f>
        <v/>
      </c>
      <c r="C244" s="510" t="str">
        <f>'別紙１-7月'!B54</f>
        <v/>
      </c>
      <c r="D244" s="510" t="str">
        <f>'別紙１-7月'!C54</f>
        <v/>
      </c>
      <c r="E244" s="510" t="str">
        <f>'別紙１-7月'!D54</f>
        <v/>
      </c>
      <c r="F244" s="510" t="str">
        <f>'別紙１-7月'!E54</f>
        <v/>
      </c>
      <c r="G244" s="510" t="str">
        <f>'別紙１-7月'!F54</f>
        <v/>
      </c>
      <c r="H244" s="510" t="str">
        <f>'別紙１-7月'!G54</f>
        <v/>
      </c>
      <c r="I244" s="510" t="str">
        <f>'別紙１-7月'!H54</f>
        <v/>
      </c>
      <c r="J244" s="510" t="str">
        <f>'別紙１-7月'!I54</f>
        <v/>
      </c>
      <c r="K244" s="510" t="str">
        <f>'別紙１-7月'!J54</f>
        <v/>
      </c>
      <c r="L244" s="510" t="str">
        <f>'別紙１-7月'!K54</f>
        <v/>
      </c>
      <c r="M244" s="511" t="str">
        <f>'別紙１-7月'!L54</f>
        <v/>
      </c>
      <c r="N244" s="512">
        <f>'別紙１-7月'!M54</f>
        <v>0</v>
      </c>
      <c r="O244" s="511">
        <f>'別紙１-7月'!N54</f>
        <v>0</v>
      </c>
      <c r="P244" s="511" t="str">
        <f>'別紙１-7月'!O54</f>
        <v/>
      </c>
      <c r="Q244" s="511" t="str">
        <f>'別紙１-7月'!P54</f>
        <v/>
      </c>
      <c r="R244" s="511" t="str">
        <f>'別紙１-7月'!Q54</f>
        <v/>
      </c>
      <c r="S244" s="511">
        <f>'別紙１-7月'!R54</f>
        <v>0</v>
      </c>
      <c r="T244" s="512">
        <f>'別紙１-7月'!S54</f>
        <v>0</v>
      </c>
      <c r="U244" s="512">
        <f>'別紙１-7月'!T54</f>
        <v>0</v>
      </c>
      <c r="V244" s="511">
        <f>'別紙１-7月'!U54</f>
        <v>0</v>
      </c>
      <c r="W244" s="511">
        <f>'別紙１-7月'!V54</f>
        <v>0</v>
      </c>
      <c r="X244" s="510" t="str">
        <f>'別紙１-7月'!W54</f>
        <v/>
      </c>
      <c r="Z244" s="510"/>
    </row>
    <row r="245">
      <c r="A245" s="510" t="s">
        <v>315</v>
      </c>
      <c r="B245" s="510" t="str">
        <f>'別紙１-7月'!A55</f>
        <v/>
      </c>
      <c r="C245" s="510" t="str">
        <f>'別紙１-7月'!B55</f>
        <v/>
      </c>
      <c r="D245" s="510" t="str">
        <f>'別紙１-7月'!C55</f>
        <v/>
      </c>
      <c r="E245" s="510" t="str">
        <f>'別紙１-7月'!D55</f>
        <v/>
      </c>
      <c r="F245" s="510" t="str">
        <f>'別紙１-7月'!E55</f>
        <v/>
      </c>
      <c r="G245" s="510" t="str">
        <f>'別紙１-7月'!F55</f>
        <v/>
      </c>
      <c r="H245" s="510" t="str">
        <f>'別紙１-7月'!G55</f>
        <v/>
      </c>
      <c r="I245" s="510" t="str">
        <f>'別紙１-7月'!H55</f>
        <v/>
      </c>
      <c r="J245" s="510" t="str">
        <f>'別紙１-7月'!I55</f>
        <v/>
      </c>
      <c r="K245" s="510" t="str">
        <f>'別紙１-7月'!J55</f>
        <v/>
      </c>
      <c r="L245" s="510" t="str">
        <f>'別紙１-7月'!K55</f>
        <v/>
      </c>
      <c r="M245" s="511" t="str">
        <f>'別紙１-7月'!L55</f>
        <v/>
      </c>
      <c r="N245" s="512">
        <f>'別紙１-7月'!M55</f>
        <v>0</v>
      </c>
      <c r="O245" s="511">
        <f>'別紙１-7月'!N55</f>
        <v>0</v>
      </c>
      <c r="P245" s="511" t="str">
        <f>'別紙１-7月'!O55</f>
        <v/>
      </c>
      <c r="Q245" s="511" t="str">
        <f>'別紙１-7月'!P55</f>
        <v/>
      </c>
      <c r="R245" s="511" t="str">
        <f>'別紙１-7月'!Q55</f>
        <v/>
      </c>
      <c r="S245" s="511">
        <f>'別紙１-7月'!R55</f>
        <v>0</v>
      </c>
      <c r="T245" s="512">
        <f>'別紙１-7月'!S55</f>
        <v>0</v>
      </c>
      <c r="U245" s="512">
        <f>'別紙１-7月'!T55</f>
        <v>0</v>
      </c>
      <c r="V245" s="511">
        <f>'別紙１-7月'!U55</f>
        <v>0</v>
      </c>
      <c r="W245" s="511">
        <f>'別紙１-7月'!V55</f>
        <v>0</v>
      </c>
      <c r="X245" s="510" t="str">
        <f>'別紙１-7月'!W55</f>
        <v/>
      </c>
      <c r="Z245" s="510"/>
    </row>
    <row r="246">
      <c r="A246" s="510" t="s">
        <v>315</v>
      </c>
      <c r="B246" s="510" t="str">
        <f>'別紙１-7月'!A56</f>
        <v/>
      </c>
      <c r="C246" s="510" t="str">
        <f>'別紙１-7月'!B56</f>
        <v/>
      </c>
      <c r="D246" s="510" t="str">
        <f>'別紙１-7月'!C56</f>
        <v/>
      </c>
      <c r="E246" s="510" t="str">
        <f>'別紙１-7月'!D56</f>
        <v/>
      </c>
      <c r="F246" s="510" t="str">
        <f>'別紙１-7月'!E56</f>
        <v/>
      </c>
      <c r="G246" s="510" t="str">
        <f>'別紙１-7月'!F56</f>
        <v/>
      </c>
      <c r="H246" s="510" t="str">
        <f>'別紙１-7月'!G56</f>
        <v/>
      </c>
      <c r="I246" s="510" t="str">
        <f>'別紙１-7月'!H56</f>
        <v/>
      </c>
      <c r="J246" s="510" t="str">
        <f>'別紙１-7月'!I56</f>
        <v/>
      </c>
      <c r="K246" s="510" t="str">
        <f>'別紙１-7月'!J56</f>
        <v/>
      </c>
      <c r="L246" s="510" t="str">
        <f>'別紙１-7月'!K56</f>
        <v/>
      </c>
      <c r="M246" s="511" t="str">
        <f>'別紙１-7月'!L56</f>
        <v/>
      </c>
      <c r="N246" s="512">
        <f>'別紙１-7月'!M56</f>
        <v>0</v>
      </c>
      <c r="O246" s="511">
        <f>'別紙１-7月'!N56</f>
        <v>0</v>
      </c>
      <c r="P246" s="511" t="str">
        <f>'別紙１-7月'!O56</f>
        <v/>
      </c>
      <c r="Q246" s="511" t="str">
        <f>'別紙１-7月'!P56</f>
        <v/>
      </c>
      <c r="R246" s="511" t="str">
        <f>'別紙１-7月'!Q56</f>
        <v/>
      </c>
      <c r="S246" s="511">
        <f>'別紙１-7月'!R56</f>
        <v>0</v>
      </c>
      <c r="T246" s="512">
        <f>'別紙１-7月'!S56</f>
        <v>0</v>
      </c>
      <c r="U246" s="512">
        <f>'別紙１-7月'!T56</f>
        <v>0</v>
      </c>
      <c r="V246" s="511">
        <f>'別紙１-7月'!U56</f>
        <v>0</v>
      </c>
      <c r="W246" s="511">
        <f>'別紙１-7月'!V56</f>
        <v>0</v>
      </c>
      <c r="X246" s="510" t="str">
        <f>'別紙１-7月'!W56</f>
        <v/>
      </c>
      <c r="Z246" s="510"/>
    </row>
    <row r="247">
      <c r="A247" s="510" t="s">
        <v>315</v>
      </c>
      <c r="B247" s="510" t="str">
        <f>'別紙１-7月'!A57</f>
        <v/>
      </c>
      <c r="C247" s="510" t="str">
        <f>'別紙１-7月'!B57</f>
        <v/>
      </c>
      <c r="D247" s="510" t="str">
        <f>'別紙１-7月'!C57</f>
        <v/>
      </c>
      <c r="E247" s="510" t="str">
        <f>'別紙１-7月'!D57</f>
        <v/>
      </c>
      <c r="F247" s="510" t="str">
        <f>'別紙１-7月'!E57</f>
        <v/>
      </c>
      <c r="G247" s="510" t="str">
        <f>'別紙１-7月'!F57</f>
        <v/>
      </c>
      <c r="H247" s="510" t="str">
        <f>'別紙１-7月'!G57</f>
        <v/>
      </c>
      <c r="I247" s="510" t="str">
        <f>'別紙１-7月'!H57</f>
        <v/>
      </c>
      <c r="J247" s="510" t="str">
        <f>'別紙１-7月'!I57</f>
        <v/>
      </c>
      <c r="K247" s="510" t="str">
        <f>'別紙１-7月'!J57</f>
        <v/>
      </c>
      <c r="L247" s="510" t="str">
        <f>'別紙１-7月'!K57</f>
        <v/>
      </c>
      <c r="M247" s="511" t="str">
        <f>'別紙１-7月'!L57</f>
        <v/>
      </c>
      <c r="N247" s="512">
        <f>'別紙１-7月'!M57</f>
        <v>0</v>
      </c>
      <c r="O247" s="511">
        <f>'別紙１-7月'!N57</f>
        <v>0</v>
      </c>
      <c r="P247" s="511" t="str">
        <f>'別紙１-7月'!O57</f>
        <v/>
      </c>
      <c r="Q247" s="511" t="str">
        <f>'別紙１-7月'!P57</f>
        <v/>
      </c>
      <c r="R247" s="511" t="str">
        <f>'別紙１-7月'!Q57</f>
        <v/>
      </c>
      <c r="S247" s="511">
        <f>'別紙１-7月'!R57</f>
        <v>0</v>
      </c>
      <c r="T247" s="512">
        <f>'別紙１-7月'!S57</f>
        <v>0</v>
      </c>
      <c r="U247" s="512">
        <f>'別紙１-7月'!T57</f>
        <v>0</v>
      </c>
      <c r="V247" s="511">
        <f>'別紙１-7月'!U57</f>
        <v>0</v>
      </c>
      <c r="W247" s="511">
        <f>'別紙１-7月'!V57</f>
        <v>0</v>
      </c>
      <c r="X247" s="510" t="str">
        <f>'別紙１-7月'!W57</f>
        <v/>
      </c>
      <c r="Z247" s="510"/>
    </row>
    <row r="248">
      <c r="A248" s="510" t="s">
        <v>315</v>
      </c>
      <c r="B248" s="510" t="str">
        <f>'別紙１-7月'!A58</f>
        <v/>
      </c>
      <c r="C248" s="510" t="str">
        <f>'別紙１-7月'!B58</f>
        <v/>
      </c>
      <c r="D248" s="510" t="str">
        <f>'別紙１-7月'!C58</f>
        <v/>
      </c>
      <c r="E248" s="510" t="str">
        <f>'別紙１-7月'!D58</f>
        <v/>
      </c>
      <c r="F248" s="510" t="str">
        <f>'別紙１-7月'!E58</f>
        <v/>
      </c>
      <c r="G248" s="510" t="str">
        <f>'別紙１-7月'!F58</f>
        <v/>
      </c>
      <c r="H248" s="510" t="str">
        <f>'別紙１-7月'!G58</f>
        <v/>
      </c>
      <c r="I248" s="510" t="str">
        <f>'別紙１-7月'!H58</f>
        <v/>
      </c>
      <c r="J248" s="510" t="str">
        <f>'別紙１-7月'!I58</f>
        <v/>
      </c>
      <c r="K248" s="510" t="str">
        <f>'別紙１-7月'!J58</f>
        <v/>
      </c>
      <c r="L248" s="510" t="str">
        <f>'別紙１-7月'!K58</f>
        <v/>
      </c>
      <c r="M248" s="511" t="str">
        <f>'別紙１-7月'!L58</f>
        <v/>
      </c>
      <c r="N248" s="512">
        <f>'別紙１-7月'!M58</f>
        <v>0</v>
      </c>
      <c r="O248" s="511">
        <f>'別紙１-7月'!N58</f>
        <v>0</v>
      </c>
      <c r="P248" s="511" t="str">
        <f>'別紙１-7月'!O58</f>
        <v/>
      </c>
      <c r="Q248" s="511" t="str">
        <f>'別紙１-7月'!P58</f>
        <v/>
      </c>
      <c r="R248" s="511" t="str">
        <f>'別紙１-7月'!Q58</f>
        <v/>
      </c>
      <c r="S248" s="511">
        <f>'別紙１-7月'!R58</f>
        <v>0</v>
      </c>
      <c r="T248" s="512">
        <f>'別紙１-7月'!S58</f>
        <v>0</v>
      </c>
      <c r="U248" s="512">
        <f>'別紙１-7月'!T58</f>
        <v>0</v>
      </c>
      <c r="V248" s="511">
        <f>'別紙１-7月'!U58</f>
        <v>0</v>
      </c>
      <c r="W248" s="511">
        <f>'別紙１-7月'!V58</f>
        <v>0</v>
      </c>
      <c r="X248" s="510" t="str">
        <f>'別紙１-7月'!W58</f>
        <v/>
      </c>
      <c r="Z248" s="510"/>
    </row>
    <row r="249">
      <c r="A249" s="510" t="s">
        <v>315</v>
      </c>
      <c r="B249" s="510" t="str">
        <f>'別紙１-7月'!A59</f>
        <v/>
      </c>
      <c r="C249" s="510" t="str">
        <f>'別紙１-7月'!B59</f>
        <v/>
      </c>
      <c r="D249" s="510" t="str">
        <f>'別紙１-7月'!C59</f>
        <v/>
      </c>
      <c r="E249" s="510" t="str">
        <f>'別紙１-7月'!D59</f>
        <v/>
      </c>
      <c r="F249" s="510" t="str">
        <f>'別紙１-7月'!E59</f>
        <v/>
      </c>
      <c r="G249" s="510" t="str">
        <f>'別紙１-7月'!F59</f>
        <v/>
      </c>
      <c r="H249" s="510" t="str">
        <f>'別紙１-7月'!G59</f>
        <v/>
      </c>
      <c r="I249" s="510" t="str">
        <f>'別紙１-7月'!H59</f>
        <v/>
      </c>
      <c r="J249" s="510" t="str">
        <f>'別紙１-7月'!I59</f>
        <v/>
      </c>
      <c r="K249" s="510" t="str">
        <f>'別紙１-7月'!J59</f>
        <v/>
      </c>
      <c r="L249" s="510" t="str">
        <f>'別紙１-7月'!K59</f>
        <v/>
      </c>
      <c r="M249" s="511" t="str">
        <f>'別紙１-7月'!L59</f>
        <v/>
      </c>
      <c r="N249" s="512">
        <f>'別紙１-7月'!M59</f>
        <v>0</v>
      </c>
      <c r="O249" s="511">
        <f>'別紙１-7月'!N59</f>
        <v>0</v>
      </c>
      <c r="P249" s="511" t="str">
        <f>'別紙１-7月'!O59</f>
        <v/>
      </c>
      <c r="Q249" s="511" t="str">
        <f>'別紙１-7月'!P59</f>
        <v/>
      </c>
      <c r="R249" s="511" t="str">
        <f>'別紙１-7月'!Q59</f>
        <v/>
      </c>
      <c r="S249" s="511">
        <f>'別紙１-7月'!R59</f>
        <v>0</v>
      </c>
      <c r="T249" s="512">
        <f>'別紙１-7月'!S59</f>
        <v>0</v>
      </c>
      <c r="U249" s="512">
        <f>'別紙１-7月'!T59</f>
        <v>0</v>
      </c>
      <c r="V249" s="511">
        <f>'別紙１-7月'!U59</f>
        <v>0</v>
      </c>
      <c r="W249" s="511">
        <f>'別紙１-7月'!V59</f>
        <v>0</v>
      </c>
      <c r="X249" s="510" t="str">
        <f>'別紙１-7月'!W59</f>
        <v/>
      </c>
      <c r="Z249" s="510"/>
    </row>
    <row r="250">
      <c r="A250" s="510" t="s">
        <v>315</v>
      </c>
      <c r="B250" s="510" t="str">
        <f>'別紙１-7月'!A60</f>
        <v/>
      </c>
      <c r="C250" s="510" t="str">
        <f>'別紙１-7月'!B60</f>
        <v/>
      </c>
      <c r="D250" s="510" t="str">
        <f>'別紙１-7月'!C60</f>
        <v/>
      </c>
      <c r="E250" s="510" t="str">
        <f>'別紙１-7月'!D60</f>
        <v/>
      </c>
      <c r="F250" s="510" t="str">
        <f>'別紙１-7月'!E60</f>
        <v/>
      </c>
      <c r="G250" s="510" t="str">
        <f>'別紙１-7月'!F60</f>
        <v/>
      </c>
      <c r="H250" s="510" t="str">
        <f>'別紙１-7月'!G60</f>
        <v/>
      </c>
      <c r="I250" s="510" t="str">
        <f>'別紙１-7月'!H60</f>
        <v/>
      </c>
      <c r="J250" s="510" t="str">
        <f>'別紙１-7月'!I60</f>
        <v/>
      </c>
      <c r="K250" s="510" t="str">
        <f>'別紙１-7月'!J60</f>
        <v/>
      </c>
      <c r="L250" s="510" t="str">
        <f>'別紙１-7月'!K60</f>
        <v/>
      </c>
      <c r="M250" s="511" t="str">
        <f>'別紙１-7月'!L60</f>
        <v/>
      </c>
      <c r="N250" s="512">
        <f>'別紙１-7月'!M60</f>
        <v>0</v>
      </c>
      <c r="O250" s="511">
        <f>'別紙１-7月'!N60</f>
        <v>0</v>
      </c>
      <c r="P250" s="511" t="str">
        <f>'別紙１-7月'!O60</f>
        <v/>
      </c>
      <c r="Q250" s="511" t="str">
        <f>'別紙１-7月'!P60</f>
        <v/>
      </c>
      <c r="R250" s="511" t="str">
        <f>'別紙１-7月'!Q60</f>
        <v/>
      </c>
      <c r="S250" s="511">
        <f>'別紙１-7月'!R60</f>
        <v>0</v>
      </c>
      <c r="T250" s="512">
        <f>'別紙１-7月'!S60</f>
        <v>0</v>
      </c>
      <c r="U250" s="512">
        <f>'別紙１-7月'!T60</f>
        <v>0</v>
      </c>
      <c r="V250" s="511">
        <f>'別紙１-7月'!U60</f>
        <v>0</v>
      </c>
      <c r="W250" s="511">
        <f>'別紙１-7月'!V60</f>
        <v>0</v>
      </c>
      <c r="X250" s="510" t="str">
        <f>'別紙１-7月'!W60</f>
        <v/>
      </c>
      <c r="Z250" s="510"/>
    </row>
    <row r="251">
      <c r="A251" s="510" t="s">
        <v>315</v>
      </c>
      <c r="B251" s="510" t="str">
        <f>'別紙１-7月'!A61</f>
        <v/>
      </c>
      <c r="C251" s="510" t="str">
        <f>'別紙１-7月'!B61</f>
        <v/>
      </c>
      <c r="D251" s="510" t="str">
        <f>'別紙１-7月'!C61</f>
        <v/>
      </c>
      <c r="E251" s="510" t="str">
        <f>'別紙１-7月'!D61</f>
        <v/>
      </c>
      <c r="F251" s="510" t="str">
        <f>'別紙１-7月'!E61</f>
        <v/>
      </c>
      <c r="G251" s="510" t="str">
        <f>'別紙１-7月'!F61</f>
        <v/>
      </c>
      <c r="H251" s="510" t="str">
        <f>'別紙１-7月'!G61</f>
        <v/>
      </c>
      <c r="I251" s="510" t="str">
        <f>'別紙１-7月'!H61</f>
        <v/>
      </c>
      <c r="J251" s="510" t="str">
        <f>'別紙１-7月'!I61</f>
        <v/>
      </c>
      <c r="K251" s="510" t="str">
        <f>'別紙１-7月'!J61</f>
        <v/>
      </c>
      <c r="L251" s="510" t="str">
        <f>'別紙１-7月'!K61</f>
        <v/>
      </c>
      <c r="M251" s="511" t="str">
        <f>'別紙１-7月'!L61</f>
        <v/>
      </c>
      <c r="N251" s="512">
        <f>'別紙１-7月'!M61</f>
        <v>0</v>
      </c>
      <c r="O251" s="511">
        <f>'別紙１-7月'!N61</f>
        <v>0</v>
      </c>
      <c r="P251" s="511" t="str">
        <f>'別紙１-7月'!O61</f>
        <v/>
      </c>
      <c r="Q251" s="511" t="str">
        <f>'別紙１-7月'!P61</f>
        <v/>
      </c>
      <c r="R251" s="511" t="str">
        <f>'別紙１-7月'!Q61</f>
        <v/>
      </c>
      <c r="S251" s="511">
        <f>'別紙１-7月'!R61</f>
        <v>0</v>
      </c>
      <c r="T251" s="512">
        <f>'別紙１-7月'!S61</f>
        <v>0</v>
      </c>
      <c r="U251" s="512">
        <f>'別紙１-7月'!T61</f>
        <v>0</v>
      </c>
      <c r="V251" s="511">
        <f>'別紙１-7月'!U61</f>
        <v>0</v>
      </c>
      <c r="W251" s="511">
        <f>'別紙１-7月'!V61</f>
        <v>0</v>
      </c>
      <c r="X251" s="510" t="str">
        <f>'別紙１-7月'!W61</f>
        <v/>
      </c>
      <c r="Z251" s="510"/>
    </row>
    <row r="252">
      <c r="A252" s="510" t="s">
        <v>315</v>
      </c>
      <c r="B252" s="510" t="str">
        <f>'別紙１-7月'!A62</f>
        <v/>
      </c>
      <c r="C252" s="510" t="str">
        <f>'別紙１-7月'!B62</f>
        <v/>
      </c>
      <c r="D252" s="510" t="str">
        <f>'別紙１-7月'!C62</f>
        <v/>
      </c>
      <c r="E252" s="510" t="str">
        <f>'別紙１-7月'!D62</f>
        <v/>
      </c>
      <c r="F252" s="510" t="str">
        <f>'別紙１-7月'!E62</f>
        <v/>
      </c>
      <c r="G252" s="510" t="str">
        <f>'別紙１-7月'!F62</f>
        <v/>
      </c>
      <c r="H252" s="510" t="str">
        <f>'別紙１-7月'!G62</f>
        <v/>
      </c>
      <c r="I252" s="510" t="str">
        <f>'別紙１-7月'!H62</f>
        <v/>
      </c>
      <c r="J252" s="510" t="str">
        <f>'別紙１-7月'!I62</f>
        <v/>
      </c>
      <c r="K252" s="510" t="str">
        <f>'別紙１-7月'!J62</f>
        <v/>
      </c>
      <c r="L252" s="510" t="str">
        <f>'別紙１-7月'!K62</f>
        <v/>
      </c>
      <c r="M252" s="511" t="str">
        <f>'別紙１-7月'!L62</f>
        <v/>
      </c>
      <c r="N252" s="512">
        <f>'別紙１-7月'!M62</f>
        <v>0</v>
      </c>
      <c r="O252" s="511">
        <f>'別紙１-7月'!N62</f>
        <v>0</v>
      </c>
      <c r="P252" s="511" t="str">
        <f>'別紙１-7月'!O62</f>
        <v/>
      </c>
      <c r="Q252" s="511" t="str">
        <f>'別紙１-7月'!P62</f>
        <v/>
      </c>
      <c r="R252" s="511" t="str">
        <f>'別紙１-7月'!Q62</f>
        <v/>
      </c>
      <c r="S252" s="511">
        <f>'別紙１-7月'!R62</f>
        <v>0</v>
      </c>
      <c r="T252" s="512">
        <f>'別紙１-7月'!S62</f>
        <v>0</v>
      </c>
      <c r="U252" s="512">
        <f>'別紙１-7月'!T62</f>
        <v>0</v>
      </c>
      <c r="V252" s="511">
        <f>'別紙１-7月'!U62</f>
        <v>0</v>
      </c>
      <c r="W252" s="511">
        <f>'別紙１-7月'!V62</f>
        <v>0</v>
      </c>
      <c r="X252" s="510" t="str">
        <f>'別紙１-7月'!W62</f>
        <v/>
      </c>
      <c r="Z252" s="510"/>
    </row>
    <row r="253">
      <c r="A253" s="510" t="s">
        <v>315</v>
      </c>
      <c r="B253" s="510" t="str">
        <f>'別紙１-7月'!A63</f>
        <v/>
      </c>
      <c r="C253" s="510" t="str">
        <f>'別紙１-7月'!B63</f>
        <v/>
      </c>
      <c r="D253" s="510" t="str">
        <f>'別紙１-7月'!C63</f>
        <v/>
      </c>
      <c r="E253" s="510" t="str">
        <f>'別紙１-7月'!D63</f>
        <v/>
      </c>
      <c r="F253" s="510" t="str">
        <f>'別紙１-7月'!E63</f>
        <v/>
      </c>
      <c r="G253" s="510" t="str">
        <f>'別紙１-7月'!F63</f>
        <v/>
      </c>
      <c r="H253" s="510" t="str">
        <f>'別紙１-7月'!G63</f>
        <v/>
      </c>
      <c r="I253" s="510" t="str">
        <f>'別紙１-7月'!H63</f>
        <v/>
      </c>
      <c r="J253" s="510" t="str">
        <f>'別紙１-7月'!I63</f>
        <v/>
      </c>
      <c r="K253" s="510" t="str">
        <f>'別紙１-7月'!J63</f>
        <v/>
      </c>
      <c r="L253" s="510" t="str">
        <f>'別紙１-7月'!K63</f>
        <v/>
      </c>
      <c r="M253" s="511" t="str">
        <f>'別紙１-7月'!L63</f>
        <v/>
      </c>
      <c r="N253" s="512">
        <f>'別紙１-7月'!M63</f>
        <v>0</v>
      </c>
      <c r="O253" s="511">
        <f>'別紙１-7月'!N63</f>
        <v>0</v>
      </c>
      <c r="P253" s="511" t="str">
        <f>'別紙１-7月'!O63</f>
        <v/>
      </c>
      <c r="Q253" s="511" t="str">
        <f>'別紙１-7月'!P63</f>
        <v/>
      </c>
      <c r="R253" s="511" t="str">
        <f>'別紙１-7月'!Q63</f>
        <v/>
      </c>
      <c r="S253" s="511">
        <f>'別紙１-7月'!R63</f>
        <v>0</v>
      </c>
      <c r="T253" s="512">
        <f>'別紙１-7月'!S63</f>
        <v>0</v>
      </c>
      <c r="U253" s="512">
        <f>'別紙１-7月'!T63</f>
        <v>0</v>
      </c>
      <c r="V253" s="511">
        <f>'別紙１-7月'!U63</f>
        <v>0</v>
      </c>
      <c r="W253" s="511">
        <f>'別紙１-7月'!V63</f>
        <v>0</v>
      </c>
      <c r="X253" s="510" t="str">
        <f>'別紙１-7月'!W63</f>
        <v/>
      </c>
      <c r="Z253" s="510"/>
    </row>
    <row r="254">
      <c r="A254" s="510" t="s">
        <v>315</v>
      </c>
      <c r="B254" s="510" t="str">
        <f>'別紙１-7月'!A64</f>
        <v/>
      </c>
      <c r="C254" s="510" t="str">
        <f>'別紙１-7月'!B64</f>
        <v/>
      </c>
      <c r="D254" s="510" t="str">
        <f>'別紙１-7月'!C64</f>
        <v/>
      </c>
      <c r="E254" s="510" t="str">
        <f>'別紙１-7月'!D64</f>
        <v/>
      </c>
      <c r="F254" s="510" t="str">
        <f>'別紙１-7月'!E64</f>
        <v/>
      </c>
      <c r="G254" s="510" t="str">
        <f>'別紙１-7月'!F64</f>
        <v/>
      </c>
      <c r="H254" s="510" t="str">
        <f>'別紙１-7月'!G64</f>
        <v/>
      </c>
      <c r="I254" s="510" t="str">
        <f>'別紙１-7月'!H64</f>
        <v/>
      </c>
      <c r="J254" s="510" t="str">
        <f>'別紙１-7月'!I64</f>
        <v/>
      </c>
      <c r="K254" s="510" t="str">
        <f>'別紙１-7月'!J64</f>
        <v/>
      </c>
      <c r="L254" s="510" t="str">
        <f>'別紙１-7月'!K64</f>
        <v/>
      </c>
      <c r="M254" s="511" t="str">
        <f>'別紙１-7月'!L64</f>
        <v/>
      </c>
      <c r="N254" s="512">
        <f>'別紙１-7月'!M64</f>
        <v>0</v>
      </c>
      <c r="O254" s="511">
        <f>'別紙１-7月'!N64</f>
        <v>0</v>
      </c>
      <c r="P254" s="511" t="str">
        <f>'別紙１-7月'!O64</f>
        <v/>
      </c>
      <c r="Q254" s="511" t="str">
        <f>'別紙１-7月'!P64</f>
        <v/>
      </c>
      <c r="R254" s="511" t="str">
        <f>'別紙１-7月'!Q64</f>
        <v/>
      </c>
      <c r="S254" s="511">
        <f>'別紙１-7月'!R64</f>
        <v>0</v>
      </c>
      <c r="T254" s="512">
        <f>'別紙１-7月'!S64</f>
        <v>0</v>
      </c>
      <c r="U254" s="512">
        <f>'別紙１-7月'!T64</f>
        <v>0</v>
      </c>
      <c r="V254" s="511">
        <f>'別紙１-7月'!U64</f>
        <v>0</v>
      </c>
      <c r="W254" s="511">
        <f>'別紙１-7月'!V64</f>
        <v>0</v>
      </c>
      <c r="X254" s="510" t="str">
        <f>'別紙１-7月'!W64</f>
        <v/>
      </c>
      <c r="Z254" s="510"/>
    </row>
    <row r="255">
      <c r="A255" s="510" t="s">
        <v>315</v>
      </c>
      <c r="B255" s="510" t="str">
        <f>'別紙１-7月'!A65</f>
        <v/>
      </c>
      <c r="C255" s="510" t="str">
        <f>'別紙１-7月'!B65</f>
        <v/>
      </c>
      <c r="D255" s="510" t="str">
        <f>'別紙１-7月'!C65</f>
        <v/>
      </c>
      <c r="E255" s="510" t="str">
        <f>'別紙１-7月'!D65</f>
        <v/>
      </c>
      <c r="F255" s="510" t="str">
        <f>'別紙１-7月'!E65</f>
        <v/>
      </c>
      <c r="G255" s="510" t="str">
        <f>'別紙１-7月'!F65</f>
        <v/>
      </c>
      <c r="H255" s="510" t="str">
        <f>'別紙１-7月'!G65</f>
        <v/>
      </c>
      <c r="I255" s="510" t="str">
        <f>'別紙１-7月'!H65</f>
        <v/>
      </c>
      <c r="J255" s="510" t="str">
        <f>'別紙１-7月'!I65</f>
        <v/>
      </c>
      <c r="K255" s="510" t="str">
        <f>'別紙１-7月'!J65</f>
        <v/>
      </c>
      <c r="L255" s="510" t="str">
        <f>'別紙１-7月'!K65</f>
        <v/>
      </c>
      <c r="M255" s="511" t="str">
        <f>'別紙１-7月'!L65</f>
        <v/>
      </c>
      <c r="N255" s="512">
        <f>'別紙１-7月'!M65</f>
        <v>0</v>
      </c>
      <c r="O255" s="511">
        <f>'別紙１-7月'!N65</f>
        <v>0</v>
      </c>
      <c r="P255" s="511" t="str">
        <f>'別紙１-7月'!O65</f>
        <v/>
      </c>
      <c r="Q255" s="511" t="str">
        <f>'別紙１-7月'!P65</f>
        <v/>
      </c>
      <c r="R255" s="511" t="str">
        <f>'別紙１-7月'!Q65</f>
        <v/>
      </c>
      <c r="S255" s="511">
        <f>'別紙１-7月'!R65</f>
        <v>0</v>
      </c>
      <c r="T255" s="512">
        <f>'別紙１-7月'!S65</f>
        <v>0</v>
      </c>
      <c r="U255" s="512">
        <f>'別紙１-7月'!T65</f>
        <v>0</v>
      </c>
      <c r="V255" s="511">
        <f>'別紙１-7月'!U65</f>
        <v>0</v>
      </c>
      <c r="W255" s="511">
        <f>'別紙１-7月'!V65</f>
        <v>0</v>
      </c>
      <c r="X255" s="510" t="str">
        <f>'別紙１-7月'!W65</f>
        <v/>
      </c>
      <c r="Z255" s="510"/>
    </row>
    <row r="256">
      <c r="A256" s="510" t="s">
        <v>315</v>
      </c>
      <c r="B256" s="510" t="str">
        <f>'別紙１-7月'!A66</f>
        <v/>
      </c>
      <c r="C256" s="510" t="str">
        <f>'別紙１-7月'!B66</f>
        <v/>
      </c>
      <c r="D256" s="510" t="str">
        <f>'別紙１-7月'!C66</f>
        <v/>
      </c>
      <c r="E256" s="510" t="str">
        <f>'別紙１-7月'!D66</f>
        <v/>
      </c>
      <c r="F256" s="510" t="str">
        <f>'別紙１-7月'!E66</f>
        <v/>
      </c>
      <c r="G256" s="510" t="str">
        <f>'別紙１-7月'!F66</f>
        <v/>
      </c>
      <c r="H256" s="510" t="str">
        <f>'別紙１-7月'!G66</f>
        <v/>
      </c>
      <c r="I256" s="510" t="str">
        <f>'別紙１-7月'!H66</f>
        <v/>
      </c>
      <c r="J256" s="510" t="str">
        <f>'別紙１-7月'!I66</f>
        <v/>
      </c>
      <c r="K256" s="510" t="str">
        <f>'別紙１-7月'!J66</f>
        <v/>
      </c>
      <c r="L256" s="510" t="str">
        <f>'別紙１-7月'!K66</f>
        <v/>
      </c>
      <c r="M256" s="511" t="str">
        <f>'別紙１-7月'!L66</f>
        <v/>
      </c>
      <c r="N256" s="512">
        <f>'別紙１-7月'!M66</f>
        <v>0</v>
      </c>
      <c r="O256" s="511">
        <f>'別紙１-7月'!N66</f>
        <v>0</v>
      </c>
      <c r="P256" s="511" t="str">
        <f>'別紙１-7月'!O66</f>
        <v/>
      </c>
      <c r="Q256" s="511" t="str">
        <f>'別紙１-7月'!P66</f>
        <v/>
      </c>
      <c r="R256" s="511" t="str">
        <f>'別紙１-7月'!Q66</f>
        <v/>
      </c>
      <c r="S256" s="511">
        <f>'別紙１-7月'!R66</f>
        <v>0</v>
      </c>
      <c r="T256" s="512">
        <f>'別紙１-7月'!S66</f>
        <v>0</v>
      </c>
      <c r="U256" s="512">
        <f>'別紙１-7月'!T66</f>
        <v>0</v>
      </c>
      <c r="V256" s="511">
        <f>'別紙１-7月'!U66</f>
        <v>0</v>
      </c>
      <c r="W256" s="511">
        <f>'別紙１-7月'!V66</f>
        <v>0</v>
      </c>
      <c r="X256" s="510" t="str">
        <f>'別紙１-7月'!W66</f>
        <v/>
      </c>
      <c r="Z256" s="510"/>
    </row>
    <row r="257">
      <c r="A257" s="510" t="s">
        <v>315</v>
      </c>
      <c r="B257" s="510" t="str">
        <f>'別紙１-7月'!A67</f>
        <v/>
      </c>
      <c r="C257" s="510" t="str">
        <f>'別紙１-7月'!B67</f>
        <v/>
      </c>
      <c r="D257" s="510" t="str">
        <f>'別紙１-7月'!C67</f>
        <v/>
      </c>
      <c r="E257" s="510" t="str">
        <f>'別紙１-7月'!D67</f>
        <v/>
      </c>
      <c r="F257" s="510" t="str">
        <f>'別紙１-7月'!E67</f>
        <v/>
      </c>
      <c r="G257" s="510" t="str">
        <f>'別紙１-7月'!F67</f>
        <v/>
      </c>
      <c r="H257" s="510" t="str">
        <f>'別紙１-7月'!G67</f>
        <v/>
      </c>
      <c r="I257" s="510" t="str">
        <f>'別紙１-7月'!H67</f>
        <v/>
      </c>
      <c r="J257" s="510" t="str">
        <f>'別紙１-7月'!I67</f>
        <v/>
      </c>
      <c r="K257" s="510" t="str">
        <f>'別紙１-7月'!J67</f>
        <v/>
      </c>
      <c r="L257" s="510" t="str">
        <f>'別紙１-7月'!K67</f>
        <v/>
      </c>
      <c r="M257" s="511" t="str">
        <f>'別紙１-7月'!L67</f>
        <v/>
      </c>
      <c r="N257" s="512">
        <f>'別紙１-7月'!M67</f>
        <v>0</v>
      </c>
      <c r="O257" s="511">
        <f>'別紙１-7月'!N67</f>
        <v>0</v>
      </c>
      <c r="P257" s="511" t="str">
        <f>'別紙１-7月'!O67</f>
        <v/>
      </c>
      <c r="Q257" s="511" t="str">
        <f>'別紙１-7月'!P67</f>
        <v/>
      </c>
      <c r="R257" s="511" t="str">
        <f>'別紙１-7月'!Q67</f>
        <v/>
      </c>
      <c r="S257" s="511">
        <f>'別紙１-7月'!R67</f>
        <v>0</v>
      </c>
      <c r="T257" s="512">
        <f>'別紙１-7月'!S67</f>
        <v>0</v>
      </c>
      <c r="U257" s="512">
        <f>'別紙１-7月'!T67</f>
        <v>0</v>
      </c>
      <c r="V257" s="511">
        <f>'別紙１-7月'!U67</f>
        <v>0</v>
      </c>
      <c r="W257" s="511">
        <f>'別紙１-7月'!V67</f>
        <v>0</v>
      </c>
      <c r="X257" s="510" t="str">
        <f>'別紙１-7月'!W67</f>
        <v/>
      </c>
      <c r="Z257" s="510"/>
    </row>
    <row r="258">
      <c r="A258" s="510" t="s">
        <v>315</v>
      </c>
      <c r="B258" s="510" t="str">
        <f>'別紙１-7月'!A68</f>
        <v/>
      </c>
      <c r="C258" s="510" t="str">
        <f>'別紙１-7月'!B68</f>
        <v/>
      </c>
      <c r="D258" s="510" t="str">
        <f>'別紙１-7月'!C68</f>
        <v/>
      </c>
      <c r="E258" s="510" t="str">
        <f>'別紙１-7月'!D68</f>
        <v/>
      </c>
      <c r="F258" s="510" t="str">
        <f>'別紙１-7月'!E68</f>
        <v/>
      </c>
      <c r="G258" s="510" t="str">
        <f>'別紙１-7月'!F68</f>
        <v/>
      </c>
      <c r="H258" s="510" t="str">
        <f>'別紙１-7月'!G68</f>
        <v/>
      </c>
      <c r="I258" s="510" t="str">
        <f>'別紙１-7月'!H68</f>
        <v/>
      </c>
      <c r="J258" s="510" t="str">
        <f>'別紙１-7月'!I68</f>
        <v/>
      </c>
      <c r="K258" s="510" t="str">
        <f>'別紙１-7月'!J68</f>
        <v/>
      </c>
      <c r="L258" s="510" t="str">
        <f>'別紙１-7月'!K68</f>
        <v/>
      </c>
      <c r="M258" s="511" t="str">
        <f>'別紙１-7月'!L68</f>
        <v/>
      </c>
      <c r="N258" s="512">
        <f>'別紙１-7月'!M68</f>
        <v>0</v>
      </c>
      <c r="O258" s="511">
        <f>'別紙１-7月'!N68</f>
        <v>0</v>
      </c>
      <c r="P258" s="511" t="str">
        <f>'別紙１-7月'!O68</f>
        <v/>
      </c>
      <c r="Q258" s="511" t="str">
        <f>'別紙１-7月'!P68</f>
        <v/>
      </c>
      <c r="R258" s="511" t="str">
        <f>'別紙１-7月'!Q68</f>
        <v/>
      </c>
      <c r="S258" s="511">
        <f>'別紙１-7月'!R68</f>
        <v>0</v>
      </c>
      <c r="T258" s="512">
        <f>'別紙１-7月'!S68</f>
        <v>0</v>
      </c>
      <c r="U258" s="512">
        <f>'別紙１-7月'!T68</f>
        <v>0</v>
      </c>
      <c r="V258" s="511">
        <f>'別紙１-7月'!U68</f>
        <v>0</v>
      </c>
      <c r="W258" s="511">
        <f>'別紙１-7月'!V68</f>
        <v>0</v>
      </c>
      <c r="X258" s="510" t="str">
        <f>'別紙１-7月'!W68</f>
        <v/>
      </c>
      <c r="Z258" s="510"/>
    </row>
    <row r="259">
      <c r="A259" s="510" t="s">
        <v>315</v>
      </c>
      <c r="B259" s="510" t="str">
        <f>'別紙１-7月'!A69</f>
        <v/>
      </c>
      <c r="C259" s="510" t="str">
        <f>'別紙１-7月'!B69</f>
        <v/>
      </c>
      <c r="D259" s="510" t="str">
        <f>'別紙１-7月'!C69</f>
        <v/>
      </c>
      <c r="E259" s="510" t="str">
        <f>'別紙１-7月'!D69</f>
        <v/>
      </c>
      <c r="F259" s="510" t="str">
        <f>'別紙１-7月'!E69</f>
        <v/>
      </c>
      <c r="G259" s="510" t="str">
        <f>'別紙１-7月'!F69</f>
        <v/>
      </c>
      <c r="H259" s="510" t="str">
        <f>'別紙１-7月'!G69</f>
        <v/>
      </c>
      <c r="I259" s="510" t="str">
        <f>'別紙１-7月'!H69</f>
        <v/>
      </c>
      <c r="J259" s="510" t="str">
        <f>'別紙１-7月'!I69</f>
        <v/>
      </c>
      <c r="K259" s="510" t="str">
        <f>'別紙１-7月'!J69</f>
        <v/>
      </c>
      <c r="L259" s="510" t="str">
        <f>'別紙１-7月'!K69</f>
        <v/>
      </c>
      <c r="M259" s="511" t="str">
        <f>'別紙１-7月'!L69</f>
        <v/>
      </c>
      <c r="N259" s="512">
        <f>'別紙１-7月'!M69</f>
        <v>0</v>
      </c>
      <c r="O259" s="511">
        <f>'別紙１-7月'!N69</f>
        <v>0</v>
      </c>
      <c r="P259" s="511" t="str">
        <f>'別紙１-7月'!O69</f>
        <v/>
      </c>
      <c r="Q259" s="511" t="str">
        <f>'別紙１-7月'!P69</f>
        <v/>
      </c>
      <c r="R259" s="511" t="str">
        <f>'別紙１-7月'!Q69</f>
        <v/>
      </c>
      <c r="S259" s="511">
        <f>'別紙１-7月'!R69</f>
        <v>0</v>
      </c>
      <c r="T259" s="512">
        <f>'別紙１-7月'!S69</f>
        <v>0</v>
      </c>
      <c r="U259" s="512">
        <f>'別紙１-7月'!T69</f>
        <v>0</v>
      </c>
      <c r="V259" s="511">
        <f>'別紙１-7月'!U69</f>
        <v>0</v>
      </c>
      <c r="W259" s="511">
        <f>'別紙１-7月'!V69</f>
        <v>0</v>
      </c>
      <c r="X259" s="510" t="str">
        <f>'別紙１-7月'!W69</f>
        <v/>
      </c>
      <c r="Z259" s="510"/>
    </row>
    <row r="260">
      <c r="A260" s="510" t="s">
        <v>315</v>
      </c>
      <c r="B260" s="510" t="str">
        <f>'別紙１-7月'!A70</f>
        <v/>
      </c>
      <c r="C260" s="510" t="str">
        <f>'別紙１-7月'!B70</f>
        <v/>
      </c>
      <c r="D260" s="510" t="str">
        <f>'別紙１-7月'!C70</f>
        <v/>
      </c>
      <c r="E260" s="510" t="str">
        <f>'別紙１-7月'!D70</f>
        <v/>
      </c>
      <c r="F260" s="510" t="str">
        <f>'別紙１-7月'!E70</f>
        <v/>
      </c>
      <c r="G260" s="510" t="str">
        <f>'別紙１-7月'!F70</f>
        <v/>
      </c>
      <c r="H260" s="510" t="str">
        <f>'別紙１-7月'!G70</f>
        <v/>
      </c>
      <c r="I260" s="510" t="str">
        <f>'別紙１-7月'!H70</f>
        <v/>
      </c>
      <c r="J260" s="510" t="str">
        <f>'別紙１-7月'!I70</f>
        <v/>
      </c>
      <c r="K260" s="510" t="str">
        <f>'別紙１-7月'!J70</f>
        <v/>
      </c>
      <c r="L260" s="510" t="str">
        <f>'別紙１-7月'!K70</f>
        <v/>
      </c>
      <c r="M260" s="511" t="str">
        <f>'別紙１-7月'!L70</f>
        <v/>
      </c>
      <c r="N260" s="512">
        <f>'別紙１-7月'!M70</f>
        <v>0</v>
      </c>
      <c r="O260" s="511">
        <f>'別紙１-7月'!N70</f>
        <v>0</v>
      </c>
      <c r="P260" s="511" t="str">
        <f>'別紙１-7月'!O70</f>
        <v/>
      </c>
      <c r="Q260" s="511" t="str">
        <f>'別紙１-7月'!P70</f>
        <v/>
      </c>
      <c r="R260" s="511" t="str">
        <f>'別紙１-7月'!Q70</f>
        <v/>
      </c>
      <c r="S260" s="511">
        <f>'別紙１-7月'!R70</f>
        <v>0</v>
      </c>
      <c r="T260" s="512">
        <f>'別紙１-7月'!S70</f>
        <v>0</v>
      </c>
      <c r="U260" s="512">
        <f>'別紙１-7月'!T70</f>
        <v>0</v>
      </c>
      <c r="V260" s="511">
        <f>'別紙１-7月'!U70</f>
        <v>0</v>
      </c>
      <c r="W260" s="511">
        <f>'別紙１-7月'!V70</f>
        <v>0</v>
      </c>
      <c r="X260" s="510" t="str">
        <f>'別紙１-7月'!W70</f>
        <v/>
      </c>
      <c r="Z260" s="510"/>
    </row>
    <row r="261">
      <c r="A261" s="510" t="s">
        <v>315</v>
      </c>
      <c r="B261" s="510" t="str">
        <f>'別紙１-7月'!A71</f>
        <v/>
      </c>
      <c r="C261" s="510" t="str">
        <f>'別紙１-7月'!B71</f>
        <v/>
      </c>
      <c r="D261" s="510" t="str">
        <f>'別紙１-7月'!C71</f>
        <v/>
      </c>
      <c r="E261" s="510" t="str">
        <f>'別紙１-7月'!D71</f>
        <v/>
      </c>
      <c r="F261" s="510" t="str">
        <f>'別紙１-7月'!E71</f>
        <v/>
      </c>
      <c r="G261" s="510" t="str">
        <f>'別紙１-7月'!F71</f>
        <v/>
      </c>
      <c r="H261" s="510" t="str">
        <f>'別紙１-7月'!G71</f>
        <v/>
      </c>
      <c r="I261" s="510" t="str">
        <f>'別紙１-7月'!H71</f>
        <v/>
      </c>
      <c r="J261" s="510" t="str">
        <f>'別紙１-7月'!I71</f>
        <v/>
      </c>
      <c r="K261" s="510" t="str">
        <f>'別紙１-7月'!J71</f>
        <v/>
      </c>
      <c r="L261" s="510" t="str">
        <f>'別紙１-7月'!K71</f>
        <v/>
      </c>
      <c r="M261" s="511" t="str">
        <f>'別紙１-7月'!L71</f>
        <v/>
      </c>
      <c r="N261" s="512">
        <f>'別紙１-7月'!M71</f>
        <v>0</v>
      </c>
      <c r="O261" s="511">
        <f>'別紙１-7月'!N71</f>
        <v>0</v>
      </c>
      <c r="P261" s="511" t="str">
        <f>'別紙１-7月'!O71</f>
        <v/>
      </c>
      <c r="Q261" s="511" t="str">
        <f>'別紙１-7月'!P71</f>
        <v/>
      </c>
      <c r="R261" s="511" t="str">
        <f>'別紙１-7月'!Q71</f>
        <v/>
      </c>
      <c r="S261" s="511">
        <f>'別紙１-7月'!R71</f>
        <v>0</v>
      </c>
      <c r="T261" s="512">
        <f>'別紙１-7月'!S71</f>
        <v>0</v>
      </c>
      <c r="U261" s="512">
        <f>'別紙１-7月'!T71</f>
        <v>0</v>
      </c>
      <c r="V261" s="511">
        <f>'別紙１-7月'!U71</f>
        <v>0</v>
      </c>
      <c r="W261" s="511">
        <f>'別紙１-7月'!V71</f>
        <v>0</v>
      </c>
      <c r="X261" s="510" t="str">
        <f>'別紙１-7月'!W71</f>
        <v/>
      </c>
      <c r="Z261" s="510"/>
    </row>
    <row r="262">
      <c r="A262" s="510" t="s">
        <v>315</v>
      </c>
      <c r="B262" s="510" t="str">
        <f>'別紙１-7月'!A72</f>
        <v/>
      </c>
      <c r="C262" s="510" t="str">
        <f>'別紙１-7月'!B72</f>
        <v/>
      </c>
      <c r="D262" s="510" t="str">
        <f>'別紙１-7月'!C72</f>
        <v/>
      </c>
      <c r="E262" s="510" t="str">
        <f>'別紙１-7月'!D72</f>
        <v/>
      </c>
      <c r="F262" s="510" t="str">
        <f>'別紙１-7月'!E72</f>
        <v/>
      </c>
      <c r="G262" s="510" t="str">
        <f>'別紙１-7月'!F72</f>
        <v/>
      </c>
      <c r="H262" s="510" t="str">
        <f>'別紙１-7月'!G72</f>
        <v/>
      </c>
      <c r="I262" s="510" t="str">
        <f>'別紙１-7月'!H72</f>
        <v/>
      </c>
      <c r="J262" s="510" t="str">
        <f>'別紙１-7月'!I72</f>
        <v/>
      </c>
      <c r="K262" s="510" t="str">
        <f>'別紙１-7月'!J72</f>
        <v/>
      </c>
      <c r="L262" s="510" t="str">
        <f>'別紙１-7月'!K72</f>
        <v/>
      </c>
      <c r="M262" s="511" t="str">
        <f>'別紙１-7月'!L72</f>
        <v/>
      </c>
      <c r="N262" s="512">
        <f>'別紙１-7月'!M72</f>
        <v>0</v>
      </c>
      <c r="O262" s="511">
        <f>'別紙１-7月'!N72</f>
        <v>0</v>
      </c>
      <c r="P262" s="511" t="str">
        <f>'別紙１-7月'!O72</f>
        <v/>
      </c>
      <c r="Q262" s="511" t="str">
        <f>'別紙１-7月'!P72</f>
        <v/>
      </c>
      <c r="R262" s="511" t="str">
        <f>'別紙１-7月'!Q72</f>
        <v/>
      </c>
      <c r="S262" s="511">
        <f>'別紙１-7月'!R72</f>
        <v>0</v>
      </c>
      <c r="T262" s="512">
        <f>'別紙１-7月'!S72</f>
        <v>0</v>
      </c>
      <c r="U262" s="512">
        <f>'別紙１-7月'!T72</f>
        <v>0</v>
      </c>
      <c r="V262" s="511">
        <f>'別紙１-7月'!U72</f>
        <v>0</v>
      </c>
      <c r="W262" s="511">
        <f>'別紙１-7月'!V72</f>
        <v>0</v>
      </c>
      <c r="X262" s="510" t="str">
        <f>'別紙１-7月'!W72</f>
        <v/>
      </c>
      <c r="Z262" s="510"/>
    </row>
    <row r="263">
      <c r="A263" s="510" t="s">
        <v>315</v>
      </c>
      <c r="B263" s="510" t="str">
        <f>'別紙１-7月'!A73</f>
        <v/>
      </c>
      <c r="C263" s="510" t="str">
        <f>'別紙１-7月'!B73</f>
        <v/>
      </c>
      <c r="D263" s="510" t="str">
        <f>'別紙１-7月'!C73</f>
        <v/>
      </c>
      <c r="E263" s="510" t="str">
        <f>'別紙１-7月'!D73</f>
        <v/>
      </c>
      <c r="F263" s="510" t="str">
        <f>'別紙１-7月'!E73</f>
        <v/>
      </c>
      <c r="G263" s="510" t="str">
        <f>'別紙１-7月'!F73</f>
        <v/>
      </c>
      <c r="H263" s="510" t="str">
        <f>'別紙１-7月'!G73</f>
        <v/>
      </c>
      <c r="I263" s="510" t="str">
        <f>'別紙１-7月'!H73</f>
        <v/>
      </c>
      <c r="J263" s="510" t="str">
        <f>'別紙１-7月'!I73</f>
        <v/>
      </c>
      <c r="K263" s="510" t="str">
        <f>'別紙１-7月'!J73</f>
        <v/>
      </c>
      <c r="L263" s="510" t="str">
        <f>'別紙１-7月'!K73</f>
        <v/>
      </c>
      <c r="M263" s="511" t="str">
        <f>'別紙１-7月'!L73</f>
        <v/>
      </c>
      <c r="N263" s="512">
        <f>'別紙１-7月'!M73</f>
        <v>0</v>
      </c>
      <c r="O263" s="511">
        <f>'別紙１-7月'!N73</f>
        <v>0</v>
      </c>
      <c r="P263" s="511" t="str">
        <f>'別紙１-7月'!O73</f>
        <v/>
      </c>
      <c r="Q263" s="511" t="str">
        <f>'別紙１-7月'!P73</f>
        <v/>
      </c>
      <c r="R263" s="511" t="str">
        <f>'別紙１-7月'!Q73</f>
        <v/>
      </c>
      <c r="S263" s="511">
        <f>'別紙１-7月'!R73</f>
        <v>0</v>
      </c>
      <c r="T263" s="512">
        <f>'別紙１-7月'!S73</f>
        <v>0</v>
      </c>
      <c r="U263" s="512">
        <f>'別紙１-7月'!T73</f>
        <v>0</v>
      </c>
      <c r="V263" s="511">
        <f>'別紙１-7月'!U73</f>
        <v>0</v>
      </c>
      <c r="W263" s="511">
        <f>'別紙１-7月'!V73</f>
        <v>0</v>
      </c>
      <c r="X263" s="510" t="str">
        <f>'別紙１-7月'!W73</f>
        <v/>
      </c>
      <c r="Z263" s="510"/>
    </row>
    <row r="264">
      <c r="A264" s="510" t="s">
        <v>315</v>
      </c>
      <c r="B264" s="510" t="str">
        <f>'別紙１-7月'!A74</f>
        <v/>
      </c>
      <c r="C264" s="510" t="str">
        <f>'別紙１-7月'!B74</f>
        <v/>
      </c>
      <c r="D264" s="510" t="str">
        <f>'別紙１-7月'!C74</f>
        <v/>
      </c>
      <c r="E264" s="510" t="str">
        <f>'別紙１-7月'!D74</f>
        <v/>
      </c>
      <c r="F264" s="510" t="str">
        <f>'別紙１-7月'!E74</f>
        <v/>
      </c>
      <c r="G264" s="510" t="str">
        <f>'別紙１-7月'!F74</f>
        <v/>
      </c>
      <c r="H264" s="510" t="str">
        <f>'別紙１-7月'!G74</f>
        <v/>
      </c>
      <c r="I264" s="510" t="str">
        <f>'別紙１-7月'!H74</f>
        <v/>
      </c>
      <c r="J264" s="510" t="str">
        <f>'別紙１-7月'!I74</f>
        <v/>
      </c>
      <c r="K264" s="510" t="str">
        <f>'別紙１-7月'!J74</f>
        <v/>
      </c>
      <c r="L264" s="510" t="str">
        <f>'別紙１-7月'!K74</f>
        <v/>
      </c>
      <c r="M264" s="511" t="str">
        <f>'別紙１-7月'!L74</f>
        <v/>
      </c>
      <c r="N264" s="512">
        <f>'別紙１-7月'!M74</f>
        <v>0</v>
      </c>
      <c r="O264" s="511">
        <f>'別紙１-7月'!N74</f>
        <v>0</v>
      </c>
      <c r="P264" s="511" t="str">
        <f>'別紙１-7月'!O74</f>
        <v/>
      </c>
      <c r="Q264" s="511" t="str">
        <f>'別紙１-7月'!P74</f>
        <v/>
      </c>
      <c r="R264" s="511" t="str">
        <f>'別紙１-7月'!Q74</f>
        <v/>
      </c>
      <c r="S264" s="511">
        <f>'別紙１-7月'!R74</f>
        <v>0</v>
      </c>
      <c r="T264" s="512">
        <f>'別紙１-7月'!S74</f>
        <v>0</v>
      </c>
      <c r="U264" s="512">
        <f>'別紙１-7月'!T74</f>
        <v>0</v>
      </c>
      <c r="V264" s="511">
        <f>'別紙１-7月'!U74</f>
        <v>0</v>
      </c>
      <c r="W264" s="511">
        <f>'別紙１-7月'!V74</f>
        <v>0</v>
      </c>
      <c r="X264" s="510" t="str">
        <f>'別紙１-7月'!W74</f>
        <v/>
      </c>
      <c r="Z264" s="510"/>
    </row>
    <row r="265">
      <c r="A265" s="510" t="s">
        <v>315</v>
      </c>
      <c r="B265" s="510" t="str">
        <f>'別紙１-7月'!A75</f>
        <v/>
      </c>
      <c r="C265" s="510" t="str">
        <f>'別紙１-7月'!B75</f>
        <v/>
      </c>
      <c r="D265" s="510" t="str">
        <f>'別紙１-7月'!C75</f>
        <v/>
      </c>
      <c r="E265" s="510" t="str">
        <f>'別紙１-7月'!D75</f>
        <v/>
      </c>
      <c r="F265" s="510" t="str">
        <f>'別紙１-7月'!E75</f>
        <v/>
      </c>
      <c r="G265" s="510" t="str">
        <f>'別紙１-7月'!F75</f>
        <v/>
      </c>
      <c r="H265" s="510" t="str">
        <f>'別紙１-7月'!G75</f>
        <v/>
      </c>
      <c r="I265" s="510" t="str">
        <f>'別紙１-7月'!H75</f>
        <v/>
      </c>
      <c r="J265" s="510" t="str">
        <f>'別紙１-7月'!I75</f>
        <v/>
      </c>
      <c r="K265" s="510" t="str">
        <f>'別紙１-7月'!J75</f>
        <v/>
      </c>
      <c r="L265" s="510" t="str">
        <f>'別紙１-7月'!K75</f>
        <v/>
      </c>
      <c r="M265" s="511" t="str">
        <f>'別紙１-7月'!L75</f>
        <v/>
      </c>
      <c r="N265" s="512">
        <f>'別紙１-7月'!M75</f>
        <v>0</v>
      </c>
      <c r="O265" s="511">
        <f>'別紙１-7月'!N75</f>
        <v>0</v>
      </c>
      <c r="P265" s="511" t="str">
        <f>'別紙１-7月'!O75</f>
        <v/>
      </c>
      <c r="Q265" s="511" t="str">
        <f>'別紙１-7月'!P75</f>
        <v/>
      </c>
      <c r="R265" s="511" t="str">
        <f>'別紙１-7月'!Q75</f>
        <v/>
      </c>
      <c r="S265" s="511">
        <f>'別紙１-7月'!R75</f>
        <v>0</v>
      </c>
      <c r="T265" s="512">
        <f>'別紙１-7月'!S75</f>
        <v>0</v>
      </c>
      <c r="U265" s="512">
        <f>'別紙１-7月'!T75</f>
        <v>0</v>
      </c>
      <c r="V265" s="511">
        <f>'別紙１-7月'!U75</f>
        <v>0</v>
      </c>
      <c r="W265" s="511">
        <f>'別紙１-7月'!V75</f>
        <v>0</v>
      </c>
      <c r="X265" s="510" t="str">
        <f>'別紙１-7月'!W75</f>
        <v/>
      </c>
      <c r="Z265" s="510"/>
    </row>
    <row r="266">
      <c r="A266" s="510" t="s">
        <v>315</v>
      </c>
      <c r="B266" s="510" t="str">
        <f>'別紙１-7月'!A76</f>
        <v/>
      </c>
      <c r="C266" s="510" t="str">
        <f>'別紙１-7月'!B76</f>
        <v/>
      </c>
      <c r="D266" s="510" t="str">
        <f>'別紙１-7月'!C76</f>
        <v/>
      </c>
      <c r="E266" s="510" t="str">
        <f>'別紙１-7月'!D76</f>
        <v/>
      </c>
      <c r="F266" s="510" t="str">
        <f>'別紙１-7月'!E76</f>
        <v/>
      </c>
      <c r="G266" s="510" t="str">
        <f>'別紙１-7月'!F76</f>
        <v/>
      </c>
      <c r="H266" s="510" t="str">
        <f>'別紙１-7月'!G76</f>
        <v/>
      </c>
      <c r="I266" s="510" t="str">
        <f>'別紙１-7月'!H76</f>
        <v/>
      </c>
      <c r="J266" s="510" t="str">
        <f>'別紙１-7月'!I76</f>
        <v/>
      </c>
      <c r="K266" s="510" t="str">
        <f>'別紙１-7月'!J76</f>
        <v/>
      </c>
      <c r="L266" s="510" t="str">
        <f>'別紙１-7月'!K76</f>
        <v/>
      </c>
      <c r="M266" s="511" t="str">
        <f>'別紙１-7月'!L76</f>
        <v/>
      </c>
      <c r="N266" s="512">
        <f>'別紙１-7月'!M76</f>
        <v>0</v>
      </c>
      <c r="O266" s="511">
        <f>'別紙１-7月'!N76</f>
        <v>0</v>
      </c>
      <c r="P266" s="511" t="str">
        <f>'別紙１-7月'!O76</f>
        <v/>
      </c>
      <c r="Q266" s="511" t="str">
        <f>'別紙１-7月'!P76</f>
        <v/>
      </c>
      <c r="R266" s="511" t="str">
        <f>'別紙１-7月'!Q76</f>
        <v/>
      </c>
      <c r="S266" s="511">
        <f>'別紙１-7月'!R76</f>
        <v>0</v>
      </c>
      <c r="T266" s="512">
        <f>'別紙１-7月'!S76</f>
        <v>0</v>
      </c>
      <c r="U266" s="512">
        <f>'別紙１-7月'!T76</f>
        <v>0</v>
      </c>
      <c r="V266" s="511">
        <f>'別紙１-7月'!U76</f>
        <v>0</v>
      </c>
      <c r="W266" s="511">
        <f>'別紙１-7月'!V76</f>
        <v>0</v>
      </c>
      <c r="X266" s="510" t="str">
        <f>'別紙１-7月'!W76</f>
        <v/>
      </c>
      <c r="Z266" s="510"/>
    </row>
    <row r="267">
      <c r="A267" s="510" t="s">
        <v>315</v>
      </c>
      <c r="B267" s="510" t="str">
        <f>'別紙１-7月'!A77</f>
        <v/>
      </c>
      <c r="C267" s="510" t="str">
        <f>'別紙１-7月'!B77</f>
        <v/>
      </c>
      <c r="D267" s="510" t="str">
        <f>'別紙１-7月'!C77</f>
        <v/>
      </c>
      <c r="E267" s="510" t="str">
        <f>'別紙１-7月'!D77</f>
        <v/>
      </c>
      <c r="F267" s="510" t="str">
        <f>'別紙１-7月'!E77</f>
        <v/>
      </c>
      <c r="G267" s="510" t="str">
        <f>'別紙１-7月'!F77</f>
        <v/>
      </c>
      <c r="H267" s="510" t="str">
        <f>'別紙１-7月'!G77</f>
        <v/>
      </c>
      <c r="I267" s="510" t="str">
        <f>'別紙１-7月'!H77</f>
        <v/>
      </c>
      <c r="J267" s="510" t="str">
        <f>'別紙１-7月'!I77</f>
        <v/>
      </c>
      <c r="K267" s="510" t="str">
        <f>'別紙１-7月'!J77</f>
        <v/>
      </c>
      <c r="L267" s="510" t="str">
        <f>'別紙１-7月'!K77</f>
        <v/>
      </c>
      <c r="M267" s="511" t="str">
        <f>'別紙１-7月'!L77</f>
        <v/>
      </c>
      <c r="N267" s="512">
        <f>'別紙１-7月'!M77</f>
        <v>0</v>
      </c>
      <c r="O267" s="511">
        <f>'別紙１-7月'!N77</f>
        <v>0</v>
      </c>
      <c r="P267" s="511" t="str">
        <f>'別紙１-7月'!O77</f>
        <v/>
      </c>
      <c r="Q267" s="511" t="str">
        <f>'別紙１-7月'!P77</f>
        <v/>
      </c>
      <c r="R267" s="511" t="str">
        <f>'別紙１-7月'!Q77</f>
        <v/>
      </c>
      <c r="S267" s="511">
        <f>'別紙１-7月'!R77</f>
        <v>0</v>
      </c>
      <c r="T267" s="512">
        <f>'別紙１-7月'!S77</f>
        <v>0</v>
      </c>
      <c r="U267" s="512">
        <f>'別紙１-7月'!T77</f>
        <v>0</v>
      </c>
      <c r="V267" s="511">
        <f>'別紙１-7月'!U77</f>
        <v>0</v>
      </c>
      <c r="W267" s="511">
        <f>'別紙１-7月'!V77</f>
        <v>0</v>
      </c>
      <c r="X267" s="510" t="str">
        <f>'別紙１-7月'!W77</f>
        <v/>
      </c>
      <c r="Z267" s="510"/>
    </row>
    <row r="268">
      <c r="A268" s="510" t="s">
        <v>315</v>
      </c>
      <c r="B268" s="510" t="str">
        <f>'別紙１-7月'!A78</f>
        <v/>
      </c>
      <c r="C268" s="510" t="str">
        <f>'別紙１-7月'!B78</f>
        <v/>
      </c>
      <c r="D268" s="510" t="str">
        <f>'別紙１-7月'!C78</f>
        <v/>
      </c>
      <c r="E268" s="510" t="str">
        <f>'別紙１-7月'!D78</f>
        <v/>
      </c>
      <c r="F268" s="510" t="str">
        <f>'別紙１-7月'!E78</f>
        <v/>
      </c>
      <c r="G268" s="510" t="str">
        <f>'別紙１-7月'!F78</f>
        <v/>
      </c>
      <c r="H268" s="510" t="str">
        <f>'別紙１-7月'!G78</f>
        <v/>
      </c>
      <c r="I268" s="510" t="str">
        <f>'別紙１-7月'!H78</f>
        <v/>
      </c>
      <c r="J268" s="510" t="str">
        <f>'別紙１-7月'!I78</f>
        <v/>
      </c>
      <c r="K268" s="510" t="str">
        <f>'別紙１-7月'!J78</f>
        <v/>
      </c>
      <c r="L268" s="510" t="str">
        <f>'別紙１-7月'!K78</f>
        <v/>
      </c>
      <c r="M268" s="511" t="str">
        <f>'別紙１-7月'!L78</f>
        <v/>
      </c>
      <c r="N268" s="512">
        <f>'別紙１-7月'!M78</f>
        <v>0</v>
      </c>
      <c r="O268" s="511">
        <f>'別紙１-7月'!N78</f>
        <v>0</v>
      </c>
      <c r="P268" s="511" t="str">
        <f>'別紙１-7月'!O78</f>
        <v/>
      </c>
      <c r="Q268" s="511" t="str">
        <f>'別紙１-7月'!P78</f>
        <v/>
      </c>
      <c r="R268" s="511" t="str">
        <f>'別紙１-7月'!Q78</f>
        <v/>
      </c>
      <c r="S268" s="511">
        <f>'別紙１-7月'!R78</f>
        <v>0</v>
      </c>
      <c r="T268" s="512">
        <f>'別紙１-7月'!S78</f>
        <v>0</v>
      </c>
      <c r="U268" s="512">
        <f>'別紙１-7月'!T78</f>
        <v>0</v>
      </c>
      <c r="V268" s="511">
        <f>'別紙１-7月'!U78</f>
        <v>0</v>
      </c>
      <c r="W268" s="511">
        <f>'別紙１-7月'!V78</f>
        <v>0</v>
      </c>
      <c r="X268" s="510" t="str">
        <f>'別紙１-7月'!W78</f>
        <v/>
      </c>
    </row>
    <row r="269">
      <c r="A269" s="510" t="s">
        <v>315</v>
      </c>
      <c r="B269" s="510" t="str">
        <f>'別紙１-7月'!A79</f>
        <v/>
      </c>
      <c r="C269" s="510" t="str">
        <f>'別紙１-7月'!B79</f>
        <v/>
      </c>
      <c r="D269" s="510" t="str">
        <f>'別紙１-7月'!C79</f>
        <v/>
      </c>
      <c r="E269" s="510" t="str">
        <f>'別紙１-7月'!D79</f>
        <v/>
      </c>
      <c r="F269" s="510" t="str">
        <f>'別紙１-7月'!E79</f>
        <v/>
      </c>
      <c r="G269" s="510" t="str">
        <f>'別紙１-7月'!F79</f>
        <v/>
      </c>
      <c r="H269" s="510" t="str">
        <f>'別紙１-7月'!G79</f>
        <v/>
      </c>
      <c r="I269" s="510" t="str">
        <f>'別紙１-7月'!H79</f>
        <v/>
      </c>
      <c r="J269" s="510" t="str">
        <f>'別紙１-7月'!I79</f>
        <v/>
      </c>
      <c r="K269" s="510" t="str">
        <f>'別紙１-7月'!J79</f>
        <v/>
      </c>
      <c r="L269" s="510" t="str">
        <f>'別紙１-7月'!K79</f>
        <v/>
      </c>
      <c r="M269" s="511" t="str">
        <f>'別紙１-7月'!L79</f>
        <v/>
      </c>
      <c r="N269" s="512">
        <f>'別紙１-7月'!M79</f>
        <v>0</v>
      </c>
      <c r="O269" s="511">
        <f>'別紙１-7月'!N79</f>
        <v>0</v>
      </c>
      <c r="P269" s="511" t="str">
        <f>'別紙１-7月'!O79</f>
        <v/>
      </c>
      <c r="Q269" s="511" t="str">
        <f>'別紙１-7月'!P79</f>
        <v/>
      </c>
      <c r="R269" s="511" t="str">
        <f>'別紙１-7月'!Q79</f>
        <v/>
      </c>
      <c r="S269" s="511">
        <f>'別紙１-7月'!R79</f>
        <v>0</v>
      </c>
      <c r="T269" s="512">
        <f>'別紙１-7月'!S79</f>
        <v>0</v>
      </c>
      <c r="U269" s="512">
        <f>'別紙１-7月'!T79</f>
        <v>0</v>
      </c>
      <c r="V269" s="511">
        <f>'別紙１-7月'!U79</f>
        <v>0</v>
      </c>
      <c r="W269" s="511">
        <f>'別紙１-7月'!V79</f>
        <v>0</v>
      </c>
      <c r="X269" s="510" t="str">
        <f>'別紙１-7月'!W79</f>
        <v/>
      </c>
    </row>
    <row r="270">
      <c r="A270" s="510" t="s">
        <v>315</v>
      </c>
      <c r="B270" s="510" t="str">
        <f>'別紙１-7月'!A80</f>
        <v/>
      </c>
      <c r="C270" s="510" t="str">
        <f>'別紙１-7月'!B80</f>
        <v/>
      </c>
      <c r="D270" s="510" t="str">
        <f>'別紙１-7月'!C80</f>
        <v/>
      </c>
      <c r="E270" s="510" t="str">
        <f>'別紙１-7月'!D80</f>
        <v/>
      </c>
      <c r="F270" s="510" t="str">
        <f>'別紙１-7月'!E80</f>
        <v/>
      </c>
      <c r="G270" s="510" t="str">
        <f>'別紙１-7月'!F80</f>
        <v/>
      </c>
      <c r="H270" s="510" t="str">
        <f>'別紙１-7月'!G80</f>
        <v/>
      </c>
      <c r="I270" s="510" t="str">
        <f>'別紙１-7月'!H80</f>
        <v/>
      </c>
      <c r="J270" s="510" t="str">
        <f>'別紙１-7月'!I80</f>
        <v/>
      </c>
      <c r="K270" s="510" t="str">
        <f>'別紙１-7月'!J80</f>
        <v/>
      </c>
      <c r="L270" s="510" t="str">
        <f>'別紙１-7月'!K80</f>
        <v/>
      </c>
      <c r="M270" s="511" t="str">
        <f>'別紙１-7月'!L80</f>
        <v/>
      </c>
      <c r="N270" s="512">
        <f>'別紙１-7月'!M80</f>
        <v>0</v>
      </c>
      <c r="O270" s="511">
        <f>'別紙１-7月'!N80</f>
        <v>0</v>
      </c>
      <c r="P270" s="511" t="str">
        <f>'別紙１-7月'!O80</f>
        <v/>
      </c>
      <c r="Q270" s="511" t="str">
        <f>'別紙１-7月'!P80</f>
        <v/>
      </c>
      <c r="R270" s="511" t="str">
        <f>'別紙１-7月'!Q80</f>
        <v/>
      </c>
      <c r="S270" s="511">
        <f>'別紙１-7月'!R80</f>
        <v>0</v>
      </c>
      <c r="T270" s="512">
        <f>'別紙１-7月'!S80</f>
        <v>0</v>
      </c>
      <c r="U270" s="512">
        <f>'別紙１-7月'!T80</f>
        <v>0</v>
      </c>
      <c r="V270" s="511">
        <f>'別紙１-7月'!U80</f>
        <v>0</v>
      </c>
      <c r="W270" s="511">
        <f>'別紙１-7月'!V80</f>
        <v>0</v>
      </c>
      <c r="X270" s="510" t="str">
        <f>'別紙１-7月'!W80</f>
        <v/>
      </c>
    </row>
    <row r="271">
      <c r="A271" s="510" t="s">
        <v>315</v>
      </c>
      <c r="B271" s="510" t="str">
        <f>'別紙１-7月'!A81</f>
        <v/>
      </c>
      <c r="C271" s="510" t="str">
        <f>'別紙１-7月'!B81</f>
        <v/>
      </c>
      <c r="D271" s="510" t="str">
        <f>'別紙１-7月'!C81</f>
        <v/>
      </c>
      <c r="E271" s="510" t="str">
        <f>'別紙１-7月'!D81</f>
        <v/>
      </c>
      <c r="F271" s="510" t="str">
        <f>'別紙１-7月'!E81</f>
        <v/>
      </c>
      <c r="G271" s="510" t="str">
        <f>'別紙１-7月'!F81</f>
        <v/>
      </c>
      <c r="H271" s="510" t="str">
        <f>'別紙１-7月'!G81</f>
        <v/>
      </c>
      <c r="I271" s="510" t="str">
        <f>'別紙１-7月'!H81</f>
        <v/>
      </c>
      <c r="J271" s="510" t="str">
        <f>'別紙１-7月'!I81</f>
        <v/>
      </c>
      <c r="K271" s="510" t="str">
        <f>'別紙１-7月'!J81</f>
        <v/>
      </c>
      <c r="L271" s="510" t="str">
        <f>'別紙１-7月'!K81</f>
        <v/>
      </c>
      <c r="M271" s="511" t="str">
        <f>'別紙１-7月'!L81</f>
        <v/>
      </c>
      <c r="N271" s="512">
        <f>'別紙１-7月'!M81</f>
        <v>0</v>
      </c>
      <c r="O271" s="511">
        <f>'別紙１-7月'!N81</f>
        <v>0</v>
      </c>
      <c r="P271" s="511" t="str">
        <f>'別紙１-7月'!O81</f>
        <v/>
      </c>
      <c r="Q271" s="511" t="str">
        <f>'別紙１-7月'!P81</f>
        <v/>
      </c>
      <c r="R271" s="511" t="str">
        <f>'別紙１-7月'!Q81</f>
        <v/>
      </c>
      <c r="S271" s="511">
        <f>'別紙１-7月'!R81</f>
        <v>0</v>
      </c>
      <c r="T271" s="512">
        <f>'別紙１-7月'!S81</f>
        <v>0</v>
      </c>
      <c r="U271" s="512">
        <f>'別紙１-7月'!T81</f>
        <v>0</v>
      </c>
      <c r="V271" s="511">
        <f>'別紙１-7月'!U81</f>
        <v>0</v>
      </c>
      <c r="W271" s="511">
        <f>'別紙１-7月'!V81</f>
        <v>0</v>
      </c>
      <c r="X271" s="510" t="str">
        <f>'別紙１-7月'!W81</f>
        <v/>
      </c>
    </row>
    <row r="272">
      <c r="A272" s="510" t="s">
        <v>315</v>
      </c>
      <c r="B272" s="510" t="str">
        <f>'別紙１-7月'!A82</f>
        <v/>
      </c>
      <c r="C272" s="510" t="str">
        <f>'別紙１-7月'!B82</f>
        <v/>
      </c>
      <c r="D272" s="510" t="str">
        <f>'別紙１-7月'!C82</f>
        <v/>
      </c>
      <c r="E272" s="510" t="str">
        <f>'別紙１-7月'!D82</f>
        <v/>
      </c>
      <c r="F272" s="510" t="str">
        <f>'別紙１-7月'!E82</f>
        <v/>
      </c>
      <c r="G272" s="510" t="str">
        <f>'別紙１-7月'!F82</f>
        <v/>
      </c>
      <c r="H272" s="510" t="str">
        <f>'別紙１-7月'!G82</f>
        <v/>
      </c>
      <c r="I272" s="510" t="str">
        <f>'別紙１-7月'!H82</f>
        <v/>
      </c>
      <c r="J272" s="510" t="str">
        <f>'別紙１-7月'!I82</f>
        <v/>
      </c>
      <c r="K272" s="510" t="str">
        <f>'別紙１-7月'!J82</f>
        <v/>
      </c>
      <c r="L272" s="510" t="str">
        <f>'別紙１-7月'!K82</f>
        <v/>
      </c>
      <c r="M272" s="511" t="str">
        <f>'別紙１-7月'!L82</f>
        <v/>
      </c>
      <c r="N272" s="512">
        <f>'別紙１-7月'!M82</f>
        <v>0</v>
      </c>
      <c r="O272" s="511">
        <f>'別紙１-7月'!N82</f>
        <v>0</v>
      </c>
      <c r="P272" s="511" t="str">
        <f>'別紙１-7月'!O82</f>
        <v/>
      </c>
      <c r="Q272" s="511" t="str">
        <f>'別紙１-7月'!P82</f>
        <v/>
      </c>
      <c r="R272" s="511" t="str">
        <f>'別紙１-7月'!Q82</f>
        <v/>
      </c>
      <c r="S272" s="511">
        <f>'別紙１-7月'!R82</f>
        <v>0</v>
      </c>
      <c r="T272" s="512">
        <f>'別紙１-7月'!S82</f>
        <v>0</v>
      </c>
      <c r="U272" s="512">
        <f>'別紙１-7月'!T82</f>
        <v>0</v>
      </c>
      <c r="V272" s="511">
        <f>'別紙１-7月'!U82</f>
        <v>0</v>
      </c>
      <c r="W272" s="511">
        <f>'別紙１-7月'!V82</f>
        <v>0</v>
      </c>
      <c r="X272" s="510" t="str">
        <f>'別紙１-7月'!W82</f>
        <v/>
      </c>
    </row>
    <row r="273">
      <c r="A273" s="510" t="s">
        <v>315</v>
      </c>
      <c r="B273" s="510" t="str">
        <f>'別紙１-7月'!A83</f>
        <v/>
      </c>
      <c r="C273" s="510" t="str">
        <f>'別紙１-7月'!B83</f>
        <v/>
      </c>
      <c r="D273" s="510" t="str">
        <f>'別紙１-7月'!C83</f>
        <v/>
      </c>
      <c r="E273" s="510" t="str">
        <f>'別紙１-7月'!D83</f>
        <v/>
      </c>
      <c r="F273" s="510" t="str">
        <f>'別紙１-7月'!E83</f>
        <v/>
      </c>
      <c r="G273" s="510" t="str">
        <f>'別紙１-7月'!F83</f>
        <v/>
      </c>
      <c r="H273" s="510" t="str">
        <f>'別紙１-7月'!G83</f>
        <v/>
      </c>
      <c r="I273" s="510" t="str">
        <f>'別紙１-7月'!H83</f>
        <v/>
      </c>
      <c r="J273" s="510" t="str">
        <f>'別紙１-7月'!I83</f>
        <v/>
      </c>
      <c r="K273" s="510" t="str">
        <f>'別紙１-7月'!J83</f>
        <v/>
      </c>
      <c r="L273" s="510" t="str">
        <f>'別紙１-7月'!K83</f>
        <v/>
      </c>
      <c r="M273" s="511" t="str">
        <f>'別紙１-7月'!L83</f>
        <v/>
      </c>
      <c r="N273" s="512">
        <f>'別紙１-7月'!M83</f>
        <v>0</v>
      </c>
      <c r="O273" s="511">
        <f>'別紙１-7月'!N83</f>
        <v>0</v>
      </c>
      <c r="P273" s="511" t="str">
        <f>'別紙１-7月'!O83</f>
        <v/>
      </c>
      <c r="Q273" s="511" t="str">
        <f>'別紙１-7月'!P83</f>
        <v/>
      </c>
      <c r="R273" s="511" t="str">
        <f>'別紙１-7月'!Q83</f>
        <v/>
      </c>
      <c r="S273" s="511">
        <f>'別紙１-7月'!R83</f>
        <v>0</v>
      </c>
      <c r="T273" s="512">
        <f>'別紙１-7月'!S83</f>
        <v>0</v>
      </c>
      <c r="U273" s="512">
        <f>'別紙１-7月'!T83</f>
        <v>0</v>
      </c>
      <c r="V273" s="511">
        <f>'別紙１-7月'!U83</f>
        <v>0</v>
      </c>
      <c r="W273" s="511">
        <f>'別紙１-7月'!V83</f>
        <v>0</v>
      </c>
      <c r="X273" s="510" t="str">
        <f>'別紙１-7月'!W83</f>
        <v/>
      </c>
    </row>
    <row r="274">
      <c r="A274" s="510" t="s">
        <v>315</v>
      </c>
      <c r="B274" s="510" t="str">
        <f>'別紙１-7月'!A84</f>
        <v/>
      </c>
      <c r="C274" s="510" t="str">
        <f>'別紙１-7月'!B84</f>
        <v/>
      </c>
      <c r="D274" s="510" t="str">
        <f>'別紙１-7月'!C84</f>
        <v/>
      </c>
      <c r="E274" s="510" t="str">
        <f>'別紙１-7月'!D84</f>
        <v/>
      </c>
      <c r="F274" s="510" t="str">
        <f>'別紙１-7月'!E84</f>
        <v/>
      </c>
      <c r="G274" s="510" t="str">
        <f>'別紙１-7月'!F84</f>
        <v/>
      </c>
      <c r="H274" s="510" t="str">
        <f>'別紙１-7月'!G84</f>
        <v/>
      </c>
      <c r="I274" s="510" t="str">
        <f>'別紙１-7月'!H84</f>
        <v/>
      </c>
      <c r="J274" s="510" t="str">
        <f>'別紙１-7月'!I84</f>
        <v/>
      </c>
      <c r="K274" s="510" t="str">
        <f>'別紙１-7月'!J84</f>
        <v/>
      </c>
      <c r="L274" s="510" t="str">
        <f>'別紙１-7月'!K84</f>
        <v/>
      </c>
      <c r="M274" s="511" t="str">
        <f>'別紙１-7月'!L84</f>
        <v/>
      </c>
      <c r="N274" s="512">
        <f>'別紙１-7月'!M84</f>
        <v>0</v>
      </c>
      <c r="O274" s="511">
        <f>'別紙１-7月'!N84</f>
        <v>0</v>
      </c>
      <c r="P274" s="511" t="str">
        <f>'別紙１-7月'!O84</f>
        <v/>
      </c>
      <c r="Q274" s="511" t="str">
        <f>'別紙１-7月'!P84</f>
        <v/>
      </c>
      <c r="R274" s="511" t="str">
        <f>'別紙１-7月'!Q84</f>
        <v/>
      </c>
      <c r="S274" s="511">
        <f>'別紙１-7月'!R84</f>
        <v>0</v>
      </c>
      <c r="T274" s="512">
        <f>'別紙１-7月'!S84</f>
        <v>0</v>
      </c>
      <c r="U274" s="512">
        <f>'別紙１-7月'!T84</f>
        <v>0</v>
      </c>
      <c r="V274" s="511">
        <f>'別紙１-7月'!U84</f>
        <v>0</v>
      </c>
      <c r="W274" s="511">
        <f>'別紙１-7月'!V84</f>
        <v>0</v>
      </c>
      <c r="X274" s="510" t="str">
        <f>'別紙１-7月'!W84</f>
        <v/>
      </c>
    </row>
    <row r="275">
      <c r="A275" s="510" t="s">
        <v>315</v>
      </c>
      <c r="B275" s="510" t="str">
        <f>'別紙１-7月'!A85</f>
        <v/>
      </c>
      <c r="C275" s="510" t="str">
        <f>'別紙１-7月'!B85</f>
        <v/>
      </c>
      <c r="D275" s="510" t="str">
        <f>'別紙１-7月'!C85</f>
        <v/>
      </c>
      <c r="E275" s="510" t="str">
        <f>'別紙１-7月'!D85</f>
        <v/>
      </c>
      <c r="F275" s="510" t="str">
        <f>'別紙１-7月'!E85</f>
        <v/>
      </c>
      <c r="G275" s="510" t="str">
        <f>'別紙１-7月'!F85</f>
        <v/>
      </c>
      <c r="H275" s="510" t="str">
        <f>'別紙１-7月'!G85</f>
        <v/>
      </c>
      <c r="I275" s="510" t="str">
        <f>'別紙１-7月'!H85</f>
        <v/>
      </c>
      <c r="J275" s="510" t="str">
        <f>'別紙１-7月'!I85</f>
        <v/>
      </c>
      <c r="K275" s="510" t="str">
        <f>'別紙１-7月'!J85</f>
        <v/>
      </c>
      <c r="L275" s="510" t="str">
        <f>'別紙１-7月'!K85</f>
        <v/>
      </c>
      <c r="M275" s="511" t="str">
        <f>'別紙１-7月'!L85</f>
        <v/>
      </c>
      <c r="N275" s="512">
        <f>'別紙１-7月'!M85</f>
        <v>0</v>
      </c>
      <c r="O275" s="511">
        <f>'別紙１-7月'!N85</f>
        <v>0</v>
      </c>
      <c r="P275" s="511" t="str">
        <f>'別紙１-7月'!O85</f>
        <v/>
      </c>
      <c r="Q275" s="511" t="str">
        <f>'別紙１-7月'!P85</f>
        <v/>
      </c>
      <c r="R275" s="511" t="str">
        <f>'別紙１-7月'!Q85</f>
        <v/>
      </c>
      <c r="S275" s="511">
        <f>'別紙１-7月'!R85</f>
        <v>0</v>
      </c>
      <c r="T275" s="512">
        <f>'別紙１-7月'!S85</f>
        <v>0</v>
      </c>
      <c r="U275" s="512">
        <f>'別紙１-7月'!T85</f>
        <v>0</v>
      </c>
      <c r="V275" s="511">
        <f>'別紙１-7月'!U85</f>
        <v>0</v>
      </c>
      <c r="W275" s="511">
        <f>'別紙１-7月'!V85</f>
        <v>0</v>
      </c>
      <c r="X275" s="510" t="str">
        <f>'別紙１-7月'!W85</f>
        <v/>
      </c>
    </row>
    <row r="276">
      <c r="A276" s="510" t="s">
        <v>315</v>
      </c>
      <c r="B276" s="510" t="str">
        <f>'別紙１-7月'!A86</f>
        <v/>
      </c>
      <c r="C276" s="510" t="str">
        <f>'別紙１-7月'!B86</f>
        <v/>
      </c>
      <c r="D276" s="510" t="str">
        <f>'別紙１-7月'!C86</f>
        <v/>
      </c>
      <c r="E276" s="510" t="str">
        <f>'別紙１-7月'!D86</f>
        <v/>
      </c>
      <c r="F276" s="510" t="str">
        <f>'別紙１-7月'!E86</f>
        <v/>
      </c>
      <c r="G276" s="510" t="str">
        <f>'別紙１-7月'!F86</f>
        <v/>
      </c>
      <c r="H276" s="510" t="str">
        <f>'別紙１-7月'!G86</f>
        <v/>
      </c>
      <c r="I276" s="510" t="str">
        <f>'別紙１-7月'!H86</f>
        <v/>
      </c>
      <c r="J276" s="510" t="str">
        <f>'別紙１-7月'!I86</f>
        <v/>
      </c>
      <c r="K276" s="510" t="str">
        <f>'別紙１-7月'!J86</f>
        <v/>
      </c>
      <c r="L276" s="510" t="str">
        <f>'別紙１-7月'!K86</f>
        <v/>
      </c>
      <c r="M276" s="511" t="str">
        <f>'別紙１-7月'!L86</f>
        <v/>
      </c>
      <c r="N276" s="512">
        <f>'別紙１-7月'!M86</f>
        <v>0</v>
      </c>
      <c r="O276" s="511">
        <f>'別紙１-7月'!N86</f>
        <v>0</v>
      </c>
      <c r="P276" s="511" t="str">
        <f>'別紙１-7月'!O86</f>
        <v/>
      </c>
      <c r="Q276" s="511" t="str">
        <f>'別紙１-7月'!P86</f>
        <v/>
      </c>
      <c r="R276" s="511" t="str">
        <f>'別紙１-7月'!Q86</f>
        <v/>
      </c>
      <c r="S276" s="511">
        <f>'別紙１-7月'!R86</f>
        <v>0</v>
      </c>
      <c r="T276" s="512">
        <f>'別紙１-7月'!S86</f>
        <v>0</v>
      </c>
      <c r="U276" s="512">
        <f>'別紙１-7月'!T86</f>
        <v>0</v>
      </c>
      <c r="V276" s="511">
        <f>'別紙１-7月'!U86</f>
        <v>0</v>
      </c>
      <c r="W276" s="511">
        <f>'別紙１-7月'!V86</f>
        <v>0</v>
      </c>
      <c r="X276" s="510" t="str">
        <f>'別紙１-7月'!W86</f>
        <v/>
      </c>
    </row>
    <row r="277">
      <c r="A277" s="510" t="s">
        <v>315</v>
      </c>
      <c r="B277" s="510" t="str">
        <f>'別紙１-7月'!A87</f>
        <v/>
      </c>
      <c r="C277" s="510" t="str">
        <f>'別紙１-7月'!B87</f>
        <v/>
      </c>
      <c r="D277" s="510" t="str">
        <f>'別紙１-7月'!C87</f>
        <v/>
      </c>
      <c r="E277" s="510" t="str">
        <f>'別紙１-7月'!D87</f>
        <v/>
      </c>
      <c r="F277" s="510" t="str">
        <f>'別紙１-7月'!E87</f>
        <v/>
      </c>
      <c r="G277" s="510" t="str">
        <f>'別紙１-7月'!F87</f>
        <v/>
      </c>
      <c r="H277" s="510" t="str">
        <f>'別紙１-7月'!G87</f>
        <v/>
      </c>
      <c r="I277" s="510" t="str">
        <f>'別紙１-7月'!H87</f>
        <v/>
      </c>
      <c r="J277" s="510" t="str">
        <f>'別紙１-7月'!I87</f>
        <v/>
      </c>
      <c r="K277" s="510" t="str">
        <f>'別紙１-7月'!J87</f>
        <v/>
      </c>
      <c r="L277" s="510" t="str">
        <f>'別紙１-7月'!K87</f>
        <v/>
      </c>
      <c r="M277" s="511" t="str">
        <f>'別紙１-7月'!L87</f>
        <v/>
      </c>
      <c r="N277" s="512">
        <f>'別紙１-7月'!M87</f>
        <v>0</v>
      </c>
      <c r="O277" s="511">
        <f>'別紙１-7月'!N87</f>
        <v>0</v>
      </c>
      <c r="P277" s="511" t="str">
        <f>'別紙１-7月'!O87</f>
        <v/>
      </c>
      <c r="Q277" s="511" t="str">
        <f>'別紙１-7月'!P87</f>
        <v/>
      </c>
      <c r="R277" s="511" t="str">
        <f>'別紙１-7月'!Q87</f>
        <v/>
      </c>
      <c r="S277" s="511">
        <f>'別紙１-7月'!R87</f>
        <v>0</v>
      </c>
      <c r="T277" s="512">
        <f>'別紙１-7月'!S87</f>
        <v>0</v>
      </c>
      <c r="U277" s="512">
        <f>'別紙１-7月'!T87</f>
        <v>0</v>
      </c>
      <c r="V277" s="511">
        <f>'別紙１-7月'!U87</f>
        <v>0</v>
      </c>
      <c r="W277" s="511">
        <f>'別紙１-7月'!V87</f>
        <v>0</v>
      </c>
      <c r="X277" s="510" t="str">
        <f>'別紙１-7月'!W87</f>
        <v/>
      </c>
    </row>
    <row r="278">
      <c r="A278" s="510" t="s">
        <v>315</v>
      </c>
      <c r="B278" s="510" t="str">
        <f>'別紙１-7月'!A88</f>
        <v/>
      </c>
      <c r="C278" s="510" t="str">
        <f>'別紙１-7月'!B88</f>
        <v/>
      </c>
      <c r="D278" s="510" t="str">
        <f>'別紙１-7月'!C88</f>
        <v/>
      </c>
      <c r="E278" s="510" t="str">
        <f>'別紙１-7月'!D88</f>
        <v/>
      </c>
      <c r="F278" s="510" t="str">
        <f>'別紙１-7月'!E88</f>
        <v/>
      </c>
      <c r="G278" s="510" t="str">
        <f>'別紙１-7月'!F88</f>
        <v/>
      </c>
      <c r="H278" s="510" t="str">
        <f>'別紙１-7月'!G88</f>
        <v/>
      </c>
      <c r="I278" s="510" t="str">
        <f>'別紙１-7月'!H88</f>
        <v/>
      </c>
      <c r="J278" s="510" t="str">
        <f>'別紙１-7月'!I88</f>
        <v/>
      </c>
      <c r="K278" s="510" t="str">
        <f>'別紙１-7月'!J88</f>
        <v/>
      </c>
      <c r="L278" s="510" t="str">
        <f>'別紙１-7月'!K88</f>
        <v/>
      </c>
      <c r="M278" s="511" t="str">
        <f>'別紙１-7月'!L88</f>
        <v/>
      </c>
      <c r="N278" s="512">
        <f>'別紙１-7月'!M88</f>
        <v>0</v>
      </c>
      <c r="O278" s="511">
        <f>'別紙１-7月'!N88</f>
        <v>0</v>
      </c>
      <c r="P278" s="511" t="str">
        <f>'別紙１-7月'!O88</f>
        <v/>
      </c>
      <c r="Q278" s="511" t="str">
        <f>'別紙１-7月'!P88</f>
        <v/>
      </c>
      <c r="R278" s="511" t="str">
        <f>'別紙１-7月'!Q88</f>
        <v/>
      </c>
      <c r="S278" s="511">
        <f>'別紙１-7月'!R88</f>
        <v>0</v>
      </c>
      <c r="T278" s="512">
        <f>'別紙１-7月'!S88</f>
        <v>0</v>
      </c>
      <c r="U278" s="512">
        <f>'別紙１-7月'!T88</f>
        <v>0</v>
      </c>
      <c r="V278" s="511">
        <f>'別紙１-7月'!U88</f>
        <v>0</v>
      </c>
      <c r="W278" s="511">
        <f>'別紙１-7月'!V88</f>
        <v>0</v>
      </c>
      <c r="X278" s="510" t="str">
        <f>'別紙１-7月'!W88</f>
        <v/>
      </c>
    </row>
    <row r="279">
      <c r="A279" s="510" t="s">
        <v>315</v>
      </c>
      <c r="B279" s="510" t="str">
        <f>'別紙１-7月'!A89</f>
        <v/>
      </c>
      <c r="C279" s="510" t="str">
        <f>'別紙１-7月'!B89</f>
        <v/>
      </c>
      <c r="D279" s="510" t="str">
        <f>'別紙１-7月'!C89</f>
        <v/>
      </c>
      <c r="E279" s="510" t="str">
        <f>'別紙１-7月'!D89</f>
        <v/>
      </c>
      <c r="F279" s="510" t="str">
        <f>'別紙１-7月'!E89</f>
        <v/>
      </c>
      <c r="G279" s="510" t="str">
        <f>'別紙１-7月'!F89</f>
        <v/>
      </c>
      <c r="H279" s="510" t="str">
        <f>'別紙１-7月'!G89</f>
        <v/>
      </c>
      <c r="I279" s="510" t="str">
        <f>'別紙１-7月'!H89</f>
        <v/>
      </c>
      <c r="J279" s="510" t="str">
        <f>'別紙１-7月'!I89</f>
        <v/>
      </c>
      <c r="K279" s="510" t="str">
        <f>'別紙１-7月'!J89</f>
        <v/>
      </c>
      <c r="L279" s="510" t="str">
        <f>'別紙１-7月'!K89</f>
        <v/>
      </c>
      <c r="M279" s="511" t="str">
        <f>'別紙１-7月'!L89</f>
        <v/>
      </c>
      <c r="N279" s="512">
        <f>'別紙１-7月'!M89</f>
        <v>0</v>
      </c>
      <c r="O279" s="511">
        <f>'別紙１-7月'!N89</f>
        <v>0</v>
      </c>
      <c r="P279" s="511" t="str">
        <f>'別紙１-7月'!O89</f>
        <v/>
      </c>
      <c r="Q279" s="511" t="str">
        <f>'別紙１-7月'!P89</f>
        <v/>
      </c>
      <c r="R279" s="511" t="str">
        <f>'別紙１-7月'!Q89</f>
        <v/>
      </c>
      <c r="S279" s="511">
        <f>'別紙１-7月'!R89</f>
        <v>0</v>
      </c>
      <c r="T279" s="512">
        <f>'別紙１-7月'!S89</f>
        <v>0</v>
      </c>
      <c r="U279" s="512">
        <f>'別紙１-7月'!T89</f>
        <v>0</v>
      </c>
      <c r="V279" s="511">
        <f>'別紙１-7月'!U89</f>
        <v>0</v>
      </c>
      <c r="W279" s="511">
        <f>'別紙１-7月'!V89</f>
        <v>0</v>
      </c>
      <c r="X279" s="510" t="str">
        <f>'別紙１-7月'!W89</f>
        <v/>
      </c>
    </row>
    <row r="280">
      <c r="A280" s="510" t="s">
        <v>315</v>
      </c>
      <c r="B280" s="510" t="str">
        <f>'別紙１-7月'!A90</f>
        <v/>
      </c>
      <c r="C280" s="510" t="str">
        <f>'別紙１-7月'!B90</f>
        <v/>
      </c>
      <c r="D280" s="510" t="str">
        <f>'別紙１-7月'!C90</f>
        <v/>
      </c>
      <c r="E280" s="510" t="str">
        <f>'別紙１-7月'!D90</f>
        <v/>
      </c>
      <c r="F280" s="510" t="str">
        <f>'別紙１-7月'!E90</f>
        <v/>
      </c>
      <c r="G280" s="510" t="str">
        <f>'別紙１-7月'!F90</f>
        <v/>
      </c>
      <c r="H280" s="510" t="str">
        <f>'別紙１-7月'!G90</f>
        <v/>
      </c>
      <c r="I280" s="510" t="str">
        <f>'別紙１-7月'!H90</f>
        <v/>
      </c>
      <c r="J280" s="510" t="str">
        <f>'別紙１-7月'!I90</f>
        <v/>
      </c>
      <c r="K280" s="510" t="str">
        <f>'別紙１-7月'!J90</f>
        <v/>
      </c>
      <c r="L280" s="510" t="str">
        <f>'別紙１-7月'!K90</f>
        <v/>
      </c>
      <c r="M280" s="511" t="str">
        <f>'別紙１-7月'!L90</f>
        <v/>
      </c>
      <c r="N280" s="512">
        <f>'別紙１-7月'!M90</f>
        <v>0</v>
      </c>
      <c r="O280" s="511">
        <f>'別紙１-7月'!N90</f>
        <v>0</v>
      </c>
      <c r="P280" s="511" t="str">
        <f>'別紙１-7月'!O90</f>
        <v/>
      </c>
      <c r="Q280" s="511" t="str">
        <f>'別紙１-7月'!P90</f>
        <v/>
      </c>
      <c r="R280" s="511" t="str">
        <f>'別紙１-7月'!Q90</f>
        <v/>
      </c>
      <c r="S280" s="511">
        <f>'別紙１-7月'!R90</f>
        <v>0</v>
      </c>
      <c r="T280" s="512">
        <f>'別紙１-7月'!S90</f>
        <v>0</v>
      </c>
      <c r="U280" s="512">
        <f>'別紙１-7月'!T90</f>
        <v>0</v>
      </c>
      <c r="V280" s="511">
        <f>'別紙１-7月'!U90</f>
        <v>0</v>
      </c>
      <c r="W280" s="511">
        <f>'別紙１-7月'!V90</f>
        <v>0</v>
      </c>
      <c r="X280" s="510" t="str">
        <f>'別紙１-7月'!W90</f>
        <v/>
      </c>
    </row>
    <row r="281">
      <c r="A281" s="510" t="s">
        <v>315</v>
      </c>
      <c r="B281" s="510" t="str">
        <f>'別紙１-7月'!A91</f>
        <v/>
      </c>
      <c r="C281" s="510" t="str">
        <f>'別紙１-7月'!B91</f>
        <v/>
      </c>
      <c r="D281" s="510" t="str">
        <f>'別紙１-7月'!C91</f>
        <v/>
      </c>
      <c r="E281" s="510" t="str">
        <f>'別紙１-7月'!D91</f>
        <v/>
      </c>
      <c r="F281" s="510" t="str">
        <f>'別紙１-7月'!E91</f>
        <v/>
      </c>
      <c r="G281" s="510" t="str">
        <f>'別紙１-7月'!F91</f>
        <v/>
      </c>
      <c r="H281" s="510" t="str">
        <f>'別紙１-7月'!G91</f>
        <v/>
      </c>
      <c r="I281" s="510" t="str">
        <f>'別紙１-7月'!H91</f>
        <v/>
      </c>
      <c r="J281" s="510" t="str">
        <f>'別紙１-7月'!I91</f>
        <v/>
      </c>
      <c r="K281" s="510" t="str">
        <f>'別紙１-7月'!J91</f>
        <v/>
      </c>
      <c r="L281" s="510" t="str">
        <f>'別紙１-7月'!K91</f>
        <v/>
      </c>
      <c r="M281" s="511" t="str">
        <f>'別紙１-7月'!L91</f>
        <v/>
      </c>
      <c r="N281" s="512">
        <f>'別紙１-7月'!M91</f>
        <v>0</v>
      </c>
      <c r="O281" s="511">
        <f>'別紙１-7月'!N91</f>
        <v>0</v>
      </c>
      <c r="P281" s="511" t="str">
        <f>'別紙１-7月'!O91</f>
        <v/>
      </c>
      <c r="Q281" s="511" t="str">
        <f>'別紙１-7月'!P91</f>
        <v/>
      </c>
      <c r="R281" s="511" t="str">
        <f>'別紙１-7月'!Q91</f>
        <v/>
      </c>
      <c r="S281" s="511">
        <f>'別紙１-7月'!R91</f>
        <v>0</v>
      </c>
      <c r="T281" s="512">
        <f>'別紙１-7月'!S91</f>
        <v>0</v>
      </c>
      <c r="U281" s="512">
        <f>'別紙１-7月'!T91</f>
        <v>0</v>
      </c>
      <c r="V281" s="511">
        <f>'別紙１-7月'!U91</f>
        <v>0</v>
      </c>
      <c r="W281" s="511">
        <f>'別紙１-7月'!V91</f>
        <v>0</v>
      </c>
      <c r="X281" s="510" t="str">
        <f>'別紙１-7月'!W91</f>
        <v/>
      </c>
    </row>
    <row r="282">
      <c r="A282" s="510" t="s">
        <v>315</v>
      </c>
      <c r="B282" s="510" t="str">
        <f>'別紙１-7月'!A92</f>
        <v/>
      </c>
      <c r="C282" s="510" t="str">
        <f>'別紙１-7月'!B92</f>
        <v/>
      </c>
      <c r="D282" s="510" t="str">
        <f>'別紙１-7月'!C92</f>
        <v/>
      </c>
      <c r="E282" s="510" t="str">
        <f>'別紙１-7月'!D92</f>
        <v/>
      </c>
      <c r="F282" s="510" t="str">
        <f>'別紙１-7月'!E92</f>
        <v/>
      </c>
      <c r="G282" s="510" t="str">
        <f>'別紙１-7月'!F92</f>
        <v/>
      </c>
      <c r="H282" s="510" t="str">
        <f>'別紙１-7月'!G92</f>
        <v/>
      </c>
      <c r="I282" s="510" t="str">
        <f>'別紙１-7月'!H92</f>
        <v/>
      </c>
      <c r="J282" s="510" t="str">
        <f>'別紙１-7月'!I92</f>
        <v/>
      </c>
      <c r="K282" s="510" t="str">
        <f>'別紙１-7月'!J92</f>
        <v/>
      </c>
      <c r="L282" s="510" t="str">
        <f>'別紙１-7月'!K92</f>
        <v/>
      </c>
      <c r="M282" s="511" t="str">
        <f>'別紙１-7月'!L92</f>
        <v/>
      </c>
      <c r="N282" s="512">
        <f>'別紙１-7月'!M92</f>
        <v>0</v>
      </c>
      <c r="O282" s="511">
        <f>'別紙１-7月'!N92</f>
        <v>0</v>
      </c>
      <c r="P282" s="511" t="str">
        <f>'別紙１-7月'!O92</f>
        <v/>
      </c>
      <c r="Q282" s="511" t="str">
        <f>'別紙１-7月'!P92</f>
        <v/>
      </c>
      <c r="R282" s="511" t="str">
        <f>'別紙１-7月'!Q92</f>
        <v/>
      </c>
      <c r="S282" s="511">
        <f>'別紙１-7月'!R92</f>
        <v>0</v>
      </c>
      <c r="T282" s="512">
        <f>'別紙１-7月'!S92</f>
        <v>0</v>
      </c>
      <c r="U282" s="512">
        <f>'別紙１-7月'!T92</f>
        <v>0</v>
      </c>
      <c r="V282" s="511">
        <f>'別紙１-7月'!U92</f>
        <v>0</v>
      </c>
      <c r="W282" s="511">
        <f>'別紙１-7月'!V92</f>
        <v>0</v>
      </c>
      <c r="X282" s="510" t="str">
        <f>'別紙１-7月'!W92</f>
        <v/>
      </c>
    </row>
    <row r="283">
      <c r="A283" s="510" t="s">
        <v>315</v>
      </c>
      <c r="B283" s="510" t="str">
        <f>'別紙１-7月'!A93</f>
        <v/>
      </c>
      <c r="C283" s="510" t="str">
        <f>'別紙１-7月'!B93</f>
        <v/>
      </c>
      <c r="D283" s="510" t="str">
        <f>'別紙１-7月'!C93</f>
        <v/>
      </c>
      <c r="E283" s="510" t="str">
        <f>'別紙１-7月'!D93</f>
        <v/>
      </c>
      <c r="F283" s="510" t="str">
        <f>'別紙１-7月'!E93</f>
        <v/>
      </c>
      <c r="G283" s="510" t="str">
        <f>'別紙１-7月'!F93</f>
        <v/>
      </c>
      <c r="H283" s="510" t="str">
        <f>'別紙１-7月'!G93</f>
        <v/>
      </c>
      <c r="I283" s="510" t="str">
        <f>'別紙１-7月'!H93</f>
        <v/>
      </c>
      <c r="J283" s="510" t="str">
        <f>'別紙１-7月'!I93</f>
        <v/>
      </c>
      <c r="K283" s="510" t="str">
        <f>'別紙１-7月'!J93</f>
        <v/>
      </c>
      <c r="L283" s="510" t="str">
        <f>'別紙１-7月'!K93</f>
        <v/>
      </c>
      <c r="M283" s="511" t="str">
        <f>'別紙１-7月'!L93</f>
        <v/>
      </c>
      <c r="N283" s="512">
        <f>'別紙１-7月'!M93</f>
        <v>0</v>
      </c>
      <c r="O283" s="511">
        <f>'別紙１-7月'!N93</f>
        <v>0</v>
      </c>
      <c r="P283" s="511" t="str">
        <f>'別紙１-7月'!O93</f>
        <v/>
      </c>
      <c r="Q283" s="511" t="str">
        <f>'別紙１-7月'!P93</f>
        <v/>
      </c>
      <c r="R283" s="511" t="str">
        <f>'別紙１-7月'!Q93</f>
        <v/>
      </c>
      <c r="S283" s="511">
        <f>'別紙１-7月'!R93</f>
        <v>0</v>
      </c>
      <c r="T283" s="512">
        <f>'別紙１-7月'!S93</f>
        <v>0</v>
      </c>
      <c r="U283" s="512">
        <f>'別紙１-7月'!T93</f>
        <v>0</v>
      </c>
      <c r="V283" s="511">
        <f>'別紙１-7月'!U93</f>
        <v>0</v>
      </c>
      <c r="W283" s="511">
        <f>'別紙１-7月'!V93</f>
        <v>0</v>
      </c>
      <c r="X283" s="510" t="str">
        <f>'別紙１-7月'!W93</f>
        <v/>
      </c>
    </row>
    <row r="284">
      <c r="A284" s="510" t="s">
        <v>315</v>
      </c>
      <c r="B284" s="510" t="str">
        <f>'別紙１-7月'!A94</f>
        <v/>
      </c>
      <c r="C284" s="510" t="str">
        <f>'別紙１-7月'!B94</f>
        <v/>
      </c>
      <c r="D284" s="510" t="str">
        <f>'別紙１-7月'!C94</f>
        <v/>
      </c>
      <c r="E284" s="510" t="str">
        <f>'別紙１-7月'!D94</f>
        <v/>
      </c>
      <c r="F284" s="510" t="str">
        <f>'別紙１-7月'!E94</f>
        <v/>
      </c>
      <c r="G284" s="510" t="str">
        <f>'別紙１-7月'!F94</f>
        <v/>
      </c>
      <c r="H284" s="510" t="str">
        <f>'別紙１-7月'!G94</f>
        <v/>
      </c>
      <c r="I284" s="510" t="str">
        <f>'別紙１-7月'!H94</f>
        <v/>
      </c>
      <c r="J284" s="510" t="str">
        <f>'別紙１-7月'!I94</f>
        <v/>
      </c>
      <c r="K284" s="510" t="str">
        <f>'別紙１-7月'!J94</f>
        <v/>
      </c>
      <c r="L284" s="510" t="str">
        <f>'別紙１-7月'!K94</f>
        <v/>
      </c>
      <c r="M284" s="511" t="str">
        <f>'別紙１-7月'!L94</f>
        <v/>
      </c>
      <c r="N284" s="512">
        <f>'別紙１-7月'!M94</f>
        <v>0</v>
      </c>
      <c r="O284" s="511">
        <f>'別紙１-7月'!N94</f>
        <v>0</v>
      </c>
      <c r="P284" s="511" t="str">
        <f>'別紙１-7月'!O94</f>
        <v/>
      </c>
      <c r="Q284" s="511" t="str">
        <f>'別紙１-7月'!P94</f>
        <v/>
      </c>
      <c r="R284" s="511" t="str">
        <f>'別紙１-7月'!Q94</f>
        <v/>
      </c>
      <c r="S284" s="511">
        <f>'別紙１-7月'!R94</f>
        <v>0</v>
      </c>
      <c r="T284" s="512">
        <f>'別紙１-7月'!S94</f>
        <v>0</v>
      </c>
      <c r="U284" s="512">
        <f>'別紙１-7月'!T94</f>
        <v>0</v>
      </c>
      <c r="V284" s="511">
        <f>'別紙１-7月'!U94</f>
        <v>0</v>
      </c>
      <c r="W284" s="511">
        <f>'別紙１-7月'!V94</f>
        <v>0</v>
      </c>
      <c r="X284" s="510" t="str">
        <f>'別紙１-7月'!W94</f>
        <v/>
      </c>
    </row>
    <row r="285">
      <c r="A285" s="510" t="s">
        <v>315</v>
      </c>
      <c r="B285" s="510" t="str">
        <f>'別紙１-7月'!A95</f>
        <v/>
      </c>
      <c r="C285" s="510" t="str">
        <f>'別紙１-7月'!B95</f>
        <v/>
      </c>
      <c r="D285" s="510" t="str">
        <f>'別紙１-7月'!C95</f>
        <v/>
      </c>
      <c r="E285" s="510" t="str">
        <f>'別紙１-7月'!D95</f>
        <v/>
      </c>
      <c r="F285" s="510" t="str">
        <f>'別紙１-7月'!E95</f>
        <v/>
      </c>
      <c r="G285" s="510" t="str">
        <f>'別紙１-7月'!F95</f>
        <v/>
      </c>
      <c r="H285" s="510" t="str">
        <f>'別紙１-7月'!G95</f>
        <v/>
      </c>
      <c r="I285" s="510" t="str">
        <f>'別紙１-7月'!H95</f>
        <v/>
      </c>
      <c r="J285" s="510" t="str">
        <f>'別紙１-7月'!I95</f>
        <v/>
      </c>
      <c r="K285" s="510" t="str">
        <f>'別紙１-7月'!J95</f>
        <v/>
      </c>
      <c r="L285" s="510" t="str">
        <f>'別紙１-7月'!K95</f>
        <v/>
      </c>
      <c r="M285" s="511" t="str">
        <f>'別紙１-7月'!L95</f>
        <v/>
      </c>
      <c r="N285" s="512">
        <f>'別紙１-7月'!M95</f>
        <v>0</v>
      </c>
      <c r="O285" s="511">
        <f>'別紙１-7月'!N95</f>
        <v>0</v>
      </c>
      <c r="P285" s="511" t="str">
        <f>'別紙１-7月'!O95</f>
        <v/>
      </c>
      <c r="Q285" s="511" t="str">
        <f>'別紙１-7月'!P95</f>
        <v/>
      </c>
      <c r="R285" s="511" t="str">
        <f>'別紙１-7月'!Q95</f>
        <v/>
      </c>
      <c r="S285" s="511">
        <f>'別紙１-7月'!R95</f>
        <v>0</v>
      </c>
      <c r="T285" s="512">
        <f>'別紙１-7月'!S95</f>
        <v>0</v>
      </c>
      <c r="U285" s="512">
        <f>'別紙１-7月'!T95</f>
        <v>0</v>
      </c>
      <c r="V285" s="511">
        <f>'別紙１-7月'!U95</f>
        <v>0</v>
      </c>
      <c r="W285" s="511">
        <f>'別紙１-7月'!V95</f>
        <v>0</v>
      </c>
      <c r="X285" s="510" t="str">
        <f>'別紙１-7月'!W95</f>
        <v/>
      </c>
    </row>
    <row r="286">
      <c r="A286" s="510" t="s">
        <v>315</v>
      </c>
      <c r="B286" s="510" t="str">
        <f>'別紙１-7月'!A96</f>
        <v/>
      </c>
      <c r="C286" s="510" t="str">
        <f>'別紙１-7月'!B96</f>
        <v/>
      </c>
      <c r="D286" s="510" t="str">
        <f>'別紙１-7月'!C96</f>
        <v/>
      </c>
      <c r="E286" s="510" t="str">
        <f>'別紙１-7月'!D96</f>
        <v/>
      </c>
      <c r="F286" s="510" t="str">
        <f>'別紙１-7月'!E96</f>
        <v/>
      </c>
      <c r="G286" s="510" t="str">
        <f>'別紙１-7月'!F96</f>
        <v/>
      </c>
      <c r="H286" s="510" t="str">
        <f>'別紙１-7月'!G96</f>
        <v/>
      </c>
      <c r="I286" s="510" t="str">
        <f>'別紙１-7月'!H96</f>
        <v/>
      </c>
      <c r="J286" s="510" t="str">
        <f>'別紙１-7月'!I96</f>
        <v/>
      </c>
      <c r="K286" s="510" t="str">
        <f>'別紙１-7月'!J96</f>
        <v/>
      </c>
      <c r="L286" s="510" t="str">
        <f>'別紙１-7月'!K96</f>
        <v/>
      </c>
      <c r="M286" s="511" t="str">
        <f>'別紙１-7月'!L96</f>
        <v/>
      </c>
      <c r="N286" s="512">
        <f>'別紙１-7月'!M96</f>
        <v>0</v>
      </c>
      <c r="O286" s="511">
        <f>'別紙１-7月'!N96</f>
        <v>0</v>
      </c>
      <c r="P286" s="511" t="str">
        <f>'別紙１-7月'!O96</f>
        <v/>
      </c>
      <c r="Q286" s="511" t="str">
        <f>'別紙１-7月'!P96</f>
        <v/>
      </c>
      <c r="R286" s="511" t="str">
        <f>'別紙１-7月'!Q96</f>
        <v/>
      </c>
      <c r="S286" s="511">
        <f>'別紙１-7月'!R96</f>
        <v>0</v>
      </c>
      <c r="T286" s="512">
        <f>'別紙１-7月'!S96</f>
        <v>0</v>
      </c>
      <c r="U286" s="512">
        <f>'別紙１-7月'!T96</f>
        <v>0</v>
      </c>
      <c r="V286" s="511">
        <f>'別紙１-7月'!U96</f>
        <v>0</v>
      </c>
      <c r="W286" s="511">
        <f>'別紙１-7月'!V96</f>
        <v>0</v>
      </c>
      <c r="X286" s="510" t="str">
        <f>'別紙１-7月'!W96</f>
        <v/>
      </c>
    </row>
    <row r="287">
      <c r="A287" s="510" t="s">
        <v>316</v>
      </c>
      <c r="B287" s="510" t="str">
        <f>'別紙１-8月'!A27</f>
        <v/>
      </c>
      <c r="C287" s="510" t="str">
        <f>'別紙１-8月'!B27</f>
        <v/>
      </c>
      <c r="D287" s="510" t="str">
        <f>'別紙１-8月'!C27</f>
        <v/>
      </c>
      <c r="E287" s="510" t="str">
        <f>'別紙１-8月'!D27</f>
        <v/>
      </c>
      <c r="F287" s="510" t="str">
        <f>'別紙１-8月'!E27</f>
        <v/>
      </c>
      <c r="G287" s="510" t="str">
        <f>'別紙１-8月'!F27</f>
        <v/>
      </c>
      <c r="H287" s="510" t="str">
        <f>'別紙１-8月'!G27</f>
        <v/>
      </c>
      <c r="I287" s="510" t="str">
        <f>'別紙１-8月'!H27</f>
        <v/>
      </c>
      <c r="J287" s="510" t="str">
        <f>'別紙１-8月'!I27</f>
        <v/>
      </c>
      <c r="K287" s="510" t="str">
        <f>'別紙１-8月'!J27</f>
        <v/>
      </c>
      <c r="L287" s="510" t="str">
        <f>'別紙１-8月'!K27</f>
        <v/>
      </c>
      <c r="M287" s="511" t="str">
        <f>'別紙１-8月'!L27</f>
        <v/>
      </c>
      <c r="N287" s="512">
        <f>'別紙１-8月'!M27</f>
        <v>0</v>
      </c>
      <c r="O287" s="511">
        <f>'別紙１-8月'!N27</f>
        <v>0</v>
      </c>
      <c r="P287" s="511" t="str">
        <f>'別紙１-8月'!O27</f>
        <v/>
      </c>
      <c r="Q287" s="511" t="str">
        <f>'別紙１-8月'!P27</f>
        <v/>
      </c>
      <c r="R287" s="511" t="str">
        <f>'別紙１-8月'!Q27</f>
        <v/>
      </c>
      <c r="S287" s="511">
        <f>'別紙１-8月'!R27</f>
        <v>0</v>
      </c>
      <c r="T287" s="512">
        <f>'別紙１-8月'!S27</f>
        <v>0</v>
      </c>
      <c r="U287" s="512">
        <f>'別紙１-8月'!T27</f>
        <v>0</v>
      </c>
      <c r="V287" s="511">
        <f>'別紙１-8月'!U27</f>
        <v>0</v>
      </c>
      <c r="W287" s="511">
        <f>'別紙１-8月'!V27</f>
        <v>0</v>
      </c>
      <c r="X287" s="510" t="str">
        <f>'別紙１-8月'!W27</f>
        <v/>
      </c>
    </row>
    <row r="288">
      <c r="A288" s="510" t="s">
        <v>316</v>
      </c>
      <c r="B288" s="510" t="str">
        <f>'別紙１-8月'!A28</f>
        <v/>
      </c>
      <c r="C288" s="510" t="str">
        <f>'別紙１-8月'!B28</f>
        <v/>
      </c>
      <c r="D288" s="510" t="str">
        <f>'別紙１-8月'!C28</f>
        <v/>
      </c>
      <c r="E288" s="510" t="str">
        <f>'別紙１-8月'!D28</f>
        <v/>
      </c>
      <c r="F288" s="510" t="str">
        <f>'別紙１-8月'!E28</f>
        <v/>
      </c>
      <c r="G288" s="510" t="str">
        <f>'別紙１-8月'!F28</f>
        <v/>
      </c>
      <c r="H288" s="510" t="str">
        <f>'別紙１-8月'!G28</f>
        <v/>
      </c>
      <c r="I288" s="510" t="str">
        <f>'別紙１-8月'!H28</f>
        <v/>
      </c>
      <c r="J288" s="510" t="str">
        <f>'別紙１-8月'!I28</f>
        <v/>
      </c>
      <c r="K288" s="510" t="str">
        <f>'別紙１-8月'!J28</f>
        <v/>
      </c>
      <c r="L288" s="510" t="str">
        <f>'別紙１-8月'!K28</f>
        <v/>
      </c>
      <c r="M288" s="511" t="str">
        <f>'別紙１-8月'!L28</f>
        <v/>
      </c>
      <c r="N288" s="512">
        <f>'別紙１-8月'!M28</f>
        <v>0</v>
      </c>
      <c r="O288" s="511">
        <f>'別紙１-8月'!N28</f>
        <v>0</v>
      </c>
      <c r="P288" s="511" t="str">
        <f>'別紙１-8月'!O28</f>
        <v/>
      </c>
      <c r="Q288" s="511" t="str">
        <f>'別紙１-8月'!P28</f>
        <v/>
      </c>
      <c r="R288" s="511" t="str">
        <f>'別紙１-8月'!Q28</f>
        <v/>
      </c>
      <c r="S288" s="511">
        <f>'別紙１-8月'!R28</f>
        <v>0</v>
      </c>
      <c r="T288" s="512">
        <f>'別紙１-8月'!S28</f>
        <v>0</v>
      </c>
      <c r="U288" s="512">
        <f>'別紙１-8月'!T28</f>
        <v>0</v>
      </c>
      <c r="V288" s="511">
        <f>'別紙１-8月'!U28</f>
        <v>0</v>
      </c>
      <c r="W288" s="511">
        <f>'別紙１-8月'!V28</f>
        <v>0</v>
      </c>
      <c r="X288" s="510" t="str">
        <f>'別紙１-8月'!W28</f>
        <v/>
      </c>
    </row>
    <row r="289">
      <c r="A289" s="510" t="s">
        <v>316</v>
      </c>
      <c r="B289" s="510" t="str">
        <f>'別紙１-8月'!A29</f>
        <v/>
      </c>
      <c r="C289" s="510" t="str">
        <f>'別紙１-8月'!B29</f>
        <v/>
      </c>
      <c r="D289" s="510" t="str">
        <f>'別紙１-8月'!C29</f>
        <v/>
      </c>
      <c r="E289" s="510" t="str">
        <f>'別紙１-8月'!D29</f>
        <v/>
      </c>
      <c r="F289" s="510" t="str">
        <f>'別紙１-8月'!E29</f>
        <v/>
      </c>
      <c r="G289" s="510" t="str">
        <f>'別紙１-8月'!F29</f>
        <v/>
      </c>
      <c r="H289" s="510" t="str">
        <f>'別紙１-8月'!G29</f>
        <v/>
      </c>
      <c r="I289" s="510" t="str">
        <f>'別紙１-8月'!H29</f>
        <v/>
      </c>
      <c r="J289" s="510" t="str">
        <f>'別紙１-8月'!I29</f>
        <v/>
      </c>
      <c r="K289" s="510" t="str">
        <f>'別紙１-8月'!J29</f>
        <v/>
      </c>
      <c r="L289" s="510" t="str">
        <f>'別紙１-8月'!K29</f>
        <v/>
      </c>
      <c r="M289" s="511" t="str">
        <f>'別紙１-8月'!L29</f>
        <v/>
      </c>
      <c r="N289" s="512">
        <f>'別紙１-8月'!M29</f>
        <v>0</v>
      </c>
      <c r="O289" s="511">
        <f>'別紙１-8月'!N29</f>
        <v>0</v>
      </c>
      <c r="P289" s="511" t="str">
        <f>'別紙１-8月'!O29</f>
        <v/>
      </c>
      <c r="Q289" s="511" t="str">
        <f>'別紙１-8月'!P29</f>
        <v/>
      </c>
      <c r="R289" s="511" t="str">
        <f>'別紙１-8月'!Q29</f>
        <v/>
      </c>
      <c r="S289" s="511">
        <f>'別紙１-8月'!R29</f>
        <v>0</v>
      </c>
      <c r="T289" s="512">
        <f>'別紙１-8月'!S29</f>
        <v>0</v>
      </c>
      <c r="U289" s="512">
        <f>'別紙１-8月'!T29</f>
        <v>0</v>
      </c>
      <c r="V289" s="511">
        <f>'別紙１-8月'!U29</f>
        <v>0</v>
      </c>
      <c r="W289" s="511">
        <f>'別紙１-8月'!V29</f>
        <v>0</v>
      </c>
      <c r="X289" s="510" t="str">
        <f>'別紙１-8月'!W29</f>
        <v/>
      </c>
    </row>
    <row r="290">
      <c r="A290" s="510" t="s">
        <v>316</v>
      </c>
      <c r="B290" s="510" t="str">
        <f>'別紙１-8月'!A30</f>
        <v/>
      </c>
      <c r="C290" s="510" t="str">
        <f>'別紙１-8月'!B30</f>
        <v/>
      </c>
      <c r="D290" s="510" t="str">
        <f>'別紙１-8月'!C30</f>
        <v/>
      </c>
      <c r="E290" s="510" t="str">
        <f>'別紙１-8月'!D30</f>
        <v/>
      </c>
      <c r="F290" s="510" t="str">
        <f>'別紙１-8月'!E30</f>
        <v/>
      </c>
      <c r="G290" s="510" t="str">
        <f>'別紙１-8月'!F30</f>
        <v/>
      </c>
      <c r="H290" s="510" t="str">
        <f>'別紙１-8月'!G30</f>
        <v/>
      </c>
      <c r="I290" s="510" t="str">
        <f>'別紙１-8月'!H30</f>
        <v/>
      </c>
      <c r="J290" s="510" t="str">
        <f>'別紙１-8月'!I30</f>
        <v/>
      </c>
      <c r="K290" s="510" t="str">
        <f>'別紙１-8月'!J30</f>
        <v/>
      </c>
      <c r="L290" s="510" t="str">
        <f>'別紙１-8月'!K30</f>
        <v/>
      </c>
      <c r="M290" s="511" t="str">
        <f>'別紙１-8月'!L30</f>
        <v/>
      </c>
      <c r="N290" s="512">
        <f>'別紙１-8月'!M30</f>
        <v>0</v>
      </c>
      <c r="O290" s="511">
        <f>'別紙１-8月'!N30</f>
        <v>0</v>
      </c>
      <c r="P290" s="511" t="str">
        <f>'別紙１-8月'!O30</f>
        <v/>
      </c>
      <c r="Q290" s="511" t="str">
        <f>'別紙１-8月'!P30</f>
        <v/>
      </c>
      <c r="R290" s="511" t="str">
        <f>'別紙１-8月'!Q30</f>
        <v/>
      </c>
      <c r="S290" s="511">
        <f>'別紙１-8月'!R30</f>
        <v>0</v>
      </c>
      <c r="T290" s="512">
        <f>'別紙１-8月'!S30</f>
        <v>0</v>
      </c>
      <c r="U290" s="512">
        <f>'別紙１-8月'!T30</f>
        <v>0</v>
      </c>
      <c r="V290" s="511">
        <f>'別紙１-8月'!U30</f>
        <v>0</v>
      </c>
      <c r="W290" s="511">
        <f>'別紙１-8月'!V30</f>
        <v>0</v>
      </c>
      <c r="X290" s="510" t="str">
        <f>'別紙１-8月'!W30</f>
        <v/>
      </c>
    </row>
    <row r="291">
      <c r="A291" s="510" t="s">
        <v>316</v>
      </c>
      <c r="B291" s="510" t="str">
        <f>'別紙１-8月'!A31</f>
        <v/>
      </c>
      <c r="C291" s="510" t="str">
        <f>'別紙１-8月'!B31</f>
        <v/>
      </c>
      <c r="D291" s="510" t="str">
        <f>'別紙１-8月'!C31</f>
        <v/>
      </c>
      <c r="E291" s="510" t="str">
        <f>'別紙１-8月'!D31</f>
        <v/>
      </c>
      <c r="F291" s="510" t="str">
        <f>'別紙１-8月'!E31</f>
        <v/>
      </c>
      <c r="G291" s="510" t="str">
        <f>'別紙１-8月'!F31</f>
        <v/>
      </c>
      <c r="H291" s="510" t="str">
        <f>'別紙１-8月'!G31</f>
        <v/>
      </c>
      <c r="I291" s="510" t="str">
        <f>'別紙１-8月'!H31</f>
        <v/>
      </c>
      <c r="J291" s="510" t="str">
        <f>'別紙１-8月'!I31</f>
        <v/>
      </c>
      <c r="K291" s="510" t="str">
        <f>'別紙１-8月'!J31</f>
        <v/>
      </c>
      <c r="L291" s="510" t="str">
        <f>'別紙１-8月'!K31</f>
        <v/>
      </c>
      <c r="M291" s="511" t="str">
        <f>'別紙１-8月'!L31</f>
        <v/>
      </c>
      <c r="N291" s="512">
        <f>'別紙１-8月'!M31</f>
        <v>0</v>
      </c>
      <c r="O291" s="511">
        <f>'別紙１-8月'!N31</f>
        <v>0</v>
      </c>
      <c r="P291" s="511" t="str">
        <f>'別紙１-8月'!O31</f>
        <v/>
      </c>
      <c r="Q291" s="511" t="str">
        <f>'別紙１-8月'!P31</f>
        <v/>
      </c>
      <c r="R291" s="511" t="str">
        <f>'別紙１-8月'!Q31</f>
        <v/>
      </c>
      <c r="S291" s="511">
        <f>'別紙１-8月'!R31</f>
        <v>0</v>
      </c>
      <c r="T291" s="512">
        <f>'別紙１-8月'!S31</f>
        <v>0</v>
      </c>
      <c r="U291" s="512">
        <f>'別紙１-8月'!T31</f>
        <v>0</v>
      </c>
      <c r="V291" s="511">
        <f>'別紙１-8月'!U31</f>
        <v>0</v>
      </c>
      <c r="W291" s="511">
        <f>'別紙１-8月'!V31</f>
        <v>0</v>
      </c>
      <c r="X291" s="510" t="str">
        <f>'別紙１-8月'!W31</f>
        <v/>
      </c>
    </row>
    <row r="292">
      <c r="A292" s="510" t="s">
        <v>316</v>
      </c>
      <c r="B292" s="510" t="str">
        <f>'別紙１-8月'!A32</f>
        <v/>
      </c>
      <c r="C292" s="510" t="str">
        <f>'別紙１-8月'!B32</f>
        <v/>
      </c>
      <c r="D292" s="510" t="str">
        <f>'別紙１-8月'!C32</f>
        <v/>
      </c>
      <c r="E292" s="510" t="str">
        <f>'別紙１-8月'!D32</f>
        <v/>
      </c>
      <c r="F292" s="510" t="str">
        <f>'別紙１-8月'!E32</f>
        <v/>
      </c>
      <c r="G292" s="510" t="str">
        <f>'別紙１-8月'!F32</f>
        <v/>
      </c>
      <c r="H292" s="510" t="str">
        <f>'別紙１-8月'!G32</f>
        <v/>
      </c>
      <c r="I292" s="510" t="str">
        <f>'別紙１-8月'!H32</f>
        <v/>
      </c>
      <c r="J292" s="510" t="str">
        <f>'別紙１-8月'!I32</f>
        <v/>
      </c>
      <c r="K292" s="510" t="str">
        <f>'別紙１-8月'!J32</f>
        <v/>
      </c>
      <c r="L292" s="510" t="str">
        <f>'別紙１-8月'!K32</f>
        <v/>
      </c>
      <c r="M292" s="511" t="str">
        <f>'別紙１-8月'!L32</f>
        <v/>
      </c>
      <c r="N292" s="512">
        <f>'別紙１-8月'!M32</f>
        <v>0</v>
      </c>
      <c r="O292" s="511">
        <f>'別紙１-8月'!N32</f>
        <v>0</v>
      </c>
      <c r="P292" s="511" t="str">
        <f>'別紙１-8月'!O32</f>
        <v/>
      </c>
      <c r="Q292" s="511" t="str">
        <f>'別紙１-8月'!P32</f>
        <v/>
      </c>
      <c r="R292" s="511" t="str">
        <f>'別紙１-8月'!Q32</f>
        <v/>
      </c>
      <c r="S292" s="511">
        <f>'別紙１-8月'!R32</f>
        <v>0</v>
      </c>
      <c r="T292" s="512">
        <f>'別紙１-8月'!S32</f>
        <v>0</v>
      </c>
      <c r="U292" s="512">
        <f>'別紙１-8月'!T32</f>
        <v>0</v>
      </c>
      <c r="V292" s="511">
        <f>'別紙１-8月'!U32</f>
        <v>0</v>
      </c>
      <c r="W292" s="511">
        <f>'別紙１-8月'!V32</f>
        <v>0</v>
      </c>
      <c r="X292" s="510" t="str">
        <f>'別紙１-8月'!W32</f>
        <v/>
      </c>
    </row>
    <row r="293">
      <c r="A293" s="510" t="s">
        <v>316</v>
      </c>
      <c r="B293" s="510" t="str">
        <f>'別紙１-8月'!A33</f>
        <v/>
      </c>
      <c r="C293" s="510" t="str">
        <f>'別紙１-8月'!B33</f>
        <v/>
      </c>
      <c r="D293" s="510" t="str">
        <f>'別紙１-8月'!C33</f>
        <v/>
      </c>
      <c r="E293" s="510" t="str">
        <f>'別紙１-8月'!D33</f>
        <v/>
      </c>
      <c r="F293" s="510" t="str">
        <f>'別紙１-8月'!E33</f>
        <v/>
      </c>
      <c r="G293" s="510" t="str">
        <f>'別紙１-8月'!F33</f>
        <v/>
      </c>
      <c r="H293" s="510" t="str">
        <f>'別紙１-8月'!G33</f>
        <v/>
      </c>
      <c r="I293" s="510" t="str">
        <f>'別紙１-8月'!H33</f>
        <v/>
      </c>
      <c r="J293" s="510" t="str">
        <f>'別紙１-8月'!I33</f>
        <v/>
      </c>
      <c r="K293" s="510" t="str">
        <f>'別紙１-8月'!J33</f>
        <v/>
      </c>
      <c r="L293" s="510" t="str">
        <f>'別紙１-8月'!K33</f>
        <v/>
      </c>
      <c r="M293" s="511" t="str">
        <f>'別紙１-8月'!L33</f>
        <v/>
      </c>
      <c r="N293" s="512">
        <f>'別紙１-8月'!M33</f>
        <v>0</v>
      </c>
      <c r="O293" s="511">
        <f>'別紙１-8月'!N33</f>
        <v>0</v>
      </c>
      <c r="P293" s="511" t="str">
        <f>'別紙１-8月'!O33</f>
        <v/>
      </c>
      <c r="Q293" s="511" t="str">
        <f>'別紙１-8月'!P33</f>
        <v/>
      </c>
      <c r="R293" s="511" t="str">
        <f>'別紙１-8月'!Q33</f>
        <v/>
      </c>
      <c r="S293" s="511">
        <f>'別紙１-8月'!R33</f>
        <v>0</v>
      </c>
      <c r="T293" s="512">
        <f>'別紙１-8月'!S33</f>
        <v>0</v>
      </c>
      <c r="U293" s="512">
        <f>'別紙１-8月'!T33</f>
        <v>0</v>
      </c>
      <c r="V293" s="511">
        <f>'別紙１-8月'!U33</f>
        <v>0</v>
      </c>
      <c r="W293" s="511">
        <f>'別紙１-8月'!V33</f>
        <v>0</v>
      </c>
      <c r="X293" s="510" t="str">
        <f>'別紙１-8月'!W33</f>
        <v/>
      </c>
    </row>
    <row r="294">
      <c r="A294" s="510" t="s">
        <v>316</v>
      </c>
      <c r="B294" s="510" t="str">
        <f>'別紙１-8月'!A34</f>
        <v/>
      </c>
      <c r="C294" s="510" t="str">
        <f>'別紙１-8月'!B34</f>
        <v/>
      </c>
      <c r="D294" s="510" t="str">
        <f>'別紙１-8月'!C34</f>
        <v/>
      </c>
      <c r="E294" s="510" t="str">
        <f>'別紙１-8月'!D34</f>
        <v/>
      </c>
      <c r="F294" s="510" t="str">
        <f>'別紙１-8月'!E34</f>
        <v/>
      </c>
      <c r="G294" s="510" t="str">
        <f>'別紙１-8月'!F34</f>
        <v/>
      </c>
      <c r="H294" s="510" t="str">
        <f>'別紙１-8月'!G34</f>
        <v/>
      </c>
      <c r="I294" s="510" t="str">
        <f>'別紙１-8月'!H34</f>
        <v/>
      </c>
      <c r="J294" s="510" t="str">
        <f>'別紙１-8月'!I34</f>
        <v/>
      </c>
      <c r="K294" s="510" t="str">
        <f>'別紙１-8月'!J34</f>
        <v/>
      </c>
      <c r="L294" s="510" t="str">
        <f>'別紙１-8月'!K34</f>
        <v/>
      </c>
      <c r="M294" s="511" t="str">
        <f>'別紙１-8月'!L34</f>
        <v/>
      </c>
      <c r="N294" s="512">
        <f>'別紙１-8月'!M34</f>
        <v>0</v>
      </c>
      <c r="O294" s="511">
        <f>'別紙１-8月'!N34</f>
        <v>0</v>
      </c>
      <c r="P294" s="511" t="str">
        <f>'別紙１-8月'!O34</f>
        <v/>
      </c>
      <c r="Q294" s="511" t="str">
        <f>'別紙１-8月'!P34</f>
        <v/>
      </c>
      <c r="R294" s="511" t="str">
        <f>'別紙１-8月'!Q34</f>
        <v/>
      </c>
      <c r="S294" s="511">
        <f>'別紙１-8月'!R34</f>
        <v>0</v>
      </c>
      <c r="T294" s="512">
        <f>'別紙１-8月'!S34</f>
        <v>0</v>
      </c>
      <c r="U294" s="512">
        <f>'別紙１-8月'!T34</f>
        <v>0</v>
      </c>
      <c r="V294" s="511">
        <f>'別紙１-8月'!U34</f>
        <v>0</v>
      </c>
      <c r="W294" s="511">
        <f>'別紙１-8月'!V34</f>
        <v>0</v>
      </c>
      <c r="X294" s="510" t="str">
        <f>'別紙１-8月'!W34</f>
        <v/>
      </c>
    </row>
    <row r="295">
      <c r="A295" s="510" t="s">
        <v>316</v>
      </c>
      <c r="B295" s="510" t="str">
        <f>'別紙１-8月'!A35</f>
        <v/>
      </c>
      <c r="C295" s="510" t="str">
        <f>'別紙１-8月'!B35</f>
        <v/>
      </c>
      <c r="D295" s="510" t="str">
        <f>'別紙１-8月'!C35</f>
        <v/>
      </c>
      <c r="E295" s="510" t="str">
        <f>'別紙１-8月'!D35</f>
        <v/>
      </c>
      <c r="F295" s="510" t="str">
        <f>'別紙１-8月'!E35</f>
        <v/>
      </c>
      <c r="G295" s="510" t="str">
        <f>'別紙１-8月'!F35</f>
        <v/>
      </c>
      <c r="H295" s="510" t="str">
        <f>'別紙１-8月'!G35</f>
        <v/>
      </c>
      <c r="I295" s="510" t="str">
        <f>'別紙１-8月'!H35</f>
        <v/>
      </c>
      <c r="J295" s="510" t="str">
        <f>'別紙１-8月'!I35</f>
        <v/>
      </c>
      <c r="K295" s="510" t="str">
        <f>'別紙１-8月'!J35</f>
        <v/>
      </c>
      <c r="L295" s="510" t="str">
        <f>'別紙１-8月'!K35</f>
        <v/>
      </c>
      <c r="M295" s="511" t="str">
        <f>'別紙１-8月'!L35</f>
        <v/>
      </c>
      <c r="N295" s="512">
        <f>'別紙１-8月'!M35</f>
        <v>0</v>
      </c>
      <c r="O295" s="511">
        <f>'別紙１-8月'!N35</f>
        <v>0</v>
      </c>
      <c r="P295" s="511" t="str">
        <f>'別紙１-8月'!O35</f>
        <v/>
      </c>
      <c r="Q295" s="511" t="str">
        <f>'別紙１-8月'!P35</f>
        <v/>
      </c>
      <c r="R295" s="511" t="str">
        <f>'別紙１-8月'!Q35</f>
        <v/>
      </c>
      <c r="S295" s="511">
        <f>'別紙１-8月'!R35</f>
        <v>0</v>
      </c>
      <c r="T295" s="512">
        <f>'別紙１-8月'!S35</f>
        <v>0</v>
      </c>
      <c r="U295" s="512">
        <f>'別紙１-8月'!T35</f>
        <v>0</v>
      </c>
      <c r="V295" s="511">
        <f>'別紙１-8月'!U35</f>
        <v>0</v>
      </c>
      <c r="W295" s="511">
        <f>'別紙１-8月'!V35</f>
        <v>0</v>
      </c>
      <c r="X295" s="510" t="str">
        <f>'別紙１-8月'!W35</f>
        <v/>
      </c>
    </row>
    <row r="296">
      <c r="A296" s="510" t="s">
        <v>316</v>
      </c>
      <c r="B296" s="510" t="str">
        <f>'別紙１-8月'!A36</f>
        <v/>
      </c>
      <c r="C296" s="510" t="str">
        <f>'別紙１-8月'!B36</f>
        <v/>
      </c>
      <c r="D296" s="510" t="str">
        <f>'別紙１-8月'!C36</f>
        <v/>
      </c>
      <c r="E296" s="510" t="str">
        <f>'別紙１-8月'!D36</f>
        <v/>
      </c>
      <c r="F296" s="510" t="str">
        <f>'別紙１-8月'!E36</f>
        <v/>
      </c>
      <c r="G296" s="510" t="str">
        <f>'別紙１-8月'!F36</f>
        <v/>
      </c>
      <c r="H296" s="510" t="str">
        <f>'別紙１-8月'!G36</f>
        <v/>
      </c>
      <c r="I296" s="510" t="str">
        <f>'別紙１-8月'!H36</f>
        <v/>
      </c>
      <c r="J296" s="510" t="str">
        <f>'別紙１-8月'!I36</f>
        <v/>
      </c>
      <c r="K296" s="510" t="str">
        <f>'別紙１-8月'!J36</f>
        <v/>
      </c>
      <c r="L296" s="510" t="str">
        <f>'別紙１-8月'!K36</f>
        <v/>
      </c>
      <c r="M296" s="511" t="str">
        <f>'別紙１-8月'!L36</f>
        <v/>
      </c>
      <c r="N296" s="512">
        <f>'別紙１-8月'!M36</f>
        <v>0</v>
      </c>
      <c r="O296" s="511">
        <f>'別紙１-8月'!N36</f>
        <v>0</v>
      </c>
      <c r="P296" s="511" t="str">
        <f>'別紙１-8月'!O36</f>
        <v/>
      </c>
      <c r="Q296" s="511" t="str">
        <f>'別紙１-8月'!P36</f>
        <v/>
      </c>
      <c r="R296" s="511" t="str">
        <f>'別紙１-8月'!Q36</f>
        <v/>
      </c>
      <c r="S296" s="511">
        <f>'別紙１-8月'!R36</f>
        <v>0</v>
      </c>
      <c r="T296" s="512">
        <f>'別紙１-8月'!S36</f>
        <v>0</v>
      </c>
      <c r="U296" s="512">
        <f>'別紙１-8月'!T36</f>
        <v>0</v>
      </c>
      <c r="V296" s="511">
        <f>'別紙１-8月'!U36</f>
        <v>0</v>
      </c>
      <c r="W296" s="511">
        <f>'別紙１-8月'!V36</f>
        <v>0</v>
      </c>
      <c r="X296" s="510" t="str">
        <f>'別紙１-8月'!W36</f>
        <v/>
      </c>
    </row>
    <row r="297">
      <c r="A297" s="510" t="s">
        <v>316</v>
      </c>
      <c r="B297" s="510" t="str">
        <f>'別紙１-8月'!A37</f>
        <v/>
      </c>
      <c r="C297" s="510" t="str">
        <f>'別紙１-8月'!B37</f>
        <v/>
      </c>
      <c r="D297" s="510" t="str">
        <f>'別紙１-8月'!C37</f>
        <v/>
      </c>
      <c r="E297" s="510" t="str">
        <f>'別紙１-8月'!D37</f>
        <v/>
      </c>
      <c r="F297" s="510" t="str">
        <f>'別紙１-8月'!E37</f>
        <v/>
      </c>
      <c r="G297" s="510" t="str">
        <f>'別紙１-8月'!F37</f>
        <v/>
      </c>
      <c r="H297" s="510" t="str">
        <f>'別紙１-8月'!G37</f>
        <v/>
      </c>
      <c r="I297" s="510" t="str">
        <f>'別紙１-8月'!H37</f>
        <v/>
      </c>
      <c r="J297" s="510" t="str">
        <f>'別紙１-8月'!I37</f>
        <v/>
      </c>
      <c r="K297" s="510" t="str">
        <f>'別紙１-8月'!J37</f>
        <v/>
      </c>
      <c r="L297" s="510" t="str">
        <f>'別紙１-8月'!K37</f>
        <v/>
      </c>
      <c r="M297" s="511" t="str">
        <f>'別紙１-8月'!L37</f>
        <v/>
      </c>
      <c r="N297" s="512">
        <f>'別紙１-8月'!M37</f>
        <v>0</v>
      </c>
      <c r="O297" s="511">
        <f>'別紙１-8月'!N37</f>
        <v>0</v>
      </c>
      <c r="P297" s="511" t="str">
        <f>'別紙１-8月'!O37</f>
        <v/>
      </c>
      <c r="Q297" s="511" t="str">
        <f>'別紙１-8月'!P37</f>
        <v/>
      </c>
      <c r="R297" s="511" t="str">
        <f>'別紙１-8月'!Q37</f>
        <v/>
      </c>
      <c r="S297" s="511">
        <f>'別紙１-8月'!R37</f>
        <v>0</v>
      </c>
      <c r="T297" s="512">
        <f>'別紙１-8月'!S37</f>
        <v>0</v>
      </c>
      <c r="U297" s="512">
        <f>'別紙１-8月'!T37</f>
        <v>0</v>
      </c>
      <c r="V297" s="511">
        <f>'別紙１-8月'!U37</f>
        <v>0</v>
      </c>
      <c r="W297" s="511">
        <f>'別紙１-8月'!V37</f>
        <v>0</v>
      </c>
      <c r="X297" s="510" t="str">
        <f>'別紙１-8月'!W37</f>
        <v/>
      </c>
    </row>
    <row r="298">
      <c r="A298" s="510" t="s">
        <v>316</v>
      </c>
      <c r="B298" s="510" t="str">
        <f>'別紙１-8月'!A38</f>
        <v/>
      </c>
      <c r="C298" s="510" t="str">
        <f>'別紙１-8月'!B38</f>
        <v/>
      </c>
      <c r="D298" s="510" t="str">
        <f>'別紙１-8月'!C38</f>
        <v/>
      </c>
      <c r="E298" s="510" t="str">
        <f>'別紙１-8月'!D38</f>
        <v/>
      </c>
      <c r="F298" s="510" t="str">
        <f>'別紙１-8月'!E38</f>
        <v/>
      </c>
      <c r="G298" s="510" t="str">
        <f>'別紙１-8月'!F38</f>
        <v/>
      </c>
      <c r="H298" s="510" t="str">
        <f>'別紙１-8月'!G38</f>
        <v/>
      </c>
      <c r="I298" s="510" t="str">
        <f>'別紙１-8月'!H38</f>
        <v/>
      </c>
      <c r="J298" s="510" t="str">
        <f>'別紙１-8月'!I38</f>
        <v/>
      </c>
      <c r="K298" s="510" t="str">
        <f>'別紙１-8月'!J38</f>
        <v/>
      </c>
      <c r="L298" s="510" t="str">
        <f>'別紙１-8月'!K38</f>
        <v/>
      </c>
      <c r="M298" s="511" t="str">
        <f>'別紙１-8月'!L38</f>
        <v/>
      </c>
      <c r="N298" s="512">
        <f>'別紙１-8月'!M38</f>
        <v>0</v>
      </c>
      <c r="O298" s="511">
        <f>'別紙１-8月'!N38</f>
        <v>0</v>
      </c>
      <c r="P298" s="511" t="str">
        <f>'別紙１-8月'!O38</f>
        <v/>
      </c>
      <c r="Q298" s="511" t="str">
        <f>'別紙１-8月'!P38</f>
        <v/>
      </c>
      <c r="R298" s="511" t="str">
        <f>'別紙１-8月'!Q38</f>
        <v/>
      </c>
      <c r="S298" s="511">
        <f>'別紙１-8月'!R38</f>
        <v>0</v>
      </c>
      <c r="T298" s="512">
        <f>'別紙１-8月'!S38</f>
        <v>0</v>
      </c>
      <c r="U298" s="512">
        <f>'別紙１-8月'!T38</f>
        <v>0</v>
      </c>
      <c r="V298" s="511">
        <f>'別紙１-8月'!U38</f>
        <v>0</v>
      </c>
      <c r="W298" s="511">
        <f>'別紙１-8月'!V38</f>
        <v>0</v>
      </c>
      <c r="X298" s="510" t="str">
        <f>'別紙１-8月'!W38</f>
        <v/>
      </c>
    </row>
    <row r="299">
      <c r="A299" s="510" t="s">
        <v>316</v>
      </c>
      <c r="B299" s="510" t="str">
        <f>'別紙１-8月'!A39</f>
        <v/>
      </c>
      <c r="C299" s="510" t="str">
        <f>'別紙１-8月'!B39</f>
        <v/>
      </c>
      <c r="D299" s="510" t="str">
        <f>'別紙１-8月'!C39</f>
        <v/>
      </c>
      <c r="E299" s="510" t="str">
        <f>'別紙１-8月'!D39</f>
        <v/>
      </c>
      <c r="F299" s="510" t="str">
        <f>'別紙１-8月'!E39</f>
        <v/>
      </c>
      <c r="G299" s="510" t="str">
        <f>'別紙１-8月'!F39</f>
        <v/>
      </c>
      <c r="H299" s="510" t="str">
        <f>'別紙１-8月'!G39</f>
        <v/>
      </c>
      <c r="I299" s="510" t="str">
        <f>'別紙１-8月'!H39</f>
        <v/>
      </c>
      <c r="J299" s="510" t="str">
        <f>'別紙１-8月'!I39</f>
        <v/>
      </c>
      <c r="K299" s="510" t="str">
        <f>'別紙１-8月'!J39</f>
        <v/>
      </c>
      <c r="L299" s="510" t="str">
        <f>'別紙１-8月'!K39</f>
        <v/>
      </c>
      <c r="M299" s="511" t="str">
        <f>'別紙１-8月'!L39</f>
        <v/>
      </c>
      <c r="N299" s="512">
        <f>'別紙１-8月'!M39</f>
        <v>0</v>
      </c>
      <c r="O299" s="511">
        <f>'別紙１-8月'!N39</f>
        <v>0</v>
      </c>
      <c r="P299" s="511" t="str">
        <f>'別紙１-8月'!O39</f>
        <v/>
      </c>
      <c r="Q299" s="511" t="str">
        <f>'別紙１-8月'!P39</f>
        <v/>
      </c>
      <c r="R299" s="511" t="str">
        <f>'別紙１-8月'!Q39</f>
        <v/>
      </c>
      <c r="S299" s="511">
        <f>'別紙１-8月'!R39</f>
        <v>0</v>
      </c>
      <c r="T299" s="512">
        <f>'別紙１-8月'!S39</f>
        <v>0</v>
      </c>
      <c r="U299" s="512">
        <f>'別紙１-8月'!T39</f>
        <v>0</v>
      </c>
      <c r="V299" s="511">
        <f>'別紙１-8月'!U39</f>
        <v>0</v>
      </c>
      <c r="W299" s="511">
        <f>'別紙１-8月'!V39</f>
        <v>0</v>
      </c>
      <c r="X299" s="510" t="str">
        <f>'別紙１-8月'!W39</f>
        <v/>
      </c>
    </row>
    <row r="300">
      <c r="A300" s="510" t="s">
        <v>316</v>
      </c>
      <c r="B300" s="510" t="str">
        <f>'別紙１-8月'!A40</f>
        <v/>
      </c>
      <c r="C300" s="510" t="str">
        <f>'別紙１-8月'!B40</f>
        <v/>
      </c>
      <c r="D300" s="510" t="str">
        <f>'別紙１-8月'!C40</f>
        <v/>
      </c>
      <c r="E300" s="510" t="str">
        <f>'別紙１-8月'!D40</f>
        <v/>
      </c>
      <c r="F300" s="510" t="str">
        <f>'別紙１-8月'!E40</f>
        <v/>
      </c>
      <c r="G300" s="510" t="str">
        <f>'別紙１-8月'!F40</f>
        <v/>
      </c>
      <c r="H300" s="510" t="str">
        <f>'別紙１-8月'!G40</f>
        <v/>
      </c>
      <c r="I300" s="510" t="str">
        <f>'別紙１-8月'!H40</f>
        <v/>
      </c>
      <c r="J300" s="510" t="str">
        <f>'別紙１-8月'!I40</f>
        <v/>
      </c>
      <c r="K300" s="510" t="str">
        <f>'別紙１-8月'!J40</f>
        <v/>
      </c>
      <c r="L300" s="510" t="str">
        <f>'別紙１-8月'!K40</f>
        <v/>
      </c>
      <c r="M300" s="511" t="str">
        <f>'別紙１-8月'!L40</f>
        <v/>
      </c>
      <c r="N300" s="512">
        <f>'別紙１-8月'!M40</f>
        <v>0</v>
      </c>
      <c r="O300" s="511">
        <f>'別紙１-8月'!N40</f>
        <v>0</v>
      </c>
      <c r="P300" s="511" t="str">
        <f>'別紙１-8月'!O40</f>
        <v/>
      </c>
      <c r="Q300" s="511" t="str">
        <f>'別紙１-8月'!P40</f>
        <v/>
      </c>
      <c r="R300" s="511" t="str">
        <f>'別紙１-8月'!Q40</f>
        <v/>
      </c>
      <c r="S300" s="511">
        <f>'別紙１-8月'!R40</f>
        <v>0</v>
      </c>
      <c r="T300" s="512">
        <f>'別紙１-8月'!S40</f>
        <v>0</v>
      </c>
      <c r="U300" s="512">
        <f>'別紙１-8月'!T40</f>
        <v>0</v>
      </c>
      <c r="V300" s="511">
        <f>'別紙１-8月'!U40</f>
        <v>0</v>
      </c>
      <c r="W300" s="511">
        <f>'別紙１-8月'!V40</f>
        <v>0</v>
      </c>
      <c r="X300" s="510" t="str">
        <f>'別紙１-8月'!W40</f>
        <v/>
      </c>
    </row>
    <row r="301">
      <c r="A301" s="510" t="s">
        <v>316</v>
      </c>
      <c r="B301" s="510" t="str">
        <f>'別紙１-8月'!A41</f>
        <v/>
      </c>
      <c r="C301" s="510" t="str">
        <f>'別紙１-8月'!B41</f>
        <v/>
      </c>
      <c r="D301" s="510" t="str">
        <f>'別紙１-8月'!C41</f>
        <v/>
      </c>
      <c r="E301" s="510" t="str">
        <f>'別紙１-8月'!D41</f>
        <v/>
      </c>
      <c r="F301" s="510" t="str">
        <f>'別紙１-8月'!E41</f>
        <v/>
      </c>
      <c r="G301" s="510" t="str">
        <f>'別紙１-8月'!F41</f>
        <v/>
      </c>
      <c r="H301" s="510" t="str">
        <f>'別紙１-8月'!G41</f>
        <v/>
      </c>
      <c r="I301" s="510" t="str">
        <f>'別紙１-8月'!H41</f>
        <v/>
      </c>
      <c r="J301" s="510" t="str">
        <f>'別紙１-8月'!I41</f>
        <v/>
      </c>
      <c r="K301" s="510" t="str">
        <f>'別紙１-8月'!J41</f>
        <v/>
      </c>
      <c r="L301" s="510" t="str">
        <f>'別紙１-8月'!K41</f>
        <v/>
      </c>
      <c r="M301" s="511" t="str">
        <f>'別紙１-8月'!L41</f>
        <v/>
      </c>
      <c r="N301" s="512">
        <f>'別紙１-8月'!M41</f>
        <v>0</v>
      </c>
      <c r="O301" s="511">
        <f>'別紙１-8月'!N41</f>
        <v>0</v>
      </c>
      <c r="P301" s="511" t="str">
        <f>'別紙１-8月'!O41</f>
        <v/>
      </c>
      <c r="Q301" s="511" t="str">
        <f>'別紙１-8月'!P41</f>
        <v/>
      </c>
      <c r="R301" s="511" t="str">
        <f>'別紙１-8月'!Q41</f>
        <v/>
      </c>
      <c r="S301" s="511">
        <f>'別紙１-8月'!R41</f>
        <v>0</v>
      </c>
      <c r="T301" s="512">
        <f>'別紙１-8月'!S41</f>
        <v>0</v>
      </c>
      <c r="U301" s="512">
        <f>'別紙１-8月'!T41</f>
        <v>0</v>
      </c>
      <c r="V301" s="511">
        <f>'別紙１-8月'!U41</f>
        <v>0</v>
      </c>
      <c r="W301" s="511">
        <f>'別紙１-8月'!V41</f>
        <v>0</v>
      </c>
      <c r="X301" s="510" t="str">
        <f>'別紙１-8月'!W41</f>
        <v/>
      </c>
    </row>
    <row r="302">
      <c r="A302" s="510" t="s">
        <v>316</v>
      </c>
      <c r="B302" s="510" t="str">
        <f>'別紙１-8月'!A42</f>
        <v/>
      </c>
      <c r="C302" s="510" t="str">
        <f>'別紙１-8月'!B42</f>
        <v/>
      </c>
      <c r="D302" s="510" t="str">
        <f>'別紙１-8月'!C42</f>
        <v/>
      </c>
      <c r="E302" s="510" t="str">
        <f>'別紙１-8月'!D42</f>
        <v/>
      </c>
      <c r="F302" s="510" t="str">
        <f>'別紙１-8月'!E42</f>
        <v/>
      </c>
      <c r="G302" s="510" t="str">
        <f>'別紙１-8月'!F42</f>
        <v/>
      </c>
      <c r="H302" s="510" t="str">
        <f>'別紙１-8月'!G42</f>
        <v/>
      </c>
      <c r="I302" s="510" t="str">
        <f>'別紙１-8月'!H42</f>
        <v/>
      </c>
      <c r="J302" s="510" t="str">
        <f>'別紙１-8月'!I42</f>
        <v/>
      </c>
      <c r="K302" s="510" t="str">
        <f>'別紙１-8月'!J42</f>
        <v/>
      </c>
      <c r="L302" s="510" t="str">
        <f>'別紙１-8月'!K42</f>
        <v/>
      </c>
      <c r="M302" s="511" t="str">
        <f>'別紙１-8月'!L42</f>
        <v/>
      </c>
      <c r="N302" s="512">
        <f>'別紙１-8月'!M42</f>
        <v>0</v>
      </c>
      <c r="O302" s="511">
        <f>'別紙１-8月'!N42</f>
        <v>0</v>
      </c>
      <c r="P302" s="511" t="str">
        <f>'別紙１-8月'!O42</f>
        <v/>
      </c>
      <c r="Q302" s="511" t="str">
        <f>'別紙１-8月'!P42</f>
        <v/>
      </c>
      <c r="R302" s="511" t="str">
        <f>'別紙１-8月'!Q42</f>
        <v/>
      </c>
      <c r="S302" s="511">
        <f>'別紙１-8月'!R42</f>
        <v>0</v>
      </c>
      <c r="T302" s="512">
        <f>'別紙１-8月'!S42</f>
        <v>0</v>
      </c>
      <c r="U302" s="512">
        <f>'別紙１-8月'!T42</f>
        <v>0</v>
      </c>
      <c r="V302" s="511">
        <f>'別紙１-8月'!U42</f>
        <v>0</v>
      </c>
      <c r="W302" s="511">
        <f>'別紙１-8月'!V42</f>
        <v>0</v>
      </c>
      <c r="X302" s="510" t="str">
        <f>'別紙１-8月'!W42</f>
        <v/>
      </c>
    </row>
    <row r="303">
      <c r="A303" s="510" t="s">
        <v>316</v>
      </c>
      <c r="B303" s="510" t="str">
        <f>'別紙１-8月'!A43</f>
        <v/>
      </c>
      <c r="C303" s="510" t="str">
        <f>'別紙１-8月'!B43</f>
        <v/>
      </c>
      <c r="D303" s="510" t="str">
        <f>'別紙１-8月'!C43</f>
        <v/>
      </c>
      <c r="E303" s="510" t="str">
        <f>'別紙１-8月'!D43</f>
        <v/>
      </c>
      <c r="F303" s="510" t="str">
        <f>'別紙１-8月'!E43</f>
        <v/>
      </c>
      <c r="G303" s="510" t="str">
        <f>'別紙１-8月'!F43</f>
        <v/>
      </c>
      <c r="H303" s="510" t="str">
        <f>'別紙１-8月'!G43</f>
        <v/>
      </c>
      <c r="I303" s="510" t="str">
        <f>'別紙１-8月'!H43</f>
        <v/>
      </c>
      <c r="J303" s="510" t="str">
        <f>'別紙１-8月'!I43</f>
        <v/>
      </c>
      <c r="K303" s="510" t="str">
        <f>'別紙１-8月'!J43</f>
        <v/>
      </c>
      <c r="L303" s="510" t="str">
        <f>'別紙１-8月'!K43</f>
        <v/>
      </c>
      <c r="M303" s="511" t="str">
        <f>'別紙１-8月'!L43</f>
        <v/>
      </c>
      <c r="N303" s="512">
        <f>'別紙１-8月'!M43</f>
        <v>0</v>
      </c>
      <c r="O303" s="511">
        <f>'別紙１-8月'!N43</f>
        <v>0</v>
      </c>
      <c r="P303" s="511" t="str">
        <f>'別紙１-8月'!O43</f>
        <v/>
      </c>
      <c r="Q303" s="511" t="str">
        <f>'別紙１-8月'!P43</f>
        <v/>
      </c>
      <c r="R303" s="511" t="str">
        <f>'別紙１-8月'!Q43</f>
        <v/>
      </c>
      <c r="S303" s="511">
        <f>'別紙１-8月'!R43</f>
        <v>0</v>
      </c>
      <c r="T303" s="512">
        <f>'別紙１-8月'!S43</f>
        <v>0</v>
      </c>
      <c r="U303" s="512">
        <f>'別紙１-8月'!T43</f>
        <v>0</v>
      </c>
      <c r="V303" s="511">
        <f>'別紙１-8月'!U43</f>
        <v>0</v>
      </c>
      <c r="W303" s="511">
        <f>'別紙１-8月'!V43</f>
        <v>0</v>
      </c>
      <c r="X303" s="510" t="str">
        <f>'別紙１-8月'!W43</f>
        <v/>
      </c>
    </row>
    <row r="304">
      <c r="A304" s="510" t="s">
        <v>316</v>
      </c>
      <c r="B304" s="510" t="str">
        <f>'別紙１-8月'!A44</f>
        <v/>
      </c>
      <c r="C304" s="510" t="str">
        <f>'別紙１-8月'!B44</f>
        <v/>
      </c>
      <c r="D304" s="510" t="str">
        <f>'別紙１-8月'!C44</f>
        <v/>
      </c>
      <c r="E304" s="510" t="str">
        <f>'別紙１-8月'!D44</f>
        <v/>
      </c>
      <c r="F304" s="510" t="str">
        <f>'別紙１-8月'!E44</f>
        <v/>
      </c>
      <c r="G304" s="510" t="str">
        <f>'別紙１-8月'!F44</f>
        <v/>
      </c>
      <c r="H304" s="510" t="str">
        <f>'別紙１-8月'!G44</f>
        <v/>
      </c>
      <c r="I304" s="510" t="str">
        <f>'別紙１-8月'!H44</f>
        <v/>
      </c>
      <c r="J304" s="510" t="str">
        <f>'別紙１-8月'!I44</f>
        <v/>
      </c>
      <c r="K304" s="510" t="str">
        <f>'別紙１-8月'!J44</f>
        <v/>
      </c>
      <c r="L304" s="510" t="str">
        <f>'別紙１-8月'!K44</f>
        <v/>
      </c>
      <c r="M304" s="511" t="str">
        <f>'別紙１-8月'!L44</f>
        <v/>
      </c>
      <c r="N304" s="512">
        <f>'別紙１-8月'!M44</f>
        <v>0</v>
      </c>
      <c r="O304" s="511">
        <f>'別紙１-8月'!N44</f>
        <v>0</v>
      </c>
      <c r="P304" s="511" t="str">
        <f>'別紙１-8月'!O44</f>
        <v/>
      </c>
      <c r="Q304" s="511" t="str">
        <f>'別紙１-8月'!P44</f>
        <v/>
      </c>
      <c r="R304" s="511" t="str">
        <f>'別紙１-8月'!Q44</f>
        <v/>
      </c>
      <c r="S304" s="511">
        <f>'別紙１-8月'!R44</f>
        <v>0</v>
      </c>
      <c r="T304" s="512">
        <f>'別紙１-8月'!S44</f>
        <v>0</v>
      </c>
      <c r="U304" s="512">
        <f>'別紙１-8月'!T44</f>
        <v>0</v>
      </c>
      <c r="V304" s="511">
        <f>'別紙１-8月'!U44</f>
        <v>0</v>
      </c>
      <c r="W304" s="511">
        <f>'別紙１-8月'!V44</f>
        <v>0</v>
      </c>
      <c r="X304" s="510" t="str">
        <f>'別紙１-8月'!W44</f>
        <v/>
      </c>
    </row>
    <row r="305">
      <c r="A305" s="510" t="s">
        <v>316</v>
      </c>
      <c r="B305" s="510" t="str">
        <f>'別紙１-8月'!A45</f>
        <v/>
      </c>
      <c r="C305" s="510" t="str">
        <f>'別紙１-8月'!B45</f>
        <v/>
      </c>
      <c r="D305" s="510" t="str">
        <f>'別紙１-8月'!C45</f>
        <v/>
      </c>
      <c r="E305" s="510" t="str">
        <f>'別紙１-8月'!D45</f>
        <v/>
      </c>
      <c r="F305" s="510" t="str">
        <f>'別紙１-8月'!E45</f>
        <v/>
      </c>
      <c r="G305" s="510" t="str">
        <f>'別紙１-8月'!F45</f>
        <v/>
      </c>
      <c r="H305" s="510" t="str">
        <f>'別紙１-8月'!G45</f>
        <v/>
      </c>
      <c r="I305" s="510" t="str">
        <f>'別紙１-8月'!H45</f>
        <v/>
      </c>
      <c r="J305" s="510" t="str">
        <f>'別紙１-8月'!I45</f>
        <v/>
      </c>
      <c r="K305" s="510" t="str">
        <f>'別紙１-8月'!J45</f>
        <v/>
      </c>
      <c r="L305" s="510" t="str">
        <f>'別紙１-8月'!K45</f>
        <v/>
      </c>
      <c r="M305" s="511" t="str">
        <f>'別紙１-8月'!L45</f>
        <v/>
      </c>
      <c r="N305" s="512">
        <f>'別紙１-8月'!M45</f>
        <v>0</v>
      </c>
      <c r="O305" s="511">
        <f>'別紙１-8月'!N45</f>
        <v>0</v>
      </c>
      <c r="P305" s="511" t="str">
        <f>'別紙１-8月'!O45</f>
        <v/>
      </c>
      <c r="Q305" s="511" t="str">
        <f>'別紙１-8月'!P45</f>
        <v/>
      </c>
      <c r="R305" s="511" t="str">
        <f>'別紙１-8月'!Q45</f>
        <v/>
      </c>
      <c r="S305" s="511">
        <f>'別紙１-8月'!R45</f>
        <v>0</v>
      </c>
      <c r="T305" s="512">
        <f>'別紙１-8月'!S45</f>
        <v>0</v>
      </c>
      <c r="U305" s="512">
        <f>'別紙１-8月'!T45</f>
        <v>0</v>
      </c>
      <c r="V305" s="511">
        <f>'別紙１-8月'!U45</f>
        <v>0</v>
      </c>
      <c r="W305" s="511">
        <f>'別紙１-8月'!V45</f>
        <v>0</v>
      </c>
      <c r="X305" s="510" t="str">
        <f>'別紙１-8月'!W45</f>
        <v/>
      </c>
    </row>
    <row r="306">
      <c r="A306" s="510" t="s">
        <v>316</v>
      </c>
      <c r="B306" s="510" t="str">
        <f>'別紙１-8月'!A46</f>
        <v/>
      </c>
      <c r="C306" s="510" t="str">
        <f>'別紙１-8月'!B46</f>
        <v/>
      </c>
      <c r="D306" s="510" t="str">
        <f>'別紙１-8月'!C46</f>
        <v/>
      </c>
      <c r="E306" s="510" t="str">
        <f>'別紙１-8月'!D46</f>
        <v/>
      </c>
      <c r="F306" s="510" t="str">
        <f>'別紙１-8月'!E46</f>
        <v/>
      </c>
      <c r="G306" s="510" t="str">
        <f>'別紙１-8月'!F46</f>
        <v/>
      </c>
      <c r="H306" s="510" t="str">
        <f>'別紙１-8月'!G46</f>
        <v/>
      </c>
      <c r="I306" s="510" t="str">
        <f>'別紙１-8月'!H46</f>
        <v/>
      </c>
      <c r="J306" s="510" t="str">
        <f>'別紙１-8月'!I46</f>
        <v/>
      </c>
      <c r="K306" s="510" t="str">
        <f>'別紙１-8月'!J46</f>
        <v/>
      </c>
      <c r="L306" s="510" t="str">
        <f>'別紙１-8月'!K46</f>
        <v/>
      </c>
      <c r="M306" s="511" t="str">
        <f>'別紙１-8月'!L46</f>
        <v/>
      </c>
      <c r="N306" s="512">
        <f>'別紙１-8月'!M46</f>
        <v>0</v>
      </c>
      <c r="O306" s="511">
        <f>'別紙１-8月'!N46</f>
        <v>0</v>
      </c>
      <c r="P306" s="511" t="str">
        <f>'別紙１-8月'!O46</f>
        <v/>
      </c>
      <c r="Q306" s="511" t="str">
        <f>'別紙１-8月'!P46</f>
        <v/>
      </c>
      <c r="R306" s="511" t="str">
        <f>'別紙１-8月'!Q46</f>
        <v/>
      </c>
      <c r="S306" s="511">
        <f>'別紙１-8月'!R46</f>
        <v>0</v>
      </c>
      <c r="T306" s="512">
        <f>'別紙１-8月'!S46</f>
        <v>0</v>
      </c>
      <c r="U306" s="512">
        <f>'別紙１-8月'!T46</f>
        <v>0</v>
      </c>
      <c r="V306" s="511">
        <f>'別紙１-8月'!U46</f>
        <v>0</v>
      </c>
      <c r="W306" s="511">
        <f>'別紙１-8月'!V46</f>
        <v>0</v>
      </c>
      <c r="X306" s="510" t="str">
        <f>'別紙１-8月'!W46</f>
        <v/>
      </c>
    </row>
    <row r="307">
      <c r="A307" s="510" t="s">
        <v>316</v>
      </c>
      <c r="B307" s="510" t="str">
        <f>'別紙１-8月'!A47</f>
        <v/>
      </c>
      <c r="C307" s="510" t="str">
        <f>'別紙１-8月'!B47</f>
        <v/>
      </c>
      <c r="D307" s="510" t="str">
        <f>'別紙１-8月'!C47</f>
        <v/>
      </c>
      <c r="E307" s="510" t="str">
        <f>'別紙１-8月'!D47</f>
        <v/>
      </c>
      <c r="F307" s="510" t="str">
        <f>'別紙１-8月'!E47</f>
        <v/>
      </c>
      <c r="G307" s="510" t="str">
        <f>'別紙１-8月'!F47</f>
        <v/>
      </c>
      <c r="H307" s="510" t="str">
        <f>'別紙１-8月'!G47</f>
        <v/>
      </c>
      <c r="I307" s="510" t="str">
        <f>'別紙１-8月'!H47</f>
        <v/>
      </c>
      <c r="J307" s="510" t="str">
        <f>'別紙１-8月'!I47</f>
        <v/>
      </c>
      <c r="K307" s="510" t="str">
        <f>'別紙１-8月'!J47</f>
        <v/>
      </c>
      <c r="L307" s="510" t="str">
        <f>'別紙１-8月'!K47</f>
        <v/>
      </c>
      <c r="M307" s="511" t="str">
        <f>'別紙１-8月'!L47</f>
        <v/>
      </c>
      <c r="N307" s="512">
        <f>'別紙１-8月'!M47</f>
        <v>0</v>
      </c>
      <c r="O307" s="511">
        <f>'別紙１-8月'!N47</f>
        <v>0</v>
      </c>
      <c r="P307" s="511" t="str">
        <f>'別紙１-8月'!O47</f>
        <v/>
      </c>
      <c r="Q307" s="511" t="str">
        <f>'別紙１-8月'!P47</f>
        <v/>
      </c>
      <c r="R307" s="511" t="str">
        <f>'別紙１-8月'!Q47</f>
        <v/>
      </c>
      <c r="S307" s="511">
        <f>'別紙１-8月'!R47</f>
        <v>0</v>
      </c>
      <c r="T307" s="512">
        <f>'別紙１-8月'!S47</f>
        <v>0</v>
      </c>
      <c r="U307" s="512">
        <f>'別紙１-8月'!T47</f>
        <v>0</v>
      </c>
      <c r="V307" s="511">
        <f>'別紙１-8月'!U47</f>
        <v>0</v>
      </c>
      <c r="W307" s="511">
        <f>'別紙１-8月'!V47</f>
        <v>0</v>
      </c>
      <c r="X307" s="510" t="str">
        <f>'別紙１-8月'!W47</f>
        <v/>
      </c>
    </row>
    <row r="308">
      <c r="A308" s="510" t="s">
        <v>316</v>
      </c>
      <c r="B308" s="510" t="str">
        <f>'別紙１-8月'!A48</f>
        <v/>
      </c>
      <c r="C308" s="510" t="str">
        <f>'別紙１-8月'!B48</f>
        <v/>
      </c>
      <c r="D308" s="510" t="str">
        <f>'別紙１-8月'!C48</f>
        <v/>
      </c>
      <c r="E308" s="510" t="str">
        <f>'別紙１-8月'!D48</f>
        <v/>
      </c>
      <c r="F308" s="510" t="str">
        <f>'別紙１-8月'!E48</f>
        <v/>
      </c>
      <c r="G308" s="510" t="str">
        <f>'別紙１-8月'!F48</f>
        <v/>
      </c>
      <c r="H308" s="510" t="str">
        <f>'別紙１-8月'!G48</f>
        <v/>
      </c>
      <c r="I308" s="510" t="str">
        <f>'別紙１-8月'!H48</f>
        <v/>
      </c>
      <c r="J308" s="510" t="str">
        <f>'別紙１-8月'!I48</f>
        <v/>
      </c>
      <c r="K308" s="510" t="str">
        <f>'別紙１-8月'!J48</f>
        <v/>
      </c>
      <c r="L308" s="510" t="str">
        <f>'別紙１-8月'!K48</f>
        <v/>
      </c>
      <c r="M308" s="511" t="str">
        <f>'別紙１-8月'!L48</f>
        <v/>
      </c>
      <c r="N308" s="512">
        <f>'別紙１-8月'!M48</f>
        <v>0</v>
      </c>
      <c r="O308" s="511">
        <f>'別紙１-8月'!N48</f>
        <v>0</v>
      </c>
      <c r="P308" s="511" t="str">
        <f>'別紙１-8月'!O48</f>
        <v/>
      </c>
      <c r="Q308" s="511" t="str">
        <f>'別紙１-8月'!P48</f>
        <v/>
      </c>
      <c r="R308" s="511" t="str">
        <f>'別紙１-8月'!Q48</f>
        <v/>
      </c>
      <c r="S308" s="511">
        <f>'別紙１-8月'!R48</f>
        <v>0</v>
      </c>
      <c r="T308" s="512">
        <f>'別紙１-8月'!S48</f>
        <v>0</v>
      </c>
      <c r="U308" s="512">
        <f>'別紙１-8月'!T48</f>
        <v>0</v>
      </c>
      <c r="V308" s="511">
        <f>'別紙１-8月'!U48</f>
        <v>0</v>
      </c>
      <c r="W308" s="511">
        <f>'別紙１-8月'!V48</f>
        <v>0</v>
      </c>
      <c r="X308" s="510" t="str">
        <f>'別紙１-8月'!W48</f>
        <v/>
      </c>
    </row>
    <row r="309">
      <c r="A309" s="510" t="s">
        <v>316</v>
      </c>
      <c r="B309" s="510" t="str">
        <f>'別紙１-8月'!A49</f>
        <v/>
      </c>
      <c r="C309" s="510" t="str">
        <f>'別紙１-8月'!B49</f>
        <v/>
      </c>
      <c r="D309" s="510" t="str">
        <f>'別紙１-8月'!C49</f>
        <v/>
      </c>
      <c r="E309" s="510" t="str">
        <f>'別紙１-8月'!D49</f>
        <v/>
      </c>
      <c r="F309" s="510" t="str">
        <f>'別紙１-8月'!E49</f>
        <v/>
      </c>
      <c r="G309" s="510" t="str">
        <f>'別紙１-8月'!F49</f>
        <v/>
      </c>
      <c r="H309" s="510" t="str">
        <f>'別紙１-8月'!G49</f>
        <v/>
      </c>
      <c r="I309" s="510" t="str">
        <f>'別紙１-8月'!H49</f>
        <v/>
      </c>
      <c r="J309" s="510" t="str">
        <f>'別紙１-8月'!I49</f>
        <v/>
      </c>
      <c r="K309" s="510" t="str">
        <f>'別紙１-8月'!J49</f>
        <v/>
      </c>
      <c r="L309" s="510" t="str">
        <f>'別紙１-8月'!K49</f>
        <v/>
      </c>
      <c r="M309" s="511" t="str">
        <f>'別紙１-8月'!L49</f>
        <v/>
      </c>
      <c r="N309" s="512">
        <f>'別紙１-8月'!M49</f>
        <v>0</v>
      </c>
      <c r="O309" s="511">
        <f>'別紙１-8月'!N49</f>
        <v>0</v>
      </c>
      <c r="P309" s="511" t="str">
        <f>'別紙１-8月'!O49</f>
        <v/>
      </c>
      <c r="Q309" s="511" t="str">
        <f>'別紙１-8月'!P49</f>
        <v/>
      </c>
      <c r="R309" s="511" t="str">
        <f>'別紙１-8月'!Q49</f>
        <v/>
      </c>
      <c r="S309" s="511">
        <f>'別紙１-8月'!R49</f>
        <v>0</v>
      </c>
      <c r="T309" s="512">
        <f>'別紙１-8月'!S49</f>
        <v>0</v>
      </c>
      <c r="U309" s="512">
        <f>'別紙１-8月'!T49</f>
        <v>0</v>
      </c>
      <c r="V309" s="511">
        <f>'別紙１-8月'!U49</f>
        <v>0</v>
      </c>
      <c r="W309" s="511">
        <f>'別紙１-8月'!V49</f>
        <v>0</v>
      </c>
      <c r="X309" s="510" t="str">
        <f>'別紙１-8月'!W49</f>
        <v/>
      </c>
    </row>
    <row r="310">
      <c r="A310" s="510" t="s">
        <v>316</v>
      </c>
      <c r="B310" s="510" t="str">
        <f>'別紙１-8月'!A50</f>
        <v/>
      </c>
      <c r="C310" s="510" t="str">
        <f>'別紙１-8月'!B50</f>
        <v/>
      </c>
      <c r="D310" s="510" t="str">
        <f>'別紙１-8月'!C50</f>
        <v/>
      </c>
      <c r="E310" s="510" t="str">
        <f>'別紙１-8月'!D50</f>
        <v/>
      </c>
      <c r="F310" s="510" t="str">
        <f>'別紙１-8月'!E50</f>
        <v/>
      </c>
      <c r="G310" s="510" t="str">
        <f>'別紙１-8月'!F50</f>
        <v/>
      </c>
      <c r="H310" s="510" t="str">
        <f>'別紙１-8月'!G50</f>
        <v/>
      </c>
      <c r="I310" s="510" t="str">
        <f>'別紙１-8月'!H50</f>
        <v/>
      </c>
      <c r="J310" s="510" t="str">
        <f>'別紙１-8月'!I50</f>
        <v/>
      </c>
      <c r="K310" s="510" t="str">
        <f>'別紙１-8月'!J50</f>
        <v/>
      </c>
      <c r="L310" s="510" t="str">
        <f>'別紙１-8月'!K50</f>
        <v/>
      </c>
      <c r="M310" s="511" t="str">
        <f>'別紙１-8月'!L50</f>
        <v/>
      </c>
      <c r="N310" s="512">
        <f>'別紙１-8月'!M50</f>
        <v>0</v>
      </c>
      <c r="O310" s="511">
        <f>'別紙１-8月'!N50</f>
        <v>0</v>
      </c>
      <c r="P310" s="511" t="str">
        <f>'別紙１-8月'!O50</f>
        <v/>
      </c>
      <c r="Q310" s="511" t="str">
        <f>'別紙１-8月'!P50</f>
        <v/>
      </c>
      <c r="R310" s="511" t="str">
        <f>'別紙１-8月'!Q50</f>
        <v/>
      </c>
      <c r="S310" s="511">
        <f>'別紙１-8月'!R50</f>
        <v>0</v>
      </c>
      <c r="T310" s="512">
        <f>'別紙１-8月'!S50</f>
        <v>0</v>
      </c>
      <c r="U310" s="512">
        <f>'別紙１-8月'!T50</f>
        <v>0</v>
      </c>
      <c r="V310" s="511">
        <f>'別紙１-8月'!U50</f>
        <v>0</v>
      </c>
      <c r="W310" s="511">
        <f>'別紙１-8月'!V50</f>
        <v>0</v>
      </c>
      <c r="X310" s="510" t="str">
        <f>'別紙１-8月'!W50</f>
        <v/>
      </c>
    </row>
    <row r="311">
      <c r="A311" s="510" t="s">
        <v>316</v>
      </c>
      <c r="B311" s="510" t="str">
        <f>'別紙１-8月'!A51</f>
        <v/>
      </c>
      <c r="C311" s="510" t="str">
        <f>'別紙１-8月'!B51</f>
        <v/>
      </c>
      <c r="D311" s="510" t="str">
        <f>'別紙１-8月'!C51</f>
        <v/>
      </c>
      <c r="E311" s="510" t="str">
        <f>'別紙１-8月'!D51</f>
        <v/>
      </c>
      <c r="F311" s="510" t="str">
        <f>'別紙１-8月'!E51</f>
        <v/>
      </c>
      <c r="G311" s="510" t="str">
        <f>'別紙１-8月'!F51</f>
        <v/>
      </c>
      <c r="H311" s="510" t="str">
        <f>'別紙１-8月'!G51</f>
        <v/>
      </c>
      <c r="I311" s="510" t="str">
        <f>'別紙１-8月'!H51</f>
        <v/>
      </c>
      <c r="J311" s="510" t="str">
        <f>'別紙１-8月'!I51</f>
        <v/>
      </c>
      <c r="K311" s="510" t="str">
        <f>'別紙１-8月'!J51</f>
        <v/>
      </c>
      <c r="L311" s="510" t="str">
        <f>'別紙１-8月'!K51</f>
        <v/>
      </c>
      <c r="M311" s="511" t="str">
        <f>'別紙１-8月'!L51</f>
        <v/>
      </c>
      <c r="N311" s="512">
        <f>'別紙１-8月'!M51</f>
        <v>0</v>
      </c>
      <c r="O311" s="511">
        <f>'別紙１-8月'!N51</f>
        <v>0</v>
      </c>
      <c r="P311" s="511" t="str">
        <f>'別紙１-8月'!O51</f>
        <v/>
      </c>
      <c r="Q311" s="511" t="str">
        <f>'別紙１-8月'!P51</f>
        <v/>
      </c>
      <c r="R311" s="511" t="str">
        <f>'別紙１-8月'!Q51</f>
        <v/>
      </c>
      <c r="S311" s="511">
        <f>'別紙１-8月'!R51</f>
        <v>0</v>
      </c>
      <c r="T311" s="512">
        <f>'別紙１-8月'!S51</f>
        <v>0</v>
      </c>
      <c r="U311" s="512">
        <f>'別紙１-8月'!T51</f>
        <v>0</v>
      </c>
      <c r="V311" s="511">
        <f>'別紙１-8月'!U51</f>
        <v>0</v>
      </c>
      <c r="W311" s="511">
        <f>'別紙１-8月'!V51</f>
        <v>0</v>
      </c>
      <c r="X311" s="510" t="str">
        <f>'別紙１-8月'!W51</f>
        <v/>
      </c>
    </row>
    <row r="312">
      <c r="A312" s="510" t="s">
        <v>316</v>
      </c>
      <c r="B312" s="510" t="str">
        <f>'別紙１-8月'!A52</f>
        <v/>
      </c>
      <c r="C312" s="510" t="str">
        <f>'別紙１-8月'!B52</f>
        <v/>
      </c>
      <c r="D312" s="510" t="str">
        <f>'別紙１-8月'!C52</f>
        <v/>
      </c>
      <c r="E312" s="510" t="str">
        <f>'別紙１-8月'!D52</f>
        <v/>
      </c>
      <c r="F312" s="510" t="str">
        <f>'別紙１-8月'!E52</f>
        <v/>
      </c>
      <c r="G312" s="510" t="str">
        <f>'別紙１-8月'!F52</f>
        <v/>
      </c>
      <c r="H312" s="510" t="str">
        <f>'別紙１-8月'!G52</f>
        <v/>
      </c>
      <c r="I312" s="510" t="str">
        <f>'別紙１-8月'!H52</f>
        <v/>
      </c>
      <c r="J312" s="510" t="str">
        <f>'別紙１-8月'!I52</f>
        <v/>
      </c>
      <c r="K312" s="510" t="str">
        <f>'別紙１-8月'!J52</f>
        <v/>
      </c>
      <c r="L312" s="510" t="str">
        <f>'別紙１-8月'!K52</f>
        <v/>
      </c>
      <c r="M312" s="511" t="str">
        <f>'別紙１-8月'!L52</f>
        <v/>
      </c>
      <c r="N312" s="512">
        <f>'別紙１-8月'!M52</f>
        <v>0</v>
      </c>
      <c r="O312" s="511">
        <f>'別紙１-8月'!N52</f>
        <v>0</v>
      </c>
      <c r="P312" s="511" t="str">
        <f>'別紙１-8月'!O52</f>
        <v/>
      </c>
      <c r="Q312" s="511" t="str">
        <f>'別紙１-8月'!P52</f>
        <v/>
      </c>
      <c r="R312" s="511" t="str">
        <f>'別紙１-8月'!Q52</f>
        <v/>
      </c>
      <c r="S312" s="511">
        <f>'別紙１-8月'!R52</f>
        <v>0</v>
      </c>
      <c r="T312" s="512">
        <f>'別紙１-8月'!S52</f>
        <v>0</v>
      </c>
      <c r="U312" s="512">
        <f>'別紙１-8月'!T52</f>
        <v>0</v>
      </c>
      <c r="V312" s="511">
        <f>'別紙１-8月'!U52</f>
        <v>0</v>
      </c>
      <c r="W312" s="511">
        <f>'別紙１-8月'!V52</f>
        <v>0</v>
      </c>
      <c r="X312" s="510" t="str">
        <f>'別紙１-8月'!W52</f>
        <v/>
      </c>
    </row>
    <row r="313">
      <c r="A313" s="510" t="s">
        <v>316</v>
      </c>
      <c r="B313" s="510" t="str">
        <f>'別紙１-8月'!A53</f>
        <v/>
      </c>
      <c r="C313" s="510" t="str">
        <f>'別紙１-8月'!B53</f>
        <v/>
      </c>
      <c r="D313" s="510" t="str">
        <f>'別紙１-8月'!C53</f>
        <v/>
      </c>
      <c r="E313" s="510" t="str">
        <f>'別紙１-8月'!D53</f>
        <v/>
      </c>
      <c r="F313" s="510" t="str">
        <f>'別紙１-8月'!E53</f>
        <v/>
      </c>
      <c r="G313" s="510" t="str">
        <f>'別紙１-8月'!F53</f>
        <v/>
      </c>
      <c r="H313" s="510" t="str">
        <f>'別紙１-8月'!G53</f>
        <v/>
      </c>
      <c r="I313" s="510" t="str">
        <f>'別紙１-8月'!H53</f>
        <v/>
      </c>
      <c r="J313" s="510" t="str">
        <f>'別紙１-8月'!I53</f>
        <v/>
      </c>
      <c r="K313" s="510" t="str">
        <f>'別紙１-8月'!J53</f>
        <v/>
      </c>
      <c r="L313" s="510" t="str">
        <f>'別紙１-8月'!K53</f>
        <v/>
      </c>
      <c r="M313" s="511" t="str">
        <f>'別紙１-8月'!L53</f>
        <v/>
      </c>
      <c r="N313" s="512">
        <f>'別紙１-8月'!M53</f>
        <v>0</v>
      </c>
      <c r="O313" s="511">
        <f>'別紙１-8月'!N53</f>
        <v>0</v>
      </c>
      <c r="P313" s="511" t="str">
        <f>'別紙１-8月'!O53</f>
        <v/>
      </c>
      <c r="Q313" s="511" t="str">
        <f>'別紙１-8月'!P53</f>
        <v/>
      </c>
      <c r="R313" s="511" t="str">
        <f>'別紙１-8月'!Q53</f>
        <v/>
      </c>
      <c r="S313" s="511">
        <f>'別紙１-8月'!R53</f>
        <v>0</v>
      </c>
      <c r="T313" s="512">
        <f>'別紙１-8月'!S53</f>
        <v>0</v>
      </c>
      <c r="U313" s="512">
        <f>'別紙１-8月'!T53</f>
        <v>0</v>
      </c>
      <c r="V313" s="511">
        <f>'別紙１-8月'!U53</f>
        <v>0</v>
      </c>
      <c r="W313" s="511">
        <f>'別紙１-8月'!V53</f>
        <v>0</v>
      </c>
      <c r="X313" s="510" t="str">
        <f>'別紙１-8月'!W53</f>
        <v/>
      </c>
    </row>
    <row r="314">
      <c r="A314" s="510" t="s">
        <v>316</v>
      </c>
      <c r="B314" s="510" t="str">
        <f>'別紙１-8月'!A54</f>
        <v/>
      </c>
      <c r="C314" s="510" t="str">
        <f>'別紙１-8月'!B54</f>
        <v/>
      </c>
      <c r="D314" s="510" t="str">
        <f>'別紙１-8月'!C54</f>
        <v/>
      </c>
      <c r="E314" s="510" t="str">
        <f>'別紙１-8月'!D54</f>
        <v/>
      </c>
      <c r="F314" s="510" t="str">
        <f>'別紙１-8月'!E54</f>
        <v/>
      </c>
      <c r="G314" s="510" t="str">
        <f>'別紙１-8月'!F54</f>
        <v/>
      </c>
      <c r="H314" s="510" t="str">
        <f>'別紙１-8月'!G54</f>
        <v/>
      </c>
      <c r="I314" s="510" t="str">
        <f>'別紙１-8月'!H54</f>
        <v/>
      </c>
      <c r="J314" s="510" t="str">
        <f>'別紙１-8月'!I54</f>
        <v/>
      </c>
      <c r="K314" s="510" t="str">
        <f>'別紙１-8月'!J54</f>
        <v/>
      </c>
      <c r="L314" s="510" t="str">
        <f>'別紙１-8月'!K54</f>
        <v/>
      </c>
      <c r="M314" s="511" t="str">
        <f>'別紙１-8月'!L54</f>
        <v/>
      </c>
      <c r="N314" s="512">
        <f>'別紙１-8月'!M54</f>
        <v>0</v>
      </c>
      <c r="O314" s="511">
        <f>'別紙１-8月'!N54</f>
        <v>0</v>
      </c>
      <c r="P314" s="511" t="str">
        <f>'別紙１-8月'!O54</f>
        <v/>
      </c>
      <c r="Q314" s="511" t="str">
        <f>'別紙１-8月'!P54</f>
        <v/>
      </c>
      <c r="R314" s="511" t="str">
        <f>'別紙１-8月'!Q54</f>
        <v/>
      </c>
      <c r="S314" s="511">
        <f>'別紙１-8月'!R54</f>
        <v>0</v>
      </c>
      <c r="T314" s="512">
        <f>'別紙１-8月'!S54</f>
        <v>0</v>
      </c>
      <c r="U314" s="512">
        <f>'別紙１-8月'!T54</f>
        <v>0</v>
      </c>
      <c r="V314" s="511">
        <f>'別紙１-8月'!U54</f>
        <v>0</v>
      </c>
      <c r="W314" s="511">
        <f>'別紙１-8月'!V54</f>
        <v>0</v>
      </c>
      <c r="X314" s="510" t="str">
        <f>'別紙１-8月'!W54</f>
        <v/>
      </c>
    </row>
    <row r="315">
      <c r="A315" s="510" t="s">
        <v>316</v>
      </c>
      <c r="B315" s="510" t="str">
        <f>'別紙１-8月'!A55</f>
        <v/>
      </c>
      <c r="C315" s="510" t="str">
        <f>'別紙１-8月'!B55</f>
        <v/>
      </c>
      <c r="D315" s="510" t="str">
        <f>'別紙１-8月'!C55</f>
        <v/>
      </c>
      <c r="E315" s="510" t="str">
        <f>'別紙１-8月'!D55</f>
        <v/>
      </c>
      <c r="F315" s="510" t="str">
        <f>'別紙１-8月'!E55</f>
        <v/>
      </c>
      <c r="G315" s="510" t="str">
        <f>'別紙１-8月'!F55</f>
        <v/>
      </c>
      <c r="H315" s="510" t="str">
        <f>'別紙１-8月'!G55</f>
        <v/>
      </c>
      <c r="I315" s="510" t="str">
        <f>'別紙１-8月'!H55</f>
        <v/>
      </c>
      <c r="J315" s="510" t="str">
        <f>'別紙１-8月'!I55</f>
        <v/>
      </c>
      <c r="K315" s="510" t="str">
        <f>'別紙１-8月'!J55</f>
        <v/>
      </c>
      <c r="L315" s="510" t="str">
        <f>'別紙１-8月'!K55</f>
        <v/>
      </c>
      <c r="M315" s="511" t="str">
        <f>'別紙１-8月'!L55</f>
        <v/>
      </c>
      <c r="N315" s="512">
        <f>'別紙１-8月'!M55</f>
        <v>0</v>
      </c>
      <c r="O315" s="511">
        <f>'別紙１-8月'!N55</f>
        <v>0</v>
      </c>
      <c r="P315" s="511" t="str">
        <f>'別紙１-8月'!O55</f>
        <v/>
      </c>
      <c r="Q315" s="511" t="str">
        <f>'別紙１-8月'!P55</f>
        <v/>
      </c>
      <c r="R315" s="511" t="str">
        <f>'別紙１-8月'!Q55</f>
        <v/>
      </c>
      <c r="S315" s="511">
        <f>'別紙１-8月'!R55</f>
        <v>0</v>
      </c>
      <c r="T315" s="512">
        <f>'別紙１-8月'!S55</f>
        <v>0</v>
      </c>
      <c r="U315" s="512">
        <f>'別紙１-8月'!T55</f>
        <v>0</v>
      </c>
      <c r="V315" s="511">
        <f>'別紙１-8月'!U55</f>
        <v>0</v>
      </c>
      <c r="W315" s="511">
        <f>'別紙１-8月'!V55</f>
        <v>0</v>
      </c>
      <c r="X315" s="510" t="str">
        <f>'別紙１-8月'!W55</f>
        <v/>
      </c>
    </row>
    <row r="316">
      <c r="A316" s="510" t="s">
        <v>316</v>
      </c>
      <c r="B316" s="510" t="str">
        <f>'別紙１-8月'!A56</f>
        <v/>
      </c>
      <c r="C316" s="510" t="str">
        <f>'別紙１-8月'!B56</f>
        <v/>
      </c>
      <c r="D316" s="510" t="str">
        <f>'別紙１-8月'!C56</f>
        <v/>
      </c>
      <c r="E316" s="510" t="str">
        <f>'別紙１-8月'!D56</f>
        <v/>
      </c>
      <c r="F316" s="510" t="str">
        <f>'別紙１-8月'!E56</f>
        <v/>
      </c>
      <c r="G316" s="510" t="str">
        <f>'別紙１-8月'!F56</f>
        <v/>
      </c>
      <c r="H316" s="510" t="str">
        <f>'別紙１-8月'!G56</f>
        <v/>
      </c>
      <c r="I316" s="510" t="str">
        <f>'別紙１-8月'!H56</f>
        <v/>
      </c>
      <c r="J316" s="510" t="str">
        <f>'別紙１-8月'!I56</f>
        <v/>
      </c>
      <c r="K316" s="510" t="str">
        <f>'別紙１-8月'!J56</f>
        <v/>
      </c>
      <c r="L316" s="510" t="str">
        <f>'別紙１-8月'!K56</f>
        <v/>
      </c>
      <c r="M316" s="511" t="str">
        <f>'別紙１-8月'!L56</f>
        <v/>
      </c>
      <c r="N316" s="512">
        <f>'別紙１-8月'!M56</f>
        <v>0</v>
      </c>
      <c r="O316" s="511">
        <f>'別紙１-8月'!N56</f>
        <v>0</v>
      </c>
      <c r="P316" s="511" t="str">
        <f>'別紙１-8月'!O56</f>
        <v/>
      </c>
      <c r="Q316" s="511" t="str">
        <f>'別紙１-8月'!P56</f>
        <v/>
      </c>
      <c r="R316" s="511" t="str">
        <f>'別紙１-8月'!Q56</f>
        <v/>
      </c>
      <c r="S316" s="511">
        <f>'別紙１-8月'!R56</f>
        <v>0</v>
      </c>
      <c r="T316" s="512">
        <f>'別紙１-8月'!S56</f>
        <v>0</v>
      </c>
      <c r="U316" s="512">
        <f>'別紙１-8月'!T56</f>
        <v>0</v>
      </c>
      <c r="V316" s="511">
        <f>'別紙１-8月'!U56</f>
        <v>0</v>
      </c>
      <c r="W316" s="511">
        <f>'別紙１-8月'!V56</f>
        <v>0</v>
      </c>
      <c r="X316" s="510" t="str">
        <f>'別紙１-8月'!W56</f>
        <v/>
      </c>
    </row>
    <row r="317">
      <c r="A317" s="510" t="s">
        <v>316</v>
      </c>
      <c r="B317" s="510" t="str">
        <f>'別紙１-8月'!A57</f>
        <v/>
      </c>
      <c r="C317" s="510" t="str">
        <f>'別紙１-8月'!B57</f>
        <v/>
      </c>
      <c r="D317" s="510" t="str">
        <f>'別紙１-8月'!C57</f>
        <v/>
      </c>
      <c r="E317" s="510" t="str">
        <f>'別紙１-8月'!D57</f>
        <v/>
      </c>
      <c r="F317" s="510" t="str">
        <f>'別紙１-8月'!E57</f>
        <v/>
      </c>
      <c r="G317" s="510" t="str">
        <f>'別紙１-8月'!F57</f>
        <v/>
      </c>
      <c r="H317" s="510" t="str">
        <f>'別紙１-8月'!G57</f>
        <v/>
      </c>
      <c r="I317" s="510" t="str">
        <f>'別紙１-8月'!H57</f>
        <v/>
      </c>
      <c r="J317" s="510" t="str">
        <f>'別紙１-8月'!I57</f>
        <v/>
      </c>
      <c r="K317" s="510" t="str">
        <f>'別紙１-8月'!J57</f>
        <v/>
      </c>
      <c r="L317" s="510" t="str">
        <f>'別紙１-8月'!K57</f>
        <v/>
      </c>
      <c r="M317" s="511" t="str">
        <f>'別紙１-8月'!L57</f>
        <v/>
      </c>
      <c r="N317" s="512">
        <f>'別紙１-8月'!M57</f>
        <v>0</v>
      </c>
      <c r="O317" s="511">
        <f>'別紙１-8月'!N57</f>
        <v>0</v>
      </c>
      <c r="P317" s="511" t="str">
        <f>'別紙１-8月'!O57</f>
        <v/>
      </c>
      <c r="Q317" s="511" t="str">
        <f>'別紙１-8月'!P57</f>
        <v/>
      </c>
      <c r="R317" s="511" t="str">
        <f>'別紙１-8月'!Q57</f>
        <v/>
      </c>
      <c r="S317" s="511">
        <f>'別紙１-8月'!R57</f>
        <v>0</v>
      </c>
      <c r="T317" s="512">
        <f>'別紙１-8月'!S57</f>
        <v>0</v>
      </c>
      <c r="U317" s="512">
        <f>'別紙１-8月'!T57</f>
        <v>0</v>
      </c>
      <c r="V317" s="511">
        <f>'別紙１-8月'!U57</f>
        <v>0</v>
      </c>
      <c r="W317" s="511">
        <f>'別紙１-8月'!V57</f>
        <v>0</v>
      </c>
      <c r="X317" s="510" t="str">
        <f>'別紙１-8月'!W57</f>
        <v/>
      </c>
    </row>
    <row r="318">
      <c r="A318" s="510" t="s">
        <v>316</v>
      </c>
      <c r="B318" s="510" t="str">
        <f>'別紙１-8月'!A58</f>
        <v/>
      </c>
      <c r="C318" s="510" t="str">
        <f>'別紙１-8月'!B58</f>
        <v/>
      </c>
      <c r="D318" s="510" t="str">
        <f>'別紙１-8月'!C58</f>
        <v/>
      </c>
      <c r="E318" s="510" t="str">
        <f>'別紙１-8月'!D58</f>
        <v/>
      </c>
      <c r="F318" s="510" t="str">
        <f>'別紙１-8月'!E58</f>
        <v/>
      </c>
      <c r="G318" s="510" t="str">
        <f>'別紙１-8月'!F58</f>
        <v/>
      </c>
      <c r="H318" s="510" t="str">
        <f>'別紙１-8月'!G58</f>
        <v/>
      </c>
      <c r="I318" s="510" t="str">
        <f>'別紙１-8月'!H58</f>
        <v/>
      </c>
      <c r="J318" s="510" t="str">
        <f>'別紙１-8月'!I58</f>
        <v/>
      </c>
      <c r="K318" s="510" t="str">
        <f>'別紙１-8月'!J58</f>
        <v/>
      </c>
      <c r="L318" s="510" t="str">
        <f>'別紙１-8月'!K58</f>
        <v/>
      </c>
      <c r="M318" s="511" t="str">
        <f>'別紙１-8月'!L58</f>
        <v/>
      </c>
      <c r="N318" s="512">
        <f>'別紙１-8月'!M58</f>
        <v>0</v>
      </c>
      <c r="O318" s="511">
        <f>'別紙１-8月'!N58</f>
        <v>0</v>
      </c>
      <c r="P318" s="511" t="str">
        <f>'別紙１-8月'!O58</f>
        <v/>
      </c>
      <c r="Q318" s="511" t="str">
        <f>'別紙１-8月'!P58</f>
        <v/>
      </c>
      <c r="R318" s="511" t="str">
        <f>'別紙１-8月'!Q58</f>
        <v/>
      </c>
      <c r="S318" s="511">
        <f>'別紙１-8月'!R58</f>
        <v>0</v>
      </c>
      <c r="T318" s="512">
        <f>'別紙１-8月'!S58</f>
        <v>0</v>
      </c>
      <c r="U318" s="512">
        <f>'別紙１-8月'!T58</f>
        <v>0</v>
      </c>
      <c r="V318" s="511">
        <f>'別紙１-8月'!U58</f>
        <v>0</v>
      </c>
      <c r="W318" s="511">
        <f>'別紙１-8月'!V58</f>
        <v>0</v>
      </c>
      <c r="X318" s="510" t="str">
        <f>'別紙１-8月'!W58</f>
        <v/>
      </c>
    </row>
    <row r="319">
      <c r="A319" s="510" t="s">
        <v>316</v>
      </c>
      <c r="B319" s="510" t="str">
        <f>'別紙１-8月'!A59</f>
        <v/>
      </c>
      <c r="C319" s="510" t="str">
        <f>'別紙１-8月'!B59</f>
        <v/>
      </c>
      <c r="D319" s="510" t="str">
        <f>'別紙１-8月'!C59</f>
        <v/>
      </c>
      <c r="E319" s="510" t="str">
        <f>'別紙１-8月'!D59</f>
        <v/>
      </c>
      <c r="F319" s="510" t="str">
        <f>'別紙１-8月'!E59</f>
        <v/>
      </c>
      <c r="G319" s="510" t="str">
        <f>'別紙１-8月'!F59</f>
        <v/>
      </c>
      <c r="H319" s="510" t="str">
        <f>'別紙１-8月'!G59</f>
        <v/>
      </c>
      <c r="I319" s="510" t="str">
        <f>'別紙１-8月'!H59</f>
        <v/>
      </c>
      <c r="J319" s="510" t="str">
        <f>'別紙１-8月'!I59</f>
        <v/>
      </c>
      <c r="K319" s="510" t="str">
        <f>'別紙１-8月'!J59</f>
        <v/>
      </c>
      <c r="L319" s="510" t="str">
        <f>'別紙１-8月'!K59</f>
        <v/>
      </c>
      <c r="M319" s="511" t="str">
        <f>'別紙１-8月'!L59</f>
        <v/>
      </c>
      <c r="N319" s="512">
        <f>'別紙１-8月'!M59</f>
        <v>0</v>
      </c>
      <c r="O319" s="511">
        <f>'別紙１-8月'!N59</f>
        <v>0</v>
      </c>
      <c r="P319" s="511" t="str">
        <f>'別紙１-8月'!O59</f>
        <v/>
      </c>
      <c r="Q319" s="511" t="str">
        <f>'別紙１-8月'!P59</f>
        <v/>
      </c>
      <c r="R319" s="511" t="str">
        <f>'別紙１-8月'!Q59</f>
        <v/>
      </c>
      <c r="S319" s="511">
        <f>'別紙１-8月'!R59</f>
        <v>0</v>
      </c>
      <c r="T319" s="512">
        <f>'別紙１-8月'!S59</f>
        <v>0</v>
      </c>
      <c r="U319" s="512">
        <f>'別紙１-8月'!T59</f>
        <v>0</v>
      </c>
      <c r="V319" s="511">
        <f>'別紙１-8月'!U59</f>
        <v>0</v>
      </c>
      <c r="W319" s="511">
        <f>'別紙１-8月'!V59</f>
        <v>0</v>
      </c>
      <c r="X319" s="510" t="str">
        <f>'別紙１-8月'!W59</f>
        <v/>
      </c>
    </row>
    <row r="320">
      <c r="A320" s="510" t="s">
        <v>316</v>
      </c>
      <c r="B320" s="510" t="str">
        <f>'別紙１-8月'!A60</f>
        <v/>
      </c>
      <c r="C320" s="510" t="str">
        <f>'別紙１-8月'!B60</f>
        <v/>
      </c>
      <c r="D320" s="510" t="str">
        <f>'別紙１-8月'!C60</f>
        <v/>
      </c>
      <c r="E320" s="510" t="str">
        <f>'別紙１-8月'!D60</f>
        <v/>
      </c>
      <c r="F320" s="510" t="str">
        <f>'別紙１-8月'!E60</f>
        <v/>
      </c>
      <c r="G320" s="510" t="str">
        <f>'別紙１-8月'!F60</f>
        <v/>
      </c>
      <c r="H320" s="510" t="str">
        <f>'別紙１-8月'!G60</f>
        <v/>
      </c>
      <c r="I320" s="510" t="str">
        <f>'別紙１-8月'!H60</f>
        <v/>
      </c>
      <c r="J320" s="510" t="str">
        <f>'別紙１-8月'!I60</f>
        <v/>
      </c>
      <c r="K320" s="510" t="str">
        <f>'別紙１-8月'!J60</f>
        <v/>
      </c>
      <c r="L320" s="510" t="str">
        <f>'別紙１-8月'!K60</f>
        <v/>
      </c>
      <c r="M320" s="511" t="str">
        <f>'別紙１-8月'!L60</f>
        <v/>
      </c>
      <c r="N320" s="512">
        <f>'別紙１-8月'!M60</f>
        <v>0</v>
      </c>
      <c r="O320" s="511">
        <f>'別紙１-8月'!N60</f>
        <v>0</v>
      </c>
      <c r="P320" s="511" t="str">
        <f>'別紙１-8月'!O60</f>
        <v/>
      </c>
      <c r="Q320" s="511" t="str">
        <f>'別紙１-8月'!P60</f>
        <v/>
      </c>
      <c r="R320" s="511" t="str">
        <f>'別紙１-8月'!Q60</f>
        <v/>
      </c>
      <c r="S320" s="511">
        <f>'別紙１-8月'!R60</f>
        <v>0</v>
      </c>
      <c r="T320" s="512">
        <f>'別紙１-8月'!S60</f>
        <v>0</v>
      </c>
      <c r="U320" s="512">
        <f>'別紙１-8月'!T60</f>
        <v>0</v>
      </c>
      <c r="V320" s="511">
        <f>'別紙１-8月'!U60</f>
        <v>0</v>
      </c>
      <c r="W320" s="511">
        <f>'別紙１-8月'!V60</f>
        <v>0</v>
      </c>
      <c r="X320" s="510" t="str">
        <f>'別紙１-8月'!W60</f>
        <v/>
      </c>
    </row>
    <row r="321">
      <c r="A321" s="510" t="s">
        <v>316</v>
      </c>
      <c r="B321" s="510" t="str">
        <f>'別紙１-8月'!A61</f>
        <v/>
      </c>
      <c r="C321" s="510" t="str">
        <f>'別紙１-8月'!B61</f>
        <v/>
      </c>
      <c r="D321" s="510" t="str">
        <f>'別紙１-8月'!C61</f>
        <v/>
      </c>
      <c r="E321" s="510" t="str">
        <f>'別紙１-8月'!D61</f>
        <v/>
      </c>
      <c r="F321" s="510" t="str">
        <f>'別紙１-8月'!E61</f>
        <v/>
      </c>
      <c r="G321" s="510" t="str">
        <f>'別紙１-8月'!F61</f>
        <v/>
      </c>
      <c r="H321" s="510" t="str">
        <f>'別紙１-8月'!G61</f>
        <v/>
      </c>
      <c r="I321" s="510" t="str">
        <f>'別紙１-8月'!H61</f>
        <v/>
      </c>
      <c r="J321" s="510" t="str">
        <f>'別紙１-8月'!I61</f>
        <v/>
      </c>
      <c r="K321" s="510" t="str">
        <f>'別紙１-8月'!J61</f>
        <v/>
      </c>
      <c r="L321" s="510" t="str">
        <f>'別紙１-8月'!K61</f>
        <v/>
      </c>
      <c r="M321" s="511" t="str">
        <f>'別紙１-8月'!L61</f>
        <v/>
      </c>
      <c r="N321" s="512">
        <f>'別紙１-8月'!M61</f>
        <v>0</v>
      </c>
      <c r="O321" s="511">
        <f>'別紙１-8月'!N61</f>
        <v>0</v>
      </c>
      <c r="P321" s="511" t="str">
        <f>'別紙１-8月'!O61</f>
        <v/>
      </c>
      <c r="Q321" s="511" t="str">
        <f>'別紙１-8月'!P61</f>
        <v/>
      </c>
      <c r="R321" s="511" t="str">
        <f>'別紙１-8月'!Q61</f>
        <v/>
      </c>
      <c r="S321" s="511">
        <f>'別紙１-8月'!R61</f>
        <v>0</v>
      </c>
      <c r="T321" s="512">
        <f>'別紙１-8月'!S61</f>
        <v>0</v>
      </c>
      <c r="U321" s="512">
        <f>'別紙１-8月'!T61</f>
        <v>0</v>
      </c>
      <c r="V321" s="511">
        <f>'別紙１-8月'!U61</f>
        <v>0</v>
      </c>
      <c r="W321" s="511">
        <f>'別紙１-8月'!V61</f>
        <v>0</v>
      </c>
      <c r="X321" s="510" t="str">
        <f>'別紙１-8月'!W61</f>
        <v/>
      </c>
    </row>
    <row r="322">
      <c r="A322" s="510" t="s">
        <v>316</v>
      </c>
      <c r="B322" s="510" t="str">
        <f>'別紙１-8月'!A62</f>
        <v/>
      </c>
      <c r="C322" s="510" t="str">
        <f>'別紙１-8月'!B62</f>
        <v/>
      </c>
      <c r="D322" s="510" t="str">
        <f>'別紙１-8月'!C62</f>
        <v/>
      </c>
      <c r="E322" s="510" t="str">
        <f>'別紙１-8月'!D62</f>
        <v/>
      </c>
      <c r="F322" s="510" t="str">
        <f>'別紙１-8月'!E62</f>
        <v/>
      </c>
      <c r="G322" s="510" t="str">
        <f>'別紙１-8月'!F62</f>
        <v/>
      </c>
      <c r="H322" s="510" t="str">
        <f>'別紙１-8月'!G62</f>
        <v/>
      </c>
      <c r="I322" s="510" t="str">
        <f>'別紙１-8月'!H62</f>
        <v/>
      </c>
      <c r="J322" s="510" t="str">
        <f>'別紙１-8月'!I62</f>
        <v/>
      </c>
      <c r="K322" s="510" t="str">
        <f>'別紙１-8月'!J62</f>
        <v/>
      </c>
      <c r="L322" s="510" t="str">
        <f>'別紙１-8月'!K62</f>
        <v/>
      </c>
      <c r="M322" s="511" t="str">
        <f>'別紙１-8月'!L62</f>
        <v/>
      </c>
      <c r="N322" s="512">
        <f>'別紙１-8月'!M62</f>
        <v>0</v>
      </c>
      <c r="O322" s="511">
        <f>'別紙１-8月'!N62</f>
        <v>0</v>
      </c>
      <c r="P322" s="511" t="str">
        <f>'別紙１-8月'!O62</f>
        <v/>
      </c>
      <c r="Q322" s="511" t="str">
        <f>'別紙１-8月'!P62</f>
        <v/>
      </c>
      <c r="R322" s="511" t="str">
        <f>'別紙１-8月'!Q62</f>
        <v/>
      </c>
      <c r="S322" s="511">
        <f>'別紙１-8月'!R62</f>
        <v>0</v>
      </c>
      <c r="T322" s="512">
        <f>'別紙１-8月'!S62</f>
        <v>0</v>
      </c>
      <c r="U322" s="512">
        <f>'別紙１-8月'!T62</f>
        <v>0</v>
      </c>
      <c r="V322" s="511">
        <f>'別紙１-8月'!U62</f>
        <v>0</v>
      </c>
      <c r="W322" s="511">
        <f>'別紙１-8月'!V62</f>
        <v>0</v>
      </c>
      <c r="X322" s="510" t="str">
        <f>'別紙１-8月'!W62</f>
        <v/>
      </c>
    </row>
    <row r="323">
      <c r="A323" s="510" t="s">
        <v>316</v>
      </c>
      <c r="B323" s="510" t="str">
        <f>'別紙１-8月'!A63</f>
        <v/>
      </c>
      <c r="C323" s="510" t="str">
        <f>'別紙１-8月'!B63</f>
        <v/>
      </c>
      <c r="D323" s="510" t="str">
        <f>'別紙１-8月'!C63</f>
        <v/>
      </c>
      <c r="E323" s="510" t="str">
        <f>'別紙１-8月'!D63</f>
        <v/>
      </c>
      <c r="F323" s="510" t="str">
        <f>'別紙１-8月'!E63</f>
        <v/>
      </c>
      <c r="G323" s="510" t="str">
        <f>'別紙１-8月'!F63</f>
        <v/>
      </c>
      <c r="H323" s="510" t="str">
        <f>'別紙１-8月'!G63</f>
        <v/>
      </c>
      <c r="I323" s="510" t="str">
        <f>'別紙１-8月'!H63</f>
        <v/>
      </c>
      <c r="J323" s="510" t="str">
        <f>'別紙１-8月'!I63</f>
        <v/>
      </c>
      <c r="K323" s="510" t="str">
        <f>'別紙１-8月'!J63</f>
        <v/>
      </c>
      <c r="L323" s="510" t="str">
        <f>'別紙１-8月'!K63</f>
        <v/>
      </c>
      <c r="M323" s="511" t="str">
        <f>'別紙１-8月'!L63</f>
        <v/>
      </c>
      <c r="N323" s="512">
        <f>'別紙１-8月'!M63</f>
        <v>0</v>
      </c>
      <c r="O323" s="511">
        <f>'別紙１-8月'!N63</f>
        <v>0</v>
      </c>
      <c r="P323" s="511" t="str">
        <f>'別紙１-8月'!O63</f>
        <v/>
      </c>
      <c r="Q323" s="511" t="str">
        <f>'別紙１-8月'!P63</f>
        <v/>
      </c>
      <c r="R323" s="511" t="str">
        <f>'別紙１-8月'!Q63</f>
        <v/>
      </c>
      <c r="S323" s="511">
        <f>'別紙１-8月'!R63</f>
        <v>0</v>
      </c>
      <c r="T323" s="512">
        <f>'別紙１-8月'!S63</f>
        <v>0</v>
      </c>
      <c r="U323" s="512">
        <f>'別紙１-8月'!T63</f>
        <v>0</v>
      </c>
      <c r="V323" s="511">
        <f>'別紙１-8月'!U63</f>
        <v>0</v>
      </c>
      <c r="W323" s="511">
        <f>'別紙１-8月'!V63</f>
        <v>0</v>
      </c>
      <c r="X323" s="510" t="str">
        <f>'別紙１-8月'!W63</f>
        <v/>
      </c>
    </row>
    <row r="324">
      <c r="A324" s="510" t="s">
        <v>316</v>
      </c>
      <c r="B324" s="510" t="str">
        <f>'別紙１-8月'!A64</f>
        <v/>
      </c>
      <c r="C324" s="510" t="str">
        <f>'別紙１-8月'!B64</f>
        <v/>
      </c>
      <c r="D324" s="510" t="str">
        <f>'別紙１-8月'!C64</f>
        <v/>
      </c>
      <c r="E324" s="510" t="str">
        <f>'別紙１-8月'!D64</f>
        <v/>
      </c>
      <c r="F324" s="510" t="str">
        <f>'別紙１-8月'!E64</f>
        <v/>
      </c>
      <c r="G324" s="510" t="str">
        <f>'別紙１-8月'!F64</f>
        <v/>
      </c>
      <c r="H324" s="510" t="str">
        <f>'別紙１-8月'!G64</f>
        <v/>
      </c>
      <c r="I324" s="510" t="str">
        <f>'別紙１-8月'!H64</f>
        <v/>
      </c>
      <c r="J324" s="510" t="str">
        <f>'別紙１-8月'!I64</f>
        <v/>
      </c>
      <c r="K324" s="510" t="str">
        <f>'別紙１-8月'!J64</f>
        <v/>
      </c>
      <c r="L324" s="510" t="str">
        <f>'別紙１-8月'!K64</f>
        <v/>
      </c>
      <c r="M324" s="511" t="str">
        <f>'別紙１-8月'!L64</f>
        <v/>
      </c>
      <c r="N324" s="512">
        <f>'別紙１-8月'!M64</f>
        <v>0</v>
      </c>
      <c r="O324" s="511">
        <f>'別紙１-8月'!N64</f>
        <v>0</v>
      </c>
      <c r="P324" s="511" t="str">
        <f>'別紙１-8月'!O64</f>
        <v/>
      </c>
      <c r="Q324" s="511" t="str">
        <f>'別紙１-8月'!P64</f>
        <v/>
      </c>
      <c r="R324" s="511" t="str">
        <f>'別紙１-8月'!Q64</f>
        <v/>
      </c>
      <c r="S324" s="511">
        <f>'別紙１-8月'!R64</f>
        <v>0</v>
      </c>
      <c r="T324" s="512">
        <f>'別紙１-8月'!S64</f>
        <v>0</v>
      </c>
      <c r="U324" s="512">
        <f>'別紙１-8月'!T64</f>
        <v>0</v>
      </c>
      <c r="V324" s="511">
        <f>'別紙１-8月'!U64</f>
        <v>0</v>
      </c>
      <c r="W324" s="511">
        <f>'別紙１-8月'!V64</f>
        <v>0</v>
      </c>
      <c r="X324" s="510" t="str">
        <f>'別紙１-8月'!W64</f>
        <v/>
      </c>
    </row>
    <row r="325">
      <c r="A325" s="510" t="s">
        <v>316</v>
      </c>
      <c r="B325" s="510" t="str">
        <f>'別紙１-8月'!A65</f>
        <v/>
      </c>
      <c r="C325" s="510" t="str">
        <f>'別紙１-8月'!B65</f>
        <v/>
      </c>
      <c r="D325" s="510" t="str">
        <f>'別紙１-8月'!C65</f>
        <v/>
      </c>
      <c r="E325" s="510" t="str">
        <f>'別紙１-8月'!D65</f>
        <v/>
      </c>
      <c r="F325" s="510" t="str">
        <f>'別紙１-8月'!E65</f>
        <v/>
      </c>
      <c r="G325" s="510" t="str">
        <f>'別紙１-8月'!F65</f>
        <v/>
      </c>
      <c r="H325" s="510" t="str">
        <f>'別紙１-8月'!G65</f>
        <v/>
      </c>
      <c r="I325" s="510" t="str">
        <f>'別紙１-8月'!H65</f>
        <v/>
      </c>
      <c r="J325" s="510" t="str">
        <f>'別紙１-8月'!I65</f>
        <v/>
      </c>
      <c r="K325" s="510" t="str">
        <f>'別紙１-8月'!J65</f>
        <v/>
      </c>
      <c r="L325" s="510" t="str">
        <f>'別紙１-8月'!K65</f>
        <v/>
      </c>
      <c r="M325" s="511" t="str">
        <f>'別紙１-8月'!L65</f>
        <v/>
      </c>
      <c r="N325" s="512">
        <f>'別紙１-8月'!M65</f>
        <v>0</v>
      </c>
      <c r="O325" s="511">
        <f>'別紙１-8月'!N65</f>
        <v>0</v>
      </c>
      <c r="P325" s="511" t="str">
        <f>'別紙１-8月'!O65</f>
        <v/>
      </c>
      <c r="Q325" s="511" t="str">
        <f>'別紙１-8月'!P65</f>
        <v/>
      </c>
      <c r="R325" s="511" t="str">
        <f>'別紙１-8月'!Q65</f>
        <v/>
      </c>
      <c r="S325" s="511">
        <f>'別紙１-8月'!R65</f>
        <v>0</v>
      </c>
      <c r="T325" s="512">
        <f>'別紙１-8月'!S65</f>
        <v>0</v>
      </c>
      <c r="U325" s="512">
        <f>'別紙１-8月'!T65</f>
        <v>0</v>
      </c>
      <c r="V325" s="511">
        <f>'別紙１-8月'!U65</f>
        <v>0</v>
      </c>
      <c r="W325" s="511">
        <f>'別紙１-8月'!V65</f>
        <v>0</v>
      </c>
      <c r="X325" s="510" t="str">
        <f>'別紙１-8月'!W65</f>
        <v/>
      </c>
    </row>
    <row r="326">
      <c r="A326" s="510" t="s">
        <v>316</v>
      </c>
      <c r="B326" s="510" t="str">
        <f>'別紙１-8月'!A66</f>
        <v/>
      </c>
      <c r="C326" s="510" t="str">
        <f>'別紙１-8月'!B66</f>
        <v/>
      </c>
      <c r="D326" s="510" t="str">
        <f>'別紙１-8月'!C66</f>
        <v/>
      </c>
      <c r="E326" s="510" t="str">
        <f>'別紙１-8月'!D66</f>
        <v/>
      </c>
      <c r="F326" s="510" t="str">
        <f>'別紙１-8月'!E66</f>
        <v/>
      </c>
      <c r="G326" s="510" t="str">
        <f>'別紙１-8月'!F66</f>
        <v/>
      </c>
      <c r="H326" s="510" t="str">
        <f>'別紙１-8月'!G66</f>
        <v/>
      </c>
      <c r="I326" s="510" t="str">
        <f>'別紙１-8月'!H66</f>
        <v/>
      </c>
      <c r="J326" s="510" t="str">
        <f>'別紙１-8月'!I66</f>
        <v/>
      </c>
      <c r="K326" s="510" t="str">
        <f>'別紙１-8月'!J66</f>
        <v/>
      </c>
      <c r="L326" s="510" t="str">
        <f>'別紙１-8月'!K66</f>
        <v/>
      </c>
      <c r="M326" s="511" t="str">
        <f>'別紙１-8月'!L66</f>
        <v/>
      </c>
      <c r="N326" s="512">
        <f>'別紙１-8月'!M66</f>
        <v>0</v>
      </c>
      <c r="O326" s="511">
        <f>'別紙１-8月'!N66</f>
        <v>0</v>
      </c>
      <c r="P326" s="511" t="str">
        <f>'別紙１-8月'!O66</f>
        <v/>
      </c>
      <c r="Q326" s="511" t="str">
        <f>'別紙１-8月'!P66</f>
        <v/>
      </c>
      <c r="R326" s="511" t="str">
        <f>'別紙１-8月'!Q66</f>
        <v/>
      </c>
      <c r="S326" s="511">
        <f>'別紙１-8月'!R66</f>
        <v>0</v>
      </c>
      <c r="T326" s="512">
        <f>'別紙１-8月'!S66</f>
        <v>0</v>
      </c>
      <c r="U326" s="512">
        <f>'別紙１-8月'!T66</f>
        <v>0</v>
      </c>
      <c r="V326" s="511">
        <f>'別紙１-8月'!U66</f>
        <v>0</v>
      </c>
      <c r="W326" s="511">
        <f>'別紙１-8月'!V66</f>
        <v>0</v>
      </c>
      <c r="X326" s="510" t="str">
        <f>'別紙１-8月'!W66</f>
        <v/>
      </c>
    </row>
    <row r="327">
      <c r="A327" s="510" t="s">
        <v>316</v>
      </c>
      <c r="B327" s="510" t="str">
        <f>'別紙１-8月'!A67</f>
        <v/>
      </c>
      <c r="C327" s="510" t="str">
        <f>'別紙１-8月'!B67</f>
        <v/>
      </c>
      <c r="D327" s="510" t="str">
        <f>'別紙１-8月'!C67</f>
        <v/>
      </c>
      <c r="E327" s="510" t="str">
        <f>'別紙１-8月'!D67</f>
        <v/>
      </c>
      <c r="F327" s="510" t="str">
        <f>'別紙１-8月'!E67</f>
        <v/>
      </c>
      <c r="G327" s="510" t="str">
        <f>'別紙１-8月'!F67</f>
        <v/>
      </c>
      <c r="H327" s="510" t="str">
        <f>'別紙１-8月'!G67</f>
        <v/>
      </c>
      <c r="I327" s="510" t="str">
        <f>'別紙１-8月'!H67</f>
        <v/>
      </c>
      <c r="J327" s="510" t="str">
        <f>'別紙１-8月'!I67</f>
        <v/>
      </c>
      <c r="K327" s="510" t="str">
        <f>'別紙１-8月'!J67</f>
        <v/>
      </c>
      <c r="L327" s="510" t="str">
        <f>'別紙１-8月'!K67</f>
        <v/>
      </c>
      <c r="M327" s="511" t="str">
        <f>'別紙１-8月'!L67</f>
        <v/>
      </c>
      <c r="N327" s="512">
        <f>'別紙１-8月'!M67</f>
        <v>0</v>
      </c>
      <c r="O327" s="511">
        <f>'別紙１-8月'!N67</f>
        <v>0</v>
      </c>
      <c r="P327" s="511" t="str">
        <f>'別紙１-8月'!O67</f>
        <v/>
      </c>
      <c r="Q327" s="511" t="str">
        <f>'別紙１-8月'!P67</f>
        <v/>
      </c>
      <c r="R327" s="511" t="str">
        <f>'別紙１-8月'!Q67</f>
        <v/>
      </c>
      <c r="S327" s="511">
        <f>'別紙１-8月'!R67</f>
        <v>0</v>
      </c>
      <c r="T327" s="512">
        <f>'別紙１-8月'!S67</f>
        <v>0</v>
      </c>
      <c r="U327" s="512">
        <f>'別紙１-8月'!T67</f>
        <v>0</v>
      </c>
      <c r="V327" s="511">
        <f>'別紙１-8月'!U67</f>
        <v>0</v>
      </c>
      <c r="W327" s="511">
        <f>'別紙１-8月'!V67</f>
        <v>0</v>
      </c>
      <c r="X327" s="510" t="str">
        <f>'別紙１-8月'!W67</f>
        <v/>
      </c>
    </row>
    <row r="328">
      <c r="A328" s="510" t="s">
        <v>316</v>
      </c>
      <c r="B328" s="510" t="str">
        <f>'別紙１-8月'!A68</f>
        <v/>
      </c>
      <c r="C328" s="510" t="str">
        <f>'別紙１-8月'!B68</f>
        <v/>
      </c>
      <c r="D328" s="510" t="str">
        <f>'別紙１-8月'!C68</f>
        <v/>
      </c>
      <c r="E328" s="510" t="str">
        <f>'別紙１-8月'!D68</f>
        <v/>
      </c>
      <c r="F328" s="510" t="str">
        <f>'別紙１-8月'!E68</f>
        <v/>
      </c>
      <c r="G328" s="510" t="str">
        <f>'別紙１-8月'!F68</f>
        <v/>
      </c>
      <c r="H328" s="510" t="str">
        <f>'別紙１-8月'!G68</f>
        <v/>
      </c>
      <c r="I328" s="510" t="str">
        <f>'別紙１-8月'!H68</f>
        <v/>
      </c>
      <c r="J328" s="510" t="str">
        <f>'別紙１-8月'!I68</f>
        <v/>
      </c>
      <c r="K328" s="510" t="str">
        <f>'別紙１-8月'!J68</f>
        <v/>
      </c>
      <c r="L328" s="510" t="str">
        <f>'別紙１-8月'!K68</f>
        <v/>
      </c>
      <c r="M328" s="511" t="str">
        <f>'別紙１-8月'!L68</f>
        <v/>
      </c>
      <c r="N328" s="512">
        <f>'別紙１-8月'!M68</f>
        <v>0</v>
      </c>
      <c r="O328" s="511">
        <f>'別紙１-8月'!N68</f>
        <v>0</v>
      </c>
      <c r="P328" s="511" t="str">
        <f>'別紙１-8月'!O68</f>
        <v/>
      </c>
      <c r="Q328" s="511" t="str">
        <f>'別紙１-8月'!P68</f>
        <v/>
      </c>
      <c r="R328" s="511" t="str">
        <f>'別紙１-8月'!Q68</f>
        <v/>
      </c>
      <c r="S328" s="511">
        <f>'別紙１-8月'!R68</f>
        <v>0</v>
      </c>
      <c r="T328" s="512">
        <f>'別紙１-8月'!S68</f>
        <v>0</v>
      </c>
      <c r="U328" s="512">
        <f>'別紙１-8月'!T68</f>
        <v>0</v>
      </c>
      <c r="V328" s="511">
        <f>'別紙１-8月'!U68</f>
        <v>0</v>
      </c>
      <c r="W328" s="511">
        <f>'別紙１-8月'!V68</f>
        <v>0</v>
      </c>
      <c r="X328" s="510" t="str">
        <f>'別紙１-8月'!W68</f>
        <v/>
      </c>
    </row>
    <row r="329">
      <c r="A329" s="510" t="s">
        <v>316</v>
      </c>
      <c r="B329" s="510" t="str">
        <f>'別紙１-8月'!A69</f>
        <v/>
      </c>
      <c r="C329" s="510" t="str">
        <f>'別紙１-8月'!B69</f>
        <v/>
      </c>
      <c r="D329" s="510" t="str">
        <f>'別紙１-8月'!C69</f>
        <v/>
      </c>
      <c r="E329" s="510" t="str">
        <f>'別紙１-8月'!D69</f>
        <v/>
      </c>
      <c r="F329" s="510" t="str">
        <f>'別紙１-8月'!E69</f>
        <v/>
      </c>
      <c r="G329" s="510" t="str">
        <f>'別紙１-8月'!F69</f>
        <v/>
      </c>
      <c r="H329" s="510" t="str">
        <f>'別紙１-8月'!G69</f>
        <v/>
      </c>
      <c r="I329" s="510" t="str">
        <f>'別紙１-8月'!H69</f>
        <v/>
      </c>
      <c r="J329" s="510" t="str">
        <f>'別紙１-8月'!I69</f>
        <v/>
      </c>
      <c r="K329" s="510" t="str">
        <f>'別紙１-8月'!J69</f>
        <v/>
      </c>
      <c r="L329" s="510" t="str">
        <f>'別紙１-8月'!K69</f>
        <v/>
      </c>
      <c r="M329" s="511" t="str">
        <f>'別紙１-8月'!L69</f>
        <v/>
      </c>
      <c r="N329" s="512">
        <f>'別紙１-8月'!M69</f>
        <v>0</v>
      </c>
      <c r="O329" s="511">
        <f>'別紙１-8月'!N69</f>
        <v>0</v>
      </c>
      <c r="P329" s="511" t="str">
        <f>'別紙１-8月'!O69</f>
        <v/>
      </c>
      <c r="Q329" s="511" t="str">
        <f>'別紙１-8月'!P69</f>
        <v/>
      </c>
      <c r="R329" s="511" t="str">
        <f>'別紙１-8月'!Q69</f>
        <v/>
      </c>
      <c r="S329" s="511">
        <f>'別紙１-8月'!R69</f>
        <v>0</v>
      </c>
      <c r="T329" s="512">
        <f>'別紙１-8月'!S69</f>
        <v>0</v>
      </c>
      <c r="U329" s="512">
        <f>'別紙１-8月'!T69</f>
        <v>0</v>
      </c>
      <c r="V329" s="511">
        <f>'別紙１-8月'!U69</f>
        <v>0</v>
      </c>
      <c r="W329" s="511">
        <f>'別紙１-8月'!V69</f>
        <v>0</v>
      </c>
      <c r="X329" s="510" t="str">
        <f>'別紙１-8月'!W69</f>
        <v/>
      </c>
    </row>
    <row r="330">
      <c r="A330" s="510" t="s">
        <v>316</v>
      </c>
      <c r="B330" s="510" t="str">
        <f>'別紙１-8月'!A70</f>
        <v/>
      </c>
      <c r="C330" s="510" t="str">
        <f>'別紙１-8月'!B70</f>
        <v/>
      </c>
      <c r="D330" s="510" t="str">
        <f>'別紙１-8月'!C70</f>
        <v/>
      </c>
      <c r="E330" s="510" t="str">
        <f>'別紙１-8月'!D70</f>
        <v/>
      </c>
      <c r="F330" s="510" t="str">
        <f>'別紙１-8月'!E70</f>
        <v/>
      </c>
      <c r="G330" s="510" t="str">
        <f>'別紙１-8月'!F70</f>
        <v/>
      </c>
      <c r="H330" s="510" t="str">
        <f>'別紙１-8月'!G70</f>
        <v/>
      </c>
      <c r="I330" s="510" t="str">
        <f>'別紙１-8月'!H70</f>
        <v/>
      </c>
      <c r="J330" s="510" t="str">
        <f>'別紙１-8月'!I70</f>
        <v/>
      </c>
      <c r="K330" s="510" t="str">
        <f>'別紙１-8月'!J70</f>
        <v/>
      </c>
      <c r="L330" s="510" t="str">
        <f>'別紙１-8月'!K70</f>
        <v/>
      </c>
      <c r="M330" s="511" t="str">
        <f>'別紙１-8月'!L70</f>
        <v/>
      </c>
      <c r="N330" s="512">
        <f>'別紙１-8月'!M70</f>
        <v>0</v>
      </c>
      <c r="O330" s="511">
        <f>'別紙１-8月'!N70</f>
        <v>0</v>
      </c>
      <c r="P330" s="511" t="str">
        <f>'別紙１-8月'!O70</f>
        <v/>
      </c>
      <c r="Q330" s="511" t="str">
        <f>'別紙１-8月'!P70</f>
        <v/>
      </c>
      <c r="R330" s="511" t="str">
        <f>'別紙１-8月'!Q70</f>
        <v/>
      </c>
      <c r="S330" s="511">
        <f>'別紙１-8月'!R70</f>
        <v>0</v>
      </c>
      <c r="T330" s="512">
        <f>'別紙１-8月'!S70</f>
        <v>0</v>
      </c>
      <c r="U330" s="512">
        <f>'別紙１-8月'!T70</f>
        <v>0</v>
      </c>
      <c r="V330" s="511">
        <f>'別紙１-8月'!U70</f>
        <v>0</v>
      </c>
      <c r="W330" s="511">
        <f>'別紙１-8月'!V70</f>
        <v>0</v>
      </c>
      <c r="X330" s="510" t="str">
        <f>'別紙１-8月'!W70</f>
        <v/>
      </c>
    </row>
    <row r="331">
      <c r="A331" s="510" t="s">
        <v>316</v>
      </c>
      <c r="B331" s="510" t="str">
        <f>'別紙１-8月'!A71</f>
        <v/>
      </c>
      <c r="C331" s="510" t="str">
        <f>'別紙１-8月'!B71</f>
        <v/>
      </c>
      <c r="D331" s="510" t="str">
        <f>'別紙１-8月'!C71</f>
        <v/>
      </c>
      <c r="E331" s="510" t="str">
        <f>'別紙１-8月'!D71</f>
        <v/>
      </c>
      <c r="F331" s="510" t="str">
        <f>'別紙１-8月'!E71</f>
        <v/>
      </c>
      <c r="G331" s="510" t="str">
        <f>'別紙１-8月'!F71</f>
        <v/>
      </c>
      <c r="H331" s="510" t="str">
        <f>'別紙１-8月'!G71</f>
        <v/>
      </c>
      <c r="I331" s="510" t="str">
        <f>'別紙１-8月'!H71</f>
        <v/>
      </c>
      <c r="J331" s="510" t="str">
        <f>'別紙１-8月'!I71</f>
        <v/>
      </c>
      <c r="K331" s="510" t="str">
        <f>'別紙１-8月'!J71</f>
        <v/>
      </c>
      <c r="L331" s="510" t="str">
        <f>'別紙１-8月'!K71</f>
        <v/>
      </c>
      <c r="M331" s="511" t="str">
        <f>'別紙１-8月'!L71</f>
        <v/>
      </c>
      <c r="N331" s="512">
        <f>'別紙１-8月'!M71</f>
        <v>0</v>
      </c>
      <c r="O331" s="511">
        <f>'別紙１-8月'!N71</f>
        <v>0</v>
      </c>
      <c r="P331" s="511" t="str">
        <f>'別紙１-8月'!O71</f>
        <v/>
      </c>
      <c r="Q331" s="511" t="str">
        <f>'別紙１-8月'!P71</f>
        <v/>
      </c>
      <c r="R331" s="511" t="str">
        <f>'別紙１-8月'!Q71</f>
        <v/>
      </c>
      <c r="S331" s="511">
        <f>'別紙１-8月'!R71</f>
        <v>0</v>
      </c>
      <c r="T331" s="512">
        <f>'別紙１-8月'!S71</f>
        <v>0</v>
      </c>
      <c r="U331" s="512">
        <f>'別紙１-8月'!T71</f>
        <v>0</v>
      </c>
      <c r="V331" s="511">
        <f>'別紙１-8月'!U71</f>
        <v>0</v>
      </c>
      <c r="W331" s="511">
        <f>'別紙１-8月'!V71</f>
        <v>0</v>
      </c>
      <c r="X331" s="510" t="str">
        <f>'別紙１-8月'!W71</f>
        <v/>
      </c>
    </row>
    <row r="332">
      <c r="A332" s="510" t="s">
        <v>316</v>
      </c>
      <c r="B332" s="510" t="str">
        <f>'別紙１-8月'!A72</f>
        <v/>
      </c>
      <c r="C332" s="510" t="str">
        <f>'別紙１-8月'!B72</f>
        <v/>
      </c>
      <c r="D332" s="510" t="str">
        <f>'別紙１-8月'!C72</f>
        <v/>
      </c>
      <c r="E332" s="510" t="str">
        <f>'別紙１-8月'!D72</f>
        <v/>
      </c>
      <c r="F332" s="510" t="str">
        <f>'別紙１-8月'!E72</f>
        <v/>
      </c>
      <c r="G332" s="510" t="str">
        <f>'別紙１-8月'!F72</f>
        <v/>
      </c>
      <c r="H332" s="510" t="str">
        <f>'別紙１-8月'!G72</f>
        <v/>
      </c>
      <c r="I332" s="510" t="str">
        <f>'別紙１-8月'!H72</f>
        <v/>
      </c>
      <c r="J332" s="510" t="str">
        <f>'別紙１-8月'!I72</f>
        <v/>
      </c>
      <c r="K332" s="510" t="str">
        <f>'別紙１-8月'!J72</f>
        <v/>
      </c>
      <c r="L332" s="510" t="str">
        <f>'別紙１-8月'!K72</f>
        <v/>
      </c>
      <c r="M332" s="511" t="str">
        <f>'別紙１-8月'!L72</f>
        <v/>
      </c>
      <c r="N332" s="512">
        <f>'別紙１-8月'!M72</f>
        <v>0</v>
      </c>
      <c r="O332" s="511">
        <f>'別紙１-8月'!N72</f>
        <v>0</v>
      </c>
      <c r="P332" s="511" t="str">
        <f>'別紙１-8月'!O72</f>
        <v/>
      </c>
      <c r="Q332" s="511" t="str">
        <f>'別紙１-8月'!P72</f>
        <v/>
      </c>
      <c r="R332" s="511" t="str">
        <f>'別紙１-8月'!Q72</f>
        <v/>
      </c>
      <c r="S332" s="511">
        <f>'別紙１-8月'!R72</f>
        <v>0</v>
      </c>
      <c r="T332" s="512">
        <f>'別紙１-8月'!S72</f>
        <v>0</v>
      </c>
      <c r="U332" s="512">
        <f>'別紙１-8月'!T72</f>
        <v>0</v>
      </c>
      <c r="V332" s="511">
        <f>'別紙１-8月'!U72</f>
        <v>0</v>
      </c>
      <c r="W332" s="511">
        <f>'別紙１-8月'!V72</f>
        <v>0</v>
      </c>
      <c r="X332" s="510" t="str">
        <f>'別紙１-8月'!W72</f>
        <v/>
      </c>
    </row>
    <row r="333">
      <c r="A333" s="510" t="s">
        <v>316</v>
      </c>
      <c r="B333" s="510" t="str">
        <f>'別紙１-8月'!A73</f>
        <v/>
      </c>
      <c r="C333" s="510" t="str">
        <f>'別紙１-8月'!B73</f>
        <v/>
      </c>
      <c r="D333" s="510" t="str">
        <f>'別紙１-8月'!C73</f>
        <v/>
      </c>
      <c r="E333" s="510" t="str">
        <f>'別紙１-8月'!D73</f>
        <v/>
      </c>
      <c r="F333" s="510" t="str">
        <f>'別紙１-8月'!E73</f>
        <v/>
      </c>
      <c r="G333" s="510" t="str">
        <f>'別紙１-8月'!F73</f>
        <v/>
      </c>
      <c r="H333" s="510" t="str">
        <f>'別紙１-8月'!G73</f>
        <v/>
      </c>
      <c r="I333" s="510" t="str">
        <f>'別紙１-8月'!H73</f>
        <v/>
      </c>
      <c r="J333" s="510" t="str">
        <f>'別紙１-8月'!I73</f>
        <v/>
      </c>
      <c r="K333" s="510" t="str">
        <f>'別紙１-8月'!J73</f>
        <v/>
      </c>
      <c r="L333" s="510" t="str">
        <f>'別紙１-8月'!K73</f>
        <v/>
      </c>
      <c r="M333" s="511" t="str">
        <f>'別紙１-8月'!L73</f>
        <v/>
      </c>
      <c r="N333" s="512">
        <f>'別紙１-8月'!M73</f>
        <v>0</v>
      </c>
      <c r="O333" s="511">
        <f>'別紙１-8月'!N73</f>
        <v>0</v>
      </c>
      <c r="P333" s="511" t="str">
        <f>'別紙１-8月'!O73</f>
        <v/>
      </c>
      <c r="Q333" s="511" t="str">
        <f>'別紙１-8月'!P73</f>
        <v/>
      </c>
      <c r="R333" s="511" t="str">
        <f>'別紙１-8月'!Q73</f>
        <v/>
      </c>
      <c r="S333" s="511">
        <f>'別紙１-8月'!R73</f>
        <v>0</v>
      </c>
      <c r="T333" s="512">
        <f>'別紙１-8月'!S73</f>
        <v>0</v>
      </c>
      <c r="U333" s="512">
        <f>'別紙１-8月'!T73</f>
        <v>0</v>
      </c>
      <c r="V333" s="511">
        <f>'別紙１-8月'!U73</f>
        <v>0</v>
      </c>
      <c r="W333" s="511">
        <f>'別紙１-8月'!V73</f>
        <v>0</v>
      </c>
      <c r="X333" s="510" t="str">
        <f>'別紙１-8月'!W73</f>
        <v/>
      </c>
    </row>
    <row r="334">
      <c r="A334" s="510" t="s">
        <v>316</v>
      </c>
      <c r="B334" s="510" t="str">
        <f>'別紙１-8月'!A74</f>
        <v/>
      </c>
      <c r="C334" s="510" t="str">
        <f>'別紙１-8月'!B74</f>
        <v/>
      </c>
      <c r="D334" s="510" t="str">
        <f>'別紙１-8月'!C74</f>
        <v/>
      </c>
      <c r="E334" s="510" t="str">
        <f>'別紙１-8月'!D74</f>
        <v/>
      </c>
      <c r="F334" s="510" t="str">
        <f>'別紙１-8月'!E74</f>
        <v/>
      </c>
      <c r="G334" s="510" t="str">
        <f>'別紙１-8月'!F74</f>
        <v/>
      </c>
      <c r="H334" s="510" t="str">
        <f>'別紙１-8月'!G74</f>
        <v/>
      </c>
      <c r="I334" s="510" t="str">
        <f>'別紙１-8月'!H74</f>
        <v/>
      </c>
      <c r="J334" s="510" t="str">
        <f>'別紙１-8月'!I74</f>
        <v/>
      </c>
      <c r="K334" s="510" t="str">
        <f>'別紙１-8月'!J74</f>
        <v/>
      </c>
      <c r="L334" s="510" t="str">
        <f>'別紙１-8月'!K74</f>
        <v/>
      </c>
      <c r="M334" s="511" t="str">
        <f>'別紙１-8月'!L74</f>
        <v/>
      </c>
      <c r="N334" s="512">
        <f>'別紙１-8月'!M74</f>
        <v>0</v>
      </c>
      <c r="O334" s="511">
        <f>'別紙１-8月'!N74</f>
        <v>0</v>
      </c>
      <c r="P334" s="511" t="str">
        <f>'別紙１-8月'!O74</f>
        <v/>
      </c>
      <c r="Q334" s="511" t="str">
        <f>'別紙１-8月'!P74</f>
        <v/>
      </c>
      <c r="R334" s="511" t="str">
        <f>'別紙１-8月'!Q74</f>
        <v/>
      </c>
      <c r="S334" s="511">
        <f>'別紙１-8月'!R74</f>
        <v>0</v>
      </c>
      <c r="T334" s="512">
        <f>'別紙１-8月'!S74</f>
        <v>0</v>
      </c>
      <c r="U334" s="512">
        <f>'別紙１-8月'!T74</f>
        <v>0</v>
      </c>
      <c r="V334" s="511">
        <f>'別紙１-8月'!U74</f>
        <v>0</v>
      </c>
      <c r="W334" s="511">
        <f>'別紙１-8月'!V74</f>
        <v>0</v>
      </c>
      <c r="X334" s="510" t="str">
        <f>'別紙１-8月'!W74</f>
        <v/>
      </c>
    </row>
    <row r="335">
      <c r="A335" s="510" t="s">
        <v>316</v>
      </c>
      <c r="B335" s="510" t="str">
        <f>'別紙１-8月'!A75</f>
        <v/>
      </c>
      <c r="C335" s="510" t="str">
        <f>'別紙１-8月'!B75</f>
        <v/>
      </c>
      <c r="D335" s="510" t="str">
        <f>'別紙１-8月'!C75</f>
        <v/>
      </c>
      <c r="E335" s="510" t="str">
        <f>'別紙１-8月'!D75</f>
        <v/>
      </c>
      <c r="F335" s="510" t="str">
        <f>'別紙１-8月'!E75</f>
        <v/>
      </c>
      <c r="G335" s="510" t="str">
        <f>'別紙１-8月'!F75</f>
        <v/>
      </c>
      <c r="H335" s="510" t="str">
        <f>'別紙１-8月'!G75</f>
        <v/>
      </c>
      <c r="I335" s="510" t="str">
        <f>'別紙１-8月'!H75</f>
        <v/>
      </c>
      <c r="J335" s="510" t="str">
        <f>'別紙１-8月'!I75</f>
        <v/>
      </c>
      <c r="K335" s="510" t="str">
        <f>'別紙１-8月'!J75</f>
        <v/>
      </c>
      <c r="L335" s="510" t="str">
        <f>'別紙１-8月'!K75</f>
        <v/>
      </c>
      <c r="M335" s="511" t="str">
        <f>'別紙１-8月'!L75</f>
        <v/>
      </c>
      <c r="N335" s="512">
        <f>'別紙１-8月'!M75</f>
        <v>0</v>
      </c>
      <c r="O335" s="511">
        <f>'別紙１-8月'!N75</f>
        <v>0</v>
      </c>
      <c r="P335" s="511" t="str">
        <f>'別紙１-8月'!O75</f>
        <v/>
      </c>
      <c r="Q335" s="511" t="str">
        <f>'別紙１-8月'!P75</f>
        <v/>
      </c>
      <c r="R335" s="511" t="str">
        <f>'別紙１-8月'!Q75</f>
        <v/>
      </c>
      <c r="S335" s="511">
        <f>'別紙１-8月'!R75</f>
        <v>0</v>
      </c>
      <c r="T335" s="512">
        <f>'別紙１-8月'!S75</f>
        <v>0</v>
      </c>
      <c r="U335" s="512">
        <f>'別紙１-8月'!T75</f>
        <v>0</v>
      </c>
      <c r="V335" s="511">
        <f>'別紙１-8月'!U75</f>
        <v>0</v>
      </c>
      <c r="W335" s="511">
        <f>'別紙１-8月'!V75</f>
        <v>0</v>
      </c>
      <c r="X335" s="510" t="str">
        <f>'別紙１-8月'!W75</f>
        <v/>
      </c>
    </row>
    <row r="336">
      <c r="A336" s="510" t="s">
        <v>316</v>
      </c>
      <c r="B336" s="510" t="str">
        <f>'別紙１-8月'!A76</f>
        <v/>
      </c>
      <c r="C336" s="510" t="str">
        <f>'別紙１-8月'!B76</f>
        <v/>
      </c>
      <c r="D336" s="510" t="str">
        <f>'別紙１-8月'!C76</f>
        <v/>
      </c>
      <c r="E336" s="510" t="str">
        <f>'別紙１-8月'!D76</f>
        <v/>
      </c>
      <c r="F336" s="510" t="str">
        <f>'別紙１-8月'!E76</f>
        <v/>
      </c>
      <c r="G336" s="510" t="str">
        <f>'別紙１-8月'!F76</f>
        <v/>
      </c>
      <c r="H336" s="510" t="str">
        <f>'別紙１-8月'!G76</f>
        <v/>
      </c>
      <c r="I336" s="510" t="str">
        <f>'別紙１-8月'!H76</f>
        <v/>
      </c>
      <c r="J336" s="510" t="str">
        <f>'別紙１-8月'!I76</f>
        <v/>
      </c>
      <c r="K336" s="510" t="str">
        <f>'別紙１-8月'!J76</f>
        <v/>
      </c>
      <c r="L336" s="510" t="str">
        <f>'別紙１-8月'!K76</f>
        <v/>
      </c>
      <c r="M336" s="511" t="str">
        <f>'別紙１-8月'!L76</f>
        <v/>
      </c>
      <c r="N336" s="512">
        <f>'別紙１-8月'!M76</f>
        <v>0</v>
      </c>
      <c r="O336" s="511">
        <f>'別紙１-8月'!N76</f>
        <v>0</v>
      </c>
      <c r="P336" s="511" t="str">
        <f>'別紙１-8月'!O76</f>
        <v/>
      </c>
      <c r="Q336" s="511" t="str">
        <f>'別紙１-8月'!P76</f>
        <v/>
      </c>
      <c r="R336" s="511" t="str">
        <f>'別紙１-8月'!Q76</f>
        <v/>
      </c>
      <c r="S336" s="511">
        <f>'別紙１-8月'!R76</f>
        <v>0</v>
      </c>
      <c r="T336" s="512">
        <f>'別紙１-8月'!S76</f>
        <v>0</v>
      </c>
      <c r="U336" s="512">
        <f>'別紙１-8月'!T76</f>
        <v>0</v>
      </c>
      <c r="V336" s="511">
        <f>'別紙１-8月'!U76</f>
        <v>0</v>
      </c>
      <c r="W336" s="511">
        <f>'別紙１-8月'!V76</f>
        <v>0</v>
      </c>
      <c r="X336" s="510" t="str">
        <f>'別紙１-8月'!W76</f>
        <v/>
      </c>
    </row>
    <row r="337">
      <c r="A337" s="510" t="s">
        <v>316</v>
      </c>
      <c r="B337" s="510" t="str">
        <f>'別紙１-8月'!A77</f>
        <v/>
      </c>
      <c r="C337" s="510" t="str">
        <f>'別紙１-8月'!B77</f>
        <v/>
      </c>
      <c r="D337" s="510" t="str">
        <f>'別紙１-8月'!C77</f>
        <v/>
      </c>
      <c r="E337" s="510" t="str">
        <f>'別紙１-8月'!D77</f>
        <v/>
      </c>
      <c r="F337" s="510" t="str">
        <f>'別紙１-8月'!E77</f>
        <v/>
      </c>
      <c r="G337" s="510" t="str">
        <f>'別紙１-8月'!F77</f>
        <v/>
      </c>
      <c r="H337" s="510" t="str">
        <f>'別紙１-8月'!G77</f>
        <v/>
      </c>
      <c r="I337" s="510" t="str">
        <f>'別紙１-8月'!H77</f>
        <v/>
      </c>
      <c r="J337" s="510" t="str">
        <f>'別紙１-8月'!I77</f>
        <v/>
      </c>
      <c r="K337" s="510" t="str">
        <f>'別紙１-8月'!J77</f>
        <v/>
      </c>
      <c r="L337" s="510" t="str">
        <f>'別紙１-8月'!K77</f>
        <v/>
      </c>
      <c r="M337" s="511" t="str">
        <f>'別紙１-8月'!L77</f>
        <v/>
      </c>
      <c r="N337" s="512">
        <f>'別紙１-8月'!M77</f>
        <v>0</v>
      </c>
      <c r="O337" s="511">
        <f>'別紙１-8月'!N77</f>
        <v>0</v>
      </c>
      <c r="P337" s="511" t="str">
        <f>'別紙１-8月'!O77</f>
        <v/>
      </c>
      <c r="Q337" s="511" t="str">
        <f>'別紙１-8月'!P77</f>
        <v/>
      </c>
      <c r="R337" s="511" t="str">
        <f>'別紙１-8月'!Q77</f>
        <v/>
      </c>
      <c r="S337" s="511">
        <f>'別紙１-8月'!R77</f>
        <v>0</v>
      </c>
      <c r="T337" s="512">
        <f>'別紙１-8月'!S77</f>
        <v>0</v>
      </c>
      <c r="U337" s="512">
        <f>'別紙１-8月'!T77</f>
        <v>0</v>
      </c>
      <c r="V337" s="511">
        <f>'別紙１-8月'!U77</f>
        <v>0</v>
      </c>
      <c r="W337" s="511">
        <f>'別紙１-8月'!V77</f>
        <v>0</v>
      </c>
      <c r="X337" s="510" t="str">
        <f>'別紙１-8月'!W77</f>
        <v/>
      </c>
    </row>
    <row r="338">
      <c r="A338" s="510" t="s">
        <v>316</v>
      </c>
      <c r="B338" s="510" t="str">
        <f>'別紙１-8月'!A78</f>
        <v/>
      </c>
      <c r="C338" s="510" t="str">
        <f>'別紙１-8月'!B78</f>
        <v/>
      </c>
      <c r="D338" s="510" t="str">
        <f>'別紙１-8月'!C78</f>
        <v/>
      </c>
      <c r="E338" s="510" t="str">
        <f>'別紙１-8月'!D78</f>
        <v/>
      </c>
      <c r="F338" s="510" t="str">
        <f>'別紙１-8月'!E78</f>
        <v/>
      </c>
      <c r="G338" s="510" t="str">
        <f>'別紙１-8月'!F78</f>
        <v/>
      </c>
      <c r="H338" s="510" t="str">
        <f>'別紙１-8月'!G78</f>
        <v/>
      </c>
      <c r="I338" s="510" t="str">
        <f>'別紙１-8月'!H78</f>
        <v/>
      </c>
      <c r="J338" s="510" t="str">
        <f>'別紙１-8月'!I78</f>
        <v/>
      </c>
      <c r="K338" s="510" t="str">
        <f>'別紙１-8月'!J78</f>
        <v/>
      </c>
      <c r="L338" s="510" t="str">
        <f>'別紙１-8月'!K78</f>
        <v/>
      </c>
      <c r="M338" s="511" t="str">
        <f>'別紙１-8月'!L78</f>
        <v/>
      </c>
      <c r="N338" s="512">
        <f>'別紙１-8月'!M78</f>
        <v>0</v>
      </c>
      <c r="O338" s="511">
        <f>'別紙１-8月'!N78</f>
        <v>0</v>
      </c>
      <c r="P338" s="511" t="str">
        <f>'別紙１-8月'!O78</f>
        <v/>
      </c>
      <c r="Q338" s="511" t="str">
        <f>'別紙１-8月'!P78</f>
        <v/>
      </c>
      <c r="R338" s="511" t="str">
        <f>'別紙１-8月'!Q78</f>
        <v/>
      </c>
      <c r="S338" s="511">
        <f>'別紙１-8月'!R78</f>
        <v>0</v>
      </c>
      <c r="T338" s="512">
        <f>'別紙１-8月'!S78</f>
        <v>0</v>
      </c>
      <c r="U338" s="512">
        <f>'別紙１-8月'!T78</f>
        <v>0</v>
      </c>
      <c r="V338" s="511">
        <f>'別紙１-8月'!U78</f>
        <v>0</v>
      </c>
      <c r="W338" s="511">
        <f>'別紙１-8月'!V78</f>
        <v>0</v>
      </c>
      <c r="X338" s="510" t="str">
        <f>'別紙１-8月'!W78</f>
        <v/>
      </c>
    </row>
    <row r="339">
      <c r="A339" s="510" t="s">
        <v>316</v>
      </c>
      <c r="B339" s="510" t="str">
        <f>'別紙１-8月'!A79</f>
        <v/>
      </c>
      <c r="C339" s="510" t="str">
        <f>'別紙１-8月'!B79</f>
        <v/>
      </c>
      <c r="D339" s="510" t="str">
        <f>'別紙１-8月'!C79</f>
        <v/>
      </c>
      <c r="E339" s="510" t="str">
        <f>'別紙１-8月'!D79</f>
        <v/>
      </c>
      <c r="F339" s="510" t="str">
        <f>'別紙１-8月'!E79</f>
        <v/>
      </c>
      <c r="G339" s="510" t="str">
        <f>'別紙１-8月'!F79</f>
        <v/>
      </c>
      <c r="H339" s="510" t="str">
        <f>'別紙１-8月'!G79</f>
        <v/>
      </c>
      <c r="I339" s="510" t="str">
        <f>'別紙１-8月'!H79</f>
        <v/>
      </c>
      <c r="J339" s="510" t="str">
        <f>'別紙１-8月'!I79</f>
        <v/>
      </c>
      <c r="K339" s="510" t="str">
        <f>'別紙１-8月'!J79</f>
        <v/>
      </c>
      <c r="L339" s="510" t="str">
        <f>'別紙１-8月'!K79</f>
        <v/>
      </c>
      <c r="M339" s="511" t="str">
        <f>'別紙１-8月'!L79</f>
        <v/>
      </c>
      <c r="N339" s="512">
        <f>'別紙１-8月'!M79</f>
        <v>0</v>
      </c>
      <c r="O339" s="511">
        <f>'別紙１-8月'!N79</f>
        <v>0</v>
      </c>
      <c r="P339" s="511" t="str">
        <f>'別紙１-8月'!O79</f>
        <v/>
      </c>
      <c r="Q339" s="511" t="str">
        <f>'別紙１-8月'!P79</f>
        <v/>
      </c>
      <c r="R339" s="511" t="str">
        <f>'別紙１-8月'!Q79</f>
        <v/>
      </c>
      <c r="S339" s="511">
        <f>'別紙１-8月'!R79</f>
        <v>0</v>
      </c>
      <c r="T339" s="512">
        <f>'別紙１-8月'!S79</f>
        <v>0</v>
      </c>
      <c r="U339" s="512">
        <f>'別紙１-8月'!T79</f>
        <v>0</v>
      </c>
      <c r="V339" s="511">
        <f>'別紙１-8月'!U79</f>
        <v>0</v>
      </c>
      <c r="W339" s="511">
        <f>'別紙１-8月'!V79</f>
        <v>0</v>
      </c>
      <c r="X339" s="510" t="str">
        <f>'別紙１-8月'!W79</f>
        <v/>
      </c>
    </row>
    <row r="340">
      <c r="A340" s="510" t="s">
        <v>316</v>
      </c>
      <c r="B340" s="510" t="str">
        <f>'別紙１-8月'!A80</f>
        <v/>
      </c>
      <c r="C340" s="510" t="str">
        <f>'別紙１-8月'!B80</f>
        <v/>
      </c>
      <c r="D340" s="510" t="str">
        <f>'別紙１-8月'!C80</f>
        <v/>
      </c>
      <c r="E340" s="510" t="str">
        <f>'別紙１-8月'!D80</f>
        <v/>
      </c>
      <c r="F340" s="510" t="str">
        <f>'別紙１-8月'!E80</f>
        <v/>
      </c>
      <c r="G340" s="510" t="str">
        <f>'別紙１-8月'!F80</f>
        <v/>
      </c>
      <c r="H340" s="510" t="str">
        <f>'別紙１-8月'!G80</f>
        <v/>
      </c>
      <c r="I340" s="510" t="str">
        <f>'別紙１-8月'!H80</f>
        <v/>
      </c>
      <c r="J340" s="510" t="str">
        <f>'別紙１-8月'!I80</f>
        <v/>
      </c>
      <c r="K340" s="510" t="str">
        <f>'別紙１-8月'!J80</f>
        <v/>
      </c>
      <c r="L340" s="510" t="str">
        <f>'別紙１-8月'!K80</f>
        <v/>
      </c>
      <c r="M340" s="511" t="str">
        <f>'別紙１-8月'!L80</f>
        <v/>
      </c>
      <c r="N340" s="512">
        <f>'別紙１-8月'!M80</f>
        <v>0</v>
      </c>
      <c r="O340" s="511">
        <f>'別紙１-8月'!N80</f>
        <v>0</v>
      </c>
      <c r="P340" s="511" t="str">
        <f>'別紙１-8月'!O80</f>
        <v/>
      </c>
      <c r="Q340" s="511" t="str">
        <f>'別紙１-8月'!P80</f>
        <v/>
      </c>
      <c r="R340" s="511" t="str">
        <f>'別紙１-8月'!Q80</f>
        <v/>
      </c>
      <c r="S340" s="511">
        <f>'別紙１-8月'!R80</f>
        <v>0</v>
      </c>
      <c r="T340" s="512">
        <f>'別紙１-8月'!S80</f>
        <v>0</v>
      </c>
      <c r="U340" s="512">
        <f>'別紙１-8月'!T80</f>
        <v>0</v>
      </c>
      <c r="V340" s="511">
        <f>'別紙１-8月'!U80</f>
        <v>0</v>
      </c>
      <c r="W340" s="511">
        <f>'別紙１-8月'!V80</f>
        <v>0</v>
      </c>
      <c r="X340" s="510" t="str">
        <f>'別紙１-8月'!W80</f>
        <v/>
      </c>
    </row>
    <row r="341">
      <c r="A341" s="510" t="s">
        <v>316</v>
      </c>
      <c r="B341" s="510" t="str">
        <f>'別紙１-8月'!A81</f>
        <v/>
      </c>
      <c r="C341" s="510" t="str">
        <f>'別紙１-8月'!B81</f>
        <v/>
      </c>
      <c r="D341" s="510" t="str">
        <f>'別紙１-8月'!C81</f>
        <v/>
      </c>
      <c r="E341" s="510" t="str">
        <f>'別紙１-8月'!D81</f>
        <v/>
      </c>
      <c r="F341" s="510" t="str">
        <f>'別紙１-8月'!E81</f>
        <v/>
      </c>
      <c r="G341" s="510" t="str">
        <f>'別紙１-8月'!F81</f>
        <v/>
      </c>
      <c r="H341" s="510" t="str">
        <f>'別紙１-8月'!G81</f>
        <v/>
      </c>
      <c r="I341" s="510" t="str">
        <f>'別紙１-8月'!H81</f>
        <v/>
      </c>
      <c r="J341" s="510" t="str">
        <f>'別紙１-8月'!I81</f>
        <v/>
      </c>
      <c r="K341" s="510" t="str">
        <f>'別紙１-8月'!J81</f>
        <v/>
      </c>
      <c r="L341" s="510" t="str">
        <f>'別紙１-8月'!K81</f>
        <v/>
      </c>
      <c r="M341" s="511" t="str">
        <f>'別紙１-8月'!L81</f>
        <v/>
      </c>
      <c r="N341" s="512">
        <f>'別紙１-8月'!M81</f>
        <v>0</v>
      </c>
      <c r="O341" s="511">
        <f>'別紙１-8月'!N81</f>
        <v>0</v>
      </c>
      <c r="P341" s="511" t="str">
        <f>'別紙１-8月'!O81</f>
        <v/>
      </c>
      <c r="Q341" s="511" t="str">
        <f>'別紙１-8月'!P81</f>
        <v/>
      </c>
      <c r="R341" s="511" t="str">
        <f>'別紙１-8月'!Q81</f>
        <v/>
      </c>
      <c r="S341" s="511">
        <f>'別紙１-8月'!R81</f>
        <v>0</v>
      </c>
      <c r="T341" s="512">
        <f>'別紙１-8月'!S81</f>
        <v>0</v>
      </c>
      <c r="U341" s="512">
        <f>'別紙１-8月'!T81</f>
        <v>0</v>
      </c>
      <c r="V341" s="511">
        <f>'別紙１-8月'!U81</f>
        <v>0</v>
      </c>
      <c r="W341" s="511">
        <f>'別紙１-8月'!V81</f>
        <v>0</v>
      </c>
      <c r="X341" s="510" t="str">
        <f>'別紙１-8月'!W81</f>
        <v/>
      </c>
    </row>
    <row r="342">
      <c r="A342" s="510" t="s">
        <v>316</v>
      </c>
      <c r="B342" s="510" t="str">
        <f>'別紙１-8月'!A82</f>
        <v/>
      </c>
      <c r="C342" s="510" t="str">
        <f>'別紙１-8月'!B82</f>
        <v/>
      </c>
      <c r="D342" s="510" t="str">
        <f>'別紙１-8月'!C82</f>
        <v/>
      </c>
      <c r="E342" s="510" t="str">
        <f>'別紙１-8月'!D82</f>
        <v/>
      </c>
      <c r="F342" s="510" t="str">
        <f>'別紙１-8月'!E82</f>
        <v/>
      </c>
      <c r="G342" s="510" t="str">
        <f>'別紙１-8月'!F82</f>
        <v/>
      </c>
      <c r="H342" s="510" t="str">
        <f>'別紙１-8月'!G82</f>
        <v/>
      </c>
      <c r="I342" s="510" t="str">
        <f>'別紙１-8月'!H82</f>
        <v/>
      </c>
      <c r="J342" s="510" t="str">
        <f>'別紙１-8月'!I82</f>
        <v/>
      </c>
      <c r="K342" s="510" t="str">
        <f>'別紙１-8月'!J82</f>
        <v/>
      </c>
      <c r="L342" s="510" t="str">
        <f>'別紙１-8月'!K82</f>
        <v/>
      </c>
      <c r="M342" s="511" t="str">
        <f>'別紙１-8月'!L82</f>
        <v/>
      </c>
      <c r="N342" s="512">
        <f>'別紙１-8月'!M82</f>
        <v>0</v>
      </c>
      <c r="O342" s="511">
        <f>'別紙１-8月'!N82</f>
        <v>0</v>
      </c>
      <c r="P342" s="511" t="str">
        <f>'別紙１-8月'!O82</f>
        <v/>
      </c>
      <c r="Q342" s="511" t="str">
        <f>'別紙１-8月'!P82</f>
        <v/>
      </c>
      <c r="R342" s="511" t="str">
        <f>'別紙１-8月'!Q82</f>
        <v/>
      </c>
      <c r="S342" s="511">
        <f>'別紙１-8月'!R82</f>
        <v>0</v>
      </c>
      <c r="T342" s="512">
        <f>'別紙１-8月'!S82</f>
        <v>0</v>
      </c>
      <c r="U342" s="512">
        <f>'別紙１-8月'!T82</f>
        <v>0</v>
      </c>
      <c r="V342" s="511">
        <f>'別紙１-8月'!U82</f>
        <v>0</v>
      </c>
      <c r="W342" s="511">
        <f>'別紙１-8月'!V82</f>
        <v>0</v>
      </c>
      <c r="X342" s="510" t="str">
        <f>'別紙１-8月'!W82</f>
        <v/>
      </c>
    </row>
    <row r="343">
      <c r="A343" s="510" t="s">
        <v>316</v>
      </c>
      <c r="B343" s="510" t="str">
        <f>'別紙１-8月'!A83</f>
        <v/>
      </c>
      <c r="C343" s="510" t="str">
        <f>'別紙１-8月'!B83</f>
        <v/>
      </c>
      <c r="D343" s="510" t="str">
        <f>'別紙１-8月'!C83</f>
        <v/>
      </c>
      <c r="E343" s="510" t="str">
        <f>'別紙１-8月'!D83</f>
        <v/>
      </c>
      <c r="F343" s="510" t="str">
        <f>'別紙１-8月'!E83</f>
        <v/>
      </c>
      <c r="G343" s="510" t="str">
        <f>'別紙１-8月'!F83</f>
        <v/>
      </c>
      <c r="H343" s="510" t="str">
        <f>'別紙１-8月'!G83</f>
        <v/>
      </c>
      <c r="I343" s="510" t="str">
        <f>'別紙１-8月'!H83</f>
        <v/>
      </c>
      <c r="J343" s="510" t="str">
        <f>'別紙１-8月'!I83</f>
        <v/>
      </c>
      <c r="K343" s="510" t="str">
        <f>'別紙１-8月'!J83</f>
        <v/>
      </c>
      <c r="L343" s="510" t="str">
        <f>'別紙１-8月'!K83</f>
        <v/>
      </c>
      <c r="M343" s="511" t="str">
        <f>'別紙１-8月'!L83</f>
        <v/>
      </c>
      <c r="N343" s="512">
        <f>'別紙１-8月'!M83</f>
        <v>0</v>
      </c>
      <c r="O343" s="511">
        <f>'別紙１-8月'!N83</f>
        <v>0</v>
      </c>
      <c r="P343" s="511" t="str">
        <f>'別紙１-8月'!O83</f>
        <v/>
      </c>
      <c r="Q343" s="511" t="str">
        <f>'別紙１-8月'!P83</f>
        <v/>
      </c>
      <c r="R343" s="511" t="str">
        <f>'別紙１-8月'!Q83</f>
        <v/>
      </c>
      <c r="S343" s="511">
        <f>'別紙１-8月'!R83</f>
        <v>0</v>
      </c>
      <c r="T343" s="512">
        <f>'別紙１-8月'!S83</f>
        <v>0</v>
      </c>
      <c r="U343" s="512">
        <f>'別紙１-8月'!T83</f>
        <v>0</v>
      </c>
      <c r="V343" s="511">
        <f>'別紙１-8月'!U83</f>
        <v>0</v>
      </c>
      <c r="W343" s="511">
        <f>'別紙１-8月'!V83</f>
        <v>0</v>
      </c>
      <c r="X343" s="510" t="str">
        <f>'別紙１-8月'!W83</f>
        <v/>
      </c>
    </row>
    <row r="344">
      <c r="A344" s="510" t="s">
        <v>316</v>
      </c>
      <c r="B344" s="510" t="str">
        <f>'別紙１-8月'!A84</f>
        <v/>
      </c>
      <c r="C344" s="510" t="str">
        <f>'別紙１-8月'!B84</f>
        <v/>
      </c>
      <c r="D344" s="510" t="str">
        <f>'別紙１-8月'!C84</f>
        <v/>
      </c>
      <c r="E344" s="510" t="str">
        <f>'別紙１-8月'!D84</f>
        <v/>
      </c>
      <c r="F344" s="510" t="str">
        <f>'別紙１-8月'!E84</f>
        <v/>
      </c>
      <c r="G344" s="510" t="str">
        <f>'別紙１-8月'!F84</f>
        <v/>
      </c>
      <c r="H344" s="510" t="str">
        <f>'別紙１-8月'!G84</f>
        <v/>
      </c>
      <c r="I344" s="510" t="str">
        <f>'別紙１-8月'!H84</f>
        <v/>
      </c>
      <c r="J344" s="510" t="str">
        <f>'別紙１-8月'!I84</f>
        <v/>
      </c>
      <c r="K344" s="510" t="str">
        <f>'別紙１-8月'!J84</f>
        <v/>
      </c>
      <c r="L344" s="510" t="str">
        <f>'別紙１-8月'!K84</f>
        <v/>
      </c>
      <c r="M344" s="511" t="str">
        <f>'別紙１-8月'!L84</f>
        <v/>
      </c>
      <c r="N344" s="512">
        <f>'別紙１-8月'!M84</f>
        <v>0</v>
      </c>
      <c r="O344" s="511">
        <f>'別紙１-8月'!N84</f>
        <v>0</v>
      </c>
      <c r="P344" s="511" t="str">
        <f>'別紙１-8月'!O84</f>
        <v/>
      </c>
      <c r="Q344" s="511" t="str">
        <f>'別紙１-8月'!P84</f>
        <v/>
      </c>
      <c r="R344" s="511" t="str">
        <f>'別紙１-8月'!Q84</f>
        <v/>
      </c>
      <c r="S344" s="511">
        <f>'別紙１-8月'!R84</f>
        <v>0</v>
      </c>
      <c r="T344" s="512">
        <f>'別紙１-8月'!S84</f>
        <v>0</v>
      </c>
      <c r="U344" s="512">
        <f>'別紙１-8月'!T84</f>
        <v>0</v>
      </c>
      <c r="V344" s="511">
        <f>'別紙１-8月'!U84</f>
        <v>0</v>
      </c>
      <c r="W344" s="511">
        <f>'別紙１-8月'!V84</f>
        <v>0</v>
      </c>
      <c r="X344" s="510" t="str">
        <f>'別紙１-8月'!W84</f>
        <v/>
      </c>
    </row>
    <row r="345">
      <c r="A345" s="510" t="s">
        <v>316</v>
      </c>
      <c r="B345" s="510" t="str">
        <f>'別紙１-8月'!A85</f>
        <v/>
      </c>
      <c r="C345" s="510" t="str">
        <f>'別紙１-8月'!B85</f>
        <v/>
      </c>
      <c r="D345" s="510" t="str">
        <f>'別紙１-8月'!C85</f>
        <v/>
      </c>
      <c r="E345" s="510" t="str">
        <f>'別紙１-8月'!D85</f>
        <v/>
      </c>
      <c r="F345" s="510" t="str">
        <f>'別紙１-8月'!E85</f>
        <v/>
      </c>
      <c r="G345" s="510" t="str">
        <f>'別紙１-8月'!F85</f>
        <v/>
      </c>
      <c r="H345" s="510" t="str">
        <f>'別紙１-8月'!G85</f>
        <v/>
      </c>
      <c r="I345" s="510" t="str">
        <f>'別紙１-8月'!H85</f>
        <v/>
      </c>
      <c r="J345" s="510" t="str">
        <f>'別紙１-8月'!I85</f>
        <v/>
      </c>
      <c r="K345" s="510" t="str">
        <f>'別紙１-8月'!J85</f>
        <v/>
      </c>
      <c r="L345" s="510" t="str">
        <f>'別紙１-8月'!K85</f>
        <v/>
      </c>
      <c r="M345" s="511" t="str">
        <f>'別紙１-8月'!L85</f>
        <v/>
      </c>
      <c r="N345" s="512">
        <f>'別紙１-8月'!M85</f>
        <v>0</v>
      </c>
      <c r="O345" s="511">
        <f>'別紙１-8月'!N85</f>
        <v>0</v>
      </c>
      <c r="P345" s="511" t="str">
        <f>'別紙１-8月'!O85</f>
        <v/>
      </c>
      <c r="Q345" s="511" t="str">
        <f>'別紙１-8月'!P85</f>
        <v/>
      </c>
      <c r="R345" s="511" t="str">
        <f>'別紙１-8月'!Q85</f>
        <v/>
      </c>
      <c r="S345" s="511">
        <f>'別紙１-8月'!R85</f>
        <v>0</v>
      </c>
      <c r="T345" s="512">
        <f>'別紙１-8月'!S85</f>
        <v>0</v>
      </c>
      <c r="U345" s="512">
        <f>'別紙１-8月'!T85</f>
        <v>0</v>
      </c>
      <c r="V345" s="511">
        <f>'別紙１-8月'!U85</f>
        <v>0</v>
      </c>
      <c r="W345" s="511">
        <f>'別紙１-8月'!V85</f>
        <v>0</v>
      </c>
      <c r="X345" s="510" t="str">
        <f>'別紙１-8月'!W85</f>
        <v/>
      </c>
    </row>
    <row r="346">
      <c r="A346" s="510" t="s">
        <v>316</v>
      </c>
      <c r="B346" s="510" t="str">
        <f>'別紙１-8月'!A86</f>
        <v/>
      </c>
      <c r="C346" s="510" t="str">
        <f>'別紙１-8月'!B86</f>
        <v/>
      </c>
      <c r="D346" s="510" t="str">
        <f>'別紙１-8月'!C86</f>
        <v/>
      </c>
      <c r="E346" s="510" t="str">
        <f>'別紙１-8月'!D86</f>
        <v/>
      </c>
      <c r="F346" s="510" t="str">
        <f>'別紙１-8月'!E86</f>
        <v/>
      </c>
      <c r="G346" s="510" t="str">
        <f>'別紙１-8月'!F86</f>
        <v/>
      </c>
      <c r="H346" s="510" t="str">
        <f>'別紙１-8月'!G86</f>
        <v/>
      </c>
      <c r="I346" s="510" t="str">
        <f>'別紙１-8月'!H86</f>
        <v/>
      </c>
      <c r="J346" s="510" t="str">
        <f>'別紙１-8月'!I86</f>
        <v/>
      </c>
      <c r="K346" s="510" t="str">
        <f>'別紙１-8月'!J86</f>
        <v/>
      </c>
      <c r="L346" s="510" t="str">
        <f>'別紙１-8月'!K86</f>
        <v/>
      </c>
      <c r="M346" s="511" t="str">
        <f>'別紙１-8月'!L86</f>
        <v/>
      </c>
      <c r="N346" s="512">
        <f>'別紙１-8月'!M86</f>
        <v>0</v>
      </c>
      <c r="O346" s="511">
        <f>'別紙１-8月'!N86</f>
        <v>0</v>
      </c>
      <c r="P346" s="511" t="str">
        <f>'別紙１-8月'!O86</f>
        <v/>
      </c>
      <c r="Q346" s="511" t="str">
        <f>'別紙１-8月'!P86</f>
        <v/>
      </c>
      <c r="R346" s="511" t="str">
        <f>'別紙１-8月'!Q86</f>
        <v/>
      </c>
      <c r="S346" s="511">
        <f>'別紙１-8月'!R86</f>
        <v>0</v>
      </c>
      <c r="T346" s="512">
        <f>'別紙１-8月'!S86</f>
        <v>0</v>
      </c>
      <c r="U346" s="512">
        <f>'別紙１-8月'!T86</f>
        <v>0</v>
      </c>
      <c r="V346" s="511">
        <f>'別紙１-8月'!U86</f>
        <v>0</v>
      </c>
      <c r="W346" s="511">
        <f>'別紙１-8月'!V86</f>
        <v>0</v>
      </c>
      <c r="X346" s="510" t="str">
        <f>'別紙１-8月'!W86</f>
        <v/>
      </c>
    </row>
    <row r="347">
      <c r="A347" s="510" t="s">
        <v>316</v>
      </c>
      <c r="B347" s="510" t="str">
        <f>'別紙１-8月'!A87</f>
        <v/>
      </c>
      <c r="C347" s="510" t="str">
        <f>'別紙１-8月'!B87</f>
        <v/>
      </c>
      <c r="D347" s="510" t="str">
        <f>'別紙１-8月'!C87</f>
        <v/>
      </c>
      <c r="E347" s="510" t="str">
        <f>'別紙１-8月'!D87</f>
        <v/>
      </c>
      <c r="F347" s="510" t="str">
        <f>'別紙１-8月'!E87</f>
        <v/>
      </c>
      <c r="G347" s="510" t="str">
        <f>'別紙１-8月'!F87</f>
        <v/>
      </c>
      <c r="H347" s="510" t="str">
        <f>'別紙１-8月'!G87</f>
        <v/>
      </c>
      <c r="I347" s="510" t="str">
        <f>'別紙１-8月'!H87</f>
        <v/>
      </c>
      <c r="J347" s="510" t="str">
        <f>'別紙１-8月'!I87</f>
        <v/>
      </c>
      <c r="K347" s="510" t="str">
        <f>'別紙１-8月'!J87</f>
        <v/>
      </c>
      <c r="L347" s="510" t="str">
        <f>'別紙１-8月'!K87</f>
        <v/>
      </c>
      <c r="M347" s="511" t="str">
        <f>'別紙１-8月'!L87</f>
        <v/>
      </c>
      <c r="N347" s="512">
        <f>'別紙１-8月'!M87</f>
        <v>0</v>
      </c>
      <c r="O347" s="511">
        <f>'別紙１-8月'!N87</f>
        <v>0</v>
      </c>
      <c r="P347" s="511" t="str">
        <f>'別紙１-8月'!O87</f>
        <v/>
      </c>
      <c r="Q347" s="511" t="str">
        <f>'別紙１-8月'!P87</f>
        <v/>
      </c>
      <c r="R347" s="511" t="str">
        <f>'別紙１-8月'!Q87</f>
        <v/>
      </c>
      <c r="S347" s="511">
        <f>'別紙１-8月'!R87</f>
        <v>0</v>
      </c>
      <c r="T347" s="512">
        <f>'別紙１-8月'!S87</f>
        <v>0</v>
      </c>
      <c r="U347" s="512">
        <f>'別紙１-8月'!T87</f>
        <v>0</v>
      </c>
      <c r="V347" s="511">
        <f>'別紙１-8月'!U87</f>
        <v>0</v>
      </c>
      <c r="W347" s="511">
        <f>'別紙１-8月'!V87</f>
        <v>0</v>
      </c>
      <c r="X347" s="510" t="str">
        <f>'別紙１-8月'!W87</f>
        <v/>
      </c>
    </row>
    <row r="348">
      <c r="A348" s="510" t="s">
        <v>316</v>
      </c>
      <c r="B348" s="510" t="str">
        <f>'別紙１-8月'!A88</f>
        <v/>
      </c>
      <c r="C348" s="510" t="str">
        <f>'別紙１-8月'!B88</f>
        <v/>
      </c>
      <c r="D348" s="510" t="str">
        <f>'別紙１-8月'!C88</f>
        <v/>
      </c>
      <c r="E348" s="510" t="str">
        <f>'別紙１-8月'!D88</f>
        <v/>
      </c>
      <c r="F348" s="510" t="str">
        <f>'別紙１-8月'!E88</f>
        <v/>
      </c>
      <c r="G348" s="510" t="str">
        <f>'別紙１-8月'!F88</f>
        <v/>
      </c>
      <c r="H348" s="510" t="str">
        <f>'別紙１-8月'!G88</f>
        <v/>
      </c>
      <c r="I348" s="510" t="str">
        <f>'別紙１-8月'!H88</f>
        <v/>
      </c>
      <c r="J348" s="510" t="str">
        <f>'別紙１-8月'!I88</f>
        <v/>
      </c>
      <c r="K348" s="510" t="str">
        <f>'別紙１-8月'!J88</f>
        <v/>
      </c>
      <c r="L348" s="510" t="str">
        <f>'別紙１-8月'!K88</f>
        <v/>
      </c>
      <c r="M348" s="511" t="str">
        <f>'別紙１-8月'!L88</f>
        <v/>
      </c>
      <c r="N348" s="512">
        <f>'別紙１-8月'!M88</f>
        <v>0</v>
      </c>
      <c r="O348" s="511">
        <f>'別紙１-8月'!N88</f>
        <v>0</v>
      </c>
      <c r="P348" s="511" t="str">
        <f>'別紙１-8月'!O88</f>
        <v/>
      </c>
      <c r="Q348" s="511" t="str">
        <f>'別紙１-8月'!P88</f>
        <v/>
      </c>
      <c r="R348" s="511" t="str">
        <f>'別紙１-8月'!Q88</f>
        <v/>
      </c>
      <c r="S348" s="511">
        <f>'別紙１-8月'!R88</f>
        <v>0</v>
      </c>
      <c r="T348" s="512">
        <f>'別紙１-8月'!S88</f>
        <v>0</v>
      </c>
      <c r="U348" s="512">
        <f>'別紙１-8月'!T88</f>
        <v>0</v>
      </c>
      <c r="V348" s="511">
        <f>'別紙１-8月'!U88</f>
        <v>0</v>
      </c>
      <c r="W348" s="511">
        <f>'別紙１-8月'!V88</f>
        <v>0</v>
      </c>
      <c r="X348" s="510" t="str">
        <f>'別紙１-8月'!W88</f>
        <v/>
      </c>
    </row>
    <row r="349">
      <c r="A349" s="510" t="s">
        <v>316</v>
      </c>
      <c r="B349" s="510" t="str">
        <f>'別紙１-8月'!A89</f>
        <v/>
      </c>
      <c r="C349" s="510" t="str">
        <f>'別紙１-8月'!B89</f>
        <v/>
      </c>
      <c r="D349" s="510" t="str">
        <f>'別紙１-8月'!C89</f>
        <v/>
      </c>
      <c r="E349" s="510" t="str">
        <f>'別紙１-8月'!D89</f>
        <v/>
      </c>
      <c r="F349" s="510" t="str">
        <f>'別紙１-8月'!E89</f>
        <v/>
      </c>
      <c r="G349" s="510" t="str">
        <f>'別紙１-8月'!F89</f>
        <v/>
      </c>
      <c r="H349" s="510" t="str">
        <f>'別紙１-8月'!G89</f>
        <v/>
      </c>
      <c r="I349" s="510" t="str">
        <f>'別紙１-8月'!H89</f>
        <v/>
      </c>
      <c r="J349" s="510" t="str">
        <f>'別紙１-8月'!I89</f>
        <v/>
      </c>
      <c r="K349" s="510" t="str">
        <f>'別紙１-8月'!J89</f>
        <v/>
      </c>
      <c r="L349" s="510" t="str">
        <f>'別紙１-8月'!K89</f>
        <v/>
      </c>
      <c r="M349" s="511" t="str">
        <f>'別紙１-8月'!L89</f>
        <v/>
      </c>
      <c r="N349" s="512">
        <f>'別紙１-8月'!M89</f>
        <v>0</v>
      </c>
      <c r="O349" s="511">
        <f>'別紙１-8月'!N89</f>
        <v>0</v>
      </c>
      <c r="P349" s="511" t="str">
        <f>'別紙１-8月'!O89</f>
        <v/>
      </c>
      <c r="Q349" s="511" t="str">
        <f>'別紙１-8月'!P89</f>
        <v/>
      </c>
      <c r="R349" s="511" t="str">
        <f>'別紙１-8月'!Q89</f>
        <v/>
      </c>
      <c r="S349" s="511">
        <f>'別紙１-8月'!R89</f>
        <v>0</v>
      </c>
      <c r="T349" s="512">
        <f>'別紙１-8月'!S89</f>
        <v>0</v>
      </c>
      <c r="U349" s="512">
        <f>'別紙１-8月'!T89</f>
        <v>0</v>
      </c>
      <c r="V349" s="511">
        <f>'別紙１-8月'!U89</f>
        <v>0</v>
      </c>
      <c r="W349" s="511">
        <f>'別紙１-8月'!V89</f>
        <v>0</v>
      </c>
      <c r="X349" s="510" t="str">
        <f>'別紙１-8月'!W89</f>
        <v/>
      </c>
    </row>
    <row r="350">
      <c r="A350" s="510" t="s">
        <v>316</v>
      </c>
      <c r="B350" s="510" t="str">
        <f>'別紙１-8月'!A90</f>
        <v/>
      </c>
      <c r="C350" s="510" t="str">
        <f>'別紙１-8月'!B90</f>
        <v/>
      </c>
      <c r="D350" s="510" t="str">
        <f>'別紙１-8月'!C90</f>
        <v/>
      </c>
      <c r="E350" s="510" t="str">
        <f>'別紙１-8月'!D90</f>
        <v/>
      </c>
      <c r="F350" s="510" t="str">
        <f>'別紙１-8月'!E90</f>
        <v/>
      </c>
      <c r="G350" s="510" t="str">
        <f>'別紙１-8月'!F90</f>
        <v/>
      </c>
      <c r="H350" s="510" t="str">
        <f>'別紙１-8月'!G90</f>
        <v/>
      </c>
      <c r="I350" s="510" t="str">
        <f>'別紙１-8月'!H90</f>
        <v/>
      </c>
      <c r="J350" s="510" t="str">
        <f>'別紙１-8月'!I90</f>
        <v/>
      </c>
      <c r="K350" s="510" t="str">
        <f>'別紙１-8月'!J90</f>
        <v/>
      </c>
      <c r="L350" s="510" t="str">
        <f>'別紙１-8月'!K90</f>
        <v/>
      </c>
      <c r="M350" s="511" t="str">
        <f>'別紙１-8月'!L90</f>
        <v/>
      </c>
      <c r="N350" s="512">
        <f>'別紙１-8月'!M90</f>
        <v>0</v>
      </c>
      <c r="O350" s="511">
        <f>'別紙１-8月'!N90</f>
        <v>0</v>
      </c>
      <c r="P350" s="511" t="str">
        <f>'別紙１-8月'!O90</f>
        <v/>
      </c>
      <c r="Q350" s="511" t="str">
        <f>'別紙１-8月'!P90</f>
        <v/>
      </c>
      <c r="R350" s="511" t="str">
        <f>'別紙１-8月'!Q90</f>
        <v/>
      </c>
      <c r="S350" s="511">
        <f>'別紙１-8月'!R90</f>
        <v>0</v>
      </c>
      <c r="T350" s="512">
        <f>'別紙１-8月'!S90</f>
        <v>0</v>
      </c>
      <c r="U350" s="512">
        <f>'別紙１-8月'!T90</f>
        <v>0</v>
      </c>
      <c r="V350" s="511">
        <f>'別紙１-8月'!U90</f>
        <v>0</v>
      </c>
      <c r="W350" s="511">
        <f>'別紙１-8月'!V90</f>
        <v>0</v>
      </c>
      <c r="X350" s="510" t="str">
        <f>'別紙１-8月'!W90</f>
        <v/>
      </c>
    </row>
    <row r="351">
      <c r="A351" s="510" t="s">
        <v>316</v>
      </c>
      <c r="B351" s="510" t="str">
        <f>'別紙１-8月'!A91</f>
        <v/>
      </c>
      <c r="C351" s="510" t="str">
        <f>'別紙１-8月'!B91</f>
        <v/>
      </c>
      <c r="D351" s="510" t="str">
        <f>'別紙１-8月'!C91</f>
        <v/>
      </c>
      <c r="E351" s="510" t="str">
        <f>'別紙１-8月'!D91</f>
        <v/>
      </c>
      <c r="F351" s="510" t="str">
        <f>'別紙１-8月'!E91</f>
        <v/>
      </c>
      <c r="G351" s="510" t="str">
        <f>'別紙１-8月'!F91</f>
        <v/>
      </c>
      <c r="H351" s="510" t="str">
        <f>'別紙１-8月'!G91</f>
        <v/>
      </c>
      <c r="I351" s="510" t="str">
        <f>'別紙１-8月'!H91</f>
        <v/>
      </c>
      <c r="J351" s="510" t="str">
        <f>'別紙１-8月'!I91</f>
        <v/>
      </c>
      <c r="K351" s="510" t="str">
        <f>'別紙１-8月'!J91</f>
        <v/>
      </c>
      <c r="L351" s="510" t="str">
        <f>'別紙１-8月'!K91</f>
        <v/>
      </c>
      <c r="M351" s="511" t="str">
        <f>'別紙１-8月'!L91</f>
        <v/>
      </c>
      <c r="N351" s="512">
        <f>'別紙１-8月'!M91</f>
        <v>0</v>
      </c>
      <c r="O351" s="511">
        <f>'別紙１-8月'!N91</f>
        <v>0</v>
      </c>
      <c r="P351" s="511" t="str">
        <f>'別紙１-8月'!O91</f>
        <v/>
      </c>
      <c r="Q351" s="511" t="str">
        <f>'別紙１-8月'!P91</f>
        <v/>
      </c>
      <c r="R351" s="511" t="str">
        <f>'別紙１-8月'!Q91</f>
        <v/>
      </c>
      <c r="S351" s="511">
        <f>'別紙１-8月'!R91</f>
        <v>0</v>
      </c>
      <c r="T351" s="512">
        <f>'別紙１-8月'!S91</f>
        <v>0</v>
      </c>
      <c r="U351" s="512">
        <f>'別紙１-8月'!T91</f>
        <v>0</v>
      </c>
      <c r="V351" s="511">
        <f>'別紙１-8月'!U91</f>
        <v>0</v>
      </c>
      <c r="W351" s="511">
        <f>'別紙１-8月'!V91</f>
        <v>0</v>
      </c>
      <c r="X351" s="510" t="str">
        <f>'別紙１-8月'!W91</f>
        <v/>
      </c>
    </row>
    <row r="352">
      <c r="A352" s="510" t="s">
        <v>316</v>
      </c>
      <c r="B352" s="510" t="str">
        <f>'別紙１-8月'!A92</f>
        <v/>
      </c>
      <c r="C352" s="510" t="str">
        <f>'別紙１-8月'!B92</f>
        <v/>
      </c>
      <c r="D352" s="510" t="str">
        <f>'別紙１-8月'!C92</f>
        <v/>
      </c>
      <c r="E352" s="510" t="str">
        <f>'別紙１-8月'!D92</f>
        <v/>
      </c>
      <c r="F352" s="510" t="str">
        <f>'別紙１-8月'!E92</f>
        <v/>
      </c>
      <c r="G352" s="510" t="str">
        <f>'別紙１-8月'!F92</f>
        <v/>
      </c>
      <c r="H352" s="510" t="str">
        <f>'別紙１-8月'!G92</f>
        <v/>
      </c>
      <c r="I352" s="510" t="str">
        <f>'別紙１-8月'!H92</f>
        <v/>
      </c>
      <c r="J352" s="510" t="str">
        <f>'別紙１-8月'!I92</f>
        <v/>
      </c>
      <c r="K352" s="510" t="str">
        <f>'別紙１-8月'!J92</f>
        <v/>
      </c>
      <c r="L352" s="510" t="str">
        <f>'別紙１-8月'!K92</f>
        <v/>
      </c>
      <c r="M352" s="511" t="str">
        <f>'別紙１-8月'!L92</f>
        <v/>
      </c>
      <c r="N352" s="512">
        <f>'別紙１-8月'!M92</f>
        <v>0</v>
      </c>
      <c r="O352" s="511">
        <f>'別紙１-8月'!N92</f>
        <v>0</v>
      </c>
      <c r="P352" s="511" t="str">
        <f>'別紙１-8月'!O92</f>
        <v/>
      </c>
      <c r="Q352" s="511" t="str">
        <f>'別紙１-8月'!P92</f>
        <v/>
      </c>
      <c r="R352" s="511" t="str">
        <f>'別紙１-8月'!Q92</f>
        <v/>
      </c>
      <c r="S352" s="511">
        <f>'別紙１-8月'!R92</f>
        <v>0</v>
      </c>
      <c r="T352" s="512">
        <f>'別紙１-8月'!S92</f>
        <v>0</v>
      </c>
      <c r="U352" s="512">
        <f>'別紙１-8月'!T92</f>
        <v>0</v>
      </c>
      <c r="V352" s="511">
        <f>'別紙１-8月'!U92</f>
        <v>0</v>
      </c>
      <c r="W352" s="511">
        <f>'別紙１-8月'!V92</f>
        <v>0</v>
      </c>
      <c r="X352" s="510" t="str">
        <f>'別紙１-8月'!W92</f>
        <v/>
      </c>
    </row>
    <row r="353">
      <c r="A353" s="510" t="s">
        <v>316</v>
      </c>
      <c r="B353" s="510" t="str">
        <f>'別紙１-8月'!A93</f>
        <v/>
      </c>
      <c r="C353" s="510" t="str">
        <f>'別紙１-8月'!B93</f>
        <v/>
      </c>
      <c r="D353" s="510" t="str">
        <f>'別紙１-8月'!C93</f>
        <v/>
      </c>
      <c r="E353" s="510" t="str">
        <f>'別紙１-8月'!D93</f>
        <v/>
      </c>
      <c r="F353" s="510" t="str">
        <f>'別紙１-8月'!E93</f>
        <v/>
      </c>
      <c r="G353" s="510" t="str">
        <f>'別紙１-8月'!F93</f>
        <v/>
      </c>
      <c r="H353" s="510" t="str">
        <f>'別紙１-8月'!G93</f>
        <v/>
      </c>
      <c r="I353" s="510" t="str">
        <f>'別紙１-8月'!H93</f>
        <v/>
      </c>
      <c r="J353" s="510" t="str">
        <f>'別紙１-8月'!I93</f>
        <v/>
      </c>
      <c r="K353" s="510" t="str">
        <f>'別紙１-8月'!J93</f>
        <v/>
      </c>
      <c r="L353" s="510" t="str">
        <f>'別紙１-8月'!K93</f>
        <v/>
      </c>
      <c r="M353" s="511" t="str">
        <f>'別紙１-8月'!L93</f>
        <v/>
      </c>
      <c r="N353" s="512">
        <f>'別紙１-8月'!M93</f>
        <v>0</v>
      </c>
      <c r="O353" s="511">
        <f>'別紙１-8月'!N93</f>
        <v>0</v>
      </c>
      <c r="P353" s="511" t="str">
        <f>'別紙１-8月'!O93</f>
        <v/>
      </c>
      <c r="Q353" s="511" t="str">
        <f>'別紙１-8月'!P93</f>
        <v/>
      </c>
      <c r="R353" s="511" t="str">
        <f>'別紙１-8月'!Q93</f>
        <v/>
      </c>
      <c r="S353" s="511">
        <f>'別紙１-8月'!R93</f>
        <v>0</v>
      </c>
      <c r="T353" s="512">
        <f>'別紙１-8月'!S93</f>
        <v>0</v>
      </c>
      <c r="U353" s="512">
        <f>'別紙１-8月'!T93</f>
        <v>0</v>
      </c>
      <c r="V353" s="511">
        <f>'別紙１-8月'!U93</f>
        <v>0</v>
      </c>
      <c r="W353" s="511">
        <f>'別紙１-8月'!V93</f>
        <v>0</v>
      </c>
      <c r="X353" s="510" t="str">
        <f>'別紙１-8月'!W93</f>
        <v/>
      </c>
    </row>
    <row r="354">
      <c r="A354" s="510" t="s">
        <v>316</v>
      </c>
      <c r="B354" s="510" t="str">
        <f>'別紙１-8月'!A94</f>
        <v/>
      </c>
      <c r="C354" s="510" t="str">
        <f>'別紙１-8月'!B94</f>
        <v/>
      </c>
      <c r="D354" s="510" t="str">
        <f>'別紙１-8月'!C94</f>
        <v/>
      </c>
      <c r="E354" s="510" t="str">
        <f>'別紙１-8月'!D94</f>
        <v/>
      </c>
      <c r="F354" s="510" t="str">
        <f>'別紙１-8月'!E94</f>
        <v/>
      </c>
      <c r="G354" s="510" t="str">
        <f>'別紙１-8月'!F94</f>
        <v/>
      </c>
      <c r="H354" s="510" t="str">
        <f>'別紙１-8月'!G94</f>
        <v/>
      </c>
      <c r="I354" s="510" t="str">
        <f>'別紙１-8月'!H94</f>
        <v/>
      </c>
      <c r="J354" s="510" t="str">
        <f>'別紙１-8月'!I94</f>
        <v/>
      </c>
      <c r="K354" s="510" t="str">
        <f>'別紙１-8月'!J94</f>
        <v/>
      </c>
      <c r="L354" s="510" t="str">
        <f>'別紙１-8月'!K94</f>
        <v/>
      </c>
      <c r="M354" s="511" t="str">
        <f>'別紙１-8月'!L94</f>
        <v/>
      </c>
      <c r="N354" s="512">
        <f>'別紙１-8月'!M94</f>
        <v>0</v>
      </c>
      <c r="O354" s="511">
        <f>'別紙１-8月'!N94</f>
        <v>0</v>
      </c>
      <c r="P354" s="511" t="str">
        <f>'別紙１-8月'!O94</f>
        <v/>
      </c>
      <c r="Q354" s="511" t="str">
        <f>'別紙１-8月'!P94</f>
        <v/>
      </c>
      <c r="R354" s="511" t="str">
        <f>'別紙１-8月'!Q94</f>
        <v/>
      </c>
      <c r="S354" s="511">
        <f>'別紙１-8月'!R94</f>
        <v>0</v>
      </c>
      <c r="T354" s="512">
        <f>'別紙１-8月'!S94</f>
        <v>0</v>
      </c>
      <c r="U354" s="512">
        <f>'別紙１-8月'!T94</f>
        <v>0</v>
      </c>
      <c r="V354" s="511">
        <f>'別紙１-8月'!U94</f>
        <v>0</v>
      </c>
      <c r="W354" s="511">
        <f>'別紙１-8月'!V94</f>
        <v>0</v>
      </c>
      <c r="X354" s="510" t="str">
        <f>'別紙１-8月'!W94</f>
        <v/>
      </c>
    </row>
    <row r="355">
      <c r="A355" s="510" t="s">
        <v>316</v>
      </c>
      <c r="B355" s="510" t="str">
        <f>'別紙１-8月'!A95</f>
        <v/>
      </c>
      <c r="C355" s="510" t="str">
        <f>'別紙１-8月'!B95</f>
        <v/>
      </c>
      <c r="D355" s="510" t="str">
        <f>'別紙１-8月'!C95</f>
        <v/>
      </c>
      <c r="E355" s="510" t="str">
        <f>'別紙１-8月'!D95</f>
        <v/>
      </c>
      <c r="F355" s="510" t="str">
        <f>'別紙１-8月'!E95</f>
        <v/>
      </c>
      <c r="G355" s="510" t="str">
        <f>'別紙１-8月'!F95</f>
        <v/>
      </c>
      <c r="H355" s="510" t="str">
        <f>'別紙１-8月'!G95</f>
        <v/>
      </c>
      <c r="I355" s="510" t="str">
        <f>'別紙１-8月'!H95</f>
        <v/>
      </c>
      <c r="J355" s="510" t="str">
        <f>'別紙１-8月'!I95</f>
        <v/>
      </c>
      <c r="K355" s="510" t="str">
        <f>'別紙１-8月'!J95</f>
        <v/>
      </c>
      <c r="L355" s="510" t="str">
        <f>'別紙１-8月'!K95</f>
        <v/>
      </c>
      <c r="M355" s="511" t="str">
        <f>'別紙１-8月'!L95</f>
        <v/>
      </c>
      <c r="N355" s="512">
        <f>'別紙１-8月'!M95</f>
        <v>0</v>
      </c>
      <c r="O355" s="511">
        <f>'別紙１-8月'!N95</f>
        <v>0</v>
      </c>
      <c r="P355" s="511" t="str">
        <f>'別紙１-8月'!O95</f>
        <v/>
      </c>
      <c r="Q355" s="511" t="str">
        <f>'別紙１-8月'!P95</f>
        <v/>
      </c>
      <c r="R355" s="511" t="str">
        <f>'別紙１-8月'!Q95</f>
        <v/>
      </c>
      <c r="S355" s="511">
        <f>'別紙１-8月'!R95</f>
        <v>0</v>
      </c>
      <c r="T355" s="512">
        <f>'別紙１-8月'!S95</f>
        <v>0</v>
      </c>
      <c r="U355" s="512">
        <f>'別紙１-8月'!T95</f>
        <v>0</v>
      </c>
      <c r="V355" s="511">
        <f>'別紙１-8月'!U95</f>
        <v>0</v>
      </c>
      <c r="W355" s="511">
        <f>'別紙１-8月'!V95</f>
        <v>0</v>
      </c>
      <c r="X355" s="510" t="str">
        <f>'別紙１-8月'!W95</f>
        <v/>
      </c>
    </row>
    <row r="356">
      <c r="A356" s="510" t="s">
        <v>316</v>
      </c>
      <c r="B356" s="510" t="str">
        <f>'別紙１-8月'!A96</f>
        <v/>
      </c>
      <c r="C356" s="510" t="str">
        <f>'別紙１-8月'!B96</f>
        <v/>
      </c>
      <c r="D356" s="510" t="str">
        <f>'別紙１-8月'!C96</f>
        <v/>
      </c>
      <c r="E356" s="510" t="str">
        <f>'別紙１-8月'!D96</f>
        <v/>
      </c>
      <c r="F356" s="510" t="str">
        <f>'別紙１-8月'!E96</f>
        <v/>
      </c>
      <c r="G356" s="510" t="str">
        <f>'別紙１-8月'!F96</f>
        <v/>
      </c>
      <c r="H356" s="510" t="str">
        <f>'別紙１-8月'!G96</f>
        <v/>
      </c>
      <c r="I356" s="510" t="str">
        <f>'別紙１-8月'!H96</f>
        <v/>
      </c>
      <c r="J356" s="510" t="str">
        <f>'別紙１-8月'!I96</f>
        <v/>
      </c>
      <c r="K356" s="510" t="str">
        <f>'別紙１-8月'!J96</f>
        <v/>
      </c>
      <c r="L356" s="510" t="str">
        <f>'別紙１-8月'!K96</f>
        <v/>
      </c>
      <c r="M356" s="511" t="str">
        <f>'別紙１-8月'!L96</f>
        <v/>
      </c>
      <c r="N356" s="512">
        <f>'別紙１-8月'!M96</f>
        <v>0</v>
      </c>
      <c r="O356" s="511">
        <f>'別紙１-8月'!N96</f>
        <v>0</v>
      </c>
      <c r="P356" s="511" t="str">
        <f>'別紙１-8月'!O96</f>
        <v/>
      </c>
      <c r="Q356" s="511" t="str">
        <f>'別紙１-8月'!P96</f>
        <v/>
      </c>
      <c r="R356" s="511" t="str">
        <f>'別紙１-8月'!Q96</f>
        <v/>
      </c>
      <c r="S356" s="511">
        <f>'別紙１-8月'!R96</f>
        <v>0</v>
      </c>
      <c r="T356" s="512">
        <f>'別紙１-8月'!S96</f>
        <v>0</v>
      </c>
      <c r="U356" s="512">
        <f>'別紙１-8月'!T96</f>
        <v>0</v>
      </c>
      <c r="V356" s="511">
        <f>'別紙１-8月'!U96</f>
        <v>0</v>
      </c>
      <c r="W356" s="511">
        <f>'別紙１-8月'!V96</f>
        <v>0</v>
      </c>
      <c r="X356" s="510" t="str">
        <f>'別紙１-8月'!W96</f>
        <v/>
      </c>
    </row>
    <row r="357">
      <c r="A357" s="510" t="s">
        <v>317</v>
      </c>
      <c r="B357" s="510" t="str">
        <f>'別紙１-9月'!A27</f>
        <v/>
      </c>
      <c r="C357" s="510" t="str">
        <f>'別紙１-9月'!B27</f>
        <v/>
      </c>
      <c r="D357" s="510" t="str">
        <f>'別紙１-9月'!C27</f>
        <v/>
      </c>
      <c r="E357" s="510" t="str">
        <f>'別紙１-9月'!D27</f>
        <v/>
      </c>
      <c r="F357" s="510" t="str">
        <f>'別紙１-9月'!E27</f>
        <v/>
      </c>
      <c r="G357" s="510" t="str">
        <f>'別紙１-9月'!F27</f>
        <v/>
      </c>
      <c r="H357" s="510" t="str">
        <f>'別紙１-9月'!G27</f>
        <v/>
      </c>
      <c r="I357" s="510" t="str">
        <f>'別紙１-9月'!H27</f>
        <v/>
      </c>
      <c r="J357" s="510" t="str">
        <f>'別紙１-9月'!I27</f>
        <v/>
      </c>
      <c r="K357" s="510" t="str">
        <f>'別紙１-9月'!J27</f>
        <v/>
      </c>
      <c r="L357" s="510" t="str">
        <f>'別紙１-9月'!K27</f>
        <v/>
      </c>
      <c r="M357" s="511" t="str">
        <f>'別紙１-9月'!L27</f>
        <v/>
      </c>
      <c r="N357" s="512">
        <f>'別紙１-9月'!M27</f>
        <v>0</v>
      </c>
      <c r="O357" s="511">
        <f>'別紙１-9月'!N27</f>
        <v>0</v>
      </c>
      <c r="P357" s="511" t="str">
        <f>'別紙１-9月'!O27</f>
        <v/>
      </c>
      <c r="Q357" s="511" t="str">
        <f>'別紙１-9月'!P27</f>
        <v/>
      </c>
      <c r="R357" s="511" t="str">
        <f>'別紙１-9月'!Q27</f>
        <v/>
      </c>
      <c r="S357" s="511">
        <f>'別紙１-9月'!R27</f>
        <v>0</v>
      </c>
      <c r="T357" s="512">
        <f>'別紙１-9月'!S27</f>
        <v>0</v>
      </c>
      <c r="U357" s="512">
        <f>'別紙１-9月'!T27</f>
        <v>0</v>
      </c>
      <c r="V357" s="511">
        <f>'別紙１-9月'!U27</f>
        <v>0</v>
      </c>
      <c r="W357" s="511">
        <f>'別紙１-9月'!V27</f>
        <v>0</v>
      </c>
      <c r="X357" s="510" t="str">
        <f>'別紙１-9月'!W27</f>
        <v/>
      </c>
    </row>
    <row r="358">
      <c r="A358" s="510" t="s">
        <v>317</v>
      </c>
      <c r="B358" s="510" t="str">
        <f>'別紙１-9月'!A28</f>
        <v/>
      </c>
      <c r="C358" s="510" t="str">
        <f>'別紙１-9月'!B28</f>
        <v/>
      </c>
      <c r="D358" s="510" t="str">
        <f>'別紙１-9月'!C28</f>
        <v/>
      </c>
      <c r="E358" s="510" t="str">
        <f>'別紙１-9月'!D28</f>
        <v/>
      </c>
      <c r="F358" s="510" t="str">
        <f>'別紙１-9月'!E28</f>
        <v/>
      </c>
      <c r="G358" s="510" t="str">
        <f>'別紙１-9月'!F28</f>
        <v/>
      </c>
      <c r="H358" s="510" t="str">
        <f>'別紙１-9月'!G28</f>
        <v/>
      </c>
      <c r="I358" s="510" t="str">
        <f>'別紙１-9月'!H28</f>
        <v/>
      </c>
      <c r="J358" s="510" t="str">
        <f>'別紙１-9月'!I28</f>
        <v/>
      </c>
      <c r="K358" s="510" t="str">
        <f>'別紙１-9月'!J28</f>
        <v/>
      </c>
      <c r="L358" s="510" t="str">
        <f>'別紙１-9月'!K28</f>
        <v/>
      </c>
      <c r="M358" s="511" t="str">
        <f>'別紙１-9月'!L28</f>
        <v/>
      </c>
      <c r="N358" s="512">
        <f>'別紙１-9月'!M28</f>
        <v>0</v>
      </c>
      <c r="O358" s="511">
        <f>'別紙１-9月'!N28</f>
        <v>0</v>
      </c>
      <c r="P358" s="511" t="str">
        <f>'別紙１-9月'!O28</f>
        <v/>
      </c>
      <c r="Q358" s="511" t="str">
        <f>'別紙１-9月'!P28</f>
        <v/>
      </c>
      <c r="R358" s="511" t="str">
        <f>'別紙１-9月'!Q28</f>
        <v/>
      </c>
      <c r="S358" s="511">
        <f>'別紙１-9月'!R28</f>
        <v>0</v>
      </c>
      <c r="T358" s="512">
        <f>'別紙１-9月'!S28</f>
        <v>0</v>
      </c>
      <c r="U358" s="512">
        <f>'別紙１-9月'!T28</f>
        <v>0</v>
      </c>
      <c r="V358" s="511">
        <f>'別紙１-9月'!U28</f>
        <v>0</v>
      </c>
      <c r="W358" s="511">
        <f>'別紙１-9月'!V28</f>
        <v>0</v>
      </c>
      <c r="X358" s="510" t="str">
        <f>'別紙１-9月'!W28</f>
        <v/>
      </c>
    </row>
    <row r="359">
      <c r="A359" s="510" t="s">
        <v>317</v>
      </c>
      <c r="B359" s="510" t="str">
        <f>'別紙１-9月'!A29</f>
        <v/>
      </c>
      <c r="C359" s="510" t="str">
        <f>'別紙１-9月'!B29</f>
        <v/>
      </c>
      <c r="D359" s="510" t="str">
        <f>'別紙１-9月'!C29</f>
        <v/>
      </c>
      <c r="E359" s="510" t="str">
        <f>'別紙１-9月'!D29</f>
        <v/>
      </c>
      <c r="F359" s="510" t="str">
        <f>'別紙１-9月'!E29</f>
        <v/>
      </c>
      <c r="G359" s="510" t="str">
        <f>'別紙１-9月'!F29</f>
        <v/>
      </c>
      <c r="H359" s="510" t="str">
        <f>'別紙１-9月'!G29</f>
        <v/>
      </c>
      <c r="I359" s="510" t="str">
        <f>'別紙１-9月'!H29</f>
        <v/>
      </c>
      <c r="J359" s="510" t="str">
        <f>'別紙１-9月'!I29</f>
        <v/>
      </c>
      <c r="K359" s="510" t="str">
        <f>'別紙１-9月'!J29</f>
        <v/>
      </c>
      <c r="L359" s="510" t="str">
        <f>'別紙１-9月'!K29</f>
        <v/>
      </c>
      <c r="M359" s="511" t="str">
        <f>'別紙１-9月'!L29</f>
        <v/>
      </c>
      <c r="N359" s="512">
        <f>'別紙１-9月'!M29</f>
        <v>0</v>
      </c>
      <c r="O359" s="511">
        <f>'別紙１-9月'!N29</f>
        <v>0</v>
      </c>
      <c r="P359" s="511" t="str">
        <f>'別紙１-9月'!O29</f>
        <v/>
      </c>
      <c r="Q359" s="511" t="str">
        <f>'別紙１-9月'!P29</f>
        <v/>
      </c>
      <c r="R359" s="511" t="str">
        <f>'別紙１-9月'!Q29</f>
        <v/>
      </c>
      <c r="S359" s="511">
        <f>'別紙１-9月'!R29</f>
        <v>0</v>
      </c>
      <c r="T359" s="512">
        <f>'別紙１-9月'!S29</f>
        <v>0</v>
      </c>
      <c r="U359" s="512">
        <f>'別紙１-9月'!T29</f>
        <v>0</v>
      </c>
      <c r="V359" s="511">
        <f>'別紙１-9月'!U29</f>
        <v>0</v>
      </c>
      <c r="W359" s="511">
        <f>'別紙１-9月'!V29</f>
        <v>0</v>
      </c>
      <c r="X359" s="510" t="str">
        <f>'別紙１-9月'!W29</f>
        <v/>
      </c>
    </row>
    <row r="360">
      <c r="A360" s="510" t="s">
        <v>317</v>
      </c>
      <c r="B360" s="510" t="str">
        <f>'別紙１-9月'!A30</f>
        <v/>
      </c>
      <c r="C360" s="510" t="str">
        <f>'別紙１-9月'!B30</f>
        <v/>
      </c>
      <c r="D360" s="510" t="str">
        <f>'別紙１-9月'!C30</f>
        <v/>
      </c>
      <c r="E360" s="510" t="str">
        <f>'別紙１-9月'!D30</f>
        <v/>
      </c>
      <c r="F360" s="510" t="str">
        <f>'別紙１-9月'!E30</f>
        <v/>
      </c>
      <c r="G360" s="510" t="str">
        <f>'別紙１-9月'!F30</f>
        <v/>
      </c>
      <c r="H360" s="510" t="str">
        <f>'別紙１-9月'!G30</f>
        <v/>
      </c>
      <c r="I360" s="510" t="str">
        <f>'別紙１-9月'!H30</f>
        <v/>
      </c>
      <c r="J360" s="510" t="str">
        <f>'別紙１-9月'!I30</f>
        <v/>
      </c>
      <c r="K360" s="510" t="str">
        <f>'別紙１-9月'!J30</f>
        <v/>
      </c>
      <c r="L360" s="510" t="str">
        <f>'別紙１-9月'!K30</f>
        <v/>
      </c>
      <c r="M360" s="511" t="str">
        <f>'別紙１-9月'!L30</f>
        <v/>
      </c>
      <c r="N360" s="512">
        <f>'別紙１-9月'!M30</f>
        <v>0</v>
      </c>
      <c r="O360" s="511">
        <f>'別紙１-9月'!N30</f>
        <v>0</v>
      </c>
      <c r="P360" s="511" t="str">
        <f>'別紙１-9月'!O30</f>
        <v/>
      </c>
      <c r="Q360" s="511" t="str">
        <f>'別紙１-9月'!P30</f>
        <v/>
      </c>
      <c r="R360" s="511" t="str">
        <f>'別紙１-9月'!Q30</f>
        <v/>
      </c>
      <c r="S360" s="511">
        <f>'別紙１-9月'!R30</f>
        <v>0</v>
      </c>
      <c r="T360" s="512">
        <f>'別紙１-9月'!S30</f>
        <v>0</v>
      </c>
      <c r="U360" s="512">
        <f>'別紙１-9月'!T30</f>
        <v>0</v>
      </c>
      <c r="V360" s="511">
        <f>'別紙１-9月'!U30</f>
        <v>0</v>
      </c>
      <c r="W360" s="511">
        <f>'別紙１-9月'!V30</f>
        <v>0</v>
      </c>
      <c r="X360" s="510" t="str">
        <f>'別紙１-9月'!W30</f>
        <v/>
      </c>
    </row>
    <row r="361">
      <c r="A361" s="510" t="s">
        <v>317</v>
      </c>
      <c r="B361" s="510" t="str">
        <f>'別紙１-9月'!A31</f>
        <v/>
      </c>
      <c r="C361" s="510" t="str">
        <f>'別紙１-9月'!B31</f>
        <v/>
      </c>
      <c r="D361" s="510" t="str">
        <f>'別紙１-9月'!C31</f>
        <v/>
      </c>
      <c r="E361" s="510" t="str">
        <f>'別紙１-9月'!D31</f>
        <v/>
      </c>
      <c r="F361" s="510" t="str">
        <f>'別紙１-9月'!E31</f>
        <v/>
      </c>
      <c r="G361" s="510" t="str">
        <f>'別紙１-9月'!F31</f>
        <v/>
      </c>
      <c r="H361" s="510" t="str">
        <f>'別紙１-9月'!G31</f>
        <v/>
      </c>
      <c r="I361" s="510" t="str">
        <f>'別紙１-9月'!H31</f>
        <v/>
      </c>
      <c r="J361" s="510" t="str">
        <f>'別紙１-9月'!I31</f>
        <v/>
      </c>
      <c r="K361" s="510" t="str">
        <f>'別紙１-9月'!J31</f>
        <v/>
      </c>
      <c r="L361" s="510" t="str">
        <f>'別紙１-9月'!K31</f>
        <v/>
      </c>
      <c r="M361" s="511" t="str">
        <f>'別紙１-9月'!L31</f>
        <v/>
      </c>
      <c r="N361" s="512">
        <f>'別紙１-9月'!M31</f>
        <v>0</v>
      </c>
      <c r="O361" s="511">
        <f>'別紙１-9月'!N31</f>
        <v>0</v>
      </c>
      <c r="P361" s="511" t="str">
        <f>'別紙１-9月'!O31</f>
        <v/>
      </c>
      <c r="Q361" s="511" t="str">
        <f>'別紙１-9月'!P31</f>
        <v/>
      </c>
      <c r="R361" s="511" t="str">
        <f>'別紙１-9月'!Q31</f>
        <v/>
      </c>
      <c r="S361" s="511">
        <f>'別紙１-9月'!R31</f>
        <v>0</v>
      </c>
      <c r="T361" s="512">
        <f>'別紙１-9月'!S31</f>
        <v>0</v>
      </c>
      <c r="U361" s="512">
        <f>'別紙１-9月'!T31</f>
        <v>0</v>
      </c>
      <c r="V361" s="511">
        <f>'別紙１-9月'!U31</f>
        <v>0</v>
      </c>
      <c r="W361" s="511">
        <f>'別紙１-9月'!V31</f>
        <v>0</v>
      </c>
      <c r="X361" s="510" t="str">
        <f>'別紙１-9月'!W31</f>
        <v/>
      </c>
    </row>
    <row r="362">
      <c r="A362" s="510" t="s">
        <v>317</v>
      </c>
      <c r="B362" s="510" t="str">
        <f>'別紙１-9月'!A32</f>
        <v/>
      </c>
      <c r="C362" s="510" t="str">
        <f>'別紙１-9月'!B32</f>
        <v/>
      </c>
      <c r="D362" s="510" t="str">
        <f>'別紙１-9月'!C32</f>
        <v/>
      </c>
      <c r="E362" s="510" t="str">
        <f>'別紙１-9月'!D32</f>
        <v/>
      </c>
      <c r="F362" s="510" t="str">
        <f>'別紙１-9月'!E32</f>
        <v/>
      </c>
      <c r="G362" s="510" t="str">
        <f>'別紙１-9月'!F32</f>
        <v/>
      </c>
      <c r="H362" s="510" t="str">
        <f>'別紙１-9月'!G32</f>
        <v/>
      </c>
      <c r="I362" s="510" t="str">
        <f>'別紙１-9月'!H32</f>
        <v/>
      </c>
      <c r="J362" s="510" t="str">
        <f>'別紙１-9月'!I32</f>
        <v/>
      </c>
      <c r="K362" s="510" t="str">
        <f>'別紙１-9月'!J32</f>
        <v/>
      </c>
      <c r="L362" s="510" t="str">
        <f>'別紙１-9月'!K32</f>
        <v/>
      </c>
      <c r="M362" s="511" t="str">
        <f>'別紙１-9月'!L32</f>
        <v/>
      </c>
      <c r="N362" s="512">
        <f>'別紙１-9月'!M32</f>
        <v>0</v>
      </c>
      <c r="O362" s="511">
        <f>'別紙１-9月'!N32</f>
        <v>0</v>
      </c>
      <c r="P362" s="511" t="str">
        <f>'別紙１-9月'!O32</f>
        <v/>
      </c>
      <c r="Q362" s="511" t="str">
        <f>'別紙１-9月'!P32</f>
        <v/>
      </c>
      <c r="R362" s="511" t="str">
        <f>'別紙１-9月'!Q32</f>
        <v/>
      </c>
      <c r="S362" s="511">
        <f>'別紙１-9月'!R32</f>
        <v>0</v>
      </c>
      <c r="T362" s="512">
        <f>'別紙１-9月'!S32</f>
        <v>0</v>
      </c>
      <c r="U362" s="512">
        <f>'別紙１-9月'!T32</f>
        <v>0</v>
      </c>
      <c r="V362" s="511">
        <f>'別紙１-9月'!U32</f>
        <v>0</v>
      </c>
      <c r="W362" s="511">
        <f>'別紙１-9月'!V32</f>
        <v>0</v>
      </c>
      <c r="X362" s="510" t="str">
        <f>'別紙１-9月'!W32</f>
        <v/>
      </c>
    </row>
    <row r="363">
      <c r="A363" s="510" t="s">
        <v>317</v>
      </c>
      <c r="B363" s="510" t="str">
        <f>'別紙１-9月'!A33</f>
        <v/>
      </c>
      <c r="C363" s="510" t="str">
        <f>'別紙１-9月'!B33</f>
        <v/>
      </c>
      <c r="D363" s="510" t="str">
        <f>'別紙１-9月'!C33</f>
        <v/>
      </c>
      <c r="E363" s="510" t="str">
        <f>'別紙１-9月'!D33</f>
        <v/>
      </c>
      <c r="F363" s="510" t="str">
        <f>'別紙１-9月'!E33</f>
        <v/>
      </c>
      <c r="G363" s="510" t="str">
        <f>'別紙１-9月'!F33</f>
        <v/>
      </c>
      <c r="H363" s="510" t="str">
        <f>'別紙１-9月'!G33</f>
        <v/>
      </c>
      <c r="I363" s="510" t="str">
        <f>'別紙１-9月'!H33</f>
        <v/>
      </c>
      <c r="J363" s="510" t="str">
        <f>'別紙１-9月'!I33</f>
        <v/>
      </c>
      <c r="K363" s="510" t="str">
        <f>'別紙１-9月'!J33</f>
        <v/>
      </c>
      <c r="L363" s="510" t="str">
        <f>'別紙１-9月'!K33</f>
        <v/>
      </c>
      <c r="M363" s="511" t="str">
        <f>'別紙１-9月'!L33</f>
        <v/>
      </c>
      <c r="N363" s="512">
        <f>'別紙１-9月'!M33</f>
        <v>0</v>
      </c>
      <c r="O363" s="511">
        <f>'別紙１-9月'!N33</f>
        <v>0</v>
      </c>
      <c r="P363" s="511" t="str">
        <f>'別紙１-9月'!O33</f>
        <v/>
      </c>
      <c r="Q363" s="511" t="str">
        <f>'別紙１-9月'!P33</f>
        <v/>
      </c>
      <c r="R363" s="511" t="str">
        <f>'別紙１-9月'!Q33</f>
        <v/>
      </c>
      <c r="S363" s="511">
        <f>'別紙１-9月'!R33</f>
        <v>0</v>
      </c>
      <c r="T363" s="512">
        <f>'別紙１-9月'!S33</f>
        <v>0</v>
      </c>
      <c r="U363" s="512">
        <f>'別紙１-9月'!T33</f>
        <v>0</v>
      </c>
      <c r="V363" s="511">
        <f>'別紙１-9月'!U33</f>
        <v>0</v>
      </c>
      <c r="W363" s="511">
        <f>'別紙１-9月'!V33</f>
        <v>0</v>
      </c>
      <c r="X363" s="510" t="str">
        <f>'別紙１-9月'!W33</f>
        <v/>
      </c>
    </row>
    <row r="364">
      <c r="A364" s="510" t="s">
        <v>317</v>
      </c>
      <c r="B364" s="510" t="str">
        <f>'別紙１-9月'!A34</f>
        <v/>
      </c>
      <c r="C364" s="510" t="str">
        <f>'別紙１-9月'!B34</f>
        <v/>
      </c>
      <c r="D364" s="510" t="str">
        <f>'別紙１-9月'!C34</f>
        <v/>
      </c>
      <c r="E364" s="510" t="str">
        <f>'別紙１-9月'!D34</f>
        <v/>
      </c>
      <c r="F364" s="510" t="str">
        <f>'別紙１-9月'!E34</f>
        <v/>
      </c>
      <c r="G364" s="510" t="str">
        <f>'別紙１-9月'!F34</f>
        <v/>
      </c>
      <c r="H364" s="510" t="str">
        <f>'別紙１-9月'!G34</f>
        <v/>
      </c>
      <c r="I364" s="510" t="str">
        <f>'別紙１-9月'!H34</f>
        <v/>
      </c>
      <c r="J364" s="510" t="str">
        <f>'別紙１-9月'!I34</f>
        <v/>
      </c>
      <c r="K364" s="510" t="str">
        <f>'別紙１-9月'!J34</f>
        <v/>
      </c>
      <c r="L364" s="510" t="str">
        <f>'別紙１-9月'!K34</f>
        <v/>
      </c>
      <c r="M364" s="511" t="str">
        <f>'別紙１-9月'!L34</f>
        <v/>
      </c>
      <c r="N364" s="512">
        <f>'別紙１-9月'!M34</f>
        <v>0</v>
      </c>
      <c r="O364" s="511">
        <f>'別紙１-9月'!N34</f>
        <v>0</v>
      </c>
      <c r="P364" s="511" t="str">
        <f>'別紙１-9月'!O34</f>
        <v/>
      </c>
      <c r="Q364" s="511" t="str">
        <f>'別紙１-9月'!P34</f>
        <v/>
      </c>
      <c r="R364" s="511" t="str">
        <f>'別紙１-9月'!Q34</f>
        <v/>
      </c>
      <c r="S364" s="511">
        <f>'別紙１-9月'!R34</f>
        <v>0</v>
      </c>
      <c r="T364" s="512">
        <f>'別紙１-9月'!S34</f>
        <v>0</v>
      </c>
      <c r="U364" s="512">
        <f>'別紙１-9月'!T34</f>
        <v>0</v>
      </c>
      <c r="V364" s="511">
        <f>'別紙１-9月'!U34</f>
        <v>0</v>
      </c>
      <c r="W364" s="511">
        <f>'別紙１-9月'!V34</f>
        <v>0</v>
      </c>
      <c r="X364" s="510" t="str">
        <f>'別紙１-9月'!W34</f>
        <v/>
      </c>
    </row>
    <row r="365">
      <c r="A365" s="510" t="s">
        <v>317</v>
      </c>
      <c r="B365" s="510" t="str">
        <f>'別紙１-9月'!A35</f>
        <v/>
      </c>
      <c r="C365" s="510" t="str">
        <f>'別紙１-9月'!B35</f>
        <v/>
      </c>
      <c r="D365" s="510" t="str">
        <f>'別紙１-9月'!C35</f>
        <v/>
      </c>
      <c r="E365" s="510" t="str">
        <f>'別紙１-9月'!D35</f>
        <v/>
      </c>
      <c r="F365" s="510" t="str">
        <f>'別紙１-9月'!E35</f>
        <v/>
      </c>
      <c r="G365" s="510" t="str">
        <f>'別紙１-9月'!F35</f>
        <v/>
      </c>
      <c r="H365" s="510" t="str">
        <f>'別紙１-9月'!G35</f>
        <v/>
      </c>
      <c r="I365" s="510" t="str">
        <f>'別紙１-9月'!H35</f>
        <v/>
      </c>
      <c r="J365" s="510" t="str">
        <f>'別紙１-9月'!I35</f>
        <v/>
      </c>
      <c r="K365" s="510" t="str">
        <f>'別紙１-9月'!J35</f>
        <v/>
      </c>
      <c r="L365" s="510" t="str">
        <f>'別紙１-9月'!K35</f>
        <v/>
      </c>
      <c r="M365" s="511" t="str">
        <f>'別紙１-9月'!L35</f>
        <v/>
      </c>
      <c r="N365" s="512">
        <f>'別紙１-9月'!M35</f>
        <v>0</v>
      </c>
      <c r="O365" s="511">
        <f>'別紙１-9月'!N35</f>
        <v>0</v>
      </c>
      <c r="P365" s="511" t="str">
        <f>'別紙１-9月'!O35</f>
        <v/>
      </c>
      <c r="Q365" s="511" t="str">
        <f>'別紙１-9月'!P35</f>
        <v/>
      </c>
      <c r="R365" s="511" t="str">
        <f>'別紙１-9月'!Q35</f>
        <v/>
      </c>
      <c r="S365" s="511">
        <f>'別紙１-9月'!R35</f>
        <v>0</v>
      </c>
      <c r="T365" s="512">
        <f>'別紙１-9月'!S35</f>
        <v>0</v>
      </c>
      <c r="U365" s="512">
        <f>'別紙１-9月'!T35</f>
        <v>0</v>
      </c>
      <c r="V365" s="511">
        <f>'別紙１-9月'!U35</f>
        <v>0</v>
      </c>
      <c r="W365" s="511">
        <f>'別紙１-9月'!V35</f>
        <v>0</v>
      </c>
      <c r="X365" s="510" t="str">
        <f>'別紙１-9月'!W35</f>
        <v/>
      </c>
    </row>
    <row r="366">
      <c r="A366" s="510" t="s">
        <v>317</v>
      </c>
      <c r="B366" s="510" t="str">
        <f>'別紙１-9月'!A36</f>
        <v/>
      </c>
      <c r="C366" s="510" t="str">
        <f>'別紙１-9月'!B36</f>
        <v/>
      </c>
      <c r="D366" s="510" t="str">
        <f>'別紙１-9月'!C36</f>
        <v/>
      </c>
      <c r="E366" s="510" t="str">
        <f>'別紙１-9月'!D36</f>
        <v/>
      </c>
      <c r="F366" s="510" t="str">
        <f>'別紙１-9月'!E36</f>
        <v/>
      </c>
      <c r="G366" s="510" t="str">
        <f>'別紙１-9月'!F36</f>
        <v/>
      </c>
      <c r="H366" s="510" t="str">
        <f>'別紙１-9月'!G36</f>
        <v/>
      </c>
      <c r="I366" s="510" t="str">
        <f>'別紙１-9月'!H36</f>
        <v/>
      </c>
      <c r="J366" s="510" t="str">
        <f>'別紙１-9月'!I36</f>
        <v/>
      </c>
      <c r="K366" s="510" t="str">
        <f>'別紙１-9月'!J36</f>
        <v/>
      </c>
      <c r="L366" s="510" t="str">
        <f>'別紙１-9月'!K36</f>
        <v/>
      </c>
      <c r="M366" s="511" t="str">
        <f>'別紙１-9月'!L36</f>
        <v/>
      </c>
      <c r="N366" s="512">
        <f>'別紙１-9月'!M36</f>
        <v>0</v>
      </c>
      <c r="O366" s="511">
        <f>'別紙１-9月'!N36</f>
        <v>0</v>
      </c>
      <c r="P366" s="511" t="str">
        <f>'別紙１-9月'!O36</f>
        <v/>
      </c>
      <c r="Q366" s="511" t="str">
        <f>'別紙１-9月'!P36</f>
        <v/>
      </c>
      <c r="R366" s="511" t="str">
        <f>'別紙１-9月'!Q36</f>
        <v/>
      </c>
      <c r="S366" s="511">
        <f>'別紙１-9月'!R36</f>
        <v>0</v>
      </c>
      <c r="T366" s="512">
        <f>'別紙１-9月'!S36</f>
        <v>0</v>
      </c>
      <c r="U366" s="512">
        <f>'別紙１-9月'!T36</f>
        <v>0</v>
      </c>
      <c r="V366" s="511">
        <f>'別紙１-9月'!U36</f>
        <v>0</v>
      </c>
      <c r="W366" s="511">
        <f>'別紙１-9月'!V36</f>
        <v>0</v>
      </c>
      <c r="X366" s="510" t="str">
        <f>'別紙１-9月'!W36</f>
        <v/>
      </c>
    </row>
    <row r="367">
      <c r="A367" s="510" t="s">
        <v>317</v>
      </c>
      <c r="B367" s="510" t="str">
        <f>'別紙１-9月'!A37</f>
        <v/>
      </c>
      <c r="C367" s="510" t="str">
        <f>'別紙１-9月'!B37</f>
        <v/>
      </c>
      <c r="D367" s="510" t="str">
        <f>'別紙１-9月'!C37</f>
        <v/>
      </c>
      <c r="E367" s="510" t="str">
        <f>'別紙１-9月'!D37</f>
        <v/>
      </c>
      <c r="F367" s="510" t="str">
        <f>'別紙１-9月'!E37</f>
        <v/>
      </c>
      <c r="G367" s="510" t="str">
        <f>'別紙１-9月'!F37</f>
        <v/>
      </c>
      <c r="H367" s="510" t="str">
        <f>'別紙１-9月'!G37</f>
        <v/>
      </c>
      <c r="I367" s="510" t="str">
        <f>'別紙１-9月'!H37</f>
        <v/>
      </c>
      <c r="J367" s="510" t="str">
        <f>'別紙１-9月'!I37</f>
        <v/>
      </c>
      <c r="K367" s="510" t="str">
        <f>'別紙１-9月'!J37</f>
        <v/>
      </c>
      <c r="L367" s="510" t="str">
        <f>'別紙１-9月'!K37</f>
        <v/>
      </c>
      <c r="M367" s="511" t="str">
        <f>'別紙１-9月'!L37</f>
        <v/>
      </c>
      <c r="N367" s="512">
        <f>'別紙１-9月'!M37</f>
        <v>0</v>
      </c>
      <c r="O367" s="511">
        <f>'別紙１-9月'!N37</f>
        <v>0</v>
      </c>
      <c r="P367" s="511" t="str">
        <f>'別紙１-9月'!O37</f>
        <v/>
      </c>
      <c r="Q367" s="511" t="str">
        <f>'別紙１-9月'!P37</f>
        <v/>
      </c>
      <c r="R367" s="511" t="str">
        <f>'別紙１-9月'!Q37</f>
        <v/>
      </c>
      <c r="S367" s="511">
        <f>'別紙１-9月'!R37</f>
        <v>0</v>
      </c>
      <c r="T367" s="512">
        <f>'別紙１-9月'!S37</f>
        <v>0</v>
      </c>
      <c r="U367" s="512">
        <f>'別紙１-9月'!T37</f>
        <v>0</v>
      </c>
      <c r="V367" s="511">
        <f>'別紙１-9月'!U37</f>
        <v>0</v>
      </c>
      <c r="W367" s="511">
        <f>'別紙１-9月'!V37</f>
        <v>0</v>
      </c>
      <c r="X367" s="510" t="str">
        <f>'別紙１-9月'!W37</f>
        <v/>
      </c>
    </row>
    <row r="368">
      <c r="A368" s="510" t="s">
        <v>317</v>
      </c>
      <c r="B368" s="510" t="str">
        <f>'別紙１-9月'!A38</f>
        <v/>
      </c>
      <c r="C368" s="510" t="str">
        <f>'別紙１-9月'!B38</f>
        <v/>
      </c>
      <c r="D368" s="510" t="str">
        <f>'別紙１-9月'!C38</f>
        <v/>
      </c>
      <c r="E368" s="510" t="str">
        <f>'別紙１-9月'!D38</f>
        <v/>
      </c>
      <c r="F368" s="510" t="str">
        <f>'別紙１-9月'!E38</f>
        <v/>
      </c>
      <c r="G368" s="510" t="str">
        <f>'別紙１-9月'!F38</f>
        <v/>
      </c>
      <c r="H368" s="510" t="str">
        <f>'別紙１-9月'!G38</f>
        <v/>
      </c>
      <c r="I368" s="510" t="str">
        <f>'別紙１-9月'!H38</f>
        <v/>
      </c>
      <c r="J368" s="510" t="str">
        <f>'別紙１-9月'!I38</f>
        <v/>
      </c>
      <c r="K368" s="510" t="str">
        <f>'別紙１-9月'!J38</f>
        <v/>
      </c>
      <c r="L368" s="510" t="str">
        <f>'別紙１-9月'!K38</f>
        <v/>
      </c>
      <c r="M368" s="511" t="str">
        <f>'別紙１-9月'!L38</f>
        <v/>
      </c>
      <c r="N368" s="512">
        <f>'別紙１-9月'!M38</f>
        <v>0</v>
      </c>
      <c r="O368" s="511">
        <f>'別紙１-9月'!N38</f>
        <v>0</v>
      </c>
      <c r="P368" s="511" t="str">
        <f>'別紙１-9月'!O38</f>
        <v/>
      </c>
      <c r="Q368" s="511" t="str">
        <f>'別紙１-9月'!P38</f>
        <v/>
      </c>
      <c r="R368" s="511" t="str">
        <f>'別紙１-9月'!Q38</f>
        <v/>
      </c>
      <c r="S368" s="511">
        <f>'別紙１-9月'!R38</f>
        <v>0</v>
      </c>
      <c r="T368" s="512">
        <f>'別紙１-9月'!S38</f>
        <v>0</v>
      </c>
      <c r="U368" s="512">
        <f>'別紙１-9月'!T38</f>
        <v>0</v>
      </c>
      <c r="V368" s="511">
        <f>'別紙１-9月'!U38</f>
        <v>0</v>
      </c>
      <c r="W368" s="511">
        <f>'別紙１-9月'!V38</f>
        <v>0</v>
      </c>
      <c r="X368" s="510" t="str">
        <f>'別紙１-9月'!W38</f>
        <v/>
      </c>
    </row>
    <row r="369">
      <c r="A369" s="510" t="s">
        <v>317</v>
      </c>
      <c r="B369" s="510" t="str">
        <f>'別紙１-9月'!A39</f>
        <v/>
      </c>
      <c r="C369" s="510" t="str">
        <f>'別紙１-9月'!B39</f>
        <v/>
      </c>
      <c r="D369" s="510" t="str">
        <f>'別紙１-9月'!C39</f>
        <v/>
      </c>
      <c r="E369" s="510" t="str">
        <f>'別紙１-9月'!D39</f>
        <v/>
      </c>
      <c r="F369" s="510" t="str">
        <f>'別紙１-9月'!E39</f>
        <v/>
      </c>
      <c r="G369" s="510" t="str">
        <f>'別紙１-9月'!F39</f>
        <v/>
      </c>
      <c r="H369" s="510" t="str">
        <f>'別紙１-9月'!G39</f>
        <v/>
      </c>
      <c r="I369" s="510" t="str">
        <f>'別紙１-9月'!H39</f>
        <v/>
      </c>
      <c r="J369" s="510" t="str">
        <f>'別紙１-9月'!I39</f>
        <v/>
      </c>
      <c r="K369" s="510" t="str">
        <f>'別紙１-9月'!J39</f>
        <v/>
      </c>
      <c r="L369" s="510" t="str">
        <f>'別紙１-9月'!K39</f>
        <v/>
      </c>
      <c r="M369" s="511" t="str">
        <f>'別紙１-9月'!L39</f>
        <v/>
      </c>
      <c r="N369" s="512">
        <f>'別紙１-9月'!M39</f>
        <v>0</v>
      </c>
      <c r="O369" s="511">
        <f>'別紙１-9月'!N39</f>
        <v>0</v>
      </c>
      <c r="P369" s="511" t="str">
        <f>'別紙１-9月'!O39</f>
        <v/>
      </c>
      <c r="Q369" s="511" t="str">
        <f>'別紙１-9月'!P39</f>
        <v/>
      </c>
      <c r="R369" s="511" t="str">
        <f>'別紙１-9月'!Q39</f>
        <v/>
      </c>
      <c r="S369" s="511">
        <f>'別紙１-9月'!R39</f>
        <v>0</v>
      </c>
      <c r="T369" s="512">
        <f>'別紙１-9月'!S39</f>
        <v>0</v>
      </c>
      <c r="U369" s="512">
        <f>'別紙１-9月'!T39</f>
        <v>0</v>
      </c>
      <c r="V369" s="511">
        <f>'別紙１-9月'!U39</f>
        <v>0</v>
      </c>
      <c r="W369" s="511">
        <f>'別紙１-9月'!V39</f>
        <v>0</v>
      </c>
      <c r="X369" s="510" t="str">
        <f>'別紙１-9月'!W39</f>
        <v/>
      </c>
    </row>
    <row r="370">
      <c r="A370" s="510" t="s">
        <v>317</v>
      </c>
      <c r="B370" s="510" t="str">
        <f>'別紙１-9月'!A40</f>
        <v/>
      </c>
      <c r="C370" s="510" t="str">
        <f>'別紙１-9月'!B40</f>
        <v/>
      </c>
      <c r="D370" s="510" t="str">
        <f>'別紙１-9月'!C40</f>
        <v/>
      </c>
      <c r="E370" s="510" t="str">
        <f>'別紙１-9月'!D40</f>
        <v/>
      </c>
      <c r="F370" s="510" t="str">
        <f>'別紙１-9月'!E40</f>
        <v/>
      </c>
      <c r="G370" s="510" t="str">
        <f>'別紙１-9月'!F40</f>
        <v/>
      </c>
      <c r="H370" s="510" t="str">
        <f>'別紙１-9月'!G40</f>
        <v/>
      </c>
      <c r="I370" s="510" t="str">
        <f>'別紙１-9月'!H40</f>
        <v/>
      </c>
      <c r="J370" s="510" t="str">
        <f>'別紙１-9月'!I40</f>
        <v/>
      </c>
      <c r="K370" s="510" t="str">
        <f>'別紙１-9月'!J40</f>
        <v/>
      </c>
      <c r="L370" s="510" t="str">
        <f>'別紙１-9月'!K40</f>
        <v/>
      </c>
      <c r="M370" s="511" t="str">
        <f>'別紙１-9月'!L40</f>
        <v/>
      </c>
      <c r="N370" s="512">
        <f>'別紙１-9月'!M40</f>
        <v>0</v>
      </c>
      <c r="O370" s="511">
        <f>'別紙１-9月'!N40</f>
        <v>0</v>
      </c>
      <c r="P370" s="511" t="str">
        <f>'別紙１-9月'!O40</f>
        <v/>
      </c>
      <c r="Q370" s="511" t="str">
        <f>'別紙１-9月'!P40</f>
        <v/>
      </c>
      <c r="R370" s="511" t="str">
        <f>'別紙１-9月'!Q40</f>
        <v/>
      </c>
      <c r="S370" s="511">
        <f>'別紙１-9月'!R40</f>
        <v>0</v>
      </c>
      <c r="T370" s="512">
        <f>'別紙１-9月'!S40</f>
        <v>0</v>
      </c>
      <c r="U370" s="512">
        <f>'別紙１-9月'!T40</f>
        <v>0</v>
      </c>
      <c r="V370" s="511">
        <f>'別紙１-9月'!U40</f>
        <v>0</v>
      </c>
      <c r="W370" s="511">
        <f>'別紙１-9月'!V40</f>
        <v>0</v>
      </c>
      <c r="X370" s="510" t="str">
        <f>'別紙１-9月'!W40</f>
        <v/>
      </c>
    </row>
    <row r="371">
      <c r="A371" s="510" t="s">
        <v>317</v>
      </c>
      <c r="B371" s="510" t="str">
        <f>'別紙１-9月'!A41</f>
        <v/>
      </c>
      <c r="C371" s="510" t="str">
        <f>'別紙１-9月'!B41</f>
        <v/>
      </c>
      <c r="D371" s="510" t="str">
        <f>'別紙１-9月'!C41</f>
        <v/>
      </c>
      <c r="E371" s="510" t="str">
        <f>'別紙１-9月'!D41</f>
        <v/>
      </c>
      <c r="F371" s="510" t="str">
        <f>'別紙１-9月'!E41</f>
        <v/>
      </c>
      <c r="G371" s="510" t="str">
        <f>'別紙１-9月'!F41</f>
        <v/>
      </c>
      <c r="H371" s="510" t="str">
        <f>'別紙１-9月'!G41</f>
        <v/>
      </c>
      <c r="I371" s="510" t="str">
        <f>'別紙１-9月'!H41</f>
        <v/>
      </c>
      <c r="J371" s="510" t="str">
        <f>'別紙１-9月'!I41</f>
        <v/>
      </c>
      <c r="K371" s="510" t="str">
        <f>'別紙１-9月'!J41</f>
        <v/>
      </c>
      <c r="L371" s="510" t="str">
        <f>'別紙１-9月'!K41</f>
        <v/>
      </c>
      <c r="M371" s="511" t="str">
        <f>'別紙１-9月'!L41</f>
        <v/>
      </c>
      <c r="N371" s="512">
        <f>'別紙１-9月'!M41</f>
        <v>0</v>
      </c>
      <c r="O371" s="511">
        <f>'別紙１-9月'!N41</f>
        <v>0</v>
      </c>
      <c r="P371" s="511" t="str">
        <f>'別紙１-9月'!O41</f>
        <v/>
      </c>
      <c r="Q371" s="511" t="str">
        <f>'別紙１-9月'!P41</f>
        <v/>
      </c>
      <c r="R371" s="511" t="str">
        <f>'別紙１-9月'!Q41</f>
        <v/>
      </c>
      <c r="S371" s="511">
        <f>'別紙１-9月'!R41</f>
        <v>0</v>
      </c>
      <c r="T371" s="512">
        <f>'別紙１-9月'!S41</f>
        <v>0</v>
      </c>
      <c r="U371" s="512">
        <f>'別紙１-9月'!T41</f>
        <v>0</v>
      </c>
      <c r="V371" s="511">
        <f>'別紙１-9月'!U41</f>
        <v>0</v>
      </c>
      <c r="W371" s="511">
        <f>'別紙１-9月'!V41</f>
        <v>0</v>
      </c>
      <c r="X371" s="510" t="str">
        <f>'別紙１-9月'!W41</f>
        <v/>
      </c>
    </row>
    <row r="372">
      <c r="A372" s="510" t="s">
        <v>317</v>
      </c>
      <c r="B372" s="510" t="str">
        <f>'別紙１-9月'!A42</f>
        <v/>
      </c>
      <c r="C372" s="510" t="str">
        <f>'別紙１-9月'!B42</f>
        <v/>
      </c>
      <c r="D372" s="510" t="str">
        <f>'別紙１-9月'!C42</f>
        <v/>
      </c>
      <c r="E372" s="510" t="str">
        <f>'別紙１-9月'!D42</f>
        <v/>
      </c>
      <c r="F372" s="510" t="str">
        <f>'別紙１-9月'!E42</f>
        <v/>
      </c>
      <c r="G372" s="510" t="str">
        <f>'別紙１-9月'!F42</f>
        <v/>
      </c>
      <c r="H372" s="510" t="str">
        <f>'別紙１-9月'!G42</f>
        <v/>
      </c>
      <c r="I372" s="510" t="str">
        <f>'別紙１-9月'!H42</f>
        <v/>
      </c>
      <c r="J372" s="510" t="str">
        <f>'別紙１-9月'!I42</f>
        <v/>
      </c>
      <c r="K372" s="510" t="str">
        <f>'別紙１-9月'!J42</f>
        <v/>
      </c>
      <c r="L372" s="510" t="str">
        <f>'別紙１-9月'!K42</f>
        <v/>
      </c>
      <c r="M372" s="511" t="str">
        <f>'別紙１-9月'!L42</f>
        <v/>
      </c>
      <c r="N372" s="512">
        <f>'別紙１-9月'!M42</f>
        <v>0</v>
      </c>
      <c r="O372" s="511">
        <f>'別紙１-9月'!N42</f>
        <v>0</v>
      </c>
      <c r="P372" s="511" t="str">
        <f>'別紙１-9月'!O42</f>
        <v/>
      </c>
      <c r="Q372" s="511" t="str">
        <f>'別紙１-9月'!P42</f>
        <v/>
      </c>
      <c r="R372" s="511" t="str">
        <f>'別紙１-9月'!Q42</f>
        <v/>
      </c>
      <c r="S372" s="511">
        <f>'別紙１-9月'!R42</f>
        <v>0</v>
      </c>
      <c r="T372" s="512">
        <f>'別紙１-9月'!S42</f>
        <v>0</v>
      </c>
      <c r="U372" s="512">
        <f>'別紙１-9月'!T42</f>
        <v>0</v>
      </c>
      <c r="V372" s="511">
        <f>'別紙１-9月'!U42</f>
        <v>0</v>
      </c>
      <c r="W372" s="511">
        <f>'別紙１-9月'!V42</f>
        <v>0</v>
      </c>
      <c r="X372" s="510" t="str">
        <f>'別紙１-9月'!W42</f>
        <v/>
      </c>
    </row>
    <row r="373">
      <c r="A373" s="510" t="s">
        <v>317</v>
      </c>
      <c r="B373" s="510" t="str">
        <f>'別紙１-9月'!A43</f>
        <v/>
      </c>
      <c r="C373" s="510" t="str">
        <f>'別紙１-9月'!B43</f>
        <v/>
      </c>
      <c r="D373" s="510" t="str">
        <f>'別紙１-9月'!C43</f>
        <v/>
      </c>
      <c r="E373" s="510" t="str">
        <f>'別紙１-9月'!D43</f>
        <v/>
      </c>
      <c r="F373" s="510" t="str">
        <f>'別紙１-9月'!E43</f>
        <v/>
      </c>
      <c r="G373" s="510" t="str">
        <f>'別紙１-9月'!F43</f>
        <v/>
      </c>
      <c r="H373" s="510" t="str">
        <f>'別紙１-9月'!G43</f>
        <v/>
      </c>
      <c r="I373" s="510" t="str">
        <f>'別紙１-9月'!H43</f>
        <v/>
      </c>
      <c r="J373" s="510" t="str">
        <f>'別紙１-9月'!I43</f>
        <v/>
      </c>
      <c r="K373" s="510" t="str">
        <f>'別紙１-9月'!J43</f>
        <v/>
      </c>
      <c r="L373" s="510" t="str">
        <f>'別紙１-9月'!K43</f>
        <v/>
      </c>
      <c r="M373" s="511" t="str">
        <f>'別紙１-9月'!L43</f>
        <v/>
      </c>
      <c r="N373" s="512">
        <f>'別紙１-9月'!M43</f>
        <v>0</v>
      </c>
      <c r="O373" s="511">
        <f>'別紙１-9月'!N43</f>
        <v>0</v>
      </c>
      <c r="P373" s="511" t="str">
        <f>'別紙１-9月'!O43</f>
        <v/>
      </c>
      <c r="Q373" s="511" t="str">
        <f>'別紙１-9月'!P43</f>
        <v/>
      </c>
      <c r="R373" s="511" t="str">
        <f>'別紙１-9月'!Q43</f>
        <v/>
      </c>
      <c r="S373" s="511">
        <f>'別紙１-9月'!R43</f>
        <v>0</v>
      </c>
      <c r="T373" s="512">
        <f>'別紙１-9月'!S43</f>
        <v>0</v>
      </c>
      <c r="U373" s="512">
        <f>'別紙１-9月'!T43</f>
        <v>0</v>
      </c>
      <c r="V373" s="511">
        <f>'別紙１-9月'!U43</f>
        <v>0</v>
      </c>
      <c r="W373" s="511">
        <f>'別紙１-9月'!V43</f>
        <v>0</v>
      </c>
      <c r="X373" s="510" t="str">
        <f>'別紙１-9月'!W43</f>
        <v/>
      </c>
    </row>
    <row r="374">
      <c r="A374" s="510" t="s">
        <v>317</v>
      </c>
      <c r="B374" s="510" t="str">
        <f>'別紙１-9月'!A44</f>
        <v/>
      </c>
      <c r="C374" s="510" t="str">
        <f>'別紙１-9月'!B44</f>
        <v/>
      </c>
      <c r="D374" s="510" t="str">
        <f>'別紙１-9月'!C44</f>
        <v/>
      </c>
      <c r="E374" s="510" t="str">
        <f>'別紙１-9月'!D44</f>
        <v/>
      </c>
      <c r="F374" s="510" t="str">
        <f>'別紙１-9月'!E44</f>
        <v/>
      </c>
      <c r="G374" s="510" t="str">
        <f>'別紙１-9月'!F44</f>
        <v/>
      </c>
      <c r="H374" s="510" t="str">
        <f>'別紙１-9月'!G44</f>
        <v/>
      </c>
      <c r="I374" s="510" t="str">
        <f>'別紙１-9月'!H44</f>
        <v/>
      </c>
      <c r="J374" s="510" t="str">
        <f>'別紙１-9月'!I44</f>
        <v/>
      </c>
      <c r="K374" s="510" t="str">
        <f>'別紙１-9月'!J44</f>
        <v/>
      </c>
      <c r="L374" s="510" t="str">
        <f>'別紙１-9月'!K44</f>
        <v/>
      </c>
      <c r="M374" s="511" t="str">
        <f>'別紙１-9月'!L44</f>
        <v/>
      </c>
      <c r="N374" s="512">
        <f>'別紙１-9月'!M44</f>
        <v>0</v>
      </c>
      <c r="O374" s="511">
        <f>'別紙１-9月'!N44</f>
        <v>0</v>
      </c>
      <c r="P374" s="511" t="str">
        <f>'別紙１-9月'!O44</f>
        <v/>
      </c>
      <c r="Q374" s="511" t="str">
        <f>'別紙１-9月'!P44</f>
        <v/>
      </c>
      <c r="R374" s="511" t="str">
        <f>'別紙１-9月'!Q44</f>
        <v/>
      </c>
      <c r="S374" s="511">
        <f>'別紙１-9月'!R44</f>
        <v>0</v>
      </c>
      <c r="T374" s="512">
        <f>'別紙１-9月'!S44</f>
        <v>0</v>
      </c>
      <c r="U374" s="512">
        <f>'別紙１-9月'!T44</f>
        <v>0</v>
      </c>
      <c r="V374" s="511">
        <f>'別紙１-9月'!U44</f>
        <v>0</v>
      </c>
      <c r="W374" s="511">
        <f>'別紙１-9月'!V44</f>
        <v>0</v>
      </c>
      <c r="X374" s="510" t="str">
        <f>'別紙１-9月'!W44</f>
        <v/>
      </c>
    </row>
    <row r="375">
      <c r="A375" s="510" t="s">
        <v>317</v>
      </c>
      <c r="B375" s="510" t="str">
        <f>'別紙１-9月'!A45</f>
        <v/>
      </c>
      <c r="C375" s="510" t="str">
        <f>'別紙１-9月'!B45</f>
        <v/>
      </c>
      <c r="D375" s="510" t="str">
        <f>'別紙１-9月'!C45</f>
        <v/>
      </c>
      <c r="E375" s="510" t="str">
        <f>'別紙１-9月'!D45</f>
        <v/>
      </c>
      <c r="F375" s="510" t="str">
        <f>'別紙１-9月'!E45</f>
        <v/>
      </c>
      <c r="G375" s="510" t="str">
        <f>'別紙１-9月'!F45</f>
        <v/>
      </c>
      <c r="H375" s="510" t="str">
        <f>'別紙１-9月'!G45</f>
        <v/>
      </c>
      <c r="I375" s="510" t="str">
        <f>'別紙１-9月'!H45</f>
        <v/>
      </c>
      <c r="J375" s="510" t="str">
        <f>'別紙１-9月'!I45</f>
        <v/>
      </c>
      <c r="K375" s="510" t="str">
        <f>'別紙１-9月'!J45</f>
        <v/>
      </c>
      <c r="L375" s="510" t="str">
        <f>'別紙１-9月'!K45</f>
        <v/>
      </c>
      <c r="M375" s="511" t="str">
        <f>'別紙１-9月'!L45</f>
        <v/>
      </c>
      <c r="N375" s="512">
        <f>'別紙１-9月'!M45</f>
        <v>0</v>
      </c>
      <c r="O375" s="511">
        <f>'別紙１-9月'!N45</f>
        <v>0</v>
      </c>
      <c r="P375" s="511" t="str">
        <f>'別紙１-9月'!O45</f>
        <v/>
      </c>
      <c r="Q375" s="511" t="str">
        <f>'別紙１-9月'!P45</f>
        <v/>
      </c>
      <c r="R375" s="511" t="str">
        <f>'別紙１-9月'!Q45</f>
        <v/>
      </c>
      <c r="S375" s="511">
        <f>'別紙１-9月'!R45</f>
        <v>0</v>
      </c>
      <c r="T375" s="512">
        <f>'別紙１-9月'!S45</f>
        <v>0</v>
      </c>
      <c r="U375" s="512">
        <f>'別紙１-9月'!T45</f>
        <v>0</v>
      </c>
      <c r="V375" s="511">
        <f>'別紙１-9月'!U45</f>
        <v>0</v>
      </c>
      <c r="W375" s="511">
        <f>'別紙１-9月'!V45</f>
        <v>0</v>
      </c>
      <c r="X375" s="510" t="str">
        <f>'別紙１-9月'!W45</f>
        <v/>
      </c>
    </row>
    <row r="376">
      <c r="A376" s="510" t="s">
        <v>317</v>
      </c>
      <c r="B376" s="510" t="str">
        <f>'別紙１-9月'!A46</f>
        <v/>
      </c>
      <c r="C376" s="510" t="str">
        <f>'別紙１-9月'!B46</f>
        <v/>
      </c>
      <c r="D376" s="510" t="str">
        <f>'別紙１-9月'!C46</f>
        <v/>
      </c>
      <c r="E376" s="510" t="str">
        <f>'別紙１-9月'!D46</f>
        <v/>
      </c>
      <c r="F376" s="510" t="str">
        <f>'別紙１-9月'!E46</f>
        <v/>
      </c>
      <c r="G376" s="510" t="str">
        <f>'別紙１-9月'!F46</f>
        <v/>
      </c>
      <c r="H376" s="510" t="str">
        <f>'別紙１-9月'!G46</f>
        <v/>
      </c>
      <c r="I376" s="510" t="str">
        <f>'別紙１-9月'!H46</f>
        <v/>
      </c>
      <c r="J376" s="510" t="str">
        <f>'別紙１-9月'!I46</f>
        <v/>
      </c>
      <c r="K376" s="510" t="str">
        <f>'別紙１-9月'!J46</f>
        <v/>
      </c>
      <c r="L376" s="510" t="str">
        <f>'別紙１-9月'!K46</f>
        <v/>
      </c>
      <c r="M376" s="511" t="str">
        <f>'別紙１-9月'!L46</f>
        <v/>
      </c>
      <c r="N376" s="512">
        <f>'別紙１-9月'!M46</f>
        <v>0</v>
      </c>
      <c r="O376" s="511">
        <f>'別紙１-9月'!N46</f>
        <v>0</v>
      </c>
      <c r="P376" s="511" t="str">
        <f>'別紙１-9月'!O46</f>
        <v/>
      </c>
      <c r="Q376" s="511" t="str">
        <f>'別紙１-9月'!P46</f>
        <v/>
      </c>
      <c r="R376" s="511" t="str">
        <f>'別紙１-9月'!Q46</f>
        <v/>
      </c>
      <c r="S376" s="511">
        <f>'別紙１-9月'!R46</f>
        <v>0</v>
      </c>
      <c r="T376" s="512">
        <f>'別紙１-9月'!S46</f>
        <v>0</v>
      </c>
      <c r="U376" s="512">
        <f>'別紙１-9月'!T46</f>
        <v>0</v>
      </c>
      <c r="V376" s="511">
        <f>'別紙１-9月'!U46</f>
        <v>0</v>
      </c>
      <c r="W376" s="511">
        <f>'別紙１-9月'!V46</f>
        <v>0</v>
      </c>
      <c r="X376" s="510" t="str">
        <f>'別紙１-9月'!W46</f>
        <v/>
      </c>
    </row>
    <row r="377">
      <c r="A377" s="510" t="s">
        <v>317</v>
      </c>
      <c r="B377" s="510" t="str">
        <f>'別紙１-9月'!A47</f>
        <v/>
      </c>
      <c r="C377" s="510" t="str">
        <f>'別紙１-9月'!B47</f>
        <v/>
      </c>
      <c r="D377" s="510" t="str">
        <f>'別紙１-9月'!C47</f>
        <v/>
      </c>
      <c r="E377" s="510" t="str">
        <f>'別紙１-9月'!D47</f>
        <v/>
      </c>
      <c r="F377" s="510" t="str">
        <f>'別紙１-9月'!E47</f>
        <v/>
      </c>
      <c r="G377" s="510" t="str">
        <f>'別紙１-9月'!F47</f>
        <v/>
      </c>
      <c r="H377" s="510" t="str">
        <f>'別紙１-9月'!G47</f>
        <v/>
      </c>
      <c r="I377" s="510" t="str">
        <f>'別紙１-9月'!H47</f>
        <v/>
      </c>
      <c r="J377" s="510" t="str">
        <f>'別紙１-9月'!I47</f>
        <v/>
      </c>
      <c r="K377" s="510" t="str">
        <f>'別紙１-9月'!J47</f>
        <v/>
      </c>
      <c r="L377" s="510" t="str">
        <f>'別紙１-9月'!K47</f>
        <v/>
      </c>
      <c r="M377" s="511" t="str">
        <f>'別紙１-9月'!L47</f>
        <v/>
      </c>
      <c r="N377" s="512">
        <f>'別紙１-9月'!M47</f>
        <v>0</v>
      </c>
      <c r="O377" s="511">
        <f>'別紙１-9月'!N47</f>
        <v>0</v>
      </c>
      <c r="P377" s="511" t="str">
        <f>'別紙１-9月'!O47</f>
        <v/>
      </c>
      <c r="Q377" s="511" t="str">
        <f>'別紙１-9月'!P47</f>
        <v/>
      </c>
      <c r="R377" s="511" t="str">
        <f>'別紙１-9月'!Q47</f>
        <v/>
      </c>
      <c r="S377" s="511">
        <f>'別紙１-9月'!R47</f>
        <v>0</v>
      </c>
      <c r="T377" s="512">
        <f>'別紙１-9月'!S47</f>
        <v>0</v>
      </c>
      <c r="U377" s="512">
        <f>'別紙１-9月'!T47</f>
        <v>0</v>
      </c>
      <c r="V377" s="511">
        <f>'別紙１-9月'!U47</f>
        <v>0</v>
      </c>
      <c r="W377" s="511">
        <f>'別紙１-9月'!V47</f>
        <v>0</v>
      </c>
      <c r="X377" s="510" t="str">
        <f>'別紙１-9月'!W47</f>
        <v/>
      </c>
    </row>
    <row r="378">
      <c r="A378" s="510" t="s">
        <v>317</v>
      </c>
      <c r="B378" s="510" t="str">
        <f>'別紙１-9月'!A48</f>
        <v/>
      </c>
      <c r="C378" s="510" t="str">
        <f>'別紙１-9月'!B48</f>
        <v/>
      </c>
      <c r="D378" s="510" t="str">
        <f>'別紙１-9月'!C48</f>
        <v/>
      </c>
      <c r="E378" s="510" t="str">
        <f>'別紙１-9月'!D48</f>
        <v/>
      </c>
      <c r="F378" s="510" t="str">
        <f>'別紙１-9月'!E48</f>
        <v/>
      </c>
      <c r="G378" s="510" t="str">
        <f>'別紙１-9月'!F48</f>
        <v/>
      </c>
      <c r="H378" s="510" t="str">
        <f>'別紙１-9月'!G48</f>
        <v/>
      </c>
      <c r="I378" s="510" t="str">
        <f>'別紙１-9月'!H48</f>
        <v/>
      </c>
      <c r="J378" s="510" t="str">
        <f>'別紙１-9月'!I48</f>
        <v/>
      </c>
      <c r="K378" s="510" t="str">
        <f>'別紙１-9月'!J48</f>
        <v/>
      </c>
      <c r="L378" s="510" t="str">
        <f>'別紙１-9月'!K48</f>
        <v/>
      </c>
      <c r="M378" s="511" t="str">
        <f>'別紙１-9月'!L48</f>
        <v/>
      </c>
      <c r="N378" s="512">
        <f>'別紙１-9月'!M48</f>
        <v>0</v>
      </c>
      <c r="O378" s="511">
        <f>'別紙１-9月'!N48</f>
        <v>0</v>
      </c>
      <c r="P378" s="511" t="str">
        <f>'別紙１-9月'!O48</f>
        <v/>
      </c>
      <c r="Q378" s="511" t="str">
        <f>'別紙１-9月'!P48</f>
        <v/>
      </c>
      <c r="R378" s="511" t="str">
        <f>'別紙１-9月'!Q48</f>
        <v/>
      </c>
      <c r="S378" s="511">
        <f>'別紙１-9月'!R48</f>
        <v>0</v>
      </c>
      <c r="T378" s="512">
        <f>'別紙１-9月'!S48</f>
        <v>0</v>
      </c>
      <c r="U378" s="512">
        <f>'別紙１-9月'!T48</f>
        <v>0</v>
      </c>
      <c r="V378" s="511">
        <f>'別紙１-9月'!U48</f>
        <v>0</v>
      </c>
      <c r="W378" s="511">
        <f>'別紙１-9月'!V48</f>
        <v>0</v>
      </c>
      <c r="X378" s="510" t="str">
        <f>'別紙１-9月'!W48</f>
        <v/>
      </c>
    </row>
    <row r="379">
      <c r="A379" s="510" t="s">
        <v>317</v>
      </c>
      <c r="B379" s="510" t="str">
        <f>'別紙１-9月'!A49</f>
        <v/>
      </c>
      <c r="C379" s="510" t="str">
        <f>'別紙１-9月'!B49</f>
        <v/>
      </c>
      <c r="D379" s="510" t="str">
        <f>'別紙１-9月'!C49</f>
        <v/>
      </c>
      <c r="E379" s="510" t="str">
        <f>'別紙１-9月'!D49</f>
        <v/>
      </c>
      <c r="F379" s="510" t="str">
        <f>'別紙１-9月'!E49</f>
        <v/>
      </c>
      <c r="G379" s="510" t="str">
        <f>'別紙１-9月'!F49</f>
        <v/>
      </c>
      <c r="H379" s="510" t="str">
        <f>'別紙１-9月'!G49</f>
        <v/>
      </c>
      <c r="I379" s="510" t="str">
        <f>'別紙１-9月'!H49</f>
        <v/>
      </c>
      <c r="J379" s="510" t="str">
        <f>'別紙１-9月'!I49</f>
        <v/>
      </c>
      <c r="K379" s="510" t="str">
        <f>'別紙１-9月'!J49</f>
        <v/>
      </c>
      <c r="L379" s="510" t="str">
        <f>'別紙１-9月'!K49</f>
        <v/>
      </c>
      <c r="M379" s="511" t="str">
        <f>'別紙１-9月'!L49</f>
        <v/>
      </c>
      <c r="N379" s="512">
        <f>'別紙１-9月'!M49</f>
        <v>0</v>
      </c>
      <c r="O379" s="511">
        <f>'別紙１-9月'!N49</f>
        <v>0</v>
      </c>
      <c r="P379" s="511" t="str">
        <f>'別紙１-9月'!O49</f>
        <v/>
      </c>
      <c r="Q379" s="511" t="str">
        <f>'別紙１-9月'!P49</f>
        <v/>
      </c>
      <c r="R379" s="511" t="str">
        <f>'別紙１-9月'!Q49</f>
        <v/>
      </c>
      <c r="S379" s="511">
        <f>'別紙１-9月'!R49</f>
        <v>0</v>
      </c>
      <c r="T379" s="512">
        <f>'別紙１-9月'!S49</f>
        <v>0</v>
      </c>
      <c r="U379" s="512">
        <f>'別紙１-9月'!T49</f>
        <v>0</v>
      </c>
      <c r="V379" s="511">
        <f>'別紙１-9月'!U49</f>
        <v>0</v>
      </c>
      <c r="W379" s="511">
        <f>'別紙１-9月'!V49</f>
        <v>0</v>
      </c>
      <c r="X379" s="510" t="str">
        <f>'別紙１-9月'!W49</f>
        <v/>
      </c>
    </row>
    <row r="380">
      <c r="A380" s="510" t="s">
        <v>317</v>
      </c>
      <c r="B380" s="510" t="str">
        <f>'別紙１-9月'!A50</f>
        <v/>
      </c>
      <c r="C380" s="510" t="str">
        <f>'別紙１-9月'!B50</f>
        <v/>
      </c>
      <c r="D380" s="510" t="str">
        <f>'別紙１-9月'!C50</f>
        <v/>
      </c>
      <c r="E380" s="510" t="str">
        <f>'別紙１-9月'!D50</f>
        <v/>
      </c>
      <c r="F380" s="510" t="str">
        <f>'別紙１-9月'!E50</f>
        <v/>
      </c>
      <c r="G380" s="510" t="str">
        <f>'別紙１-9月'!F50</f>
        <v/>
      </c>
      <c r="H380" s="510" t="str">
        <f>'別紙１-9月'!G50</f>
        <v/>
      </c>
      <c r="I380" s="510" t="str">
        <f>'別紙１-9月'!H50</f>
        <v/>
      </c>
      <c r="J380" s="510" t="str">
        <f>'別紙１-9月'!I50</f>
        <v/>
      </c>
      <c r="K380" s="510" t="str">
        <f>'別紙１-9月'!J50</f>
        <v/>
      </c>
      <c r="L380" s="510" t="str">
        <f>'別紙１-9月'!K50</f>
        <v/>
      </c>
      <c r="M380" s="511" t="str">
        <f>'別紙１-9月'!L50</f>
        <v/>
      </c>
      <c r="N380" s="512">
        <f>'別紙１-9月'!M50</f>
        <v>0</v>
      </c>
      <c r="O380" s="511">
        <f>'別紙１-9月'!N50</f>
        <v>0</v>
      </c>
      <c r="P380" s="511" t="str">
        <f>'別紙１-9月'!O50</f>
        <v/>
      </c>
      <c r="Q380" s="511" t="str">
        <f>'別紙１-9月'!P50</f>
        <v/>
      </c>
      <c r="R380" s="511" t="str">
        <f>'別紙１-9月'!Q50</f>
        <v/>
      </c>
      <c r="S380" s="511">
        <f>'別紙１-9月'!R50</f>
        <v>0</v>
      </c>
      <c r="T380" s="512">
        <f>'別紙１-9月'!S50</f>
        <v>0</v>
      </c>
      <c r="U380" s="512">
        <f>'別紙１-9月'!T50</f>
        <v>0</v>
      </c>
      <c r="V380" s="511">
        <f>'別紙１-9月'!U50</f>
        <v>0</v>
      </c>
      <c r="W380" s="511">
        <f>'別紙１-9月'!V50</f>
        <v>0</v>
      </c>
      <c r="X380" s="510" t="str">
        <f>'別紙１-9月'!W50</f>
        <v/>
      </c>
    </row>
    <row r="381">
      <c r="A381" s="510" t="s">
        <v>317</v>
      </c>
      <c r="B381" s="510" t="str">
        <f>'別紙１-9月'!A51</f>
        <v/>
      </c>
      <c r="C381" s="510" t="str">
        <f>'別紙１-9月'!B51</f>
        <v/>
      </c>
      <c r="D381" s="510" t="str">
        <f>'別紙１-9月'!C51</f>
        <v/>
      </c>
      <c r="E381" s="510" t="str">
        <f>'別紙１-9月'!D51</f>
        <v/>
      </c>
      <c r="F381" s="510" t="str">
        <f>'別紙１-9月'!E51</f>
        <v/>
      </c>
      <c r="G381" s="510" t="str">
        <f>'別紙１-9月'!F51</f>
        <v/>
      </c>
      <c r="H381" s="510" t="str">
        <f>'別紙１-9月'!G51</f>
        <v/>
      </c>
      <c r="I381" s="510" t="str">
        <f>'別紙１-9月'!H51</f>
        <v/>
      </c>
      <c r="J381" s="510" t="str">
        <f>'別紙１-9月'!I51</f>
        <v/>
      </c>
      <c r="K381" s="510" t="str">
        <f>'別紙１-9月'!J51</f>
        <v/>
      </c>
      <c r="L381" s="510" t="str">
        <f>'別紙１-9月'!K51</f>
        <v/>
      </c>
      <c r="M381" s="511" t="str">
        <f>'別紙１-9月'!L51</f>
        <v/>
      </c>
      <c r="N381" s="512">
        <f>'別紙１-9月'!M51</f>
        <v>0</v>
      </c>
      <c r="O381" s="511">
        <f>'別紙１-9月'!N51</f>
        <v>0</v>
      </c>
      <c r="P381" s="511" t="str">
        <f>'別紙１-9月'!O51</f>
        <v/>
      </c>
      <c r="Q381" s="511" t="str">
        <f>'別紙１-9月'!P51</f>
        <v/>
      </c>
      <c r="R381" s="511" t="str">
        <f>'別紙１-9月'!Q51</f>
        <v/>
      </c>
      <c r="S381" s="511">
        <f>'別紙１-9月'!R51</f>
        <v>0</v>
      </c>
      <c r="T381" s="512">
        <f>'別紙１-9月'!S51</f>
        <v>0</v>
      </c>
      <c r="U381" s="512">
        <f>'別紙１-9月'!T51</f>
        <v>0</v>
      </c>
      <c r="V381" s="511">
        <f>'別紙１-9月'!U51</f>
        <v>0</v>
      </c>
      <c r="W381" s="511">
        <f>'別紙１-9月'!V51</f>
        <v>0</v>
      </c>
      <c r="X381" s="510" t="str">
        <f>'別紙１-9月'!W51</f>
        <v/>
      </c>
    </row>
    <row r="382">
      <c r="A382" s="510" t="s">
        <v>317</v>
      </c>
      <c r="B382" s="510" t="str">
        <f>'別紙１-9月'!A52</f>
        <v/>
      </c>
      <c r="C382" s="510" t="str">
        <f>'別紙１-9月'!B52</f>
        <v/>
      </c>
      <c r="D382" s="510" t="str">
        <f>'別紙１-9月'!C52</f>
        <v/>
      </c>
      <c r="E382" s="510" t="str">
        <f>'別紙１-9月'!D52</f>
        <v/>
      </c>
      <c r="F382" s="510" t="str">
        <f>'別紙１-9月'!E52</f>
        <v/>
      </c>
      <c r="G382" s="510" t="str">
        <f>'別紙１-9月'!F52</f>
        <v/>
      </c>
      <c r="H382" s="510" t="str">
        <f>'別紙１-9月'!G52</f>
        <v/>
      </c>
      <c r="I382" s="510" t="str">
        <f>'別紙１-9月'!H52</f>
        <v/>
      </c>
      <c r="J382" s="510" t="str">
        <f>'別紙１-9月'!I52</f>
        <v/>
      </c>
      <c r="K382" s="510" t="str">
        <f>'別紙１-9月'!J52</f>
        <v/>
      </c>
      <c r="L382" s="510" t="str">
        <f>'別紙１-9月'!K52</f>
        <v/>
      </c>
      <c r="M382" s="511" t="str">
        <f>'別紙１-9月'!L52</f>
        <v/>
      </c>
      <c r="N382" s="512">
        <f>'別紙１-9月'!M52</f>
        <v>0</v>
      </c>
      <c r="O382" s="511">
        <f>'別紙１-9月'!N52</f>
        <v>0</v>
      </c>
      <c r="P382" s="511" t="str">
        <f>'別紙１-9月'!O52</f>
        <v/>
      </c>
      <c r="Q382" s="511" t="str">
        <f>'別紙１-9月'!P52</f>
        <v/>
      </c>
      <c r="R382" s="511" t="str">
        <f>'別紙１-9月'!Q52</f>
        <v/>
      </c>
      <c r="S382" s="511">
        <f>'別紙１-9月'!R52</f>
        <v>0</v>
      </c>
      <c r="T382" s="512">
        <f>'別紙１-9月'!S52</f>
        <v>0</v>
      </c>
      <c r="U382" s="512">
        <f>'別紙１-9月'!T52</f>
        <v>0</v>
      </c>
      <c r="V382" s="511">
        <f>'別紙１-9月'!U52</f>
        <v>0</v>
      </c>
      <c r="W382" s="511">
        <f>'別紙１-9月'!V52</f>
        <v>0</v>
      </c>
      <c r="X382" s="510" t="str">
        <f>'別紙１-9月'!W52</f>
        <v/>
      </c>
    </row>
    <row r="383">
      <c r="A383" s="510" t="s">
        <v>317</v>
      </c>
      <c r="B383" s="510" t="str">
        <f>'別紙１-9月'!A53</f>
        <v/>
      </c>
      <c r="C383" s="510" t="str">
        <f>'別紙１-9月'!B53</f>
        <v/>
      </c>
      <c r="D383" s="510" t="str">
        <f>'別紙１-9月'!C53</f>
        <v/>
      </c>
      <c r="E383" s="510" t="str">
        <f>'別紙１-9月'!D53</f>
        <v/>
      </c>
      <c r="F383" s="510" t="str">
        <f>'別紙１-9月'!E53</f>
        <v/>
      </c>
      <c r="G383" s="510" t="str">
        <f>'別紙１-9月'!F53</f>
        <v/>
      </c>
      <c r="H383" s="510" t="str">
        <f>'別紙１-9月'!G53</f>
        <v/>
      </c>
      <c r="I383" s="510" t="str">
        <f>'別紙１-9月'!H53</f>
        <v/>
      </c>
      <c r="J383" s="510" t="str">
        <f>'別紙１-9月'!I53</f>
        <v/>
      </c>
      <c r="K383" s="510" t="str">
        <f>'別紙１-9月'!J53</f>
        <v/>
      </c>
      <c r="L383" s="510" t="str">
        <f>'別紙１-9月'!K53</f>
        <v/>
      </c>
      <c r="M383" s="511" t="str">
        <f>'別紙１-9月'!L53</f>
        <v/>
      </c>
      <c r="N383" s="512">
        <f>'別紙１-9月'!M53</f>
        <v>0</v>
      </c>
      <c r="O383" s="511">
        <f>'別紙１-9月'!N53</f>
        <v>0</v>
      </c>
      <c r="P383" s="511" t="str">
        <f>'別紙１-9月'!O53</f>
        <v/>
      </c>
      <c r="Q383" s="511" t="str">
        <f>'別紙１-9月'!P53</f>
        <v/>
      </c>
      <c r="R383" s="511" t="str">
        <f>'別紙１-9月'!Q53</f>
        <v/>
      </c>
      <c r="S383" s="511">
        <f>'別紙１-9月'!R53</f>
        <v>0</v>
      </c>
      <c r="T383" s="512">
        <f>'別紙１-9月'!S53</f>
        <v>0</v>
      </c>
      <c r="U383" s="512">
        <f>'別紙１-9月'!T53</f>
        <v>0</v>
      </c>
      <c r="V383" s="511">
        <f>'別紙１-9月'!U53</f>
        <v>0</v>
      </c>
      <c r="W383" s="511">
        <f>'別紙１-9月'!V53</f>
        <v>0</v>
      </c>
      <c r="X383" s="510" t="str">
        <f>'別紙１-9月'!W53</f>
        <v/>
      </c>
    </row>
    <row r="384">
      <c r="A384" s="510" t="s">
        <v>317</v>
      </c>
      <c r="B384" s="510" t="str">
        <f>'別紙１-9月'!A54</f>
        <v/>
      </c>
      <c r="C384" s="510" t="str">
        <f>'別紙１-9月'!B54</f>
        <v/>
      </c>
      <c r="D384" s="510" t="str">
        <f>'別紙１-9月'!C54</f>
        <v/>
      </c>
      <c r="E384" s="510" t="str">
        <f>'別紙１-9月'!D54</f>
        <v/>
      </c>
      <c r="F384" s="510" t="str">
        <f>'別紙１-9月'!E54</f>
        <v/>
      </c>
      <c r="G384" s="510" t="str">
        <f>'別紙１-9月'!F54</f>
        <v/>
      </c>
      <c r="H384" s="510" t="str">
        <f>'別紙１-9月'!G54</f>
        <v/>
      </c>
      <c r="I384" s="510" t="str">
        <f>'別紙１-9月'!H54</f>
        <v/>
      </c>
      <c r="J384" s="510" t="str">
        <f>'別紙１-9月'!I54</f>
        <v/>
      </c>
      <c r="K384" s="510" t="str">
        <f>'別紙１-9月'!J54</f>
        <v/>
      </c>
      <c r="L384" s="510" t="str">
        <f>'別紙１-9月'!K54</f>
        <v/>
      </c>
      <c r="M384" s="511" t="str">
        <f>'別紙１-9月'!L54</f>
        <v/>
      </c>
      <c r="N384" s="512">
        <f>'別紙１-9月'!M54</f>
        <v>0</v>
      </c>
      <c r="O384" s="511">
        <f>'別紙１-9月'!N54</f>
        <v>0</v>
      </c>
      <c r="P384" s="511" t="str">
        <f>'別紙１-9月'!O54</f>
        <v/>
      </c>
      <c r="Q384" s="511" t="str">
        <f>'別紙１-9月'!P54</f>
        <v/>
      </c>
      <c r="R384" s="511" t="str">
        <f>'別紙１-9月'!Q54</f>
        <v/>
      </c>
      <c r="S384" s="511">
        <f>'別紙１-9月'!R54</f>
        <v>0</v>
      </c>
      <c r="T384" s="512">
        <f>'別紙１-9月'!S54</f>
        <v>0</v>
      </c>
      <c r="U384" s="512">
        <f>'別紙１-9月'!T54</f>
        <v>0</v>
      </c>
      <c r="V384" s="511">
        <f>'別紙１-9月'!U54</f>
        <v>0</v>
      </c>
      <c r="W384" s="511">
        <f>'別紙１-9月'!V54</f>
        <v>0</v>
      </c>
      <c r="X384" s="510" t="str">
        <f>'別紙１-9月'!W54</f>
        <v/>
      </c>
    </row>
    <row r="385">
      <c r="A385" s="510" t="s">
        <v>317</v>
      </c>
      <c r="B385" s="510" t="str">
        <f>'別紙１-9月'!A55</f>
        <v/>
      </c>
      <c r="C385" s="510" t="str">
        <f>'別紙１-9月'!B55</f>
        <v/>
      </c>
      <c r="D385" s="510" t="str">
        <f>'別紙１-9月'!C55</f>
        <v/>
      </c>
      <c r="E385" s="510" t="str">
        <f>'別紙１-9月'!D55</f>
        <v/>
      </c>
      <c r="F385" s="510" t="str">
        <f>'別紙１-9月'!E55</f>
        <v/>
      </c>
      <c r="G385" s="510" t="str">
        <f>'別紙１-9月'!F55</f>
        <v/>
      </c>
      <c r="H385" s="510" t="str">
        <f>'別紙１-9月'!G55</f>
        <v/>
      </c>
      <c r="I385" s="510" t="str">
        <f>'別紙１-9月'!H55</f>
        <v/>
      </c>
      <c r="J385" s="510" t="str">
        <f>'別紙１-9月'!I55</f>
        <v/>
      </c>
      <c r="K385" s="510" t="str">
        <f>'別紙１-9月'!J55</f>
        <v/>
      </c>
      <c r="L385" s="510" t="str">
        <f>'別紙１-9月'!K55</f>
        <v/>
      </c>
      <c r="M385" s="511" t="str">
        <f>'別紙１-9月'!L55</f>
        <v/>
      </c>
      <c r="N385" s="512">
        <f>'別紙１-9月'!M55</f>
        <v>0</v>
      </c>
      <c r="O385" s="511">
        <f>'別紙１-9月'!N55</f>
        <v>0</v>
      </c>
      <c r="P385" s="511" t="str">
        <f>'別紙１-9月'!O55</f>
        <v/>
      </c>
      <c r="Q385" s="511" t="str">
        <f>'別紙１-9月'!P55</f>
        <v/>
      </c>
      <c r="R385" s="511" t="str">
        <f>'別紙１-9月'!Q55</f>
        <v/>
      </c>
      <c r="S385" s="511">
        <f>'別紙１-9月'!R55</f>
        <v>0</v>
      </c>
      <c r="T385" s="512">
        <f>'別紙１-9月'!S55</f>
        <v>0</v>
      </c>
      <c r="U385" s="512">
        <f>'別紙１-9月'!T55</f>
        <v>0</v>
      </c>
      <c r="V385" s="511">
        <f>'別紙１-9月'!U55</f>
        <v>0</v>
      </c>
      <c r="W385" s="511">
        <f>'別紙１-9月'!V55</f>
        <v>0</v>
      </c>
      <c r="X385" s="510" t="str">
        <f>'別紙１-9月'!W55</f>
        <v/>
      </c>
    </row>
    <row r="386">
      <c r="A386" s="510" t="s">
        <v>317</v>
      </c>
      <c r="B386" s="510" t="str">
        <f>'別紙１-9月'!A56</f>
        <v/>
      </c>
      <c r="C386" s="510" t="str">
        <f>'別紙１-9月'!B56</f>
        <v/>
      </c>
      <c r="D386" s="510" t="str">
        <f>'別紙１-9月'!C56</f>
        <v/>
      </c>
      <c r="E386" s="510" t="str">
        <f>'別紙１-9月'!D56</f>
        <v/>
      </c>
      <c r="F386" s="510" t="str">
        <f>'別紙１-9月'!E56</f>
        <v/>
      </c>
      <c r="G386" s="510" t="str">
        <f>'別紙１-9月'!F56</f>
        <v/>
      </c>
      <c r="H386" s="510" t="str">
        <f>'別紙１-9月'!G56</f>
        <v/>
      </c>
      <c r="I386" s="510" t="str">
        <f>'別紙１-9月'!H56</f>
        <v/>
      </c>
      <c r="J386" s="510" t="str">
        <f>'別紙１-9月'!I56</f>
        <v/>
      </c>
      <c r="K386" s="510" t="str">
        <f>'別紙１-9月'!J56</f>
        <v/>
      </c>
      <c r="L386" s="510" t="str">
        <f>'別紙１-9月'!K56</f>
        <v/>
      </c>
      <c r="M386" s="511" t="str">
        <f>'別紙１-9月'!L56</f>
        <v/>
      </c>
      <c r="N386" s="512">
        <f>'別紙１-9月'!M56</f>
        <v>0</v>
      </c>
      <c r="O386" s="511">
        <f>'別紙１-9月'!N56</f>
        <v>0</v>
      </c>
      <c r="P386" s="511" t="str">
        <f>'別紙１-9月'!O56</f>
        <v/>
      </c>
      <c r="Q386" s="511" t="str">
        <f>'別紙１-9月'!P56</f>
        <v/>
      </c>
      <c r="R386" s="511" t="str">
        <f>'別紙１-9月'!Q56</f>
        <v/>
      </c>
      <c r="S386" s="511">
        <f>'別紙１-9月'!R56</f>
        <v>0</v>
      </c>
      <c r="T386" s="512">
        <f>'別紙１-9月'!S56</f>
        <v>0</v>
      </c>
      <c r="U386" s="512">
        <f>'別紙１-9月'!T56</f>
        <v>0</v>
      </c>
      <c r="V386" s="511">
        <f>'別紙１-9月'!U56</f>
        <v>0</v>
      </c>
      <c r="W386" s="511">
        <f>'別紙１-9月'!V56</f>
        <v>0</v>
      </c>
      <c r="X386" s="510" t="str">
        <f>'別紙１-9月'!W56</f>
        <v/>
      </c>
    </row>
    <row r="387">
      <c r="A387" s="510" t="s">
        <v>317</v>
      </c>
      <c r="B387" s="510" t="str">
        <f>'別紙１-9月'!A57</f>
        <v/>
      </c>
      <c r="C387" s="510" t="str">
        <f>'別紙１-9月'!B57</f>
        <v/>
      </c>
      <c r="D387" s="510" t="str">
        <f>'別紙１-9月'!C57</f>
        <v/>
      </c>
      <c r="E387" s="510" t="str">
        <f>'別紙１-9月'!D57</f>
        <v/>
      </c>
      <c r="F387" s="510" t="str">
        <f>'別紙１-9月'!E57</f>
        <v/>
      </c>
      <c r="G387" s="510" t="str">
        <f>'別紙１-9月'!F57</f>
        <v/>
      </c>
      <c r="H387" s="510" t="str">
        <f>'別紙１-9月'!G57</f>
        <v/>
      </c>
      <c r="I387" s="510" t="str">
        <f>'別紙１-9月'!H57</f>
        <v/>
      </c>
      <c r="J387" s="510" t="str">
        <f>'別紙１-9月'!I57</f>
        <v/>
      </c>
      <c r="K387" s="510" t="str">
        <f>'別紙１-9月'!J57</f>
        <v/>
      </c>
      <c r="L387" s="510" t="str">
        <f>'別紙１-9月'!K57</f>
        <v/>
      </c>
      <c r="M387" s="511" t="str">
        <f>'別紙１-9月'!L57</f>
        <v/>
      </c>
      <c r="N387" s="512">
        <f>'別紙１-9月'!M57</f>
        <v>0</v>
      </c>
      <c r="O387" s="511">
        <f>'別紙１-9月'!N57</f>
        <v>0</v>
      </c>
      <c r="P387" s="511" t="str">
        <f>'別紙１-9月'!O57</f>
        <v/>
      </c>
      <c r="Q387" s="511" t="str">
        <f>'別紙１-9月'!P57</f>
        <v/>
      </c>
      <c r="R387" s="511" t="str">
        <f>'別紙１-9月'!Q57</f>
        <v/>
      </c>
      <c r="S387" s="511">
        <f>'別紙１-9月'!R57</f>
        <v>0</v>
      </c>
      <c r="T387" s="512">
        <f>'別紙１-9月'!S57</f>
        <v>0</v>
      </c>
      <c r="U387" s="512">
        <f>'別紙１-9月'!T57</f>
        <v>0</v>
      </c>
      <c r="V387" s="511">
        <f>'別紙１-9月'!U57</f>
        <v>0</v>
      </c>
      <c r="W387" s="511">
        <f>'別紙１-9月'!V57</f>
        <v>0</v>
      </c>
      <c r="X387" s="510" t="str">
        <f>'別紙１-9月'!W57</f>
        <v/>
      </c>
    </row>
    <row r="388">
      <c r="A388" s="510" t="s">
        <v>317</v>
      </c>
      <c r="B388" s="510" t="str">
        <f>'別紙１-9月'!A58</f>
        <v/>
      </c>
      <c r="C388" s="510" t="str">
        <f>'別紙１-9月'!B58</f>
        <v/>
      </c>
      <c r="D388" s="510" t="str">
        <f>'別紙１-9月'!C58</f>
        <v/>
      </c>
      <c r="E388" s="510" t="str">
        <f>'別紙１-9月'!D58</f>
        <v/>
      </c>
      <c r="F388" s="510" t="str">
        <f>'別紙１-9月'!E58</f>
        <v/>
      </c>
      <c r="G388" s="510" t="str">
        <f>'別紙１-9月'!F58</f>
        <v/>
      </c>
      <c r="H388" s="510" t="str">
        <f>'別紙１-9月'!G58</f>
        <v/>
      </c>
      <c r="I388" s="510" t="str">
        <f>'別紙１-9月'!H58</f>
        <v/>
      </c>
      <c r="J388" s="510" t="str">
        <f>'別紙１-9月'!I58</f>
        <v/>
      </c>
      <c r="K388" s="510" t="str">
        <f>'別紙１-9月'!J58</f>
        <v/>
      </c>
      <c r="L388" s="510" t="str">
        <f>'別紙１-9月'!K58</f>
        <v/>
      </c>
      <c r="M388" s="511" t="str">
        <f>'別紙１-9月'!L58</f>
        <v/>
      </c>
      <c r="N388" s="512">
        <f>'別紙１-9月'!M58</f>
        <v>0</v>
      </c>
      <c r="O388" s="511">
        <f>'別紙１-9月'!N58</f>
        <v>0</v>
      </c>
      <c r="P388" s="511" t="str">
        <f>'別紙１-9月'!O58</f>
        <v/>
      </c>
      <c r="Q388" s="511" t="str">
        <f>'別紙１-9月'!P58</f>
        <v/>
      </c>
      <c r="R388" s="511" t="str">
        <f>'別紙１-9月'!Q58</f>
        <v/>
      </c>
      <c r="S388" s="511">
        <f>'別紙１-9月'!R58</f>
        <v>0</v>
      </c>
      <c r="T388" s="512">
        <f>'別紙１-9月'!S58</f>
        <v>0</v>
      </c>
      <c r="U388" s="512">
        <f>'別紙１-9月'!T58</f>
        <v>0</v>
      </c>
      <c r="V388" s="511">
        <f>'別紙１-9月'!U58</f>
        <v>0</v>
      </c>
      <c r="W388" s="511">
        <f>'別紙１-9月'!V58</f>
        <v>0</v>
      </c>
      <c r="X388" s="510" t="str">
        <f>'別紙１-9月'!W58</f>
        <v/>
      </c>
    </row>
    <row r="389">
      <c r="A389" s="510" t="s">
        <v>317</v>
      </c>
      <c r="B389" s="510" t="str">
        <f>'別紙１-9月'!A59</f>
        <v/>
      </c>
      <c r="C389" s="510" t="str">
        <f>'別紙１-9月'!B59</f>
        <v/>
      </c>
      <c r="D389" s="510" t="str">
        <f>'別紙１-9月'!C59</f>
        <v/>
      </c>
      <c r="E389" s="510" t="str">
        <f>'別紙１-9月'!D59</f>
        <v/>
      </c>
      <c r="F389" s="510" t="str">
        <f>'別紙１-9月'!E59</f>
        <v/>
      </c>
      <c r="G389" s="510" t="str">
        <f>'別紙１-9月'!F59</f>
        <v/>
      </c>
      <c r="H389" s="510" t="str">
        <f>'別紙１-9月'!G59</f>
        <v/>
      </c>
      <c r="I389" s="510" t="str">
        <f>'別紙１-9月'!H59</f>
        <v/>
      </c>
      <c r="J389" s="510" t="str">
        <f>'別紙１-9月'!I59</f>
        <v/>
      </c>
      <c r="K389" s="510" t="str">
        <f>'別紙１-9月'!J59</f>
        <v/>
      </c>
      <c r="L389" s="510" t="str">
        <f>'別紙１-9月'!K59</f>
        <v/>
      </c>
      <c r="M389" s="511" t="str">
        <f>'別紙１-9月'!L59</f>
        <v/>
      </c>
      <c r="N389" s="512">
        <f>'別紙１-9月'!M59</f>
        <v>0</v>
      </c>
      <c r="O389" s="511">
        <f>'別紙１-9月'!N59</f>
        <v>0</v>
      </c>
      <c r="P389" s="511" t="str">
        <f>'別紙１-9月'!O59</f>
        <v/>
      </c>
      <c r="Q389" s="511" t="str">
        <f>'別紙１-9月'!P59</f>
        <v/>
      </c>
      <c r="R389" s="511" t="str">
        <f>'別紙１-9月'!Q59</f>
        <v/>
      </c>
      <c r="S389" s="511">
        <f>'別紙１-9月'!R59</f>
        <v>0</v>
      </c>
      <c r="T389" s="512">
        <f>'別紙１-9月'!S59</f>
        <v>0</v>
      </c>
      <c r="U389" s="512">
        <f>'別紙１-9月'!T59</f>
        <v>0</v>
      </c>
      <c r="V389" s="511">
        <f>'別紙１-9月'!U59</f>
        <v>0</v>
      </c>
      <c r="W389" s="511">
        <f>'別紙１-9月'!V59</f>
        <v>0</v>
      </c>
      <c r="X389" s="510" t="str">
        <f>'別紙１-9月'!W59</f>
        <v/>
      </c>
    </row>
    <row r="390">
      <c r="A390" s="510" t="s">
        <v>317</v>
      </c>
      <c r="B390" s="510" t="str">
        <f>'別紙１-9月'!A60</f>
        <v/>
      </c>
      <c r="C390" s="510" t="str">
        <f>'別紙１-9月'!B60</f>
        <v/>
      </c>
      <c r="D390" s="510" t="str">
        <f>'別紙１-9月'!C60</f>
        <v/>
      </c>
      <c r="E390" s="510" t="str">
        <f>'別紙１-9月'!D60</f>
        <v/>
      </c>
      <c r="F390" s="510" t="str">
        <f>'別紙１-9月'!E60</f>
        <v/>
      </c>
      <c r="G390" s="510" t="str">
        <f>'別紙１-9月'!F60</f>
        <v/>
      </c>
      <c r="H390" s="510" t="str">
        <f>'別紙１-9月'!G60</f>
        <v/>
      </c>
      <c r="I390" s="510" t="str">
        <f>'別紙１-9月'!H60</f>
        <v/>
      </c>
      <c r="J390" s="510" t="str">
        <f>'別紙１-9月'!I60</f>
        <v/>
      </c>
      <c r="K390" s="510" t="str">
        <f>'別紙１-9月'!J60</f>
        <v/>
      </c>
      <c r="L390" s="510" t="str">
        <f>'別紙１-9月'!K60</f>
        <v/>
      </c>
      <c r="M390" s="511" t="str">
        <f>'別紙１-9月'!L60</f>
        <v/>
      </c>
      <c r="N390" s="512">
        <f>'別紙１-9月'!M60</f>
        <v>0</v>
      </c>
      <c r="O390" s="511">
        <f>'別紙１-9月'!N60</f>
        <v>0</v>
      </c>
      <c r="P390" s="511" t="str">
        <f>'別紙１-9月'!O60</f>
        <v/>
      </c>
      <c r="Q390" s="511" t="str">
        <f>'別紙１-9月'!P60</f>
        <v/>
      </c>
      <c r="R390" s="511" t="str">
        <f>'別紙１-9月'!Q60</f>
        <v/>
      </c>
      <c r="S390" s="511">
        <f>'別紙１-9月'!R60</f>
        <v>0</v>
      </c>
      <c r="T390" s="512">
        <f>'別紙１-9月'!S60</f>
        <v>0</v>
      </c>
      <c r="U390" s="512">
        <f>'別紙１-9月'!T60</f>
        <v>0</v>
      </c>
      <c r="V390" s="511">
        <f>'別紙１-9月'!U60</f>
        <v>0</v>
      </c>
      <c r="W390" s="511">
        <f>'別紙１-9月'!V60</f>
        <v>0</v>
      </c>
      <c r="X390" s="510" t="str">
        <f>'別紙１-9月'!W60</f>
        <v/>
      </c>
    </row>
    <row r="391">
      <c r="A391" s="510" t="s">
        <v>317</v>
      </c>
      <c r="B391" s="510" t="str">
        <f>'別紙１-9月'!A61</f>
        <v/>
      </c>
      <c r="C391" s="510" t="str">
        <f>'別紙１-9月'!B61</f>
        <v/>
      </c>
      <c r="D391" s="510" t="str">
        <f>'別紙１-9月'!C61</f>
        <v/>
      </c>
      <c r="E391" s="510" t="str">
        <f>'別紙１-9月'!D61</f>
        <v/>
      </c>
      <c r="F391" s="510" t="str">
        <f>'別紙１-9月'!E61</f>
        <v/>
      </c>
      <c r="G391" s="510" t="str">
        <f>'別紙１-9月'!F61</f>
        <v/>
      </c>
      <c r="H391" s="510" t="str">
        <f>'別紙１-9月'!G61</f>
        <v/>
      </c>
      <c r="I391" s="510" t="str">
        <f>'別紙１-9月'!H61</f>
        <v/>
      </c>
      <c r="J391" s="510" t="str">
        <f>'別紙１-9月'!I61</f>
        <v/>
      </c>
      <c r="K391" s="510" t="str">
        <f>'別紙１-9月'!J61</f>
        <v/>
      </c>
      <c r="L391" s="510" t="str">
        <f>'別紙１-9月'!K61</f>
        <v/>
      </c>
      <c r="M391" s="511" t="str">
        <f>'別紙１-9月'!L61</f>
        <v/>
      </c>
      <c r="N391" s="512">
        <f>'別紙１-9月'!M61</f>
        <v>0</v>
      </c>
      <c r="O391" s="511">
        <f>'別紙１-9月'!N61</f>
        <v>0</v>
      </c>
      <c r="P391" s="511" t="str">
        <f>'別紙１-9月'!O61</f>
        <v/>
      </c>
      <c r="Q391" s="511" t="str">
        <f>'別紙１-9月'!P61</f>
        <v/>
      </c>
      <c r="R391" s="511" t="str">
        <f>'別紙１-9月'!Q61</f>
        <v/>
      </c>
      <c r="S391" s="511">
        <f>'別紙１-9月'!R61</f>
        <v>0</v>
      </c>
      <c r="T391" s="512">
        <f>'別紙１-9月'!S61</f>
        <v>0</v>
      </c>
      <c r="U391" s="512">
        <f>'別紙１-9月'!T61</f>
        <v>0</v>
      </c>
      <c r="V391" s="511">
        <f>'別紙１-9月'!U61</f>
        <v>0</v>
      </c>
      <c r="W391" s="511">
        <f>'別紙１-9月'!V61</f>
        <v>0</v>
      </c>
      <c r="X391" s="510" t="str">
        <f>'別紙１-9月'!W61</f>
        <v/>
      </c>
    </row>
    <row r="392">
      <c r="A392" s="510" t="s">
        <v>317</v>
      </c>
      <c r="B392" s="510" t="str">
        <f>'別紙１-9月'!A62</f>
        <v/>
      </c>
      <c r="C392" s="510" t="str">
        <f>'別紙１-9月'!B62</f>
        <v/>
      </c>
      <c r="D392" s="510" t="str">
        <f>'別紙１-9月'!C62</f>
        <v/>
      </c>
      <c r="E392" s="510" t="str">
        <f>'別紙１-9月'!D62</f>
        <v/>
      </c>
      <c r="F392" s="510" t="str">
        <f>'別紙１-9月'!E62</f>
        <v/>
      </c>
      <c r="G392" s="510" t="str">
        <f>'別紙１-9月'!F62</f>
        <v/>
      </c>
      <c r="H392" s="510" t="str">
        <f>'別紙１-9月'!G62</f>
        <v/>
      </c>
      <c r="I392" s="510" t="str">
        <f>'別紙１-9月'!H62</f>
        <v/>
      </c>
      <c r="J392" s="510" t="str">
        <f>'別紙１-9月'!I62</f>
        <v/>
      </c>
      <c r="K392" s="510" t="str">
        <f>'別紙１-9月'!J62</f>
        <v/>
      </c>
      <c r="L392" s="510" t="str">
        <f>'別紙１-9月'!K62</f>
        <v/>
      </c>
      <c r="M392" s="511" t="str">
        <f>'別紙１-9月'!L62</f>
        <v/>
      </c>
      <c r="N392" s="512">
        <f>'別紙１-9月'!M62</f>
        <v>0</v>
      </c>
      <c r="O392" s="511">
        <f>'別紙１-9月'!N62</f>
        <v>0</v>
      </c>
      <c r="P392" s="511" t="str">
        <f>'別紙１-9月'!O62</f>
        <v/>
      </c>
      <c r="Q392" s="511" t="str">
        <f>'別紙１-9月'!P62</f>
        <v/>
      </c>
      <c r="R392" s="511" t="str">
        <f>'別紙１-9月'!Q62</f>
        <v/>
      </c>
      <c r="S392" s="511">
        <f>'別紙１-9月'!R62</f>
        <v>0</v>
      </c>
      <c r="T392" s="512">
        <f>'別紙１-9月'!S62</f>
        <v>0</v>
      </c>
      <c r="U392" s="512">
        <f>'別紙１-9月'!T62</f>
        <v>0</v>
      </c>
      <c r="V392" s="511">
        <f>'別紙１-9月'!U62</f>
        <v>0</v>
      </c>
      <c r="W392" s="511">
        <f>'別紙１-9月'!V62</f>
        <v>0</v>
      </c>
      <c r="X392" s="510" t="str">
        <f>'別紙１-9月'!W62</f>
        <v/>
      </c>
    </row>
    <row r="393">
      <c r="A393" s="510" t="s">
        <v>317</v>
      </c>
      <c r="B393" s="510" t="str">
        <f>'別紙１-9月'!A63</f>
        <v/>
      </c>
      <c r="C393" s="510" t="str">
        <f>'別紙１-9月'!B63</f>
        <v/>
      </c>
      <c r="D393" s="510" t="str">
        <f>'別紙１-9月'!C63</f>
        <v/>
      </c>
      <c r="E393" s="510" t="str">
        <f>'別紙１-9月'!D63</f>
        <v/>
      </c>
      <c r="F393" s="510" t="str">
        <f>'別紙１-9月'!E63</f>
        <v/>
      </c>
      <c r="G393" s="510" t="str">
        <f>'別紙１-9月'!F63</f>
        <v/>
      </c>
      <c r="H393" s="510" t="str">
        <f>'別紙１-9月'!G63</f>
        <v/>
      </c>
      <c r="I393" s="510" t="str">
        <f>'別紙１-9月'!H63</f>
        <v/>
      </c>
      <c r="J393" s="510" t="str">
        <f>'別紙１-9月'!I63</f>
        <v/>
      </c>
      <c r="K393" s="510" t="str">
        <f>'別紙１-9月'!J63</f>
        <v/>
      </c>
      <c r="L393" s="510" t="str">
        <f>'別紙１-9月'!K63</f>
        <v/>
      </c>
      <c r="M393" s="511" t="str">
        <f>'別紙１-9月'!L63</f>
        <v/>
      </c>
      <c r="N393" s="512">
        <f>'別紙１-9月'!M63</f>
        <v>0</v>
      </c>
      <c r="O393" s="511">
        <f>'別紙１-9月'!N63</f>
        <v>0</v>
      </c>
      <c r="P393" s="511" t="str">
        <f>'別紙１-9月'!O63</f>
        <v/>
      </c>
      <c r="Q393" s="511" t="str">
        <f>'別紙１-9月'!P63</f>
        <v/>
      </c>
      <c r="R393" s="511" t="str">
        <f>'別紙１-9月'!Q63</f>
        <v/>
      </c>
      <c r="S393" s="511">
        <f>'別紙１-9月'!R63</f>
        <v>0</v>
      </c>
      <c r="T393" s="512">
        <f>'別紙１-9月'!S63</f>
        <v>0</v>
      </c>
      <c r="U393" s="512">
        <f>'別紙１-9月'!T63</f>
        <v>0</v>
      </c>
      <c r="V393" s="511">
        <f>'別紙１-9月'!U63</f>
        <v>0</v>
      </c>
      <c r="W393" s="511">
        <f>'別紙１-9月'!V63</f>
        <v>0</v>
      </c>
      <c r="X393" s="510" t="str">
        <f>'別紙１-9月'!W63</f>
        <v/>
      </c>
    </row>
    <row r="394">
      <c r="A394" s="510" t="s">
        <v>317</v>
      </c>
      <c r="B394" s="510" t="str">
        <f>'別紙１-9月'!A64</f>
        <v/>
      </c>
      <c r="C394" s="510" t="str">
        <f>'別紙１-9月'!B64</f>
        <v/>
      </c>
      <c r="D394" s="510" t="str">
        <f>'別紙１-9月'!C64</f>
        <v/>
      </c>
      <c r="E394" s="510" t="str">
        <f>'別紙１-9月'!D64</f>
        <v/>
      </c>
      <c r="F394" s="510" t="str">
        <f>'別紙１-9月'!E64</f>
        <v/>
      </c>
      <c r="G394" s="510" t="str">
        <f>'別紙１-9月'!F64</f>
        <v/>
      </c>
      <c r="H394" s="510" t="str">
        <f>'別紙１-9月'!G64</f>
        <v/>
      </c>
      <c r="I394" s="510" t="str">
        <f>'別紙１-9月'!H64</f>
        <v/>
      </c>
      <c r="J394" s="510" t="str">
        <f>'別紙１-9月'!I64</f>
        <v/>
      </c>
      <c r="K394" s="510" t="str">
        <f>'別紙１-9月'!J64</f>
        <v/>
      </c>
      <c r="L394" s="510" t="str">
        <f>'別紙１-9月'!K64</f>
        <v/>
      </c>
      <c r="M394" s="511" t="str">
        <f>'別紙１-9月'!L64</f>
        <v/>
      </c>
      <c r="N394" s="512">
        <f>'別紙１-9月'!M64</f>
        <v>0</v>
      </c>
      <c r="O394" s="511">
        <f>'別紙１-9月'!N64</f>
        <v>0</v>
      </c>
      <c r="P394" s="511" t="str">
        <f>'別紙１-9月'!O64</f>
        <v/>
      </c>
      <c r="Q394" s="511" t="str">
        <f>'別紙１-9月'!P64</f>
        <v/>
      </c>
      <c r="R394" s="511" t="str">
        <f>'別紙１-9月'!Q64</f>
        <v/>
      </c>
      <c r="S394" s="511">
        <f>'別紙１-9月'!R64</f>
        <v>0</v>
      </c>
      <c r="T394" s="512">
        <f>'別紙１-9月'!S64</f>
        <v>0</v>
      </c>
      <c r="U394" s="512">
        <f>'別紙１-9月'!T64</f>
        <v>0</v>
      </c>
      <c r="V394" s="511">
        <f>'別紙１-9月'!U64</f>
        <v>0</v>
      </c>
      <c r="W394" s="511">
        <f>'別紙１-9月'!V64</f>
        <v>0</v>
      </c>
      <c r="X394" s="510" t="str">
        <f>'別紙１-9月'!W64</f>
        <v/>
      </c>
    </row>
    <row r="395">
      <c r="A395" s="510" t="s">
        <v>317</v>
      </c>
      <c r="B395" s="510" t="str">
        <f>'別紙１-9月'!A65</f>
        <v/>
      </c>
      <c r="C395" s="510" t="str">
        <f>'別紙１-9月'!B65</f>
        <v/>
      </c>
      <c r="D395" s="510" t="str">
        <f>'別紙１-9月'!C65</f>
        <v/>
      </c>
      <c r="E395" s="510" t="str">
        <f>'別紙１-9月'!D65</f>
        <v/>
      </c>
      <c r="F395" s="510" t="str">
        <f>'別紙１-9月'!E65</f>
        <v/>
      </c>
      <c r="G395" s="510" t="str">
        <f>'別紙１-9月'!F65</f>
        <v/>
      </c>
      <c r="H395" s="510" t="str">
        <f>'別紙１-9月'!G65</f>
        <v/>
      </c>
      <c r="I395" s="510" t="str">
        <f>'別紙１-9月'!H65</f>
        <v/>
      </c>
      <c r="J395" s="510" t="str">
        <f>'別紙１-9月'!I65</f>
        <v/>
      </c>
      <c r="K395" s="510" t="str">
        <f>'別紙１-9月'!J65</f>
        <v/>
      </c>
      <c r="L395" s="510" t="str">
        <f>'別紙１-9月'!K65</f>
        <v/>
      </c>
      <c r="M395" s="511" t="str">
        <f>'別紙１-9月'!L65</f>
        <v/>
      </c>
      <c r="N395" s="512">
        <f>'別紙１-9月'!M65</f>
        <v>0</v>
      </c>
      <c r="O395" s="511">
        <f>'別紙１-9月'!N65</f>
        <v>0</v>
      </c>
      <c r="P395" s="511" t="str">
        <f>'別紙１-9月'!O65</f>
        <v/>
      </c>
      <c r="Q395" s="511" t="str">
        <f>'別紙１-9月'!P65</f>
        <v/>
      </c>
      <c r="R395" s="511" t="str">
        <f>'別紙１-9月'!Q65</f>
        <v/>
      </c>
      <c r="S395" s="511">
        <f>'別紙１-9月'!R65</f>
        <v>0</v>
      </c>
      <c r="T395" s="512">
        <f>'別紙１-9月'!S65</f>
        <v>0</v>
      </c>
      <c r="U395" s="512">
        <f>'別紙１-9月'!T65</f>
        <v>0</v>
      </c>
      <c r="V395" s="511">
        <f>'別紙１-9月'!U65</f>
        <v>0</v>
      </c>
      <c r="W395" s="511">
        <f>'別紙１-9月'!V65</f>
        <v>0</v>
      </c>
      <c r="X395" s="510" t="str">
        <f>'別紙１-9月'!W65</f>
        <v/>
      </c>
    </row>
    <row r="396">
      <c r="A396" s="510" t="s">
        <v>317</v>
      </c>
      <c r="B396" s="510" t="str">
        <f>'別紙１-9月'!A66</f>
        <v/>
      </c>
      <c r="C396" s="510" t="str">
        <f>'別紙１-9月'!B66</f>
        <v/>
      </c>
      <c r="D396" s="510" t="str">
        <f>'別紙１-9月'!C66</f>
        <v/>
      </c>
      <c r="E396" s="510" t="str">
        <f>'別紙１-9月'!D66</f>
        <v/>
      </c>
      <c r="F396" s="510" t="str">
        <f>'別紙１-9月'!E66</f>
        <v/>
      </c>
      <c r="G396" s="510" t="str">
        <f>'別紙１-9月'!F66</f>
        <v/>
      </c>
      <c r="H396" s="510" t="str">
        <f>'別紙１-9月'!G66</f>
        <v/>
      </c>
      <c r="I396" s="510" t="str">
        <f>'別紙１-9月'!H66</f>
        <v/>
      </c>
      <c r="J396" s="510" t="str">
        <f>'別紙１-9月'!I66</f>
        <v/>
      </c>
      <c r="K396" s="510" t="str">
        <f>'別紙１-9月'!J66</f>
        <v/>
      </c>
      <c r="L396" s="510" t="str">
        <f>'別紙１-9月'!K66</f>
        <v/>
      </c>
      <c r="M396" s="511" t="str">
        <f>'別紙１-9月'!L66</f>
        <v/>
      </c>
      <c r="N396" s="512">
        <f>'別紙１-9月'!M66</f>
        <v>0</v>
      </c>
      <c r="O396" s="511">
        <f>'別紙１-9月'!N66</f>
        <v>0</v>
      </c>
      <c r="P396" s="511" t="str">
        <f>'別紙１-9月'!O66</f>
        <v/>
      </c>
      <c r="Q396" s="511" t="str">
        <f>'別紙１-9月'!P66</f>
        <v/>
      </c>
      <c r="R396" s="511" t="str">
        <f>'別紙１-9月'!Q66</f>
        <v/>
      </c>
      <c r="S396" s="511">
        <f>'別紙１-9月'!R66</f>
        <v>0</v>
      </c>
      <c r="T396" s="512">
        <f>'別紙１-9月'!S66</f>
        <v>0</v>
      </c>
      <c r="U396" s="512">
        <f>'別紙１-9月'!T66</f>
        <v>0</v>
      </c>
      <c r="V396" s="511">
        <f>'別紙１-9月'!U66</f>
        <v>0</v>
      </c>
      <c r="W396" s="511">
        <f>'別紙１-9月'!V66</f>
        <v>0</v>
      </c>
      <c r="X396" s="510" t="str">
        <f>'別紙１-9月'!W66</f>
        <v/>
      </c>
    </row>
    <row r="397">
      <c r="A397" s="510" t="s">
        <v>317</v>
      </c>
      <c r="B397" s="510" t="str">
        <f>'別紙１-9月'!A67</f>
        <v/>
      </c>
      <c r="C397" s="510" t="str">
        <f>'別紙１-9月'!B67</f>
        <v/>
      </c>
      <c r="D397" s="510" t="str">
        <f>'別紙１-9月'!C67</f>
        <v/>
      </c>
      <c r="E397" s="510" t="str">
        <f>'別紙１-9月'!D67</f>
        <v/>
      </c>
      <c r="F397" s="510" t="str">
        <f>'別紙１-9月'!E67</f>
        <v/>
      </c>
      <c r="G397" s="510" t="str">
        <f>'別紙１-9月'!F67</f>
        <v/>
      </c>
      <c r="H397" s="510" t="str">
        <f>'別紙１-9月'!G67</f>
        <v/>
      </c>
      <c r="I397" s="510" t="str">
        <f>'別紙１-9月'!H67</f>
        <v/>
      </c>
      <c r="J397" s="510" t="str">
        <f>'別紙１-9月'!I67</f>
        <v/>
      </c>
      <c r="K397" s="510" t="str">
        <f>'別紙１-9月'!J67</f>
        <v/>
      </c>
      <c r="L397" s="510" t="str">
        <f>'別紙１-9月'!K67</f>
        <v/>
      </c>
      <c r="M397" s="511" t="str">
        <f>'別紙１-9月'!L67</f>
        <v/>
      </c>
      <c r="N397" s="512">
        <f>'別紙１-9月'!M67</f>
        <v>0</v>
      </c>
      <c r="O397" s="511">
        <f>'別紙１-9月'!N67</f>
        <v>0</v>
      </c>
      <c r="P397" s="511" t="str">
        <f>'別紙１-9月'!O67</f>
        <v/>
      </c>
      <c r="Q397" s="511" t="str">
        <f>'別紙１-9月'!P67</f>
        <v/>
      </c>
      <c r="R397" s="511" t="str">
        <f>'別紙１-9月'!Q67</f>
        <v/>
      </c>
      <c r="S397" s="511">
        <f>'別紙１-9月'!R67</f>
        <v>0</v>
      </c>
      <c r="T397" s="512">
        <f>'別紙１-9月'!S67</f>
        <v>0</v>
      </c>
      <c r="U397" s="512">
        <f>'別紙１-9月'!T67</f>
        <v>0</v>
      </c>
      <c r="V397" s="511">
        <f>'別紙１-9月'!U67</f>
        <v>0</v>
      </c>
      <c r="W397" s="511">
        <f>'別紙１-9月'!V67</f>
        <v>0</v>
      </c>
      <c r="X397" s="510" t="str">
        <f>'別紙１-9月'!W67</f>
        <v/>
      </c>
    </row>
    <row r="398">
      <c r="A398" s="510" t="s">
        <v>317</v>
      </c>
      <c r="B398" s="510" t="str">
        <f>'別紙１-9月'!A68</f>
        <v/>
      </c>
      <c r="C398" s="510" t="str">
        <f>'別紙１-9月'!B68</f>
        <v/>
      </c>
      <c r="D398" s="510" t="str">
        <f>'別紙１-9月'!C68</f>
        <v/>
      </c>
      <c r="E398" s="510" t="str">
        <f>'別紙１-9月'!D68</f>
        <v/>
      </c>
      <c r="F398" s="510" t="str">
        <f>'別紙１-9月'!E68</f>
        <v/>
      </c>
      <c r="G398" s="510" t="str">
        <f>'別紙１-9月'!F68</f>
        <v/>
      </c>
      <c r="H398" s="510" t="str">
        <f>'別紙１-9月'!G68</f>
        <v/>
      </c>
      <c r="I398" s="510" t="str">
        <f>'別紙１-9月'!H68</f>
        <v/>
      </c>
      <c r="J398" s="510" t="str">
        <f>'別紙１-9月'!I68</f>
        <v/>
      </c>
      <c r="K398" s="510" t="str">
        <f>'別紙１-9月'!J68</f>
        <v/>
      </c>
      <c r="L398" s="510" t="str">
        <f>'別紙１-9月'!K68</f>
        <v/>
      </c>
      <c r="M398" s="511" t="str">
        <f>'別紙１-9月'!L68</f>
        <v/>
      </c>
      <c r="N398" s="512">
        <f>'別紙１-9月'!M68</f>
        <v>0</v>
      </c>
      <c r="O398" s="511">
        <f>'別紙１-9月'!N68</f>
        <v>0</v>
      </c>
      <c r="P398" s="511" t="str">
        <f>'別紙１-9月'!O68</f>
        <v/>
      </c>
      <c r="Q398" s="511" t="str">
        <f>'別紙１-9月'!P68</f>
        <v/>
      </c>
      <c r="R398" s="511" t="str">
        <f>'別紙１-9月'!Q68</f>
        <v/>
      </c>
      <c r="S398" s="511">
        <f>'別紙１-9月'!R68</f>
        <v>0</v>
      </c>
      <c r="T398" s="512">
        <f>'別紙１-9月'!S68</f>
        <v>0</v>
      </c>
      <c r="U398" s="512">
        <f>'別紙１-9月'!T68</f>
        <v>0</v>
      </c>
      <c r="V398" s="511">
        <f>'別紙１-9月'!U68</f>
        <v>0</v>
      </c>
      <c r="W398" s="511">
        <f>'別紙１-9月'!V68</f>
        <v>0</v>
      </c>
      <c r="X398" s="510" t="str">
        <f>'別紙１-9月'!W68</f>
        <v/>
      </c>
    </row>
    <row r="399">
      <c r="A399" s="510" t="s">
        <v>317</v>
      </c>
      <c r="B399" s="510" t="str">
        <f>'別紙１-9月'!A69</f>
        <v/>
      </c>
      <c r="C399" s="510" t="str">
        <f>'別紙１-9月'!B69</f>
        <v/>
      </c>
      <c r="D399" s="510" t="str">
        <f>'別紙１-9月'!C69</f>
        <v/>
      </c>
      <c r="E399" s="510" t="str">
        <f>'別紙１-9月'!D69</f>
        <v/>
      </c>
      <c r="F399" s="510" t="str">
        <f>'別紙１-9月'!E69</f>
        <v/>
      </c>
      <c r="G399" s="510" t="str">
        <f>'別紙１-9月'!F69</f>
        <v/>
      </c>
      <c r="H399" s="510" t="str">
        <f>'別紙１-9月'!G69</f>
        <v/>
      </c>
      <c r="I399" s="510" t="str">
        <f>'別紙１-9月'!H69</f>
        <v/>
      </c>
      <c r="J399" s="510" t="str">
        <f>'別紙１-9月'!I69</f>
        <v/>
      </c>
      <c r="K399" s="510" t="str">
        <f>'別紙１-9月'!J69</f>
        <v/>
      </c>
      <c r="L399" s="510" t="str">
        <f>'別紙１-9月'!K69</f>
        <v/>
      </c>
      <c r="M399" s="511" t="str">
        <f>'別紙１-9月'!L69</f>
        <v/>
      </c>
      <c r="N399" s="512">
        <f>'別紙１-9月'!M69</f>
        <v>0</v>
      </c>
      <c r="O399" s="511">
        <f>'別紙１-9月'!N69</f>
        <v>0</v>
      </c>
      <c r="P399" s="511" t="str">
        <f>'別紙１-9月'!O69</f>
        <v/>
      </c>
      <c r="Q399" s="511" t="str">
        <f>'別紙１-9月'!P69</f>
        <v/>
      </c>
      <c r="R399" s="511" t="str">
        <f>'別紙１-9月'!Q69</f>
        <v/>
      </c>
      <c r="S399" s="511">
        <f>'別紙１-9月'!R69</f>
        <v>0</v>
      </c>
      <c r="T399" s="512">
        <f>'別紙１-9月'!S69</f>
        <v>0</v>
      </c>
      <c r="U399" s="512">
        <f>'別紙１-9月'!T69</f>
        <v>0</v>
      </c>
      <c r="V399" s="511">
        <f>'別紙１-9月'!U69</f>
        <v>0</v>
      </c>
      <c r="W399" s="511">
        <f>'別紙１-9月'!V69</f>
        <v>0</v>
      </c>
      <c r="X399" s="510" t="str">
        <f>'別紙１-9月'!W69</f>
        <v/>
      </c>
    </row>
    <row r="400">
      <c r="A400" s="510" t="s">
        <v>317</v>
      </c>
      <c r="B400" s="510" t="str">
        <f>'別紙１-9月'!A70</f>
        <v/>
      </c>
      <c r="C400" s="510" t="str">
        <f>'別紙１-9月'!B70</f>
        <v/>
      </c>
      <c r="D400" s="510" t="str">
        <f>'別紙１-9月'!C70</f>
        <v/>
      </c>
      <c r="E400" s="510" t="str">
        <f>'別紙１-9月'!D70</f>
        <v/>
      </c>
      <c r="F400" s="510" t="str">
        <f>'別紙１-9月'!E70</f>
        <v/>
      </c>
      <c r="G400" s="510" t="str">
        <f>'別紙１-9月'!F70</f>
        <v/>
      </c>
      <c r="H400" s="510" t="str">
        <f>'別紙１-9月'!G70</f>
        <v/>
      </c>
      <c r="I400" s="510" t="str">
        <f>'別紙１-9月'!H70</f>
        <v/>
      </c>
      <c r="J400" s="510" t="str">
        <f>'別紙１-9月'!I70</f>
        <v/>
      </c>
      <c r="K400" s="510" t="str">
        <f>'別紙１-9月'!J70</f>
        <v/>
      </c>
      <c r="L400" s="510" t="str">
        <f>'別紙１-9月'!K70</f>
        <v/>
      </c>
      <c r="M400" s="511" t="str">
        <f>'別紙１-9月'!L70</f>
        <v/>
      </c>
      <c r="N400" s="512">
        <f>'別紙１-9月'!M70</f>
        <v>0</v>
      </c>
      <c r="O400" s="511">
        <f>'別紙１-9月'!N70</f>
        <v>0</v>
      </c>
      <c r="P400" s="511" t="str">
        <f>'別紙１-9月'!O70</f>
        <v/>
      </c>
      <c r="Q400" s="511" t="str">
        <f>'別紙１-9月'!P70</f>
        <v/>
      </c>
      <c r="R400" s="511" t="str">
        <f>'別紙１-9月'!Q70</f>
        <v/>
      </c>
      <c r="S400" s="511">
        <f>'別紙１-9月'!R70</f>
        <v>0</v>
      </c>
      <c r="T400" s="512">
        <f>'別紙１-9月'!S70</f>
        <v>0</v>
      </c>
      <c r="U400" s="512">
        <f>'別紙１-9月'!T70</f>
        <v>0</v>
      </c>
      <c r="V400" s="511">
        <f>'別紙１-9月'!U70</f>
        <v>0</v>
      </c>
      <c r="W400" s="511">
        <f>'別紙１-9月'!V70</f>
        <v>0</v>
      </c>
      <c r="X400" s="510" t="str">
        <f>'別紙１-9月'!W70</f>
        <v/>
      </c>
    </row>
    <row r="401">
      <c r="A401" s="510" t="s">
        <v>317</v>
      </c>
      <c r="B401" s="510" t="str">
        <f>'別紙１-9月'!A71</f>
        <v/>
      </c>
      <c r="C401" s="510" t="str">
        <f>'別紙１-9月'!B71</f>
        <v/>
      </c>
      <c r="D401" s="510" t="str">
        <f>'別紙１-9月'!C71</f>
        <v/>
      </c>
      <c r="E401" s="510" t="str">
        <f>'別紙１-9月'!D71</f>
        <v/>
      </c>
      <c r="F401" s="510" t="str">
        <f>'別紙１-9月'!E71</f>
        <v/>
      </c>
      <c r="G401" s="510" t="str">
        <f>'別紙１-9月'!F71</f>
        <v/>
      </c>
      <c r="H401" s="510" t="str">
        <f>'別紙１-9月'!G71</f>
        <v/>
      </c>
      <c r="I401" s="510" t="str">
        <f>'別紙１-9月'!H71</f>
        <v/>
      </c>
      <c r="J401" s="510" t="str">
        <f>'別紙１-9月'!I71</f>
        <v/>
      </c>
      <c r="K401" s="510" t="str">
        <f>'別紙１-9月'!J71</f>
        <v/>
      </c>
      <c r="L401" s="510" t="str">
        <f>'別紙１-9月'!K71</f>
        <v/>
      </c>
      <c r="M401" s="511" t="str">
        <f>'別紙１-9月'!L71</f>
        <v/>
      </c>
      <c r="N401" s="512">
        <f>'別紙１-9月'!M71</f>
        <v>0</v>
      </c>
      <c r="O401" s="511">
        <f>'別紙１-9月'!N71</f>
        <v>0</v>
      </c>
      <c r="P401" s="511" t="str">
        <f>'別紙１-9月'!O71</f>
        <v/>
      </c>
      <c r="Q401" s="511" t="str">
        <f>'別紙１-9月'!P71</f>
        <v/>
      </c>
      <c r="R401" s="511" t="str">
        <f>'別紙１-9月'!Q71</f>
        <v/>
      </c>
      <c r="S401" s="511">
        <f>'別紙１-9月'!R71</f>
        <v>0</v>
      </c>
      <c r="T401" s="512">
        <f>'別紙１-9月'!S71</f>
        <v>0</v>
      </c>
      <c r="U401" s="512">
        <f>'別紙１-9月'!T71</f>
        <v>0</v>
      </c>
      <c r="V401" s="511">
        <f>'別紙１-9月'!U71</f>
        <v>0</v>
      </c>
      <c r="W401" s="511">
        <f>'別紙１-9月'!V71</f>
        <v>0</v>
      </c>
      <c r="X401" s="510" t="str">
        <f>'別紙１-9月'!W71</f>
        <v/>
      </c>
    </row>
    <row r="402">
      <c r="A402" s="510" t="s">
        <v>317</v>
      </c>
      <c r="B402" s="510" t="str">
        <f>'別紙１-9月'!A72</f>
        <v/>
      </c>
      <c r="C402" s="510" t="str">
        <f>'別紙１-9月'!B72</f>
        <v/>
      </c>
      <c r="D402" s="510" t="str">
        <f>'別紙１-9月'!C72</f>
        <v/>
      </c>
      <c r="E402" s="510" t="str">
        <f>'別紙１-9月'!D72</f>
        <v/>
      </c>
      <c r="F402" s="510" t="str">
        <f>'別紙１-9月'!E72</f>
        <v/>
      </c>
      <c r="G402" s="510" t="str">
        <f>'別紙１-9月'!F72</f>
        <v/>
      </c>
      <c r="H402" s="510" t="str">
        <f>'別紙１-9月'!G72</f>
        <v/>
      </c>
      <c r="I402" s="510" t="str">
        <f>'別紙１-9月'!H72</f>
        <v/>
      </c>
      <c r="J402" s="510" t="str">
        <f>'別紙１-9月'!I72</f>
        <v/>
      </c>
      <c r="K402" s="510" t="str">
        <f>'別紙１-9月'!J72</f>
        <v/>
      </c>
      <c r="L402" s="510" t="str">
        <f>'別紙１-9月'!K72</f>
        <v/>
      </c>
      <c r="M402" s="511" t="str">
        <f>'別紙１-9月'!L72</f>
        <v/>
      </c>
      <c r="N402" s="512">
        <f>'別紙１-9月'!M72</f>
        <v>0</v>
      </c>
      <c r="O402" s="511">
        <f>'別紙１-9月'!N72</f>
        <v>0</v>
      </c>
      <c r="P402" s="511" t="str">
        <f>'別紙１-9月'!O72</f>
        <v/>
      </c>
      <c r="Q402" s="511" t="str">
        <f>'別紙１-9月'!P72</f>
        <v/>
      </c>
      <c r="R402" s="511" t="str">
        <f>'別紙１-9月'!Q72</f>
        <v/>
      </c>
      <c r="S402" s="511">
        <f>'別紙１-9月'!R72</f>
        <v>0</v>
      </c>
      <c r="T402" s="512">
        <f>'別紙１-9月'!S72</f>
        <v>0</v>
      </c>
      <c r="U402" s="512">
        <f>'別紙１-9月'!T72</f>
        <v>0</v>
      </c>
      <c r="V402" s="511">
        <f>'別紙１-9月'!U72</f>
        <v>0</v>
      </c>
      <c r="W402" s="511">
        <f>'別紙１-9月'!V72</f>
        <v>0</v>
      </c>
      <c r="X402" s="510" t="str">
        <f>'別紙１-9月'!W72</f>
        <v/>
      </c>
    </row>
    <row r="403">
      <c r="A403" s="510" t="s">
        <v>317</v>
      </c>
      <c r="B403" s="510" t="str">
        <f>'別紙１-9月'!A73</f>
        <v/>
      </c>
      <c r="C403" s="510" t="str">
        <f>'別紙１-9月'!B73</f>
        <v/>
      </c>
      <c r="D403" s="510" t="str">
        <f>'別紙１-9月'!C73</f>
        <v/>
      </c>
      <c r="E403" s="510" t="str">
        <f>'別紙１-9月'!D73</f>
        <v/>
      </c>
      <c r="F403" s="510" t="str">
        <f>'別紙１-9月'!E73</f>
        <v/>
      </c>
      <c r="G403" s="510" t="str">
        <f>'別紙１-9月'!F73</f>
        <v/>
      </c>
      <c r="H403" s="510" t="str">
        <f>'別紙１-9月'!G73</f>
        <v/>
      </c>
      <c r="I403" s="510" t="str">
        <f>'別紙１-9月'!H73</f>
        <v/>
      </c>
      <c r="J403" s="510" t="str">
        <f>'別紙１-9月'!I73</f>
        <v/>
      </c>
      <c r="K403" s="510" t="str">
        <f>'別紙１-9月'!J73</f>
        <v/>
      </c>
      <c r="L403" s="510" t="str">
        <f>'別紙１-9月'!K73</f>
        <v/>
      </c>
      <c r="M403" s="511" t="str">
        <f>'別紙１-9月'!L73</f>
        <v/>
      </c>
      <c r="N403" s="512">
        <f>'別紙１-9月'!M73</f>
        <v>0</v>
      </c>
      <c r="O403" s="511">
        <f>'別紙１-9月'!N73</f>
        <v>0</v>
      </c>
      <c r="P403" s="511" t="str">
        <f>'別紙１-9月'!O73</f>
        <v/>
      </c>
      <c r="Q403" s="511" t="str">
        <f>'別紙１-9月'!P73</f>
        <v/>
      </c>
      <c r="R403" s="511" t="str">
        <f>'別紙１-9月'!Q73</f>
        <v/>
      </c>
      <c r="S403" s="511">
        <f>'別紙１-9月'!R73</f>
        <v>0</v>
      </c>
      <c r="T403" s="512">
        <f>'別紙１-9月'!S73</f>
        <v>0</v>
      </c>
      <c r="U403" s="512">
        <f>'別紙１-9月'!T73</f>
        <v>0</v>
      </c>
      <c r="V403" s="511">
        <f>'別紙１-9月'!U73</f>
        <v>0</v>
      </c>
      <c r="W403" s="511">
        <f>'別紙１-9月'!V73</f>
        <v>0</v>
      </c>
      <c r="X403" s="510" t="str">
        <f>'別紙１-9月'!W73</f>
        <v/>
      </c>
    </row>
    <row r="404">
      <c r="A404" s="510" t="s">
        <v>317</v>
      </c>
      <c r="B404" s="510" t="str">
        <f>'別紙１-9月'!A74</f>
        <v/>
      </c>
      <c r="C404" s="510" t="str">
        <f>'別紙１-9月'!B74</f>
        <v/>
      </c>
      <c r="D404" s="510" t="str">
        <f>'別紙１-9月'!C74</f>
        <v/>
      </c>
      <c r="E404" s="510" t="str">
        <f>'別紙１-9月'!D74</f>
        <v/>
      </c>
      <c r="F404" s="510" t="str">
        <f>'別紙１-9月'!E74</f>
        <v/>
      </c>
      <c r="G404" s="510" t="str">
        <f>'別紙１-9月'!F74</f>
        <v/>
      </c>
      <c r="H404" s="510" t="str">
        <f>'別紙１-9月'!G74</f>
        <v/>
      </c>
      <c r="I404" s="510" t="str">
        <f>'別紙１-9月'!H74</f>
        <v/>
      </c>
      <c r="J404" s="510" t="str">
        <f>'別紙１-9月'!I74</f>
        <v/>
      </c>
      <c r="K404" s="510" t="str">
        <f>'別紙１-9月'!J74</f>
        <v/>
      </c>
      <c r="L404" s="510" t="str">
        <f>'別紙１-9月'!K74</f>
        <v/>
      </c>
      <c r="M404" s="511" t="str">
        <f>'別紙１-9月'!L74</f>
        <v/>
      </c>
      <c r="N404" s="512">
        <f>'別紙１-9月'!M74</f>
        <v>0</v>
      </c>
      <c r="O404" s="511">
        <f>'別紙１-9月'!N74</f>
        <v>0</v>
      </c>
      <c r="P404" s="511" t="str">
        <f>'別紙１-9月'!O74</f>
        <v/>
      </c>
      <c r="Q404" s="511" t="str">
        <f>'別紙１-9月'!P74</f>
        <v/>
      </c>
      <c r="R404" s="511" t="str">
        <f>'別紙１-9月'!Q74</f>
        <v/>
      </c>
      <c r="S404" s="511">
        <f>'別紙１-9月'!R74</f>
        <v>0</v>
      </c>
      <c r="T404" s="512">
        <f>'別紙１-9月'!S74</f>
        <v>0</v>
      </c>
      <c r="U404" s="512">
        <f>'別紙１-9月'!T74</f>
        <v>0</v>
      </c>
      <c r="V404" s="511">
        <f>'別紙１-9月'!U74</f>
        <v>0</v>
      </c>
      <c r="W404" s="511">
        <f>'別紙１-9月'!V74</f>
        <v>0</v>
      </c>
      <c r="X404" s="510" t="str">
        <f>'別紙１-9月'!W74</f>
        <v/>
      </c>
    </row>
    <row r="405">
      <c r="A405" s="510" t="s">
        <v>317</v>
      </c>
      <c r="B405" s="510" t="str">
        <f>'別紙１-9月'!A75</f>
        <v/>
      </c>
      <c r="C405" s="510" t="str">
        <f>'別紙１-9月'!B75</f>
        <v/>
      </c>
      <c r="D405" s="510" t="str">
        <f>'別紙１-9月'!C75</f>
        <v/>
      </c>
      <c r="E405" s="510" t="str">
        <f>'別紙１-9月'!D75</f>
        <v/>
      </c>
      <c r="F405" s="510" t="str">
        <f>'別紙１-9月'!E75</f>
        <v/>
      </c>
      <c r="G405" s="510" t="str">
        <f>'別紙１-9月'!F75</f>
        <v/>
      </c>
      <c r="H405" s="510" t="str">
        <f>'別紙１-9月'!G75</f>
        <v/>
      </c>
      <c r="I405" s="510" t="str">
        <f>'別紙１-9月'!H75</f>
        <v/>
      </c>
      <c r="J405" s="510" t="str">
        <f>'別紙１-9月'!I75</f>
        <v/>
      </c>
      <c r="K405" s="510" t="str">
        <f>'別紙１-9月'!J75</f>
        <v/>
      </c>
      <c r="L405" s="510" t="str">
        <f>'別紙１-9月'!K75</f>
        <v/>
      </c>
      <c r="M405" s="511" t="str">
        <f>'別紙１-9月'!L75</f>
        <v/>
      </c>
      <c r="N405" s="512">
        <f>'別紙１-9月'!M75</f>
        <v>0</v>
      </c>
      <c r="O405" s="511">
        <f>'別紙１-9月'!N75</f>
        <v>0</v>
      </c>
      <c r="P405" s="511" t="str">
        <f>'別紙１-9月'!O75</f>
        <v/>
      </c>
      <c r="Q405" s="511" t="str">
        <f>'別紙１-9月'!P75</f>
        <v/>
      </c>
      <c r="R405" s="511" t="str">
        <f>'別紙１-9月'!Q75</f>
        <v/>
      </c>
      <c r="S405" s="511">
        <f>'別紙１-9月'!R75</f>
        <v>0</v>
      </c>
      <c r="T405" s="512">
        <f>'別紙１-9月'!S75</f>
        <v>0</v>
      </c>
      <c r="U405" s="512">
        <f>'別紙１-9月'!T75</f>
        <v>0</v>
      </c>
      <c r="V405" s="511">
        <f>'別紙１-9月'!U75</f>
        <v>0</v>
      </c>
      <c r="W405" s="511">
        <f>'別紙１-9月'!V75</f>
        <v>0</v>
      </c>
      <c r="X405" s="510" t="str">
        <f>'別紙１-9月'!W75</f>
        <v/>
      </c>
    </row>
    <row r="406">
      <c r="A406" s="510" t="s">
        <v>317</v>
      </c>
      <c r="B406" s="510" t="str">
        <f>'別紙１-9月'!A76</f>
        <v/>
      </c>
      <c r="C406" s="510" t="str">
        <f>'別紙１-9月'!B76</f>
        <v/>
      </c>
      <c r="D406" s="510" t="str">
        <f>'別紙１-9月'!C76</f>
        <v/>
      </c>
      <c r="E406" s="510" t="str">
        <f>'別紙１-9月'!D76</f>
        <v/>
      </c>
      <c r="F406" s="510" t="str">
        <f>'別紙１-9月'!E76</f>
        <v/>
      </c>
      <c r="G406" s="510" t="str">
        <f>'別紙１-9月'!F76</f>
        <v/>
      </c>
      <c r="H406" s="510" t="str">
        <f>'別紙１-9月'!G76</f>
        <v/>
      </c>
      <c r="I406" s="510" t="str">
        <f>'別紙１-9月'!H76</f>
        <v/>
      </c>
      <c r="J406" s="510" t="str">
        <f>'別紙１-9月'!I76</f>
        <v/>
      </c>
      <c r="K406" s="510" t="str">
        <f>'別紙１-9月'!J76</f>
        <v/>
      </c>
      <c r="L406" s="510" t="str">
        <f>'別紙１-9月'!K76</f>
        <v/>
      </c>
      <c r="M406" s="511" t="str">
        <f>'別紙１-9月'!L76</f>
        <v/>
      </c>
      <c r="N406" s="512">
        <f>'別紙１-9月'!M76</f>
        <v>0</v>
      </c>
      <c r="O406" s="511">
        <f>'別紙１-9月'!N76</f>
        <v>0</v>
      </c>
      <c r="P406" s="511" t="str">
        <f>'別紙１-9月'!O76</f>
        <v/>
      </c>
      <c r="Q406" s="511" t="str">
        <f>'別紙１-9月'!P76</f>
        <v/>
      </c>
      <c r="R406" s="511" t="str">
        <f>'別紙１-9月'!Q76</f>
        <v/>
      </c>
      <c r="S406" s="511">
        <f>'別紙１-9月'!R76</f>
        <v>0</v>
      </c>
      <c r="T406" s="512">
        <f>'別紙１-9月'!S76</f>
        <v>0</v>
      </c>
      <c r="U406" s="512">
        <f>'別紙１-9月'!T76</f>
        <v>0</v>
      </c>
      <c r="V406" s="511">
        <f>'別紙１-9月'!U76</f>
        <v>0</v>
      </c>
      <c r="W406" s="511">
        <f>'別紙１-9月'!V76</f>
        <v>0</v>
      </c>
      <c r="X406" s="510" t="str">
        <f>'別紙１-9月'!W76</f>
        <v/>
      </c>
    </row>
    <row r="407">
      <c r="A407" s="510" t="s">
        <v>317</v>
      </c>
      <c r="B407" s="510" t="str">
        <f>'別紙１-9月'!A77</f>
        <v/>
      </c>
      <c r="C407" s="510" t="str">
        <f>'別紙１-9月'!B77</f>
        <v/>
      </c>
      <c r="D407" s="510" t="str">
        <f>'別紙１-9月'!C77</f>
        <v/>
      </c>
      <c r="E407" s="510" t="str">
        <f>'別紙１-9月'!D77</f>
        <v/>
      </c>
      <c r="F407" s="510" t="str">
        <f>'別紙１-9月'!E77</f>
        <v/>
      </c>
      <c r="G407" s="510" t="str">
        <f>'別紙１-9月'!F77</f>
        <v/>
      </c>
      <c r="H407" s="510" t="str">
        <f>'別紙１-9月'!G77</f>
        <v/>
      </c>
      <c r="I407" s="510" t="str">
        <f>'別紙１-9月'!H77</f>
        <v/>
      </c>
      <c r="J407" s="510" t="str">
        <f>'別紙１-9月'!I77</f>
        <v/>
      </c>
      <c r="K407" s="510" t="str">
        <f>'別紙１-9月'!J77</f>
        <v/>
      </c>
      <c r="L407" s="510" t="str">
        <f>'別紙１-9月'!K77</f>
        <v/>
      </c>
      <c r="M407" s="511" t="str">
        <f>'別紙１-9月'!L77</f>
        <v/>
      </c>
      <c r="N407" s="512">
        <f>'別紙１-9月'!M77</f>
        <v>0</v>
      </c>
      <c r="O407" s="511">
        <f>'別紙１-9月'!N77</f>
        <v>0</v>
      </c>
      <c r="P407" s="511" t="str">
        <f>'別紙１-9月'!O77</f>
        <v/>
      </c>
      <c r="Q407" s="511" t="str">
        <f>'別紙１-9月'!P77</f>
        <v/>
      </c>
      <c r="R407" s="511" t="str">
        <f>'別紙１-9月'!Q77</f>
        <v/>
      </c>
      <c r="S407" s="511">
        <f>'別紙１-9月'!R77</f>
        <v>0</v>
      </c>
      <c r="T407" s="512">
        <f>'別紙１-9月'!S77</f>
        <v>0</v>
      </c>
      <c r="U407" s="512">
        <f>'別紙１-9月'!T77</f>
        <v>0</v>
      </c>
      <c r="V407" s="511">
        <f>'別紙１-9月'!U77</f>
        <v>0</v>
      </c>
      <c r="W407" s="511">
        <f>'別紙１-9月'!V77</f>
        <v>0</v>
      </c>
      <c r="X407" s="510" t="str">
        <f>'別紙１-9月'!W77</f>
        <v/>
      </c>
    </row>
    <row r="408">
      <c r="A408" s="510" t="s">
        <v>317</v>
      </c>
      <c r="B408" s="510" t="str">
        <f>'別紙１-9月'!A78</f>
        <v/>
      </c>
      <c r="C408" s="510" t="str">
        <f>'別紙１-9月'!B78</f>
        <v/>
      </c>
      <c r="D408" s="510" t="str">
        <f>'別紙１-9月'!C78</f>
        <v/>
      </c>
      <c r="E408" s="510" t="str">
        <f>'別紙１-9月'!D78</f>
        <v/>
      </c>
      <c r="F408" s="510" t="str">
        <f>'別紙１-9月'!E78</f>
        <v/>
      </c>
      <c r="G408" s="510" t="str">
        <f>'別紙１-9月'!F78</f>
        <v/>
      </c>
      <c r="H408" s="510" t="str">
        <f>'別紙１-9月'!G78</f>
        <v/>
      </c>
      <c r="I408" s="510" t="str">
        <f>'別紙１-9月'!H78</f>
        <v/>
      </c>
      <c r="J408" s="510" t="str">
        <f>'別紙１-9月'!I78</f>
        <v/>
      </c>
      <c r="K408" s="510" t="str">
        <f>'別紙１-9月'!J78</f>
        <v/>
      </c>
      <c r="L408" s="510" t="str">
        <f>'別紙１-9月'!K78</f>
        <v/>
      </c>
      <c r="M408" s="511" t="str">
        <f>'別紙１-9月'!L78</f>
        <v/>
      </c>
      <c r="N408" s="512">
        <f>'別紙１-9月'!M78</f>
        <v>0</v>
      </c>
      <c r="O408" s="511">
        <f>'別紙１-9月'!N78</f>
        <v>0</v>
      </c>
      <c r="P408" s="511" t="str">
        <f>'別紙１-9月'!O78</f>
        <v/>
      </c>
      <c r="Q408" s="511" t="str">
        <f>'別紙１-9月'!P78</f>
        <v/>
      </c>
      <c r="R408" s="511" t="str">
        <f>'別紙１-9月'!Q78</f>
        <v/>
      </c>
      <c r="S408" s="511">
        <f>'別紙１-9月'!R78</f>
        <v>0</v>
      </c>
      <c r="T408" s="512">
        <f>'別紙１-9月'!S78</f>
        <v>0</v>
      </c>
      <c r="U408" s="512">
        <f>'別紙１-9月'!T78</f>
        <v>0</v>
      </c>
      <c r="V408" s="511">
        <f>'別紙１-9月'!U78</f>
        <v>0</v>
      </c>
      <c r="W408" s="511">
        <f>'別紙１-9月'!V78</f>
        <v>0</v>
      </c>
      <c r="X408" s="510" t="str">
        <f>'別紙１-9月'!W78</f>
        <v/>
      </c>
    </row>
    <row r="409">
      <c r="A409" s="510" t="s">
        <v>317</v>
      </c>
      <c r="B409" s="510" t="str">
        <f>'別紙１-9月'!A79</f>
        <v/>
      </c>
      <c r="C409" s="510" t="str">
        <f>'別紙１-9月'!B79</f>
        <v/>
      </c>
      <c r="D409" s="510" t="str">
        <f>'別紙１-9月'!C79</f>
        <v/>
      </c>
      <c r="E409" s="510" t="str">
        <f>'別紙１-9月'!D79</f>
        <v/>
      </c>
      <c r="F409" s="510" t="str">
        <f>'別紙１-9月'!E79</f>
        <v/>
      </c>
      <c r="G409" s="510" t="str">
        <f>'別紙１-9月'!F79</f>
        <v/>
      </c>
      <c r="H409" s="510" t="str">
        <f>'別紙１-9月'!G79</f>
        <v/>
      </c>
      <c r="I409" s="510" t="str">
        <f>'別紙１-9月'!H79</f>
        <v/>
      </c>
      <c r="J409" s="510" t="str">
        <f>'別紙１-9月'!I79</f>
        <v/>
      </c>
      <c r="K409" s="510" t="str">
        <f>'別紙１-9月'!J79</f>
        <v/>
      </c>
      <c r="L409" s="510" t="str">
        <f>'別紙１-9月'!K79</f>
        <v/>
      </c>
      <c r="M409" s="511" t="str">
        <f>'別紙１-9月'!L79</f>
        <v/>
      </c>
      <c r="N409" s="512">
        <f>'別紙１-9月'!M79</f>
        <v>0</v>
      </c>
      <c r="O409" s="511">
        <f>'別紙１-9月'!N79</f>
        <v>0</v>
      </c>
      <c r="P409" s="511" t="str">
        <f>'別紙１-9月'!O79</f>
        <v/>
      </c>
      <c r="Q409" s="511" t="str">
        <f>'別紙１-9月'!P79</f>
        <v/>
      </c>
      <c r="R409" s="511" t="str">
        <f>'別紙１-9月'!Q79</f>
        <v/>
      </c>
      <c r="S409" s="511">
        <f>'別紙１-9月'!R79</f>
        <v>0</v>
      </c>
      <c r="T409" s="512">
        <f>'別紙１-9月'!S79</f>
        <v>0</v>
      </c>
      <c r="U409" s="512">
        <f>'別紙１-9月'!T79</f>
        <v>0</v>
      </c>
      <c r="V409" s="511">
        <f>'別紙１-9月'!U79</f>
        <v>0</v>
      </c>
      <c r="W409" s="511">
        <f>'別紙１-9月'!V79</f>
        <v>0</v>
      </c>
      <c r="X409" s="510" t="str">
        <f>'別紙１-9月'!W79</f>
        <v/>
      </c>
    </row>
    <row r="410">
      <c r="A410" s="510" t="s">
        <v>317</v>
      </c>
      <c r="B410" s="510" t="str">
        <f>'別紙１-9月'!A80</f>
        <v/>
      </c>
      <c r="C410" s="510" t="str">
        <f>'別紙１-9月'!B80</f>
        <v/>
      </c>
      <c r="D410" s="510" t="str">
        <f>'別紙１-9月'!C80</f>
        <v/>
      </c>
      <c r="E410" s="510" t="str">
        <f>'別紙１-9月'!D80</f>
        <v/>
      </c>
      <c r="F410" s="510" t="str">
        <f>'別紙１-9月'!E80</f>
        <v/>
      </c>
      <c r="G410" s="510" t="str">
        <f>'別紙１-9月'!F80</f>
        <v/>
      </c>
      <c r="H410" s="510" t="str">
        <f>'別紙１-9月'!G80</f>
        <v/>
      </c>
      <c r="I410" s="510" t="str">
        <f>'別紙１-9月'!H80</f>
        <v/>
      </c>
      <c r="J410" s="510" t="str">
        <f>'別紙１-9月'!I80</f>
        <v/>
      </c>
      <c r="K410" s="510" t="str">
        <f>'別紙１-9月'!J80</f>
        <v/>
      </c>
      <c r="L410" s="510" t="str">
        <f>'別紙１-9月'!K80</f>
        <v/>
      </c>
      <c r="M410" s="511" t="str">
        <f>'別紙１-9月'!L80</f>
        <v/>
      </c>
      <c r="N410" s="512">
        <f>'別紙１-9月'!M80</f>
        <v>0</v>
      </c>
      <c r="O410" s="511">
        <f>'別紙１-9月'!N80</f>
        <v>0</v>
      </c>
      <c r="P410" s="511" t="str">
        <f>'別紙１-9月'!O80</f>
        <v/>
      </c>
      <c r="Q410" s="511" t="str">
        <f>'別紙１-9月'!P80</f>
        <v/>
      </c>
      <c r="R410" s="511" t="str">
        <f>'別紙１-9月'!Q80</f>
        <v/>
      </c>
      <c r="S410" s="511">
        <f>'別紙１-9月'!R80</f>
        <v>0</v>
      </c>
      <c r="T410" s="512">
        <f>'別紙１-9月'!S80</f>
        <v>0</v>
      </c>
      <c r="U410" s="512">
        <f>'別紙１-9月'!T80</f>
        <v>0</v>
      </c>
      <c r="V410" s="511">
        <f>'別紙１-9月'!U80</f>
        <v>0</v>
      </c>
      <c r="W410" s="511">
        <f>'別紙１-9月'!V80</f>
        <v>0</v>
      </c>
      <c r="X410" s="510" t="str">
        <f>'別紙１-9月'!W80</f>
        <v/>
      </c>
    </row>
    <row r="411">
      <c r="A411" s="510" t="s">
        <v>317</v>
      </c>
      <c r="B411" s="510" t="str">
        <f>'別紙１-9月'!A81</f>
        <v/>
      </c>
      <c r="C411" s="510" t="str">
        <f>'別紙１-9月'!B81</f>
        <v/>
      </c>
      <c r="D411" s="510" t="str">
        <f>'別紙１-9月'!C81</f>
        <v/>
      </c>
      <c r="E411" s="510" t="str">
        <f>'別紙１-9月'!D81</f>
        <v/>
      </c>
      <c r="F411" s="510" t="str">
        <f>'別紙１-9月'!E81</f>
        <v/>
      </c>
      <c r="G411" s="510" t="str">
        <f>'別紙１-9月'!F81</f>
        <v/>
      </c>
      <c r="H411" s="510" t="str">
        <f>'別紙１-9月'!G81</f>
        <v/>
      </c>
      <c r="I411" s="510" t="str">
        <f>'別紙１-9月'!H81</f>
        <v/>
      </c>
      <c r="J411" s="510" t="str">
        <f>'別紙１-9月'!I81</f>
        <v/>
      </c>
      <c r="K411" s="510" t="str">
        <f>'別紙１-9月'!J81</f>
        <v/>
      </c>
      <c r="L411" s="510" t="str">
        <f>'別紙１-9月'!K81</f>
        <v/>
      </c>
      <c r="M411" s="511" t="str">
        <f>'別紙１-9月'!L81</f>
        <v/>
      </c>
      <c r="N411" s="512">
        <f>'別紙１-9月'!M81</f>
        <v>0</v>
      </c>
      <c r="O411" s="511">
        <f>'別紙１-9月'!N81</f>
        <v>0</v>
      </c>
      <c r="P411" s="511" t="str">
        <f>'別紙１-9月'!O81</f>
        <v/>
      </c>
      <c r="Q411" s="511" t="str">
        <f>'別紙１-9月'!P81</f>
        <v/>
      </c>
      <c r="R411" s="511" t="str">
        <f>'別紙１-9月'!Q81</f>
        <v/>
      </c>
      <c r="S411" s="511">
        <f>'別紙１-9月'!R81</f>
        <v>0</v>
      </c>
      <c r="T411" s="512">
        <f>'別紙１-9月'!S81</f>
        <v>0</v>
      </c>
      <c r="U411" s="512">
        <f>'別紙１-9月'!T81</f>
        <v>0</v>
      </c>
      <c r="V411" s="511">
        <f>'別紙１-9月'!U81</f>
        <v>0</v>
      </c>
      <c r="W411" s="511">
        <f>'別紙１-9月'!V81</f>
        <v>0</v>
      </c>
      <c r="X411" s="510" t="str">
        <f>'別紙１-9月'!W81</f>
        <v/>
      </c>
    </row>
    <row r="412">
      <c r="A412" s="510" t="s">
        <v>317</v>
      </c>
      <c r="B412" s="510" t="str">
        <f>'別紙１-9月'!A82</f>
        <v/>
      </c>
      <c r="C412" s="510" t="str">
        <f>'別紙１-9月'!B82</f>
        <v/>
      </c>
      <c r="D412" s="510" t="str">
        <f>'別紙１-9月'!C82</f>
        <v/>
      </c>
      <c r="E412" s="510" t="str">
        <f>'別紙１-9月'!D82</f>
        <v/>
      </c>
      <c r="F412" s="510" t="str">
        <f>'別紙１-9月'!E82</f>
        <v/>
      </c>
      <c r="G412" s="510" t="str">
        <f>'別紙１-9月'!F82</f>
        <v/>
      </c>
      <c r="H412" s="510" t="str">
        <f>'別紙１-9月'!G82</f>
        <v/>
      </c>
      <c r="I412" s="510" t="str">
        <f>'別紙１-9月'!H82</f>
        <v/>
      </c>
      <c r="J412" s="510" t="str">
        <f>'別紙１-9月'!I82</f>
        <v/>
      </c>
      <c r="K412" s="510" t="str">
        <f>'別紙１-9月'!J82</f>
        <v/>
      </c>
      <c r="L412" s="510" t="str">
        <f>'別紙１-9月'!K82</f>
        <v/>
      </c>
      <c r="M412" s="511" t="str">
        <f>'別紙１-9月'!L82</f>
        <v/>
      </c>
      <c r="N412" s="512">
        <f>'別紙１-9月'!M82</f>
        <v>0</v>
      </c>
      <c r="O412" s="511">
        <f>'別紙１-9月'!N82</f>
        <v>0</v>
      </c>
      <c r="P412" s="511" t="str">
        <f>'別紙１-9月'!O82</f>
        <v/>
      </c>
      <c r="Q412" s="511" t="str">
        <f>'別紙１-9月'!P82</f>
        <v/>
      </c>
      <c r="R412" s="511" t="str">
        <f>'別紙１-9月'!Q82</f>
        <v/>
      </c>
      <c r="S412" s="511">
        <f>'別紙１-9月'!R82</f>
        <v>0</v>
      </c>
      <c r="T412" s="512">
        <f>'別紙１-9月'!S82</f>
        <v>0</v>
      </c>
      <c r="U412" s="512">
        <f>'別紙１-9月'!T82</f>
        <v>0</v>
      </c>
      <c r="V412" s="511">
        <f>'別紙１-9月'!U82</f>
        <v>0</v>
      </c>
      <c r="W412" s="511">
        <f>'別紙１-9月'!V82</f>
        <v>0</v>
      </c>
      <c r="X412" s="510" t="str">
        <f>'別紙１-9月'!W82</f>
        <v/>
      </c>
    </row>
    <row r="413">
      <c r="A413" s="510" t="s">
        <v>317</v>
      </c>
      <c r="B413" s="510" t="str">
        <f>'別紙１-9月'!A83</f>
        <v/>
      </c>
      <c r="C413" s="510" t="str">
        <f>'別紙１-9月'!B83</f>
        <v/>
      </c>
      <c r="D413" s="510" t="str">
        <f>'別紙１-9月'!C83</f>
        <v/>
      </c>
      <c r="E413" s="510" t="str">
        <f>'別紙１-9月'!D83</f>
        <v/>
      </c>
      <c r="F413" s="510" t="str">
        <f>'別紙１-9月'!E83</f>
        <v/>
      </c>
      <c r="G413" s="510" t="str">
        <f>'別紙１-9月'!F83</f>
        <v/>
      </c>
      <c r="H413" s="510" t="str">
        <f>'別紙１-9月'!G83</f>
        <v/>
      </c>
      <c r="I413" s="510" t="str">
        <f>'別紙１-9月'!H83</f>
        <v/>
      </c>
      <c r="J413" s="510" t="str">
        <f>'別紙１-9月'!I83</f>
        <v/>
      </c>
      <c r="K413" s="510" t="str">
        <f>'別紙１-9月'!J83</f>
        <v/>
      </c>
      <c r="L413" s="510" t="str">
        <f>'別紙１-9月'!K83</f>
        <v/>
      </c>
      <c r="M413" s="511" t="str">
        <f>'別紙１-9月'!L83</f>
        <v/>
      </c>
      <c r="N413" s="512">
        <f>'別紙１-9月'!M83</f>
        <v>0</v>
      </c>
      <c r="O413" s="511">
        <f>'別紙１-9月'!N83</f>
        <v>0</v>
      </c>
      <c r="P413" s="511" t="str">
        <f>'別紙１-9月'!O83</f>
        <v/>
      </c>
      <c r="Q413" s="511" t="str">
        <f>'別紙１-9月'!P83</f>
        <v/>
      </c>
      <c r="R413" s="511" t="str">
        <f>'別紙１-9月'!Q83</f>
        <v/>
      </c>
      <c r="S413" s="511">
        <f>'別紙１-9月'!R83</f>
        <v>0</v>
      </c>
      <c r="T413" s="512">
        <f>'別紙１-9月'!S83</f>
        <v>0</v>
      </c>
      <c r="U413" s="512">
        <f>'別紙１-9月'!T83</f>
        <v>0</v>
      </c>
      <c r="V413" s="511">
        <f>'別紙１-9月'!U83</f>
        <v>0</v>
      </c>
      <c r="W413" s="511">
        <f>'別紙１-9月'!V83</f>
        <v>0</v>
      </c>
      <c r="X413" s="510" t="str">
        <f>'別紙１-9月'!W83</f>
        <v/>
      </c>
    </row>
    <row r="414">
      <c r="A414" s="510" t="s">
        <v>317</v>
      </c>
      <c r="B414" s="510" t="str">
        <f>'別紙１-9月'!A84</f>
        <v/>
      </c>
      <c r="C414" s="510" t="str">
        <f>'別紙１-9月'!B84</f>
        <v/>
      </c>
      <c r="D414" s="510" t="str">
        <f>'別紙１-9月'!C84</f>
        <v/>
      </c>
      <c r="E414" s="510" t="str">
        <f>'別紙１-9月'!D84</f>
        <v/>
      </c>
      <c r="F414" s="510" t="str">
        <f>'別紙１-9月'!E84</f>
        <v/>
      </c>
      <c r="G414" s="510" t="str">
        <f>'別紙１-9月'!F84</f>
        <v/>
      </c>
      <c r="H414" s="510" t="str">
        <f>'別紙１-9月'!G84</f>
        <v/>
      </c>
      <c r="I414" s="510" t="str">
        <f>'別紙１-9月'!H84</f>
        <v/>
      </c>
      <c r="J414" s="510" t="str">
        <f>'別紙１-9月'!I84</f>
        <v/>
      </c>
      <c r="K414" s="510" t="str">
        <f>'別紙１-9月'!J84</f>
        <v/>
      </c>
      <c r="L414" s="510" t="str">
        <f>'別紙１-9月'!K84</f>
        <v/>
      </c>
      <c r="M414" s="511" t="str">
        <f>'別紙１-9月'!L84</f>
        <v/>
      </c>
      <c r="N414" s="512">
        <f>'別紙１-9月'!M84</f>
        <v>0</v>
      </c>
      <c r="O414" s="511">
        <f>'別紙１-9月'!N84</f>
        <v>0</v>
      </c>
      <c r="P414" s="511" t="str">
        <f>'別紙１-9月'!O84</f>
        <v/>
      </c>
      <c r="Q414" s="511" t="str">
        <f>'別紙１-9月'!P84</f>
        <v/>
      </c>
      <c r="R414" s="511" t="str">
        <f>'別紙１-9月'!Q84</f>
        <v/>
      </c>
      <c r="S414" s="511">
        <f>'別紙１-9月'!R84</f>
        <v>0</v>
      </c>
      <c r="T414" s="512">
        <f>'別紙１-9月'!S84</f>
        <v>0</v>
      </c>
      <c r="U414" s="512">
        <f>'別紙１-9月'!T84</f>
        <v>0</v>
      </c>
      <c r="V414" s="511">
        <f>'別紙１-9月'!U84</f>
        <v>0</v>
      </c>
      <c r="W414" s="511">
        <f>'別紙１-9月'!V84</f>
        <v>0</v>
      </c>
      <c r="X414" s="510" t="str">
        <f>'別紙１-9月'!W84</f>
        <v/>
      </c>
    </row>
    <row r="415">
      <c r="A415" s="510" t="s">
        <v>317</v>
      </c>
      <c r="B415" s="510" t="str">
        <f>'別紙１-9月'!A85</f>
        <v/>
      </c>
      <c r="C415" s="510" t="str">
        <f>'別紙１-9月'!B85</f>
        <v/>
      </c>
      <c r="D415" s="510" t="str">
        <f>'別紙１-9月'!C85</f>
        <v/>
      </c>
      <c r="E415" s="510" t="str">
        <f>'別紙１-9月'!D85</f>
        <v/>
      </c>
      <c r="F415" s="510" t="str">
        <f>'別紙１-9月'!E85</f>
        <v/>
      </c>
      <c r="G415" s="510" t="str">
        <f>'別紙１-9月'!F85</f>
        <v/>
      </c>
      <c r="H415" s="510" t="str">
        <f>'別紙１-9月'!G85</f>
        <v/>
      </c>
      <c r="I415" s="510" t="str">
        <f>'別紙１-9月'!H85</f>
        <v/>
      </c>
      <c r="J415" s="510" t="str">
        <f>'別紙１-9月'!I85</f>
        <v/>
      </c>
      <c r="K415" s="510" t="str">
        <f>'別紙１-9月'!J85</f>
        <v/>
      </c>
      <c r="L415" s="510" t="str">
        <f>'別紙１-9月'!K85</f>
        <v/>
      </c>
      <c r="M415" s="511" t="str">
        <f>'別紙１-9月'!L85</f>
        <v/>
      </c>
      <c r="N415" s="512">
        <f>'別紙１-9月'!M85</f>
        <v>0</v>
      </c>
      <c r="O415" s="511">
        <f>'別紙１-9月'!N85</f>
        <v>0</v>
      </c>
      <c r="P415" s="511" t="str">
        <f>'別紙１-9月'!O85</f>
        <v/>
      </c>
      <c r="Q415" s="511" t="str">
        <f>'別紙１-9月'!P85</f>
        <v/>
      </c>
      <c r="R415" s="511" t="str">
        <f>'別紙１-9月'!Q85</f>
        <v/>
      </c>
      <c r="S415" s="511">
        <f>'別紙１-9月'!R85</f>
        <v>0</v>
      </c>
      <c r="T415" s="512">
        <f>'別紙１-9月'!S85</f>
        <v>0</v>
      </c>
      <c r="U415" s="512">
        <f>'別紙１-9月'!T85</f>
        <v>0</v>
      </c>
      <c r="V415" s="511">
        <f>'別紙１-9月'!U85</f>
        <v>0</v>
      </c>
      <c r="W415" s="511">
        <f>'別紙１-9月'!V85</f>
        <v>0</v>
      </c>
      <c r="X415" s="510" t="str">
        <f>'別紙１-9月'!W85</f>
        <v/>
      </c>
    </row>
    <row r="416">
      <c r="A416" s="510" t="s">
        <v>317</v>
      </c>
      <c r="B416" s="510" t="str">
        <f>'別紙１-9月'!A86</f>
        <v/>
      </c>
      <c r="C416" s="510" t="str">
        <f>'別紙１-9月'!B86</f>
        <v/>
      </c>
      <c r="D416" s="510" t="str">
        <f>'別紙１-9月'!C86</f>
        <v/>
      </c>
      <c r="E416" s="510" t="str">
        <f>'別紙１-9月'!D86</f>
        <v/>
      </c>
      <c r="F416" s="510" t="str">
        <f>'別紙１-9月'!E86</f>
        <v/>
      </c>
      <c r="G416" s="510" t="str">
        <f>'別紙１-9月'!F86</f>
        <v/>
      </c>
      <c r="H416" s="510" t="str">
        <f>'別紙１-9月'!G86</f>
        <v/>
      </c>
      <c r="I416" s="510" t="str">
        <f>'別紙１-9月'!H86</f>
        <v/>
      </c>
      <c r="J416" s="510" t="str">
        <f>'別紙１-9月'!I86</f>
        <v/>
      </c>
      <c r="K416" s="510" t="str">
        <f>'別紙１-9月'!J86</f>
        <v/>
      </c>
      <c r="L416" s="510" t="str">
        <f>'別紙１-9月'!K86</f>
        <v/>
      </c>
      <c r="M416" s="511" t="str">
        <f>'別紙１-9月'!L86</f>
        <v/>
      </c>
      <c r="N416" s="512">
        <f>'別紙１-9月'!M86</f>
        <v>0</v>
      </c>
      <c r="O416" s="511">
        <f>'別紙１-9月'!N86</f>
        <v>0</v>
      </c>
      <c r="P416" s="511" t="str">
        <f>'別紙１-9月'!O86</f>
        <v/>
      </c>
      <c r="Q416" s="511" t="str">
        <f>'別紙１-9月'!P86</f>
        <v/>
      </c>
      <c r="R416" s="511" t="str">
        <f>'別紙１-9月'!Q86</f>
        <v/>
      </c>
      <c r="S416" s="511">
        <f>'別紙１-9月'!R86</f>
        <v>0</v>
      </c>
      <c r="T416" s="512">
        <f>'別紙１-9月'!S86</f>
        <v>0</v>
      </c>
      <c r="U416" s="512">
        <f>'別紙１-9月'!T86</f>
        <v>0</v>
      </c>
      <c r="V416" s="511">
        <f>'別紙１-9月'!U86</f>
        <v>0</v>
      </c>
      <c r="W416" s="511">
        <f>'別紙１-9月'!V86</f>
        <v>0</v>
      </c>
      <c r="X416" s="510" t="str">
        <f>'別紙１-9月'!W86</f>
        <v/>
      </c>
    </row>
    <row r="417">
      <c r="A417" s="510" t="s">
        <v>317</v>
      </c>
      <c r="B417" s="510" t="str">
        <f>'別紙１-9月'!A87</f>
        <v/>
      </c>
      <c r="C417" s="510" t="str">
        <f>'別紙１-9月'!B87</f>
        <v/>
      </c>
      <c r="D417" s="510" t="str">
        <f>'別紙１-9月'!C87</f>
        <v/>
      </c>
      <c r="E417" s="510" t="str">
        <f>'別紙１-9月'!D87</f>
        <v/>
      </c>
      <c r="F417" s="510" t="str">
        <f>'別紙１-9月'!E87</f>
        <v/>
      </c>
      <c r="G417" s="510" t="str">
        <f>'別紙１-9月'!F87</f>
        <v/>
      </c>
      <c r="H417" s="510" t="str">
        <f>'別紙１-9月'!G87</f>
        <v/>
      </c>
      <c r="I417" s="510" t="str">
        <f>'別紙１-9月'!H87</f>
        <v/>
      </c>
      <c r="J417" s="510" t="str">
        <f>'別紙１-9月'!I87</f>
        <v/>
      </c>
      <c r="K417" s="510" t="str">
        <f>'別紙１-9月'!J87</f>
        <v/>
      </c>
      <c r="L417" s="510" t="str">
        <f>'別紙１-9月'!K87</f>
        <v/>
      </c>
      <c r="M417" s="511" t="str">
        <f>'別紙１-9月'!L87</f>
        <v/>
      </c>
      <c r="N417" s="512">
        <f>'別紙１-9月'!M87</f>
        <v>0</v>
      </c>
      <c r="O417" s="511">
        <f>'別紙１-9月'!N87</f>
        <v>0</v>
      </c>
      <c r="P417" s="511" t="str">
        <f>'別紙１-9月'!O87</f>
        <v/>
      </c>
      <c r="Q417" s="511" t="str">
        <f>'別紙１-9月'!P87</f>
        <v/>
      </c>
      <c r="R417" s="511" t="str">
        <f>'別紙１-9月'!Q87</f>
        <v/>
      </c>
      <c r="S417" s="511">
        <f>'別紙１-9月'!R87</f>
        <v>0</v>
      </c>
      <c r="T417" s="512">
        <f>'別紙１-9月'!S87</f>
        <v>0</v>
      </c>
      <c r="U417" s="512">
        <f>'別紙１-9月'!T87</f>
        <v>0</v>
      </c>
      <c r="V417" s="511">
        <f>'別紙１-9月'!U87</f>
        <v>0</v>
      </c>
      <c r="W417" s="511">
        <f>'別紙１-9月'!V87</f>
        <v>0</v>
      </c>
      <c r="X417" s="510" t="str">
        <f>'別紙１-9月'!W87</f>
        <v/>
      </c>
    </row>
    <row r="418">
      <c r="A418" s="510" t="s">
        <v>317</v>
      </c>
      <c r="B418" s="510" t="str">
        <f>'別紙１-9月'!A88</f>
        <v/>
      </c>
      <c r="C418" s="510" t="str">
        <f>'別紙１-9月'!B88</f>
        <v/>
      </c>
      <c r="D418" s="510" t="str">
        <f>'別紙１-9月'!C88</f>
        <v/>
      </c>
      <c r="E418" s="510" t="str">
        <f>'別紙１-9月'!D88</f>
        <v/>
      </c>
      <c r="F418" s="510" t="str">
        <f>'別紙１-9月'!E88</f>
        <v/>
      </c>
      <c r="G418" s="510" t="str">
        <f>'別紙１-9月'!F88</f>
        <v/>
      </c>
      <c r="H418" s="510" t="str">
        <f>'別紙１-9月'!G88</f>
        <v/>
      </c>
      <c r="I418" s="510" t="str">
        <f>'別紙１-9月'!H88</f>
        <v/>
      </c>
      <c r="J418" s="510" t="str">
        <f>'別紙１-9月'!I88</f>
        <v/>
      </c>
      <c r="K418" s="510" t="str">
        <f>'別紙１-9月'!J88</f>
        <v/>
      </c>
      <c r="L418" s="510" t="str">
        <f>'別紙１-9月'!K88</f>
        <v/>
      </c>
      <c r="M418" s="511" t="str">
        <f>'別紙１-9月'!L88</f>
        <v/>
      </c>
      <c r="N418" s="512">
        <f>'別紙１-9月'!M88</f>
        <v>0</v>
      </c>
      <c r="O418" s="511">
        <f>'別紙１-9月'!N88</f>
        <v>0</v>
      </c>
      <c r="P418" s="511" t="str">
        <f>'別紙１-9月'!O88</f>
        <v/>
      </c>
      <c r="Q418" s="511" t="str">
        <f>'別紙１-9月'!P88</f>
        <v/>
      </c>
      <c r="R418" s="511" t="str">
        <f>'別紙１-9月'!Q88</f>
        <v/>
      </c>
      <c r="S418" s="511">
        <f>'別紙１-9月'!R88</f>
        <v>0</v>
      </c>
      <c r="T418" s="512">
        <f>'別紙１-9月'!S88</f>
        <v>0</v>
      </c>
      <c r="U418" s="512">
        <f>'別紙１-9月'!T88</f>
        <v>0</v>
      </c>
      <c r="V418" s="511">
        <f>'別紙１-9月'!U88</f>
        <v>0</v>
      </c>
      <c r="W418" s="511">
        <f>'別紙１-9月'!V88</f>
        <v>0</v>
      </c>
      <c r="X418" s="510" t="str">
        <f>'別紙１-9月'!W88</f>
        <v/>
      </c>
    </row>
    <row r="419">
      <c r="A419" s="510" t="s">
        <v>317</v>
      </c>
      <c r="B419" s="510" t="str">
        <f>'別紙１-9月'!A89</f>
        <v/>
      </c>
      <c r="C419" s="510" t="str">
        <f>'別紙１-9月'!B89</f>
        <v/>
      </c>
      <c r="D419" s="510" t="str">
        <f>'別紙１-9月'!C89</f>
        <v/>
      </c>
      <c r="E419" s="510" t="str">
        <f>'別紙１-9月'!D89</f>
        <v/>
      </c>
      <c r="F419" s="510" t="str">
        <f>'別紙１-9月'!E89</f>
        <v/>
      </c>
      <c r="G419" s="510" t="str">
        <f>'別紙１-9月'!F89</f>
        <v/>
      </c>
      <c r="H419" s="510" t="str">
        <f>'別紙１-9月'!G89</f>
        <v/>
      </c>
      <c r="I419" s="510" t="str">
        <f>'別紙１-9月'!H89</f>
        <v/>
      </c>
      <c r="J419" s="510" t="str">
        <f>'別紙１-9月'!I89</f>
        <v/>
      </c>
      <c r="K419" s="510" t="str">
        <f>'別紙１-9月'!J89</f>
        <v/>
      </c>
      <c r="L419" s="510" t="str">
        <f>'別紙１-9月'!K89</f>
        <v/>
      </c>
      <c r="M419" s="511" t="str">
        <f>'別紙１-9月'!L89</f>
        <v/>
      </c>
      <c r="N419" s="512">
        <f>'別紙１-9月'!M89</f>
        <v>0</v>
      </c>
      <c r="O419" s="511">
        <f>'別紙１-9月'!N89</f>
        <v>0</v>
      </c>
      <c r="P419" s="511" t="str">
        <f>'別紙１-9月'!O89</f>
        <v/>
      </c>
      <c r="Q419" s="511" t="str">
        <f>'別紙１-9月'!P89</f>
        <v/>
      </c>
      <c r="R419" s="511" t="str">
        <f>'別紙１-9月'!Q89</f>
        <v/>
      </c>
      <c r="S419" s="511">
        <f>'別紙１-9月'!R89</f>
        <v>0</v>
      </c>
      <c r="T419" s="512">
        <f>'別紙１-9月'!S89</f>
        <v>0</v>
      </c>
      <c r="U419" s="512">
        <f>'別紙１-9月'!T89</f>
        <v>0</v>
      </c>
      <c r="V419" s="511">
        <f>'別紙１-9月'!U89</f>
        <v>0</v>
      </c>
      <c r="W419" s="511">
        <f>'別紙１-9月'!V89</f>
        <v>0</v>
      </c>
      <c r="X419" s="510" t="str">
        <f>'別紙１-9月'!W89</f>
        <v/>
      </c>
    </row>
    <row r="420">
      <c r="A420" s="510" t="s">
        <v>317</v>
      </c>
      <c r="B420" s="510" t="str">
        <f>'別紙１-9月'!A90</f>
        <v/>
      </c>
      <c r="C420" s="510" t="str">
        <f>'別紙１-9月'!B90</f>
        <v/>
      </c>
      <c r="D420" s="510" t="str">
        <f>'別紙１-9月'!C90</f>
        <v/>
      </c>
      <c r="E420" s="510" t="str">
        <f>'別紙１-9月'!D90</f>
        <v/>
      </c>
      <c r="F420" s="510" t="str">
        <f>'別紙１-9月'!E90</f>
        <v/>
      </c>
      <c r="G420" s="510" t="str">
        <f>'別紙１-9月'!F90</f>
        <v/>
      </c>
      <c r="H420" s="510" t="str">
        <f>'別紙１-9月'!G90</f>
        <v/>
      </c>
      <c r="I420" s="510" t="str">
        <f>'別紙１-9月'!H90</f>
        <v/>
      </c>
      <c r="J420" s="510" t="str">
        <f>'別紙１-9月'!I90</f>
        <v/>
      </c>
      <c r="K420" s="510" t="str">
        <f>'別紙１-9月'!J90</f>
        <v/>
      </c>
      <c r="L420" s="510" t="str">
        <f>'別紙１-9月'!K90</f>
        <v/>
      </c>
      <c r="M420" s="511" t="str">
        <f>'別紙１-9月'!L90</f>
        <v/>
      </c>
      <c r="N420" s="512">
        <f>'別紙１-9月'!M90</f>
        <v>0</v>
      </c>
      <c r="O420" s="511">
        <f>'別紙１-9月'!N90</f>
        <v>0</v>
      </c>
      <c r="P420" s="511" t="str">
        <f>'別紙１-9月'!O90</f>
        <v/>
      </c>
      <c r="Q420" s="511" t="str">
        <f>'別紙１-9月'!P90</f>
        <v/>
      </c>
      <c r="R420" s="511" t="str">
        <f>'別紙１-9月'!Q90</f>
        <v/>
      </c>
      <c r="S420" s="511">
        <f>'別紙１-9月'!R90</f>
        <v>0</v>
      </c>
      <c r="T420" s="512">
        <f>'別紙１-9月'!S90</f>
        <v>0</v>
      </c>
      <c r="U420" s="512">
        <f>'別紙１-9月'!T90</f>
        <v>0</v>
      </c>
      <c r="V420" s="511">
        <f>'別紙１-9月'!U90</f>
        <v>0</v>
      </c>
      <c r="W420" s="511">
        <f>'別紙１-9月'!V90</f>
        <v>0</v>
      </c>
      <c r="X420" s="510" t="str">
        <f>'別紙１-9月'!W90</f>
        <v/>
      </c>
    </row>
    <row r="421">
      <c r="A421" s="510" t="s">
        <v>317</v>
      </c>
      <c r="B421" s="510" t="str">
        <f>'別紙１-9月'!A91</f>
        <v/>
      </c>
      <c r="C421" s="510" t="str">
        <f>'別紙１-9月'!B91</f>
        <v/>
      </c>
      <c r="D421" s="510" t="str">
        <f>'別紙１-9月'!C91</f>
        <v/>
      </c>
      <c r="E421" s="510" t="str">
        <f>'別紙１-9月'!D91</f>
        <v/>
      </c>
      <c r="F421" s="510" t="str">
        <f>'別紙１-9月'!E91</f>
        <v/>
      </c>
      <c r="G421" s="510" t="str">
        <f>'別紙１-9月'!F91</f>
        <v/>
      </c>
      <c r="H421" s="510" t="str">
        <f>'別紙１-9月'!G91</f>
        <v/>
      </c>
      <c r="I421" s="510" t="str">
        <f>'別紙１-9月'!H91</f>
        <v/>
      </c>
      <c r="J421" s="510" t="str">
        <f>'別紙１-9月'!I91</f>
        <v/>
      </c>
      <c r="K421" s="510" t="str">
        <f>'別紙１-9月'!J91</f>
        <v/>
      </c>
      <c r="L421" s="510" t="str">
        <f>'別紙１-9月'!K91</f>
        <v/>
      </c>
      <c r="M421" s="511" t="str">
        <f>'別紙１-9月'!L91</f>
        <v/>
      </c>
      <c r="N421" s="512">
        <f>'別紙１-9月'!M91</f>
        <v>0</v>
      </c>
      <c r="O421" s="511">
        <f>'別紙１-9月'!N91</f>
        <v>0</v>
      </c>
      <c r="P421" s="511" t="str">
        <f>'別紙１-9月'!O91</f>
        <v/>
      </c>
      <c r="Q421" s="511" t="str">
        <f>'別紙１-9月'!P91</f>
        <v/>
      </c>
      <c r="R421" s="511" t="str">
        <f>'別紙１-9月'!Q91</f>
        <v/>
      </c>
      <c r="S421" s="511">
        <f>'別紙１-9月'!R91</f>
        <v>0</v>
      </c>
      <c r="T421" s="512">
        <f>'別紙１-9月'!S91</f>
        <v>0</v>
      </c>
      <c r="U421" s="512">
        <f>'別紙１-9月'!T91</f>
        <v>0</v>
      </c>
      <c r="V421" s="511">
        <f>'別紙１-9月'!U91</f>
        <v>0</v>
      </c>
      <c r="W421" s="511">
        <f>'別紙１-9月'!V91</f>
        <v>0</v>
      </c>
      <c r="X421" s="510" t="str">
        <f>'別紙１-9月'!W91</f>
        <v/>
      </c>
    </row>
    <row r="422">
      <c r="A422" s="510" t="s">
        <v>317</v>
      </c>
      <c r="B422" s="510" t="str">
        <f>'別紙１-9月'!A92</f>
        <v/>
      </c>
      <c r="C422" s="510" t="str">
        <f>'別紙１-9月'!B92</f>
        <v/>
      </c>
      <c r="D422" s="510" t="str">
        <f>'別紙１-9月'!C92</f>
        <v/>
      </c>
      <c r="E422" s="510" t="str">
        <f>'別紙１-9月'!D92</f>
        <v/>
      </c>
      <c r="F422" s="510" t="str">
        <f>'別紙１-9月'!E92</f>
        <v/>
      </c>
      <c r="G422" s="510" t="str">
        <f>'別紙１-9月'!F92</f>
        <v/>
      </c>
      <c r="H422" s="510" t="str">
        <f>'別紙１-9月'!G92</f>
        <v/>
      </c>
      <c r="I422" s="510" t="str">
        <f>'別紙１-9月'!H92</f>
        <v/>
      </c>
      <c r="J422" s="510" t="str">
        <f>'別紙１-9月'!I92</f>
        <v/>
      </c>
      <c r="K422" s="510" t="str">
        <f>'別紙１-9月'!J92</f>
        <v/>
      </c>
      <c r="L422" s="510" t="str">
        <f>'別紙１-9月'!K92</f>
        <v/>
      </c>
      <c r="M422" s="511" t="str">
        <f>'別紙１-9月'!L92</f>
        <v/>
      </c>
      <c r="N422" s="512">
        <f>'別紙１-9月'!M92</f>
        <v>0</v>
      </c>
      <c r="O422" s="511">
        <f>'別紙１-9月'!N92</f>
        <v>0</v>
      </c>
      <c r="P422" s="511" t="str">
        <f>'別紙１-9月'!O92</f>
        <v/>
      </c>
      <c r="Q422" s="511" t="str">
        <f>'別紙１-9月'!P92</f>
        <v/>
      </c>
      <c r="R422" s="511" t="str">
        <f>'別紙１-9月'!Q92</f>
        <v/>
      </c>
      <c r="S422" s="511">
        <f>'別紙１-9月'!R92</f>
        <v>0</v>
      </c>
      <c r="T422" s="512">
        <f>'別紙１-9月'!S92</f>
        <v>0</v>
      </c>
      <c r="U422" s="512">
        <f>'別紙１-9月'!T92</f>
        <v>0</v>
      </c>
      <c r="V422" s="511">
        <f>'別紙１-9月'!U92</f>
        <v>0</v>
      </c>
      <c r="W422" s="511">
        <f>'別紙１-9月'!V92</f>
        <v>0</v>
      </c>
      <c r="X422" s="510" t="str">
        <f>'別紙１-9月'!W92</f>
        <v/>
      </c>
    </row>
    <row r="423">
      <c r="A423" s="510" t="s">
        <v>317</v>
      </c>
      <c r="B423" s="510" t="str">
        <f>'別紙１-9月'!A93</f>
        <v/>
      </c>
      <c r="C423" s="510" t="str">
        <f>'別紙１-9月'!B93</f>
        <v/>
      </c>
      <c r="D423" s="510" t="str">
        <f>'別紙１-9月'!C93</f>
        <v/>
      </c>
      <c r="E423" s="510" t="str">
        <f>'別紙１-9月'!D93</f>
        <v/>
      </c>
      <c r="F423" s="510" t="str">
        <f>'別紙１-9月'!E93</f>
        <v/>
      </c>
      <c r="G423" s="510" t="str">
        <f>'別紙１-9月'!F93</f>
        <v/>
      </c>
      <c r="H423" s="510" t="str">
        <f>'別紙１-9月'!G93</f>
        <v/>
      </c>
      <c r="I423" s="510" t="str">
        <f>'別紙１-9月'!H93</f>
        <v/>
      </c>
      <c r="J423" s="510" t="str">
        <f>'別紙１-9月'!I93</f>
        <v/>
      </c>
      <c r="K423" s="510" t="str">
        <f>'別紙１-9月'!J93</f>
        <v/>
      </c>
      <c r="L423" s="510" t="str">
        <f>'別紙１-9月'!K93</f>
        <v/>
      </c>
      <c r="M423" s="511" t="str">
        <f>'別紙１-9月'!L93</f>
        <v/>
      </c>
      <c r="N423" s="512">
        <f>'別紙１-9月'!M93</f>
        <v>0</v>
      </c>
      <c r="O423" s="511">
        <f>'別紙１-9月'!N93</f>
        <v>0</v>
      </c>
      <c r="P423" s="511" t="str">
        <f>'別紙１-9月'!O93</f>
        <v/>
      </c>
      <c r="Q423" s="511" t="str">
        <f>'別紙１-9月'!P93</f>
        <v/>
      </c>
      <c r="R423" s="511" t="str">
        <f>'別紙１-9月'!Q93</f>
        <v/>
      </c>
      <c r="S423" s="511">
        <f>'別紙１-9月'!R93</f>
        <v>0</v>
      </c>
      <c r="T423" s="512">
        <f>'別紙１-9月'!S93</f>
        <v>0</v>
      </c>
      <c r="U423" s="512">
        <f>'別紙１-9月'!T93</f>
        <v>0</v>
      </c>
      <c r="V423" s="511">
        <f>'別紙１-9月'!U93</f>
        <v>0</v>
      </c>
      <c r="W423" s="511">
        <f>'別紙１-9月'!V93</f>
        <v>0</v>
      </c>
      <c r="X423" s="510" t="str">
        <f>'別紙１-9月'!W93</f>
        <v/>
      </c>
    </row>
    <row r="424">
      <c r="A424" s="510" t="s">
        <v>317</v>
      </c>
      <c r="B424" s="510" t="str">
        <f>'別紙１-9月'!A94</f>
        <v/>
      </c>
      <c r="C424" s="510" t="str">
        <f>'別紙１-9月'!B94</f>
        <v/>
      </c>
      <c r="D424" s="510" t="str">
        <f>'別紙１-9月'!C94</f>
        <v/>
      </c>
      <c r="E424" s="510" t="str">
        <f>'別紙１-9月'!D94</f>
        <v/>
      </c>
      <c r="F424" s="510" t="str">
        <f>'別紙１-9月'!E94</f>
        <v/>
      </c>
      <c r="G424" s="510" t="str">
        <f>'別紙１-9月'!F94</f>
        <v/>
      </c>
      <c r="H424" s="510" t="str">
        <f>'別紙１-9月'!G94</f>
        <v/>
      </c>
      <c r="I424" s="510" t="str">
        <f>'別紙１-9月'!H94</f>
        <v/>
      </c>
      <c r="J424" s="510" t="str">
        <f>'別紙１-9月'!I94</f>
        <v/>
      </c>
      <c r="K424" s="510" t="str">
        <f>'別紙１-9月'!J94</f>
        <v/>
      </c>
      <c r="L424" s="510" t="str">
        <f>'別紙１-9月'!K94</f>
        <v/>
      </c>
      <c r="M424" s="511" t="str">
        <f>'別紙１-9月'!L94</f>
        <v/>
      </c>
      <c r="N424" s="512">
        <f>'別紙１-9月'!M94</f>
        <v>0</v>
      </c>
      <c r="O424" s="511">
        <f>'別紙１-9月'!N94</f>
        <v>0</v>
      </c>
      <c r="P424" s="511" t="str">
        <f>'別紙１-9月'!O94</f>
        <v/>
      </c>
      <c r="Q424" s="511" t="str">
        <f>'別紙１-9月'!P94</f>
        <v/>
      </c>
      <c r="R424" s="511" t="str">
        <f>'別紙１-9月'!Q94</f>
        <v/>
      </c>
      <c r="S424" s="511">
        <f>'別紙１-9月'!R94</f>
        <v>0</v>
      </c>
      <c r="T424" s="512">
        <f>'別紙１-9月'!S94</f>
        <v>0</v>
      </c>
      <c r="U424" s="512">
        <f>'別紙１-9月'!T94</f>
        <v>0</v>
      </c>
      <c r="V424" s="511">
        <f>'別紙１-9月'!U94</f>
        <v>0</v>
      </c>
      <c r="W424" s="511">
        <f>'別紙１-9月'!V94</f>
        <v>0</v>
      </c>
      <c r="X424" s="510" t="str">
        <f>'別紙１-9月'!W94</f>
        <v/>
      </c>
    </row>
    <row r="425">
      <c r="A425" s="510" t="s">
        <v>317</v>
      </c>
      <c r="B425" s="510" t="str">
        <f>'別紙１-9月'!A95</f>
        <v/>
      </c>
      <c r="C425" s="510" t="str">
        <f>'別紙１-9月'!B95</f>
        <v/>
      </c>
      <c r="D425" s="510" t="str">
        <f>'別紙１-9月'!C95</f>
        <v/>
      </c>
      <c r="E425" s="510" t="str">
        <f>'別紙１-9月'!D95</f>
        <v/>
      </c>
      <c r="F425" s="510" t="str">
        <f>'別紙１-9月'!E95</f>
        <v/>
      </c>
      <c r="G425" s="510" t="str">
        <f>'別紙１-9月'!F95</f>
        <v/>
      </c>
      <c r="H425" s="510" t="str">
        <f>'別紙１-9月'!G95</f>
        <v/>
      </c>
      <c r="I425" s="510" t="str">
        <f>'別紙１-9月'!H95</f>
        <v/>
      </c>
      <c r="J425" s="510" t="str">
        <f>'別紙１-9月'!I95</f>
        <v/>
      </c>
      <c r="K425" s="510" t="str">
        <f>'別紙１-9月'!J95</f>
        <v/>
      </c>
      <c r="L425" s="510" t="str">
        <f>'別紙１-9月'!K95</f>
        <v/>
      </c>
      <c r="M425" s="511" t="str">
        <f>'別紙１-9月'!L95</f>
        <v/>
      </c>
      <c r="N425" s="512">
        <f>'別紙１-9月'!M95</f>
        <v>0</v>
      </c>
      <c r="O425" s="511">
        <f>'別紙１-9月'!N95</f>
        <v>0</v>
      </c>
      <c r="P425" s="511" t="str">
        <f>'別紙１-9月'!O95</f>
        <v/>
      </c>
      <c r="Q425" s="511" t="str">
        <f>'別紙１-9月'!P95</f>
        <v/>
      </c>
      <c r="R425" s="511" t="str">
        <f>'別紙１-9月'!Q95</f>
        <v/>
      </c>
      <c r="S425" s="511">
        <f>'別紙１-9月'!R95</f>
        <v>0</v>
      </c>
      <c r="T425" s="512">
        <f>'別紙１-9月'!S95</f>
        <v>0</v>
      </c>
      <c r="U425" s="512">
        <f>'別紙１-9月'!T95</f>
        <v>0</v>
      </c>
      <c r="V425" s="511">
        <f>'別紙１-9月'!U95</f>
        <v>0</v>
      </c>
      <c r="W425" s="511">
        <f>'別紙１-9月'!V95</f>
        <v>0</v>
      </c>
      <c r="X425" s="510" t="str">
        <f>'別紙１-9月'!W95</f>
        <v/>
      </c>
    </row>
    <row r="426">
      <c r="A426" s="510" t="s">
        <v>317</v>
      </c>
      <c r="B426" s="510" t="str">
        <f>'別紙１-9月'!A96</f>
        <v/>
      </c>
      <c r="C426" s="510" t="str">
        <f>'別紙１-9月'!B96</f>
        <v/>
      </c>
      <c r="D426" s="510" t="str">
        <f>'別紙１-9月'!C96</f>
        <v/>
      </c>
      <c r="E426" s="510" t="str">
        <f>'別紙１-9月'!D96</f>
        <v/>
      </c>
      <c r="F426" s="510" t="str">
        <f>'別紙１-9月'!E96</f>
        <v/>
      </c>
      <c r="G426" s="510" t="str">
        <f>'別紙１-9月'!F96</f>
        <v/>
      </c>
      <c r="H426" s="510" t="str">
        <f>'別紙１-9月'!G96</f>
        <v/>
      </c>
      <c r="I426" s="510" t="str">
        <f>'別紙１-9月'!H96</f>
        <v/>
      </c>
      <c r="J426" s="510" t="str">
        <f>'別紙１-9月'!I96</f>
        <v/>
      </c>
      <c r="K426" s="510" t="str">
        <f>'別紙１-9月'!J96</f>
        <v/>
      </c>
      <c r="L426" s="510" t="str">
        <f>'別紙１-9月'!K96</f>
        <v/>
      </c>
      <c r="M426" s="511" t="str">
        <f>'別紙１-9月'!L96</f>
        <v/>
      </c>
      <c r="N426" s="512">
        <f>'別紙１-9月'!M96</f>
        <v>0</v>
      </c>
      <c r="O426" s="511">
        <f>'別紙１-9月'!N96</f>
        <v>0</v>
      </c>
      <c r="P426" s="511" t="str">
        <f>'別紙１-9月'!O96</f>
        <v/>
      </c>
      <c r="Q426" s="511" t="str">
        <f>'別紙１-9月'!P96</f>
        <v/>
      </c>
      <c r="R426" s="511" t="str">
        <f>'別紙１-9月'!Q96</f>
        <v/>
      </c>
      <c r="S426" s="511">
        <f>'別紙１-9月'!R96</f>
        <v>0</v>
      </c>
      <c r="T426" s="512">
        <f>'別紙１-9月'!S96</f>
        <v>0</v>
      </c>
      <c r="U426" s="512">
        <f>'別紙１-9月'!T96</f>
        <v>0</v>
      </c>
      <c r="V426" s="511">
        <f>'別紙１-9月'!U96</f>
        <v>0</v>
      </c>
      <c r="W426" s="511">
        <f>'別紙１-9月'!V96</f>
        <v>0</v>
      </c>
      <c r="X426" s="510" t="str">
        <f>'別紙１-9月'!W96</f>
        <v/>
      </c>
    </row>
    <row r="427">
      <c r="A427" s="510" t="s">
        <v>318</v>
      </c>
      <c r="B427" s="510" t="str">
        <f>'別紙１-10月'!A27</f>
        <v/>
      </c>
      <c r="C427" s="510" t="str">
        <f>'別紙１-10月'!B27</f>
        <v/>
      </c>
      <c r="D427" s="510" t="str">
        <f>'別紙１-10月'!C27</f>
        <v/>
      </c>
      <c r="E427" s="510" t="str">
        <f>'別紙１-10月'!D27</f>
        <v/>
      </c>
      <c r="F427" s="510" t="str">
        <f>'別紙１-10月'!E27</f>
        <v/>
      </c>
      <c r="G427" s="510" t="str">
        <f>'別紙１-10月'!F27</f>
        <v/>
      </c>
      <c r="H427" s="510" t="str">
        <f>'別紙１-10月'!G27</f>
        <v/>
      </c>
      <c r="I427" s="510" t="str">
        <f>'別紙１-10月'!H27</f>
        <v/>
      </c>
      <c r="J427" s="510" t="str">
        <f>'別紙１-10月'!I27</f>
        <v/>
      </c>
      <c r="K427" s="510" t="str">
        <f>'別紙１-10月'!J27</f>
        <v/>
      </c>
      <c r="L427" s="510" t="str">
        <f>'別紙１-10月'!K27</f>
        <v/>
      </c>
      <c r="M427" s="511" t="str">
        <f>'別紙１-10月'!L27</f>
        <v/>
      </c>
      <c r="N427" s="512">
        <f>'別紙１-10月'!M27</f>
        <v>0</v>
      </c>
      <c r="O427" s="511">
        <f>'別紙１-10月'!N27</f>
        <v>0</v>
      </c>
      <c r="P427" s="511" t="str">
        <f>'別紙１-10月'!O27</f>
        <v/>
      </c>
      <c r="Q427" s="511" t="str">
        <f>'別紙１-10月'!P27</f>
        <v/>
      </c>
      <c r="R427" s="511" t="str">
        <f>'別紙１-10月'!Q27</f>
        <v/>
      </c>
      <c r="S427" s="511">
        <f>'別紙１-10月'!R27</f>
        <v>0</v>
      </c>
      <c r="T427" s="512">
        <f>'別紙１-10月'!S27</f>
        <v>0</v>
      </c>
      <c r="U427" s="512">
        <f>'別紙１-10月'!T27</f>
        <v>0</v>
      </c>
      <c r="V427" s="511">
        <f>'別紙１-10月'!U27</f>
        <v>0</v>
      </c>
      <c r="W427" s="511">
        <f>'別紙１-10月'!V27</f>
        <v>0</v>
      </c>
      <c r="X427" s="510" t="str">
        <f>'別紙１-10月'!W27</f>
        <v/>
      </c>
    </row>
    <row r="428">
      <c r="A428" s="510" t="s">
        <v>318</v>
      </c>
      <c r="B428" s="510" t="str">
        <f>'別紙１-10月'!A28</f>
        <v/>
      </c>
      <c r="C428" s="510" t="str">
        <f>'別紙１-10月'!B28</f>
        <v/>
      </c>
      <c r="D428" s="510" t="str">
        <f>'別紙１-10月'!C28</f>
        <v/>
      </c>
      <c r="E428" s="510" t="str">
        <f>'別紙１-10月'!D28</f>
        <v/>
      </c>
      <c r="F428" s="510" t="str">
        <f>'別紙１-10月'!E28</f>
        <v/>
      </c>
      <c r="G428" s="510" t="str">
        <f>'別紙１-10月'!F28</f>
        <v/>
      </c>
      <c r="H428" s="510" t="str">
        <f>'別紙１-10月'!G28</f>
        <v/>
      </c>
      <c r="I428" s="510" t="str">
        <f>'別紙１-10月'!H28</f>
        <v/>
      </c>
      <c r="J428" s="510" t="str">
        <f>'別紙１-10月'!I28</f>
        <v/>
      </c>
      <c r="K428" s="510" t="str">
        <f>'別紙１-10月'!J28</f>
        <v/>
      </c>
      <c r="L428" s="510" t="str">
        <f>'別紙１-10月'!K28</f>
        <v/>
      </c>
      <c r="M428" s="511" t="str">
        <f>'別紙１-10月'!L28</f>
        <v/>
      </c>
      <c r="N428" s="512">
        <f>'別紙１-10月'!M28</f>
        <v>0</v>
      </c>
      <c r="O428" s="511">
        <f>'別紙１-10月'!N28</f>
        <v>0</v>
      </c>
      <c r="P428" s="511" t="str">
        <f>'別紙１-10月'!O28</f>
        <v/>
      </c>
      <c r="Q428" s="511" t="str">
        <f>'別紙１-10月'!P28</f>
        <v/>
      </c>
      <c r="R428" s="511" t="str">
        <f>'別紙１-10月'!Q28</f>
        <v/>
      </c>
      <c r="S428" s="511">
        <f>'別紙１-10月'!R28</f>
        <v>0</v>
      </c>
      <c r="T428" s="512">
        <f>'別紙１-10月'!S28</f>
        <v>0</v>
      </c>
      <c r="U428" s="512">
        <f>'別紙１-10月'!T28</f>
        <v>0</v>
      </c>
      <c r="V428" s="511">
        <f>'別紙１-10月'!U28</f>
        <v>0</v>
      </c>
      <c r="W428" s="511">
        <f>'別紙１-10月'!V28</f>
        <v>0</v>
      </c>
      <c r="X428" s="510" t="str">
        <f>'別紙１-10月'!W28</f>
        <v/>
      </c>
    </row>
    <row r="429">
      <c r="A429" s="510" t="s">
        <v>318</v>
      </c>
      <c r="B429" s="510" t="str">
        <f>'別紙１-10月'!A29</f>
        <v/>
      </c>
      <c r="C429" s="510" t="str">
        <f>'別紙１-10月'!B29</f>
        <v/>
      </c>
      <c r="D429" s="510" t="str">
        <f>'別紙１-10月'!C29</f>
        <v/>
      </c>
      <c r="E429" s="510" t="str">
        <f>'別紙１-10月'!D29</f>
        <v/>
      </c>
      <c r="F429" s="510" t="str">
        <f>'別紙１-10月'!E29</f>
        <v/>
      </c>
      <c r="G429" s="510" t="str">
        <f>'別紙１-10月'!F29</f>
        <v/>
      </c>
      <c r="H429" s="510" t="str">
        <f>'別紙１-10月'!G29</f>
        <v/>
      </c>
      <c r="I429" s="510" t="str">
        <f>'別紙１-10月'!H29</f>
        <v/>
      </c>
      <c r="J429" s="510" t="str">
        <f>'別紙１-10月'!I29</f>
        <v/>
      </c>
      <c r="K429" s="510" t="str">
        <f>'別紙１-10月'!J29</f>
        <v/>
      </c>
      <c r="L429" s="510" t="str">
        <f>'別紙１-10月'!K29</f>
        <v/>
      </c>
      <c r="M429" s="511" t="str">
        <f>'別紙１-10月'!L29</f>
        <v/>
      </c>
      <c r="N429" s="512">
        <f>'別紙１-10月'!M29</f>
        <v>0</v>
      </c>
      <c r="O429" s="511">
        <f>'別紙１-10月'!N29</f>
        <v>0</v>
      </c>
      <c r="P429" s="511" t="str">
        <f>'別紙１-10月'!O29</f>
        <v/>
      </c>
      <c r="Q429" s="511" t="str">
        <f>'別紙１-10月'!P29</f>
        <v/>
      </c>
      <c r="R429" s="511" t="str">
        <f>'別紙１-10月'!Q29</f>
        <v/>
      </c>
      <c r="S429" s="511">
        <f>'別紙１-10月'!R29</f>
        <v>0</v>
      </c>
      <c r="T429" s="512">
        <f>'別紙１-10月'!S29</f>
        <v>0</v>
      </c>
      <c r="U429" s="512">
        <f>'別紙１-10月'!T29</f>
        <v>0</v>
      </c>
      <c r="V429" s="511">
        <f>'別紙１-10月'!U29</f>
        <v>0</v>
      </c>
      <c r="W429" s="511">
        <f>'別紙１-10月'!V29</f>
        <v>0</v>
      </c>
      <c r="X429" s="510" t="str">
        <f>'別紙１-10月'!W29</f>
        <v/>
      </c>
    </row>
    <row r="430">
      <c r="A430" s="510" t="s">
        <v>318</v>
      </c>
      <c r="B430" s="510" t="str">
        <f>'別紙１-10月'!A30</f>
        <v/>
      </c>
      <c r="C430" s="510" t="str">
        <f>'別紙１-10月'!B30</f>
        <v/>
      </c>
      <c r="D430" s="510" t="str">
        <f>'別紙１-10月'!C30</f>
        <v/>
      </c>
      <c r="E430" s="510" t="str">
        <f>'別紙１-10月'!D30</f>
        <v/>
      </c>
      <c r="F430" s="510" t="str">
        <f>'別紙１-10月'!E30</f>
        <v/>
      </c>
      <c r="G430" s="510" t="str">
        <f>'別紙１-10月'!F30</f>
        <v/>
      </c>
      <c r="H430" s="510" t="str">
        <f>'別紙１-10月'!G30</f>
        <v/>
      </c>
      <c r="I430" s="510" t="str">
        <f>'別紙１-10月'!H30</f>
        <v/>
      </c>
      <c r="J430" s="510" t="str">
        <f>'別紙１-10月'!I30</f>
        <v/>
      </c>
      <c r="K430" s="510" t="str">
        <f>'別紙１-10月'!J30</f>
        <v/>
      </c>
      <c r="L430" s="510" t="str">
        <f>'別紙１-10月'!K30</f>
        <v/>
      </c>
      <c r="M430" s="511" t="str">
        <f>'別紙１-10月'!L30</f>
        <v/>
      </c>
      <c r="N430" s="512">
        <f>'別紙１-10月'!M30</f>
        <v>0</v>
      </c>
      <c r="O430" s="511">
        <f>'別紙１-10月'!N30</f>
        <v>0</v>
      </c>
      <c r="P430" s="511" t="str">
        <f>'別紙１-10月'!O30</f>
        <v/>
      </c>
      <c r="Q430" s="511" t="str">
        <f>'別紙１-10月'!P30</f>
        <v/>
      </c>
      <c r="R430" s="511" t="str">
        <f>'別紙１-10月'!Q30</f>
        <v/>
      </c>
      <c r="S430" s="511">
        <f>'別紙１-10月'!R30</f>
        <v>0</v>
      </c>
      <c r="T430" s="512">
        <f>'別紙１-10月'!S30</f>
        <v>0</v>
      </c>
      <c r="U430" s="512">
        <f>'別紙１-10月'!T30</f>
        <v>0</v>
      </c>
      <c r="V430" s="511">
        <f>'別紙１-10月'!U30</f>
        <v>0</v>
      </c>
      <c r="W430" s="511">
        <f>'別紙１-10月'!V30</f>
        <v>0</v>
      </c>
      <c r="X430" s="510" t="str">
        <f>'別紙１-10月'!W30</f>
        <v/>
      </c>
    </row>
    <row r="431">
      <c r="A431" s="510" t="s">
        <v>318</v>
      </c>
      <c r="B431" s="510" t="str">
        <f>'別紙１-10月'!A31</f>
        <v/>
      </c>
      <c r="C431" s="510" t="str">
        <f>'別紙１-10月'!B31</f>
        <v/>
      </c>
      <c r="D431" s="510" t="str">
        <f>'別紙１-10月'!C31</f>
        <v/>
      </c>
      <c r="E431" s="510" t="str">
        <f>'別紙１-10月'!D31</f>
        <v/>
      </c>
      <c r="F431" s="510" t="str">
        <f>'別紙１-10月'!E31</f>
        <v/>
      </c>
      <c r="G431" s="510" t="str">
        <f>'別紙１-10月'!F31</f>
        <v/>
      </c>
      <c r="H431" s="510" t="str">
        <f>'別紙１-10月'!G31</f>
        <v/>
      </c>
      <c r="I431" s="510" t="str">
        <f>'別紙１-10月'!H31</f>
        <v/>
      </c>
      <c r="J431" s="510" t="str">
        <f>'別紙１-10月'!I31</f>
        <v/>
      </c>
      <c r="K431" s="510" t="str">
        <f>'別紙１-10月'!J31</f>
        <v/>
      </c>
      <c r="L431" s="510" t="str">
        <f>'別紙１-10月'!K31</f>
        <v/>
      </c>
      <c r="M431" s="511" t="str">
        <f>'別紙１-10月'!L31</f>
        <v/>
      </c>
      <c r="N431" s="512">
        <f>'別紙１-10月'!M31</f>
        <v>0</v>
      </c>
      <c r="O431" s="511">
        <f>'別紙１-10月'!N31</f>
        <v>0</v>
      </c>
      <c r="P431" s="511" t="str">
        <f>'別紙１-10月'!O31</f>
        <v/>
      </c>
      <c r="Q431" s="511" t="str">
        <f>'別紙１-10月'!P31</f>
        <v/>
      </c>
      <c r="R431" s="511" t="str">
        <f>'別紙１-10月'!Q31</f>
        <v/>
      </c>
      <c r="S431" s="511">
        <f>'別紙１-10月'!R31</f>
        <v>0</v>
      </c>
      <c r="T431" s="512">
        <f>'別紙１-10月'!S31</f>
        <v>0</v>
      </c>
      <c r="U431" s="512">
        <f>'別紙１-10月'!T31</f>
        <v>0</v>
      </c>
      <c r="V431" s="511">
        <f>'別紙１-10月'!U31</f>
        <v>0</v>
      </c>
      <c r="W431" s="511">
        <f>'別紙１-10月'!V31</f>
        <v>0</v>
      </c>
      <c r="X431" s="510" t="str">
        <f>'別紙１-10月'!W31</f>
        <v/>
      </c>
    </row>
    <row r="432">
      <c r="A432" s="510" t="s">
        <v>318</v>
      </c>
      <c r="B432" s="510" t="str">
        <f>'別紙１-10月'!A32</f>
        <v/>
      </c>
      <c r="C432" s="510" t="str">
        <f>'別紙１-10月'!B32</f>
        <v/>
      </c>
      <c r="D432" s="510" t="str">
        <f>'別紙１-10月'!C32</f>
        <v/>
      </c>
      <c r="E432" s="510" t="str">
        <f>'別紙１-10月'!D32</f>
        <v/>
      </c>
      <c r="F432" s="510" t="str">
        <f>'別紙１-10月'!E32</f>
        <v/>
      </c>
      <c r="G432" s="510" t="str">
        <f>'別紙１-10月'!F32</f>
        <v/>
      </c>
      <c r="H432" s="510" t="str">
        <f>'別紙１-10月'!G32</f>
        <v/>
      </c>
      <c r="I432" s="510" t="str">
        <f>'別紙１-10月'!H32</f>
        <v/>
      </c>
      <c r="J432" s="510" t="str">
        <f>'別紙１-10月'!I32</f>
        <v/>
      </c>
      <c r="K432" s="510" t="str">
        <f>'別紙１-10月'!J32</f>
        <v/>
      </c>
      <c r="L432" s="510" t="str">
        <f>'別紙１-10月'!K32</f>
        <v/>
      </c>
      <c r="M432" s="511" t="str">
        <f>'別紙１-10月'!L32</f>
        <v/>
      </c>
      <c r="N432" s="512">
        <f>'別紙１-10月'!M32</f>
        <v>0</v>
      </c>
      <c r="O432" s="511">
        <f>'別紙１-10月'!N32</f>
        <v>0</v>
      </c>
      <c r="P432" s="511" t="str">
        <f>'別紙１-10月'!O32</f>
        <v/>
      </c>
      <c r="Q432" s="511" t="str">
        <f>'別紙１-10月'!P32</f>
        <v/>
      </c>
      <c r="R432" s="511" t="str">
        <f>'別紙１-10月'!Q32</f>
        <v/>
      </c>
      <c r="S432" s="511">
        <f>'別紙１-10月'!R32</f>
        <v>0</v>
      </c>
      <c r="T432" s="512">
        <f>'別紙１-10月'!S32</f>
        <v>0</v>
      </c>
      <c r="U432" s="512">
        <f>'別紙１-10月'!T32</f>
        <v>0</v>
      </c>
      <c r="V432" s="511">
        <f>'別紙１-10月'!U32</f>
        <v>0</v>
      </c>
      <c r="W432" s="511">
        <f>'別紙１-10月'!V32</f>
        <v>0</v>
      </c>
      <c r="X432" s="510" t="str">
        <f>'別紙１-10月'!W32</f>
        <v/>
      </c>
    </row>
    <row r="433">
      <c r="A433" s="510" t="s">
        <v>318</v>
      </c>
      <c r="B433" s="510" t="str">
        <f>'別紙１-10月'!A33</f>
        <v/>
      </c>
      <c r="C433" s="510" t="str">
        <f>'別紙１-10月'!B33</f>
        <v/>
      </c>
      <c r="D433" s="510" t="str">
        <f>'別紙１-10月'!C33</f>
        <v/>
      </c>
      <c r="E433" s="510" t="str">
        <f>'別紙１-10月'!D33</f>
        <v/>
      </c>
      <c r="F433" s="510" t="str">
        <f>'別紙１-10月'!E33</f>
        <v/>
      </c>
      <c r="G433" s="510" t="str">
        <f>'別紙１-10月'!F33</f>
        <v/>
      </c>
      <c r="H433" s="510" t="str">
        <f>'別紙１-10月'!G33</f>
        <v/>
      </c>
      <c r="I433" s="510" t="str">
        <f>'別紙１-10月'!H33</f>
        <v/>
      </c>
      <c r="J433" s="510" t="str">
        <f>'別紙１-10月'!I33</f>
        <v/>
      </c>
      <c r="K433" s="510" t="str">
        <f>'別紙１-10月'!J33</f>
        <v/>
      </c>
      <c r="L433" s="510" t="str">
        <f>'別紙１-10月'!K33</f>
        <v/>
      </c>
      <c r="M433" s="511" t="str">
        <f>'別紙１-10月'!L33</f>
        <v/>
      </c>
      <c r="N433" s="512">
        <f>'別紙１-10月'!M33</f>
        <v>0</v>
      </c>
      <c r="O433" s="511">
        <f>'別紙１-10月'!N33</f>
        <v>0</v>
      </c>
      <c r="P433" s="511" t="str">
        <f>'別紙１-10月'!O33</f>
        <v/>
      </c>
      <c r="Q433" s="511" t="str">
        <f>'別紙１-10月'!P33</f>
        <v/>
      </c>
      <c r="R433" s="511" t="str">
        <f>'別紙１-10月'!Q33</f>
        <v/>
      </c>
      <c r="S433" s="511">
        <f>'別紙１-10月'!R33</f>
        <v>0</v>
      </c>
      <c r="T433" s="512">
        <f>'別紙１-10月'!S33</f>
        <v>0</v>
      </c>
      <c r="U433" s="512">
        <f>'別紙１-10月'!T33</f>
        <v>0</v>
      </c>
      <c r="V433" s="511">
        <f>'別紙１-10月'!U33</f>
        <v>0</v>
      </c>
      <c r="W433" s="511">
        <f>'別紙１-10月'!V33</f>
        <v>0</v>
      </c>
      <c r="X433" s="510" t="str">
        <f>'別紙１-10月'!W33</f>
        <v/>
      </c>
    </row>
    <row r="434">
      <c r="A434" s="510" t="s">
        <v>318</v>
      </c>
      <c r="B434" s="510" t="str">
        <f>'別紙１-10月'!A34</f>
        <v/>
      </c>
      <c r="C434" s="510" t="str">
        <f>'別紙１-10月'!B34</f>
        <v/>
      </c>
      <c r="D434" s="510" t="str">
        <f>'別紙１-10月'!C34</f>
        <v/>
      </c>
      <c r="E434" s="510" t="str">
        <f>'別紙１-10月'!D34</f>
        <v/>
      </c>
      <c r="F434" s="510" t="str">
        <f>'別紙１-10月'!E34</f>
        <v/>
      </c>
      <c r="G434" s="510" t="str">
        <f>'別紙１-10月'!F34</f>
        <v/>
      </c>
      <c r="H434" s="510" t="str">
        <f>'別紙１-10月'!G34</f>
        <v/>
      </c>
      <c r="I434" s="510" t="str">
        <f>'別紙１-10月'!H34</f>
        <v/>
      </c>
      <c r="J434" s="510" t="str">
        <f>'別紙１-10月'!I34</f>
        <v/>
      </c>
      <c r="K434" s="510" t="str">
        <f>'別紙１-10月'!J34</f>
        <v/>
      </c>
      <c r="L434" s="510" t="str">
        <f>'別紙１-10月'!K34</f>
        <v/>
      </c>
      <c r="M434" s="511" t="str">
        <f>'別紙１-10月'!L34</f>
        <v/>
      </c>
      <c r="N434" s="512">
        <f>'別紙１-10月'!M34</f>
        <v>0</v>
      </c>
      <c r="O434" s="511">
        <f>'別紙１-10月'!N34</f>
        <v>0</v>
      </c>
      <c r="P434" s="511" t="str">
        <f>'別紙１-10月'!O34</f>
        <v/>
      </c>
      <c r="Q434" s="511" t="str">
        <f>'別紙１-10月'!P34</f>
        <v/>
      </c>
      <c r="R434" s="511" t="str">
        <f>'別紙１-10月'!Q34</f>
        <v/>
      </c>
      <c r="S434" s="511">
        <f>'別紙１-10月'!R34</f>
        <v>0</v>
      </c>
      <c r="T434" s="512">
        <f>'別紙１-10月'!S34</f>
        <v>0</v>
      </c>
      <c r="U434" s="512">
        <f>'別紙１-10月'!T34</f>
        <v>0</v>
      </c>
      <c r="V434" s="511">
        <f>'別紙１-10月'!U34</f>
        <v>0</v>
      </c>
      <c r="W434" s="511">
        <f>'別紙１-10月'!V34</f>
        <v>0</v>
      </c>
      <c r="X434" s="510" t="str">
        <f>'別紙１-10月'!W34</f>
        <v/>
      </c>
    </row>
    <row r="435">
      <c r="A435" s="510" t="s">
        <v>318</v>
      </c>
      <c r="B435" s="510" t="str">
        <f>'別紙１-10月'!A35</f>
        <v/>
      </c>
      <c r="C435" s="510" t="str">
        <f>'別紙１-10月'!B35</f>
        <v/>
      </c>
      <c r="D435" s="510" t="str">
        <f>'別紙１-10月'!C35</f>
        <v/>
      </c>
      <c r="E435" s="510" t="str">
        <f>'別紙１-10月'!D35</f>
        <v/>
      </c>
      <c r="F435" s="510" t="str">
        <f>'別紙１-10月'!E35</f>
        <v/>
      </c>
      <c r="G435" s="510" t="str">
        <f>'別紙１-10月'!F35</f>
        <v/>
      </c>
      <c r="H435" s="510" t="str">
        <f>'別紙１-10月'!G35</f>
        <v/>
      </c>
      <c r="I435" s="510" t="str">
        <f>'別紙１-10月'!H35</f>
        <v/>
      </c>
      <c r="J435" s="510" t="str">
        <f>'別紙１-10月'!I35</f>
        <v/>
      </c>
      <c r="K435" s="510" t="str">
        <f>'別紙１-10月'!J35</f>
        <v/>
      </c>
      <c r="L435" s="510" t="str">
        <f>'別紙１-10月'!K35</f>
        <v/>
      </c>
      <c r="M435" s="511" t="str">
        <f>'別紙１-10月'!L35</f>
        <v/>
      </c>
      <c r="N435" s="512">
        <f>'別紙１-10月'!M35</f>
        <v>0</v>
      </c>
      <c r="O435" s="511">
        <f>'別紙１-10月'!N35</f>
        <v>0</v>
      </c>
      <c r="P435" s="511" t="str">
        <f>'別紙１-10月'!O35</f>
        <v/>
      </c>
      <c r="Q435" s="511" t="str">
        <f>'別紙１-10月'!P35</f>
        <v/>
      </c>
      <c r="R435" s="511" t="str">
        <f>'別紙１-10月'!Q35</f>
        <v/>
      </c>
      <c r="S435" s="511">
        <f>'別紙１-10月'!R35</f>
        <v>0</v>
      </c>
      <c r="T435" s="512">
        <f>'別紙１-10月'!S35</f>
        <v>0</v>
      </c>
      <c r="U435" s="512">
        <f>'別紙１-10月'!T35</f>
        <v>0</v>
      </c>
      <c r="V435" s="511">
        <f>'別紙１-10月'!U35</f>
        <v>0</v>
      </c>
      <c r="W435" s="511">
        <f>'別紙１-10月'!V35</f>
        <v>0</v>
      </c>
      <c r="X435" s="510" t="str">
        <f>'別紙１-10月'!W35</f>
        <v/>
      </c>
    </row>
    <row r="436">
      <c r="A436" s="510" t="s">
        <v>318</v>
      </c>
      <c r="B436" s="510" t="str">
        <f>'別紙１-10月'!A36</f>
        <v/>
      </c>
      <c r="C436" s="510" t="str">
        <f>'別紙１-10月'!B36</f>
        <v/>
      </c>
      <c r="D436" s="510" t="str">
        <f>'別紙１-10月'!C36</f>
        <v/>
      </c>
      <c r="E436" s="510" t="str">
        <f>'別紙１-10月'!D36</f>
        <v/>
      </c>
      <c r="F436" s="510" t="str">
        <f>'別紙１-10月'!E36</f>
        <v/>
      </c>
      <c r="G436" s="510" t="str">
        <f>'別紙１-10月'!F36</f>
        <v/>
      </c>
      <c r="H436" s="510" t="str">
        <f>'別紙１-10月'!G36</f>
        <v/>
      </c>
      <c r="I436" s="510" t="str">
        <f>'別紙１-10月'!H36</f>
        <v/>
      </c>
      <c r="J436" s="510" t="str">
        <f>'別紙１-10月'!I36</f>
        <v/>
      </c>
      <c r="K436" s="510" t="str">
        <f>'別紙１-10月'!J36</f>
        <v/>
      </c>
      <c r="L436" s="510" t="str">
        <f>'別紙１-10月'!K36</f>
        <v/>
      </c>
      <c r="M436" s="511" t="str">
        <f>'別紙１-10月'!L36</f>
        <v/>
      </c>
      <c r="N436" s="512">
        <f>'別紙１-10月'!M36</f>
        <v>0</v>
      </c>
      <c r="O436" s="511">
        <f>'別紙１-10月'!N36</f>
        <v>0</v>
      </c>
      <c r="P436" s="511" t="str">
        <f>'別紙１-10月'!O36</f>
        <v/>
      </c>
      <c r="Q436" s="511" t="str">
        <f>'別紙１-10月'!P36</f>
        <v/>
      </c>
      <c r="R436" s="511" t="str">
        <f>'別紙１-10月'!Q36</f>
        <v/>
      </c>
      <c r="S436" s="511">
        <f>'別紙１-10月'!R36</f>
        <v>0</v>
      </c>
      <c r="T436" s="512">
        <f>'別紙１-10月'!S36</f>
        <v>0</v>
      </c>
      <c r="U436" s="512">
        <f>'別紙１-10月'!T36</f>
        <v>0</v>
      </c>
      <c r="V436" s="511">
        <f>'別紙１-10月'!U36</f>
        <v>0</v>
      </c>
      <c r="W436" s="511">
        <f>'別紙１-10月'!V36</f>
        <v>0</v>
      </c>
      <c r="X436" s="510" t="str">
        <f>'別紙１-10月'!W36</f>
        <v/>
      </c>
    </row>
    <row r="437">
      <c r="A437" s="510" t="s">
        <v>318</v>
      </c>
      <c r="B437" s="510" t="str">
        <f>'別紙１-10月'!A37</f>
        <v/>
      </c>
      <c r="C437" s="510" t="str">
        <f>'別紙１-10月'!B37</f>
        <v/>
      </c>
      <c r="D437" s="510" t="str">
        <f>'別紙１-10月'!C37</f>
        <v/>
      </c>
      <c r="E437" s="510" t="str">
        <f>'別紙１-10月'!D37</f>
        <v/>
      </c>
      <c r="F437" s="510" t="str">
        <f>'別紙１-10月'!E37</f>
        <v/>
      </c>
      <c r="G437" s="510" t="str">
        <f>'別紙１-10月'!F37</f>
        <v/>
      </c>
      <c r="H437" s="510" t="str">
        <f>'別紙１-10月'!G37</f>
        <v/>
      </c>
      <c r="I437" s="510" t="str">
        <f>'別紙１-10月'!H37</f>
        <v/>
      </c>
      <c r="J437" s="510" t="str">
        <f>'別紙１-10月'!I37</f>
        <v/>
      </c>
      <c r="K437" s="510" t="str">
        <f>'別紙１-10月'!J37</f>
        <v/>
      </c>
      <c r="L437" s="510" t="str">
        <f>'別紙１-10月'!K37</f>
        <v/>
      </c>
      <c r="M437" s="511" t="str">
        <f>'別紙１-10月'!L37</f>
        <v/>
      </c>
      <c r="N437" s="512">
        <f>'別紙１-10月'!M37</f>
        <v>0</v>
      </c>
      <c r="O437" s="511">
        <f>'別紙１-10月'!N37</f>
        <v>0</v>
      </c>
      <c r="P437" s="511" t="str">
        <f>'別紙１-10月'!O37</f>
        <v/>
      </c>
      <c r="Q437" s="511" t="str">
        <f>'別紙１-10月'!P37</f>
        <v/>
      </c>
      <c r="R437" s="511" t="str">
        <f>'別紙１-10月'!Q37</f>
        <v/>
      </c>
      <c r="S437" s="511">
        <f>'別紙１-10月'!R37</f>
        <v>0</v>
      </c>
      <c r="T437" s="512">
        <f>'別紙１-10月'!S37</f>
        <v>0</v>
      </c>
      <c r="U437" s="512">
        <f>'別紙１-10月'!T37</f>
        <v>0</v>
      </c>
      <c r="V437" s="511">
        <f>'別紙１-10月'!U37</f>
        <v>0</v>
      </c>
      <c r="W437" s="511">
        <f>'別紙１-10月'!V37</f>
        <v>0</v>
      </c>
      <c r="X437" s="510" t="str">
        <f>'別紙１-10月'!W37</f>
        <v/>
      </c>
    </row>
    <row r="438">
      <c r="A438" s="510" t="s">
        <v>318</v>
      </c>
      <c r="B438" s="510" t="str">
        <f>'別紙１-10月'!A38</f>
        <v/>
      </c>
      <c r="C438" s="510" t="str">
        <f>'別紙１-10月'!B38</f>
        <v/>
      </c>
      <c r="D438" s="510" t="str">
        <f>'別紙１-10月'!C38</f>
        <v/>
      </c>
      <c r="E438" s="510" t="str">
        <f>'別紙１-10月'!D38</f>
        <v/>
      </c>
      <c r="F438" s="510" t="str">
        <f>'別紙１-10月'!E38</f>
        <v/>
      </c>
      <c r="G438" s="510" t="str">
        <f>'別紙１-10月'!F38</f>
        <v/>
      </c>
      <c r="H438" s="510" t="str">
        <f>'別紙１-10月'!G38</f>
        <v/>
      </c>
      <c r="I438" s="510" t="str">
        <f>'別紙１-10月'!H38</f>
        <v/>
      </c>
      <c r="J438" s="510" t="str">
        <f>'別紙１-10月'!I38</f>
        <v/>
      </c>
      <c r="K438" s="510" t="str">
        <f>'別紙１-10月'!J38</f>
        <v/>
      </c>
      <c r="L438" s="510" t="str">
        <f>'別紙１-10月'!K38</f>
        <v/>
      </c>
      <c r="M438" s="511" t="str">
        <f>'別紙１-10月'!L38</f>
        <v/>
      </c>
      <c r="N438" s="512">
        <f>'別紙１-10月'!M38</f>
        <v>0</v>
      </c>
      <c r="O438" s="511">
        <f>'別紙１-10月'!N38</f>
        <v>0</v>
      </c>
      <c r="P438" s="511" t="str">
        <f>'別紙１-10月'!O38</f>
        <v/>
      </c>
      <c r="Q438" s="511" t="str">
        <f>'別紙１-10月'!P38</f>
        <v/>
      </c>
      <c r="R438" s="511" t="str">
        <f>'別紙１-10月'!Q38</f>
        <v/>
      </c>
      <c r="S438" s="511">
        <f>'別紙１-10月'!R38</f>
        <v>0</v>
      </c>
      <c r="T438" s="512">
        <f>'別紙１-10月'!S38</f>
        <v>0</v>
      </c>
      <c r="U438" s="512">
        <f>'別紙１-10月'!T38</f>
        <v>0</v>
      </c>
      <c r="V438" s="511">
        <f>'別紙１-10月'!U38</f>
        <v>0</v>
      </c>
      <c r="W438" s="511">
        <f>'別紙１-10月'!V38</f>
        <v>0</v>
      </c>
      <c r="X438" s="510" t="str">
        <f>'別紙１-10月'!W38</f>
        <v/>
      </c>
    </row>
    <row r="439">
      <c r="A439" s="510" t="s">
        <v>318</v>
      </c>
      <c r="B439" s="510" t="str">
        <f>'別紙１-10月'!A39</f>
        <v/>
      </c>
      <c r="C439" s="510" t="str">
        <f>'別紙１-10月'!B39</f>
        <v/>
      </c>
      <c r="D439" s="510" t="str">
        <f>'別紙１-10月'!C39</f>
        <v/>
      </c>
      <c r="E439" s="510" t="str">
        <f>'別紙１-10月'!D39</f>
        <v/>
      </c>
      <c r="F439" s="510" t="str">
        <f>'別紙１-10月'!E39</f>
        <v/>
      </c>
      <c r="G439" s="510" t="str">
        <f>'別紙１-10月'!F39</f>
        <v/>
      </c>
      <c r="H439" s="510" t="str">
        <f>'別紙１-10月'!G39</f>
        <v/>
      </c>
      <c r="I439" s="510" t="str">
        <f>'別紙１-10月'!H39</f>
        <v/>
      </c>
      <c r="J439" s="510" t="str">
        <f>'別紙１-10月'!I39</f>
        <v/>
      </c>
      <c r="K439" s="510" t="str">
        <f>'別紙１-10月'!J39</f>
        <v/>
      </c>
      <c r="L439" s="510" t="str">
        <f>'別紙１-10月'!K39</f>
        <v/>
      </c>
      <c r="M439" s="511" t="str">
        <f>'別紙１-10月'!L39</f>
        <v/>
      </c>
      <c r="N439" s="512">
        <f>'別紙１-10月'!M39</f>
        <v>0</v>
      </c>
      <c r="O439" s="511">
        <f>'別紙１-10月'!N39</f>
        <v>0</v>
      </c>
      <c r="P439" s="511" t="str">
        <f>'別紙１-10月'!O39</f>
        <v/>
      </c>
      <c r="Q439" s="511" t="str">
        <f>'別紙１-10月'!P39</f>
        <v/>
      </c>
      <c r="R439" s="511" t="str">
        <f>'別紙１-10月'!Q39</f>
        <v/>
      </c>
      <c r="S439" s="511">
        <f>'別紙１-10月'!R39</f>
        <v>0</v>
      </c>
      <c r="T439" s="512">
        <f>'別紙１-10月'!S39</f>
        <v>0</v>
      </c>
      <c r="U439" s="512">
        <f>'別紙１-10月'!T39</f>
        <v>0</v>
      </c>
      <c r="V439" s="511">
        <f>'別紙１-10月'!U39</f>
        <v>0</v>
      </c>
      <c r="W439" s="511">
        <f>'別紙１-10月'!V39</f>
        <v>0</v>
      </c>
      <c r="X439" s="510" t="str">
        <f>'別紙１-10月'!W39</f>
        <v/>
      </c>
    </row>
    <row r="440">
      <c r="A440" s="510" t="s">
        <v>318</v>
      </c>
      <c r="B440" s="510" t="str">
        <f>'別紙１-10月'!A40</f>
        <v/>
      </c>
      <c r="C440" s="510" t="str">
        <f>'別紙１-10月'!B40</f>
        <v/>
      </c>
      <c r="D440" s="510" t="str">
        <f>'別紙１-10月'!C40</f>
        <v/>
      </c>
      <c r="E440" s="510" t="str">
        <f>'別紙１-10月'!D40</f>
        <v/>
      </c>
      <c r="F440" s="510" t="str">
        <f>'別紙１-10月'!E40</f>
        <v/>
      </c>
      <c r="G440" s="510" t="str">
        <f>'別紙１-10月'!F40</f>
        <v/>
      </c>
      <c r="H440" s="510" t="str">
        <f>'別紙１-10月'!G40</f>
        <v/>
      </c>
      <c r="I440" s="510" t="str">
        <f>'別紙１-10月'!H40</f>
        <v/>
      </c>
      <c r="J440" s="510" t="str">
        <f>'別紙１-10月'!I40</f>
        <v/>
      </c>
      <c r="K440" s="510" t="str">
        <f>'別紙１-10月'!J40</f>
        <v/>
      </c>
      <c r="L440" s="510" t="str">
        <f>'別紙１-10月'!K40</f>
        <v/>
      </c>
      <c r="M440" s="511" t="str">
        <f>'別紙１-10月'!L40</f>
        <v/>
      </c>
      <c r="N440" s="512">
        <f>'別紙１-10月'!M40</f>
        <v>0</v>
      </c>
      <c r="O440" s="511">
        <f>'別紙１-10月'!N40</f>
        <v>0</v>
      </c>
      <c r="P440" s="511" t="str">
        <f>'別紙１-10月'!O40</f>
        <v/>
      </c>
      <c r="Q440" s="511" t="str">
        <f>'別紙１-10月'!P40</f>
        <v/>
      </c>
      <c r="R440" s="511" t="str">
        <f>'別紙１-10月'!Q40</f>
        <v/>
      </c>
      <c r="S440" s="511">
        <f>'別紙１-10月'!R40</f>
        <v>0</v>
      </c>
      <c r="T440" s="512">
        <f>'別紙１-10月'!S40</f>
        <v>0</v>
      </c>
      <c r="U440" s="512">
        <f>'別紙１-10月'!T40</f>
        <v>0</v>
      </c>
      <c r="V440" s="511">
        <f>'別紙１-10月'!U40</f>
        <v>0</v>
      </c>
      <c r="W440" s="511">
        <f>'別紙１-10月'!V40</f>
        <v>0</v>
      </c>
      <c r="X440" s="510" t="str">
        <f>'別紙１-10月'!W40</f>
        <v/>
      </c>
    </row>
    <row r="441">
      <c r="A441" s="510" t="s">
        <v>318</v>
      </c>
      <c r="B441" s="510" t="str">
        <f>'別紙１-10月'!A41</f>
        <v/>
      </c>
      <c r="C441" s="510" t="str">
        <f>'別紙１-10月'!B41</f>
        <v/>
      </c>
      <c r="D441" s="510" t="str">
        <f>'別紙１-10月'!C41</f>
        <v/>
      </c>
      <c r="E441" s="510" t="str">
        <f>'別紙１-10月'!D41</f>
        <v/>
      </c>
      <c r="F441" s="510" t="str">
        <f>'別紙１-10月'!E41</f>
        <v/>
      </c>
      <c r="G441" s="510" t="str">
        <f>'別紙１-10月'!F41</f>
        <v/>
      </c>
      <c r="H441" s="510" t="str">
        <f>'別紙１-10月'!G41</f>
        <v/>
      </c>
      <c r="I441" s="510" t="str">
        <f>'別紙１-10月'!H41</f>
        <v/>
      </c>
      <c r="J441" s="510" t="str">
        <f>'別紙１-10月'!I41</f>
        <v/>
      </c>
      <c r="K441" s="510" t="str">
        <f>'別紙１-10月'!J41</f>
        <v/>
      </c>
      <c r="L441" s="510" t="str">
        <f>'別紙１-10月'!K41</f>
        <v/>
      </c>
      <c r="M441" s="511" t="str">
        <f>'別紙１-10月'!L41</f>
        <v/>
      </c>
      <c r="N441" s="512">
        <f>'別紙１-10月'!M41</f>
        <v>0</v>
      </c>
      <c r="O441" s="511">
        <f>'別紙１-10月'!N41</f>
        <v>0</v>
      </c>
      <c r="P441" s="511" t="str">
        <f>'別紙１-10月'!O41</f>
        <v/>
      </c>
      <c r="Q441" s="511" t="str">
        <f>'別紙１-10月'!P41</f>
        <v/>
      </c>
      <c r="R441" s="511" t="str">
        <f>'別紙１-10月'!Q41</f>
        <v/>
      </c>
      <c r="S441" s="511">
        <f>'別紙１-10月'!R41</f>
        <v>0</v>
      </c>
      <c r="T441" s="512">
        <f>'別紙１-10月'!S41</f>
        <v>0</v>
      </c>
      <c r="U441" s="512">
        <f>'別紙１-10月'!T41</f>
        <v>0</v>
      </c>
      <c r="V441" s="511">
        <f>'別紙１-10月'!U41</f>
        <v>0</v>
      </c>
      <c r="W441" s="511">
        <f>'別紙１-10月'!V41</f>
        <v>0</v>
      </c>
      <c r="X441" s="510" t="str">
        <f>'別紙１-10月'!W41</f>
        <v/>
      </c>
    </row>
    <row r="442">
      <c r="A442" s="510" t="s">
        <v>318</v>
      </c>
      <c r="B442" s="510" t="str">
        <f>'別紙１-10月'!A42</f>
        <v/>
      </c>
      <c r="C442" s="510" t="str">
        <f>'別紙１-10月'!B42</f>
        <v/>
      </c>
      <c r="D442" s="510" t="str">
        <f>'別紙１-10月'!C42</f>
        <v/>
      </c>
      <c r="E442" s="510" t="str">
        <f>'別紙１-10月'!D42</f>
        <v/>
      </c>
      <c r="F442" s="510" t="str">
        <f>'別紙１-10月'!E42</f>
        <v/>
      </c>
      <c r="G442" s="510" t="str">
        <f>'別紙１-10月'!F42</f>
        <v/>
      </c>
      <c r="H442" s="510" t="str">
        <f>'別紙１-10月'!G42</f>
        <v/>
      </c>
      <c r="I442" s="510" t="str">
        <f>'別紙１-10月'!H42</f>
        <v/>
      </c>
      <c r="J442" s="510" t="str">
        <f>'別紙１-10月'!I42</f>
        <v/>
      </c>
      <c r="K442" s="510" t="str">
        <f>'別紙１-10月'!J42</f>
        <v/>
      </c>
      <c r="L442" s="510" t="str">
        <f>'別紙１-10月'!K42</f>
        <v/>
      </c>
      <c r="M442" s="511" t="str">
        <f>'別紙１-10月'!L42</f>
        <v/>
      </c>
      <c r="N442" s="512">
        <f>'別紙１-10月'!M42</f>
        <v>0</v>
      </c>
      <c r="O442" s="511">
        <f>'別紙１-10月'!N42</f>
        <v>0</v>
      </c>
      <c r="P442" s="511" t="str">
        <f>'別紙１-10月'!O42</f>
        <v/>
      </c>
      <c r="Q442" s="511" t="str">
        <f>'別紙１-10月'!P42</f>
        <v/>
      </c>
      <c r="R442" s="511" t="str">
        <f>'別紙１-10月'!Q42</f>
        <v/>
      </c>
      <c r="S442" s="511">
        <f>'別紙１-10月'!R42</f>
        <v>0</v>
      </c>
      <c r="T442" s="512">
        <f>'別紙１-10月'!S42</f>
        <v>0</v>
      </c>
      <c r="U442" s="512">
        <f>'別紙１-10月'!T42</f>
        <v>0</v>
      </c>
      <c r="V442" s="511">
        <f>'別紙１-10月'!U42</f>
        <v>0</v>
      </c>
      <c r="W442" s="511">
        <f>'別紙１-10月'!V42</f>
        <v>0</v>
      </c>
      <c r="X442" s="510" t="str">
        <f>'別紙１-10月'!W42</f>
        <v/>
      </c>
    </row>
    <row r="443">
      <c r="A443" s="510" t="s">
        <v>318</v>
      </c>
      <c r="B443" s="510" t="str">
        <f>'別紙１-10月'!A43</f>
        <v/>
      </c>
      <c r="C443" s="510" t="str">
        <f>'別紙１-10月'!B43</f>
        <v/>
      </c>
      <c r="D443" s="510" t="str">
        <f>'別紙１-10月'!C43</f>
        <v/>
      </c>
      <c r="E443" s="510" t="str">
        <f>'別紙１-10月'!D43</f>
        <v/>
      </c>
      <c r="F443" s="510" t="str">
        <f>'別紙１-10月'!E43</f>
        <v/>
      </c>
      <c r="G443" s="510" t="str">
        <f>'別紙１-10月'!F43</f>
        <v/>
      </c>
      <c r="H443" s="510" t="str">
        <f>'別紙１-10月'!G43</f>
        <v/>
      </c>
      <c r="I443" s="510" t="str">
        <f>'別紙１-10月'!H43</f>
        <v/>
      </c>
      <c r="J443" s="510" t="str">
        <f>'別紙１-10月'!I43</f>
        <v/>
      </c>
      <c r="K443" s="510" t="str">
        <f>'別紙１-10月'!J43</f>
        <v/>
      </c>
      <c r="L443" s="510" t="str">
        <f>'別紙１-10月'!K43</f>
        <v/>
      </c>
      <c r="M443" s="511" t="str">
        <f>'別紙１-10月'!L43</f>
        <v/>
      </c>
      <c r="N443" s="512">
        <f>'別紙１-10月'!M43</f>
        <v>0</v>
      </c>
      <c r="O443" s="511">
        <f>'別紙１-10月'!N43</f>
        <v>0</v>
      </c>
      <c r="P443" s="511" t="str">
        <f>'別紙１-10月'!O43</f>
        <v/>
      </c>
      <c r="Q443" s="511" t="str">
        <f>'別紙１-10月'!P43</f>
        <v/>
      </c>
      <c r="R443" s="511" t="str">
        <f>'別紙１-10月'!Q43</f>
        <v/>
      </c>
      <c r="S443" s="511">
        <f>'別紙１-10月'!R43</f>
        <v>0</v>
      </c>
      <c r="T443" s="512">
        <f>'別紙１-10月'!S43</f>
        <v>0</v>
      </c>
      <c r="U443" s="512">
        <f>'別紙１-10月'!T43</f>
        <v>0</v>
      </c>
      <c r="V443" s="511">
        <f>'別紙１-10月'!U43</f>
        <v>0</v>
      </c>
      <c r="W443" s="511">
        <f>'別紙１-10月'!V43</f>
        <v>0</v>
      </c>
      <c r="X443" s="510" t="str">
        <f>'別紙１-10月'!W43</f>
        <v/>
      </c>
    </row>
    <row r="444">
      <c r="A444" s="510" t="s">
        <v>318</v>
      </c>
      <c r="B444" s="510" t="str">
        <f>'別紙１-10月'!A44</f>
        <v/>
      </c>
      <c r="C444" s="510" t="str">
        <f>'別紙１-10月'!B44</f>
        <v/>
      </c>
      <c r="D444" s="510" t="str">
        <f>'別紙１-10月'!C44</f>
        <v/>
      </c>
      <c r="E444" s="510" t="str">
        <f>'別紙１-10月'!D44</f>
        <v/>
      </c>
      <c r="F444" s="510" t="str">
        <f>'別紙１-10月'!E44</f>
        <v/>
      </c>
      <c r="G444" s="510" t="str">
        <f>'別紙１-10月'!F44</f>
        <v/>
      </c>
      <c r="H444" s="510" t="str">
        <f>'別紙１-10月'!G44</f>
        <v/>
      </c>
      <c r="I444" s="510" t="str">
        <f>'別紙１-10月'!H44</f>
        <v/>
      </c>
      <c r="J444" s="510" t="str">
        <f>'別紙１-10月'!I44</f>
        <v/>
      </c>
      <c r="K444" s="510" t="str">
        <f>'別紙１-10月'!J44</f>
        <v/>
      </c>
      <c r="L444" s="510" t="str">
        <f>'別紙１-10月'!K44</f>
        <v/>
      </c>
      <c r="M444" s="511" t="str">
        <f>'別紙１-10月'!L44</f>
        <v/>
      </c>
      <c r="N444" s="512">
        <f>'別紙１-10月'!M44</f>
        <v>0</v>
      </c>
      <c r="O444" s="511">
        <f>'別紙１-10月'!N44</f>
        <v>0</v>
      </c>
      <c r="P444" s="511" t="str">
        <f>'別紙１-10月'!O44</f>
        <v/>
      </c>
      <c r="Q444" s="511" t="str">
        <f>'別紙１-10月'!P44</f>
        <v/>
      </c>
      <c r="R444" s="511" t="str">
        <f>'別紙１-10月'!Q44</f>
        <v/>
      </c>
      <c r="S444" s="511">
        <f>'別紙１-10月'!R44</f>
        <v>0</v>
      </c>
      <c r="T444" s="512">
        <f>'別紙１-10月'!S44</f>
        <v>0</v>
      </c>
      <c r="U444" s="512">
        <f>'別紙１-10月'!T44</f>
        <v>0</v>
      </c>
      <c r="V444" s="511">
        <f>'別紙１-10月'!U44</f>
        <v>0</v>
      </c>
      <c r="W444" s="511">
        <f>'別紙１-10月'!V44</f>
        <v>0</v>
      </c>
      <c r="X444" s="510" t="str">
        <f>'別紙１-10月'!W44</f>
        <v/>
      </c>
    </row>
    <row r="445">
      <c r="A445" s="510" t="s">
        <v>318</v>
      </c>
      <c r="B445" s="510" t="str">
        <f>'別紙１-10月'!A45</f>
        <v/>
      </c>
      <c r="C445" s="510" t="str">
        <f>'別紙１-10月'!B45</f>
        <v/>
      </c>
      <c r="D445" s="510" t="str">
        <f>'別紙１-10月'!C45</f>
        <v/>
      </c>
      <c r="E445" s="510" t="str">
        <f>'別紙１-10月'!D45</f>
        <v/>
      </c>
      <c r="F445" s="510" t="str">
        <f>'別紙１-10月'!E45</f>
        <v/>
      </c>
      <c r="G445" s="510" t="str">
        <f>'別紙１-10月'!F45</f>
        <v/>
      </c>
      <c r="H445" s="510" t="str">
        <f>'別紙１-10月'!G45</f>
        <v/>
      </c>
      <c r="I445" s="510" t="str">
        <f>'別紙１-10月'!H45</f>
        <v/>
      </c>
      <c r="J445" s="510" t="str">
        <f>'別紙１-10月'!I45</f>
        <v/>
      </c>
      <c r="K445" s="510" t="str">
        <f>'別紙１-10月'!J45</f>
        <v/>
      </c>
      <c r="L445" s="510" t="str">
        <f>'別紙１-10月'!K45</f>
        <v/>
      </c>
      <c r="M445" s="511" t="str">
        <f>'別紙１-10月'!L45</f>
        <v/>
      </c>
      <c r="N445" s="512">
        <f>'別紙１-10月'!M45</f>
        <v>0</v>
      </c>
      <c r="O445" s="511">
        <f>'別紙１-10月'!N45</f>
        <v>0</v>
      </c>
      <c r="P445" s="511" t="str">
        <f>'別紙１-10月'!O45</f>
        <v/>
      </c>
      <c r="Q445" s="511" t="str">
        <f>'別紙１-10月'!P45</f>
        <v/>
      </c>
      <c r="R445" s="511" t="str">
        <f>'別紙１-10月'!Q45</f>
        <v/>
      </c>
      <c r="S445" s="511">
        <f>'別紙１-10月'!R45</f>
        <v>0</v>
      </c>
      <c r="T445" s="512">
        <f>'別紙１-10月'!S45</f>
        <v>0</v>
      </c>
      <c r="U445" s="512">
        <f>'別紙１-10月'!T45</f>
        <v>0</v>
      </c>
      <c r="V445" s="511">
        <f>'別紙１-10月'!U45</f>
        <v>0</v>
      </c>
      <c r="W445" s="511">
        <f>'別紙１-10月'!V45</f>
        <v>0</v>
      </c>
      <c r="X445" s="510" t="str">
        <f>'別紙１-10月'!W45</f>
        <v/>
      </c>
    </row>
    <row r="446">
      <c r="A446" s="510" t="s">
        <v>318</v>
      </c>
      <c r="B446" s="510" t="str">
        <f>'別紙１-10月'!A46</f>
        <v/>
      </c>
      <c r="C446" s="510" t="str">
        <f>'別紙１-10月'!B46</f>
        <v/>
      </c>
      <c r="D446" s="510" t="str">
        <f>'別紙１-10月'!C46</f>
        <v/>
      </c>
      <c r="E446" s="510" t="str">
        <f>'別紙１-10月'!D46</f>
        <v/>
      </c>
      <c r="F446" s="510" t="str">
        <f>'別紙１-10月'!E46</f>
        <v/>
      </c>
      <c r="G446" s="510" t="str">
        <f>'別紙１-10月'!F46</f>
        <v/>
      </c>
      <c r="H446" s="510" t="str">
        <f>'別紙１-10月'!G46</f>
        <v/>
      </c>
      <c r="I446" s="510" t="str">
        <f>'別紙１-10月'!H46</f>
        <v/>
      </c>
      <c r="J446" s="510" t="str">
        <f>'別紙１-10月'!I46</f>
        <v/>
      </c>
      <c r="K446" s="510" t="str">
        <f>'別紙１-10月'!J46</f>
        <v/>
      </c>
      <c r="L446" s="510" t="str">
        <f>'別紙１-10月'!K46</f>
        <v/>
      </c>
      <c r="M446" s="511" t="str">
        <f>'別紙１-10月'!L46</f>
        <v/>
      </c>
      <c r="N446" s="512">
        <f>'別紙１-10月'!M46</f>
        <v>0</v>
      </c>
      <c r="O446" s="511">
        <f>'別紙１-10月'!N46</f>
        <v>0</v>
      </c>
      <c r="P446" s="511" t="str">
        <f>'別紙１-10月'!O46</f>
        <v/>
      </c>
      <c r="Q446" s="511" t="str">
        <f>'別紙１-10月'!P46</f>
        <v/>
      </c>
      <c r="R446" s="511" t="str">
        <f>'別紙１-10月'!Q46</f>
        <v/>
      </c>
      <c r="S446" s="511">
        <f>'別紙１-10月'!R46</f>
        <v>0</v>
      </c>
      <c r="T446" s="512">
        <f>'別紙１-10月'!S46</f>
        <v>0</v>
      </c>
      <c r="U446" s="512">
        <f>'別紙１-10月'!T46</f>
        <v>0</v>
      </c>
      <c r="V446" s="511">
        <f>'別紙１-10月'!U46</f>
        <v>0</v>
      </c>
      <c r="W446" s="511">
        <f>'別紙１-10月'!V46</f>
        <v>0</v>
      </c>
      <c r="X446" s="510" t="str">
        <f>'別紙１-10月'!W46</f>
        <v/>
      </c>
    </row>
    <row r="447">
      <c r="A447" s="510" t="s">
        <v>318</v>
      </c>
      <c r="B447" s="510" t="str">
        <f>'別紙１-10月'!A47</f>
        <v/>
      </c>
      <c r="C447" s="510" t="str">
        <f>'別紙１-10月'!B47</f>
        <v/>
      </c>
      <c r="D447" s="510" t="str">
        <f>'別紙１-10月'!C47</f>
        <v/>
      </c>
      <c r="E447" s="510" t="str">
        <f>'別紙１-10月'!D47</f>
        <v/>
      </c>
      <c r="F447" s="510" t="str">
        <f>'別紙１-10月'!E47</f>
        <v/>
      </c>
      <c r="G447" s="510" t="str">
        <f>'別紙１-10月'!F47</f>
        <v/>
      </c>
      <c r="H447" s="510" t="str">
        <f>'別紙１-10月'!G47</f>
        <v/>
      </c>
      <c r="I447" s="510" t="str">
        <f>'別紙１-10月'!H47</f>
        <v/>
      </c>
      <c r="J447" s="510" t="str">
        <f>'別紙１-10月'!I47</f>
        <v/>
      </c>
      <c r="K447" s="510" t="str">
        <f>'別紙１-10月'!J47</f>
        <v/>
      </c>
      <c r="L447" s="510" t="str">
        <f>'別紙１-10月'!K47</f>
        <v/>
      </c>
      <c r="M447" s="511" t="str">
        <f>'別紙１-10月'!L47</f>
        <v/>
      </c>
      <c r="N447" s="512">
        <f>'別紙１-10月'!M47</f>
        <v>0</v>
      </c>
      <c r="O447" s="511">
        <f>'別紙１-10月'!N47</f>
        <v>0</v>
      </c>
      <c r="P447" s="511" t="str">
        <f>'別紙１-10月'!O47</f>
        <v/>
      </c>
      <c r="Q447" s="511" t="str">
        <f>'別紙１-10月'!P47</f>
        <v/>
      </c>
      <c r="R447" s="511" t="str">
        <f>'別紙１-10月'!Q47</f>
        <v/>
      </c>
      <c r="S447" s="511">
        <f>'別紙１-10月'!R47</f>
        <v>0</v>
      </c>
      <c r="T447" s="512">
        <f>'別紙１-10月'!S47</f>
        <v>0</v>
      </c>
      <c r="U447" s="512">
        <f>'別紙１-10月'!T47</f>
        <v>0</v>
      </c>
      <c r="V447" s="511">
        <f>'別紙１-10月'!U47</f>
        <v>0</v>
      </c>
      <c r="W447" s="511">
        <f>'別紙１-10月'!V47</f>
        <v>0</v>
      </c>
      <c r="X447" s="510" t="str">
        <f>'別紙１-10月'!W47</f>
        <v/>
      </c>
    </row>
    <row r="448">
      <c r="A448" s="510" t="s">
        <v>318</v>
      </c>
      <c r="B448" s="510" t="str">
        <f>'別紙１-10月'!A48</f>
        <v/>
      </c>
      <c r="C448" s="510" t="str">
        <f>'別紙１-10月'!B48</f>
        <v/>
      </c>
      <c r="D448" s="510" t="str">
        <f>'別紙１-10月'!C48</f>
        <v/>
      </c>
      <c r="E448" s="510" t="str">
        <f>'別紙１-10月'!D48</f>
        <v/>
      </c>
      <c r="F448" s="510" t="str">
        <f>'別紙１-10月'!E48</f>
        <v/>
      </c>
      <c r="G448" s="510" t="str">
        <f>'別紙１-10月'!F48</f>
        <v/>
      </c>
      <c r="H448" s="510" t="str">
        <f>'別紙１-10月'!G48</f>
        <v/>
      </c>
      <c r="I448" s="510" t="str">
        <f>'別紙１-10月'!H48</f>
        <v/>
      </c>
      <c r="J448" s="510" t="str">
        <f>'別紙１-10月'!I48</f>
        <v/>
      </c>
      <c r="K448" s="510" t="str">
        <f>'別紙１-10月'!J48</f>
        <v/>
      </c>
      <c r="L448" s="510" t="str">
        <f>'別紙１-10月'!K48</f>
        <v/>
      </c>
      <c r="M448" s="511" t="str">
        <f>'別紙１-10月'!L48</f>
        <v/>
      </c>
      <c r="N448" s="512">
        <f>'別紙１-10月'!M48</f>
        <v>0</v>
      </c>
      <c r="O448" s="511">
        <f>'別紙１-10月'!N48</f>
        <v>0</v>
      </c>
      <c r="P448" s="511" t="str">
        <f>'別紙１-10月'!O48</f>
        <v/>
      </c>
      <c r="Q448" s="511" t="str">
        <f>'別紙１-10月'!P48</f>
        <v/>
      </c>
      <c r="R448" s="511" t="str">
        <f>'別紙１-10月'!Q48</f>
        <v/>
      </c>
      <c r="S448" s="511">
        <f>'別紙１-10月'!R48</f>
        <v>0</v>
      </c>
      <c r="T448" s="512">
        <f>'別紙１-10月'!S48</f>
        <v>0</v>
      </c>
      <c r="U448" s="512">
        <f>'別紙１-10月'!T48</f>
        <v>0</v>
      </c>
      <c r="V448" s="511">
        <f>'別紙１-10月'!U48</f>
        <v>0</v>
      </c>
      <c r="W448" s="511">
        <f>'別紙１-10月'!V48</f>
        <v>0</v>
      </c>
      <c r="X448" s="510" t="str">
        <f>'別紙１-10月'!W48</f>
        <v/>
      </c>
    </row>
    <row r="449">
      <c r="A449" s="510" t="s">
        <v>318</v>
      </c>
      <c r="B449" s="510" t="str">
        <f>'別紙１-10月'!A49</f>
        <v/>
      </c>
      <c r="C449" s="510" t="str">
        <f>'別紙１-10月'!B49</f>
        <v/>
      </c>
      <c r="D449" s="510" t="str">
        <f>'別紙１-10月'!C49</f>
        <v/>
      </c>
      <c r="E449" s="510" t="str">
        <f>'別紙１-10月'!D49</f>
        <v/>
      </c>
      <c r="F449" s="510" t="str">
        <f>'別紙１-10月'!E49</f>
        <v/>
      </c>
      <c r="G449" s="510" t="str">
        <f>'別紙１-10月'!F49</f>
        <v/>
      </c>
      <c r="H449" s="510" t="str">
        <f>'別紙１-10月'!G49</f>
        <v/>
      </c>
      <c r="I449" s="510" t="str">
        <f>'別紙１-10月'!H49</f>
        <v/>
      </c>
      <c r="J449" s="510" t="str">
        <f>'別紙１-10月'!I49</f>
        <v/>
      </c>
      <c r="K449" s="510" t="str">
        <f>'別紙１-10月'!J49</f>
        <v/>
      </c>
      <c r="L449" s="510" t="str">
        <f>'別紙１-10月'!K49</f>
        <v/>
      </c>
      <c r="M449" s="511" t="str">
        <f>'別紙１-10月'!L49</f>
        <v/>
      </c>
      <c r="N449" s="512">
        <f>'別紙１-10月'!M49</f>
        <v>0</v>
      </c>
      <c r="O449" s="511">
        <f>'別紙１-10月'!N49</f>
        <v>0</v>
      </c>
      <c r="P449" s="511" t="str">
        <f>'別紙１-10月'!O49</f>
        <v/>
      </c>
      <c r="Q449" s="511" t="str">
        <f>'別紙１-10月'!P49</f>
        <v/>
      </c>
      <c r="R449" s="511" t="str">
        <f>'別紙１-10月'!Q49</f>
        <v/>
      </c>
      <c r="S449" s="511">
        <f>'別紙１-10月'!R49</f>
        <v>0</v>
      </c>
      <c r="T449" s="512">
        <f>'別紙１-10月'!S49</f>
        <v>0</v>
      </c>
      <c r="U449" s="512">
        <f>'別紙１-10月'!T49</f>
        <v>0</v>
      </c>
      <c r="V449" s="511">
        <f>'別紙１-10月'!U49</f>
        <v>0</v>
      </c>
      <c r="W449" s="511">
        <f>'別紙１-10月'!V49</f>
        <v>0</v>
      </c>
      <c r="X449" s="510" t="str">
        <f>'別紙１-10月'!W49</f>
        <v/>
      </c>
    </row>
    <row r="450">
      <c r="A450" s="510" t="s">
        <v>318</v>
      </c>
      <c r="B450" s="510" t="str">
        <f>'別紙１-10月'!A50</f>
        <v/>
      </c>
      <c r="C450" s="510" t="str">
        <f>'別紙１-10月'!B50</f>
        <v/>
      </c>
      <c r="D450" s="510" t="str">
        <f>'別紙１-10月'!C50</f>
        <v/>
      </c>
      <c r="E450" s="510" t="str">
        <f>'別紙１-10月'!D50</f>
        <v/>
      </c>
      <c r="F450" s="510" t="str">
        <f>'別紙１-10月'!E50</f>
        <v/>
      </c>
      <c r="G450" s="510" t="str">
        <f>'別紙１-10月'!F50</f>
        <v/>
      </c>
      <c r="H450" s="510" t="str">
        <f>'別紙１-10月'!G50</f>
        <v/>
      </c>
      <c r="I450" s="510" t="str">
        <f>'別紙１-10月'!H50</f>
        <v/>
      </c>
      <c r="J450" s="510" t="str">
        <f>'別紙１-10月'!I50</f>
        <v/>
      </c>
      <c r="K450" s="510" t="str">
        <f>'別紙１-10月'!J50</f>
        <v/>
      </c>
      <c r="L450" s="510" t="str">
        <f>'別紙１-10月'!K50</f>
        <v/>
      </c>
      <c r="M450" s="511" t="str">
        <f>'別紙１-10月'!L50</f>
        <v/>
      </c>
      <c r="N450" s="512">
        <f>'別紙１-10月'!M50</f>
        <v>0</v>
      </c>
      <c r="O450" s="511">
        <f>'別紙１-10月'!N50</f>
        <v>0</v>
      </c>
      <c r="P450" s="511" t="str">
        <f>'別紙１-10月'!O50</f>
        <v/>
      </c>
      <c r="Q450" s="511" t="str">
        <f>'別紙１-10月'!P50</f>
        <v/>
      </c>
      <c r="R450" s="511" t="str">
        <f>'別紙１-10月'!Q50</f>
        <v/>
      </c>
      <c r="S450" s="511">
        <f>'別紙１-10月'!R50</f>
        <v>0</v>
      </c>
      <c r="T450" s="512">
        <f>'別紙１-10月'!S50</f>
        <v>0</v>
      </c>
      <c r="U450" s="512">
        <f>'別紙１-10月'!T50</f>
        <v>0</v>
      </c>
      <c r="V450" s="511">
        <f>'別紙１-10月'!U50</f>
        <v>0</v>
      </c>
      <c r="W450" s="511">
        <f>'別紙１-10月'!V50</f>
        <v>0</v>
      </c>
      <c r="X450" s="510" t="str">
        <f>'別紙１-10月'!W50</f>
        <v/>
      </c>
    </row>
    <row r="451">
      <c r="A451" s="510" t="s">
        <v>318</v>
      </c>
      <c r="B451" s="510" t="str">
        <f>'別紙１-10月'!A51</f>
        <v/>
      </c>
      <c r="C451" s="510" t="str">
        <f>'別紙１-10月'!B51</f>
        <v/>
      </c>
      <c r="D451" s="510" t="str">
        <f>'別紙１-10月'!C51</f>
        <v/>
      </c>
      <c r="E451" s="510" t="str">
        <f>'別紙１-10月'!D51</f>
        <v/>
      </c>
      <c r="F451" s="510" t="str">
        <f>'別紙１-10月'!E51</f>
        <v/>
      </c>
      <c r="G451" s="510" t="str">
        <f>'別紙１-10月'!F51</f>
        <v/>
      </c>
      <c r="H451" s="510" t="str">
        <f>'別紙１-10月'!G51</f>
        <v/>
      </c>
      <c r="I451" s="510" t="str">
        <f>'別紙１-10月'!H51</f>
        <v/>
      </c>
      <c r="J451" s="510" t="str">
        <f>'別紙１-10月'!I51</f>
        <v/>
      </c>
      <c r="K451" s="510" t="str">
        <f>'別紙１-10月'!J51</f>
        <v/>
      </c>
      <c r="L451" s="510" t="str">
        <f>'別紙１-10月'!K51</f>
        <v/>
      </c>
      <c r="M451" s="511" t="str">
        <f>'別紙１-10月'!L51</f>
        <v/>
      </c>
      <c r="N451" s="512">
        <f>'別紙１-10月'!M51</f>
        <v>0</v>
      </c>
      <c r="O451" s="511">
        <f>'別紙１-10月'!N51</f>
        <v>0</v>
      </c>
      <c r="P451" s="511" t="str">
        <f>'別紙１-10月'!O51</f>
        <v/>
      </c>
      <c r="Q451" s="511" t="str">
        <f>'別紙１-10月'!P51</f>
        <v/>
      </c>
      <c r="R451" s="511" t="str">
        <f>'別紙１-10月'!Q51</f>
        <v/>
      </c>
      <c r="S451" s="511">
        <f>'別紙１-10月'!R51</f>
        <v>0</v>
      </c>
      <c r="T451" s="512">
        <f>'別紙１-10月'!S51</f>
        <v>0</v>
      </c>
      <c r="U451" s="512">
        <f>'別紙１-10月'!T51</f>
        <v>0</v>
      </c>
      <c r="V451" s="511">
        <f>'別紙１-10月'!U51</f>
        <v>0</v>
      </c>
      <c r="W451" s="511">
        <f>'別紙１-10月'!V51</f>
        <v>0</v>
      </c>
      <c r="X451" s="510" t="str">
        <f>'別紙１-10月'!W51</f>
        <v/>
      </c>
    </row>
    <row r="452">
      <c r="A452" s="510" t="s">
        <v>318</v>
      </c>
      <c r="B452" s="510" t="str">
        <f>'別紙１-10月'!A52</f>
        <v/>
      </c>
      <c r="C452" s="510" t="str">
        <f>'別紙１-10月'!B52</f>
        <v/>
      </c>
      <c r="D452" s="510" t="str">
        <f>'別紙１-10月'!C52</f>
        <v/>
      </c>
      <c r="E452" s="510" t="str">
        <f>'別紙１-10月'!D52</f>
        <v/>
      </c>
      <c r="F452" s="510" t="str">
        <f>'別紙１-10月'!E52</f>
        <v/>
      </c>
      <c r="G452" s="510" t="str">
        <f>'別紙１-10月'!F52</f>
        <v/>
      </c>
      <c r="H452" s="510" t="str">
        <f>'別紙１-10月'!G52</f>
        <v/>
      </c>
      <c r="I452" s="510" t="str">
        <f>'別紙１-10月'!H52</f>
        <v/>
      </c>
      <c r="J452" s="510" t="str">
        <f>'別紙１-10月'!I52</f>
        <v/>
      </c>
      <c r="K452" s="510" t="str">
        <f>'別紙１-10月'!J52</f>
        <v/>
      </c>
      <c r="L452" s="510" t="str">
        <f>'別紙１-10月'!K52</f>
        <v/>
      </c>
      <c r="M452" s="511" t="str">
        <f>'別紙１-10月'!L52</f>
        <v/>
      </c>
      <c r="N452" s="512">
        <f>'別紙１-10月'!M52</f>
        <v>0</v>
      </c>
      <c r="O452" s="511">
        <f>'別紙１-10月'!N52</f>
        <v>0</v>
      </c>
      <c r="P452" s="511" t="str">
        <f>'別紙１-10月'!O52</f>
        <v/>
      </c>
      <c r="Q452" s="511" t="str">
        <f>'別紙１-10月'!P52</f>
        <v/>
      </c>
      <c r="R452" s="511" t="str">
        <f>'別紙１-10月'!Q52</f>
        <v/>
      </c>
      <c r="S452" s="511">
        <f>'別紙１-10月'!R52</f>
        <v>0</v>
      </c>
      <c r="T452" s="512">
        <f>'別紙１-10月'!S52</f>
        <v>0</v>
      </c>
      <c r="U452" s="512">
        <f>'別紙１-10月'!T52</f>
        <v>0</v>
      </c>
      <c r="V452" s="511">
        <f>'別紙１-10月'!U52</f>
        <v>0</v>
      </c>
      <c r="W452" s="511">
        <f>'別紙１-10月'!V52</f>
        <v>0</v>
      </c>
      <c r="X452" s="510" t="str">
        <f>'別紙１-10月'!W52</f>
        <v/>
      </c>
    </row>
    <row r="453">
      <c r="A453" s="510" t="s">
        <v>318</v>
      </c>
      <c r="B453" s="510" t="str">
        <f>'別紙１-10月'!A53</f>
        <v/>
      </c>
      <c r="C453" s="510" t="str">
        <f>'別紙１-10月'!B53</f>
        <v/>
      </c>
      <c r="D453" s="510" t="str">
        <f>'別紙１-10月'!C53</f>
        <v/>
      </c>
      <c r="E453" s="510" t="str">
        <f>'別紙１-10月'!D53</f>
        <v/>
      </c>
      <c r="F453" s="510" t="str">
        <f>'別紙１-10月'!E53</f>
        <v/>
      </c>
      <c r="G453" s="510" t="str">
        <f>'別紙１-10月'!F53</f>
        <v/>
      </c>
      <c r="H453" s="510" t="str">
        <f>'別紙１-10月'!G53</f>
        <v/>
      </c>
      <c r="I453" s="510" t="str">
        <f>'別紙１-10月'!H53</f>
        <v/>
      </c>
      <c r="J453" s="510" t="str">
        <f>'別紙１-10月'!I53</f>
        <v/>
      </c>
      <c r="K453" s="510" t="str">
        <f>'別紙１-10月'!J53</f>
        <v/>
      </c>
      <c r="L453" s="510" t="str">
        <f>'別紙１-10月'!K53</f>
        <v/>
      </c>
      <c r="M453" s="511" t="str">
        <f>'別紙１-10月'!L53</f>
        <v/>
      </c>
      <c r="N453" s="512">
        <f>'別紙１-10月'!M53</f>
        <v>0</v>
      </c>
      <c r="O453" s="511">
        <f>'別紙１-10月'!N53</f>
        <v>0</v>
      </c>
      <c r="P453" s="511" t="str">
        <f>'別紙１-10月'!O53</f>
        <v/>
      </c>
      <c r="Q453" s="511" t="str">
        <f>'別紙１-10月'!P53</f>
        <v/>
      </c>
      <c r="R453" s="511" t="str">
        <f>'別紙１-10月'!Q53</f>
        <v/>
      </c>
      <c r="S453" s="511">
        <f>'別紙１-10月'!R53</f>
        <v>0</v>
      </c>
      <c r="T453" s="512">
        <f>'別紙１-10月'!S53</f>
        <v>0</v>
      </c>
      <c r="U453" s="512">
        <f>'別紙１-10月'!T53</f>
        <v>0</v>
      </c>
      <c r="V453" s="511">
        <f>'別紙１-10月'!U53</f>
        <v>0</v>
      </c>
      <c r="W453" s="511">
        <f>'別紙１-10月'!V53</f>
        <v>0</v>
      </c>
      <c r="X453" s="510" t="str">
        <f>'別紙１-10月'!W53</f>
        <v/>
      </c>
    </row>
    <row r="454">
      <c r="A454" s="510" t="s">
        <v>318</v>
      </c>
      <c r="B454" s="510" t="str">
        <f>'別紙１-10月'!A54</f>
        <v/>
      </c>
      <c r="C454" s="510" t="str">
        <f>'別紙１-10月'!B54</f>
        <v/>
      </c>
      <c r="D454" s="510" t="str">
        <f>'別紙１-10月'!C54</f>
        <v/>
      </c>
      <c r="E454" s="510" t="str">
        <f>'別紙１-10月'!D54</f>
        <v/>
      </c>
      <c r="F454" s="510" t="str">
        <f>'別紙１-10月'!E54</f>
        <v/>
      </c>
      <c r="G454" s="510" t="str">
        <f>'別紙１-10月'!F54</f>
        <v/>
      </c>
      <c r="H454" s="510" t="str">
        <f>'別紙１-10月'!G54</f>
        <v/>
      </c>
      <c r="I454" s="510" t="str">
        <f>'別紙１-10月'!H54</f>
        <v/>
      </c>
      <c r="J454" s="510" t="str">
        <f>'別紙１-10月'!I54</f>
        <v/>
      </c>
      <c r="K454" s="510" t="str">
        <f>'別紙１-10月'!J54</f>
        <v/>
      </c>
      <c r="L454" s="510" t="str">
        <f>'別紙１-10月'!K54</f>
        <v/>
      </c>
      <c r="M454" s="511" t="str">
        <f>'別紙１-10月'!L54</f>
        <v/>
      </c>
      <c r="N454" s="512">
        <f>'別紙１-10月'!M54</f>
        <v>0</v>
      </c>
      <c r="O454" s="511">
        <f>'別紙１-10月'!N54</f>
        <v>0</v>
      </c>
      <c r="P454" s="511" t="str">
        <f>'別紙１-10月'!O54</f>
        <v/>
      </c>
      <c r="Q454" s="511" t="str">
        <f>'別紙１-10月'!P54</f>
        <v/>
      </c>
      <c r="R454" s="511" t="str">
        <f>'別紙１-10月'!Q54</f>
        <v/>
      </c>
      <c r="S454" s="511">
        <f>'別紙１-10月'!R54</f>
        <v>0</v>
      </c>
      <c r="T454" s="512">
        <f>'別紙１-10月'!S54</f>
        <v>0</v>
      </c>
      <c r="U454" s="512">
        <f>'別紙１-10月'!T54</f>
        <v>0</v>
      </c>
      <c r="V454" s="511">
        <f>'別紙１-10月'!U54</f>
        <v>0</v>
      </c>
      <c r="W454" s="511">
        <f>'別紙１-10月'!V54</f>
        <v>0</v>
      </c>
      <c r="X454" s="510" t="str">
        <f>'別紙１-10月'!W54</f>
        <v/>
      </c>
    </row>
    <row r="455">
      <c r="A455" s="510" t="s">
        <v>318</v>
      </c>
      <c r="B455" s="510" t="str">
        <f>'別紙１-10月'!A55</f>
        <v/>
      </c>
      <c r="C455" s="510" t="str">
        <f>'別紙１-10月'!B55</f>
        <v/>
      </c>
      <c r="D455" s="510" t="str">
        <f>'別紙１-10月'!C55</f>
        <v/>
      </c>
      <c r="E455" s="510" t="str">
        <f>'別紙１-10月'!D55</f>
        <v/>
      </c>
      <c r="F455" s="510" t="str">
        <f>'別紙１-10月'!E55</f>
        <v/>
      </c>
      <c r="G455" s="510" t="str">
        <f>'別紙１-10月'!F55</f>
        <v/>
      </c>
      <c r="H455" s="510" t="str">
        <f>'別紙１-10月'!G55</f>
        <v/>
      </c>
      <c r="I455" s="510" t="str">
        <f>'別紙１-10月'!H55</f>
        <v/>
      </c>
      <c r="J455" s="510" t="str">
        <f>'別紙１-10月'!I55</f>
        <v/>
      </c>
      <c r="K455" s="510" t="str">
        <f>'別紙１-10月'!J55</f>
        <v/>
      </c>
      <c r="L455" s="510" t="str">
        <f>'別紙１-10月'!K55</f>
        <v/>
      </c>
      <c r="M455" s="511" t="str">
        <f>'別紙１-10月'!L55</f>
        <v/>
      </c>
      <c r="N455" s="512">
        <f>'別紙１-10月'!M55</f>
        <v>0</v>
      </c>
      <c r="O455" s="511">
        <f>'別紙１-10月'!N55</f>
        <v>0</v>
      </c>
      <c r="P455" s="511" t="str">
        <f>'別紙１-10月'!O55</f>
        <v/>
      </c>
      <c r="Q455" s="511" t="str">
        <f>'別紙１-10月'!P55</f>
        <v/>
      </c>
      <c r="R455" s="511" t="str">
        <f>'別紙１-10月'!Q55</f>
        <v/>
      </c>
      <c r="S455" s="511">
        <f>'別紙１-10月'!R55</f>
        <v>0</v>
      </c>
      <c r="T455" s="512">
        <f>'別紙１-10月'!S55</f>
        <v>0</v>
      </c>
      <c r="U455" s="512">
        <f>'別紙１-10月'!T55</f>
        <v>0</v>
      </c>
      <c r="V455" s="511">
        <f>'別紙１-10月'!U55</f>
        <v>0</v>
      </c>
      <c r="W455" s="511">
        <f>'別紙１-10月'!V55</f>
        <v>0</v>
      </c>
      <c r="X455" s="510" t="str">
        <f>'別紙１-10月'!W55</f>
        <v/>
      </c>
    </row>
    <row r="456">
      <c r="A456" s="510" t="s">
        <v>318</v>
      </c>
      <c r="B456" s="510" t="str">
        <f>'別紙１-10月'!A56</f>
        <v/>
      </c>
      <c r="C456" s="510" t="str">
        <f>'別紙１-10月'!B56</f>
        <v/>
      </c>
      <c r="D456" s="510" t="str">
        <f>'別紙１-10月'!C56</f>
        <v/>
      </c>
      <c r="E456" s="510" t="str">
        <f>'別紙１-10月'!D56</f>
        <v/>
      </c>
      <c r="F456" s="510" t="str">
        <f>'別紙１-10月'!E56</f>
        <v/>
      </c>
      <c r="G456" s="510" t="str">
        <f>'別紙１-10月'!F56</f>
        <v/>
      </c>
      <c r="H456" s="510" t="str">
        <f>'別紙１-10月'!G56</f>
        <v/>
      </c>
      <c r="I456" s="510" t="str">
        <f>'別紙１-10月'!H56</f>
        <v/>
      </c>
      <c r="J456" s="510" t="str">
        <f>'別紙１-10月'!I56</f>
        <v/>
      </c>
      <c r="K456" s="510" t="str">
        <f>'別紙１-10月'!J56</f>
        <v/>
      </c>
      <c r="L456" s="510" t="str">
        <f>'別紙１-10月'!K56</f>
        <v/>
      </c>
      <c r="M456" s="511" t="str">
        <f>'別紙１-10月'!L56</f>
        <v/>
      </c>
      <c r="N456" s="512">
        <f>'別紙１-10月'!M56</f>
        <v>0</v>
      </c>
      <c r="O456" s="511">
        <f>'別紙１-10月'!N56</f>
        <v>0</v>
      </c>
      <c r="P456" s="511" t="str">
        <f>'別紙１-10月'!O56</f>
        <v/>
      </c>
      <c r="Q456" s="511" t="str">
        <f>'別紙１-10月'!P56</f>
        <v/>
      </c>
      <c r="R456" s="511" t="str">
        <f>'別紙１-10月'!Q56</f>
        <v/>
      </c>
      <c r="S456" s="511">
        <f>'別紙１-10月'!R56</f>
        <v>0</v>
      </c>
      <c r="T456" s="512">
        <f>'別紙１-10月'!S56</f>
        <v>0</v>
      </c>
      <c r="U456" s="512">
        <f>'別紙１-10月'!T56</f>
        <v>0</v>
      </c>
      <c r="V456" s="511">
        <f>'別紙１-10月'!U56</f>
        <v>0</v>
      </c>
      <c r="W456" s="511">
        <f>'別紙１-10月'!V56</f>
        <v>0</v>
      </c>
      <c r="X456" s="510" t="str">
        <f>'別紙１-10月'!W56</f>
        <v/>
      </c>
    </row>
    <row r="457">
      <c r="A457" s="510" t="s">
        <v>318</v>
      </c>
      <c r="B457" s="510" t="str">
        <f>'別紙１-10月'!A57</f>
        <v/>
      </c>
      <c r="C457" s="510" t="str">
        <f>'別紙１-10月'!B57</f>
        <v/>
      </c>
      <c r="D457" s="510" t="str">
        <f>'別紙１-10月'!C57</f>
        <v/>
      </c>
      <c r="E457" s="510" t="str">
        <f>'別紙１-10月'!D57</f>
        <v/>
      </c>
      <c r="F457" s="510" t="str">
        <f>'別紙１-10月'!E57</f>
        <v/>
      </c>
      <c r="G457" s="510" t="str">
        <f>'別紙１-10月'!F57</f>
        <v/>
      </c>
      <c r="H457" s="510" t="str">
        <f>'別紙１-10月'!G57</f>
        <v/>
      </c>
      <c r="I457" s="510" t="str">
        <f>'別紙１-10月'!H57</f>
        <v/>
      </c>
      <c r="J457" s="510" t="str">
        <f>'別紙１-10月'!I57</f>
        <v/>
      </c>
      <c r="K457" s="510" t="str">
        <f>'別紙１-10月'!J57</f>
        <v/>
      </c>
      <c r="L457" s="510" t="str">
        <f>'別紙１-10月'!K57</f>
        <v/>
      </c>
      <c r="M457" s="511" t="str">
        <f>'別紙１-10月'!L57</f>
        <v/>
      </c>
      <c r="N457" s="512">
        <f>'別紙１-10月'!M57</f>
        <v>0</v>
      </c>
      <c r="O457" s="511">
        <f>'別紙１-10月'!N57</f>
        <v>0</v>
      </c>
      <c r="P457" s="511" t="str">
        <f>'別紙１-10月'!O57</f>
        <v/>
      </c>
      <c r="Q457" s="511" t="str">
        <f>'別紙１-10月'!P57</f>
        <v/>
      </c>
      <c r="R457" s="511" t="str">
        <f>'別紙１-10月'!Q57</f>
        <v/>
      </c>
      <c r="S457" s="511">
        <f>'別紙１-10月'!R57</f>
        <v>0</v>
      </c>
      <c r="T457" s="512">
        <f>'別紙１-10月'!S57</f>
        <v>0</v>
      </c>
      <c r="U457" s="512">
        <f>'別紙１-10月'!T57</f>
        <v>0</v>
      </c>
      <c r="V457" s="511">
        <f>'別紙１-10月'!U57</f>
        <v>0</v>
      </c>
      <c r="W457" s="511">
        <f>'別紙１-10月'!V57</f>
        <v>0</v>
      </c>
      <c r="X457" s="510" t="str">
        <f>'別紙１-10月'!W57</f>
        <v/>
      </c>
    </row>
    <row r="458">
      <c r="A458" s="510" t="s">
        <v>318</v>
      </c>
      <c r="B458" s="510" t="str">
        <f>'別紙１-10月'!A58</f>
        <v/>
      </c>
      <c r="C458" s="510" t="str">
        <f>'別紙１-10月'!B58</f>
        <v/>
      </c>
      <c r="D458" s="510" t="str">
        <f>'別紙１-10月'!C58</f>
        <v/>
      </c>
      <c r="E458" s="510" t="str">
        <f>'別紙１-10月'!D58</f>
        <v/>
      </c>
      <c r="F458" s="510" t="str">
        <f>'別紙１-10月'!E58</f>
        <v/>
      </c>
      <c r="G458" s="510" t="str">
        <f>'別紙１-10月'!F58</f>
        <v/>
      </c>
      <c r="H458" s="510" t="str">
        <f>'別紙１-10月'!G58</f>
        <v/>
      </c>
      <c r="I458" s="510" t="str">
        <f>'別紙１-10月'!H58</f>
        <v/>
      </c>
      <c r="J458" s="510" t="str">
        <f>'別紙１-10月'!I58</f>
        <v/>
      </c>
      <c r="K458" s="510" t="str">
        <f>'別紙１-10月'!J58</f>
        <v/>
      </c>
      <c r="L458" s="510" t="str">
        <f>'別紙１-10月'!K58</f>
        <v/>
      </c>
      <c r="M458" s="511" t="str">
        <f>'別紙１-10月'!L58</f>
        <v/>
      </c>
      <c r="N458" s="512">
        <f>'別紙１-10月'!M58</f>
        <v>0</v>
      </c>
      <c r="O458" s="511">
        <f>'別紙１-10月'!N58</f>
        <v>0</v>
      </c>
      <c r="P458" s="511" t="str">
        <f>'別紙１-10月'!O58</f>
        <v/>
      </c>
      <c r="Q458" s="511" t="str">
        <f>'別紙１-10月'!P58</f>
        <v/>
      </c>
      <c r="R458" s="511" t="str">
        <f>'別紙１-10月'!Q58</f>
        <v/>
      </c>
      <c r="S458" s="511">
        <f>'別紙１-10月'!R58</f>
        <v>0</v>
      </c>
      <c r="T458" s="512">
        <f>'別紙１-10月'!S58</f>
        <v>0</v>
      </c>
      <c r="U458" s="512">
        <f>'別紙１-10月'!T58</f>
        <v>0</v>
      </c>
      <c r="V458" s="511">
        <f>'別紙１-10月'!U58</f>
        <v>0</v>
      </c>
      <c r="W458" s="511">
        <f>'別紙１-10月'!V58</f>
        <v>0</v>
      </c>
      <c r="X458" s="510" t="str">
        <f>'別紙１-10月'!W58</f>
        <v/>
      </c>
    </row>
    <row r="459">
      <c r="A459" s="510" t="s">
        <v>318</v>
      </c>
      <c r="B459" s="510" t="str">
        <f>'別紙１-10月'!A59</f>
        <v/>
      </c>
      <c r="C459" s="510" t="str">
        <f>'別紙１-10月'!B59</f>
        <v/>
      </c>
      <c r="D459" s="510" t="str">
        <f>'別紙１-10月'!C59</f>
        <v/>
      </c>
      <c r="E459" s="510" t="str">
        <f>'別紙１-10月'!D59</f>
        <v/>
      </c>
      <c r="F459" s="510" t="str">
        <f>'別紙１-10月'!E59</f>
        <v/>
      </c>
      <c r="G459" s="510" t="str">
        <f>'別紙１-10月'!F59</f>
        <v/>
      </c>
      <c r="H459" s="510" t="str">
        <f>'別紙１-10月'!G59</f>
        <v/>
      </c>
      <c r="I459" s="510" t="str">
        <f>'別紙１-10月'!H59</f>
        <v/>
      </c>
      <c r="J459" s="510" t="str">
        <f>'別紙１-10月'!I59</f>
        <v/>
      </c>
      <c r="K459" s="510" t="str">
        <f>'別紙１-10月'!J59</f>
        <v/>
      </c>
      <c r="L459" s="510" t="str">
        <f>'別紙１-10月'!K59</f>
        <v/>
      </c>
      <c r="M459" s="511" t="str">
        <f>'別紙１-10月'!L59</f>
        <v/>
      </c>
      <c r="N459" s="512">
        <f>'別紙１-10月'!M59</f>
        <v>0</v>
      </c>
      <c r="O459" s="511">
        <f>'別紙１-10月'!N59</f>
        <v>0</v>
      </c>
      <c r="P459" s="511" t="str">
        <f>'別紙１-10月'!O59</f>
        <v/>
      </c>
      <c r="Q459" s="511" t="str">
        <f>'別紙１-10月'!P59</f>
        <v/>
      </c>
      <c r="R459" s="511" t="str">
        <f>'別紙１-10月'!Q59</f>
        <v/>
      </c>
      <c r="S459" s="511">
        <f>'別紙１-10月'!R59</f>
        <v>0</v>
      </c>
      <c r="T459" s="512">
        <f>'別紙１-10月'!S59</f>
        <v>0</v>
      </c>
      <c r="U459" s="512">
        <f>'別紙１-10月'!T59</f>
        <v>0</v>
      </c>
      <c r="V459" s="511">
        <f>'別紙１-10月'!U59</f>
        <v>0</v>
      </c>
      <c r="W459" s="511">
        <f>'別紙１-10月'!V59</f>
        <v>0</v>
      </c>
      <c r="X459" s="510" t="str">
        <f>'別紙１-10月'!W59</f>
        <v/>
      </c>
    </row>
    <row r="460">
      <c r="A460" s="510" t="s">
        <v>318</v>
      </c>
      <c r="B460" s="510" t="str">
        <f>'別紙１-10月'!A60</f>
        <v/>
      </c>
      <c r="C460" s="510" t="str">
        <f>'別紙１-10月'!B60</f>
        <v/>
      </c>
      <c r="D460" s="510" t="str">
        <f>'別紙１-10月'!C60</f>
        <v/>
      </c>
      <c r="E460" s="510" t="str">
        <f>'別紙１-10月'!D60</f>
        <v/>
      </c>
      <c r="F460" s="510" t="str">
        <f>'別紙１-10月'!E60</f>
        <v/>
      </c>
      <c r="G460" s="510" t="str">
        <f>'別紙１-10月'!F60</f>
        <v/>
      </c>
      <c r="H460" s="510" t="str">
        <f>'別紙１-10月'!G60</f>
        <v/>
      </c>
      <c r="I460" s="510" t="str">
        <f>'別紙１-10月'!H60</f>
        <v/>
      </c>
      <c r="J460" s="510" t="str">
        <f>'別紙１-10月'!I60</f>
        <v/>
      </c>
      <c r="K460" s="510" t="str">
        <f>'別紙１-10月'!J60</f>
        <v/>
      </c>
      <c r="L460" s="510" t="str">
        <f>'別紙１-10月'!K60</f>
        <v/>
      </c>
      <c r="M460" s="511" t="str">
        <f>'別紙１-10月'!L60</f>
        <v/>
      </c>
      <c r="N460" s="512">
        <f>'別紙１-10月'!M60</f>
        <v>0</v>
      </c>
      <c r="O460" s="511">
        <f>'別紙１-10月'!N60</f>
        <v>0</v>
      </c>
      <c r="P460" s="511" t="str">
        <f>'別紙１-10月'!O60</f>
        <v/>
      </c>
      <c r="Q460" s="511" t="str">
        <f>'別紙１-10月'!P60</f>
        <v/>
      </c>
      <c r="R460" s="511" t="str">
        <f>'別紙１-10月'!Q60</f>
        <v/>
      </c>
      <c r="S460" s="511">
        <f>'別紙１-10月'!R60</f>
        <v>0</v>
      </c>
      <c r="T460" s="512">
        <f>'別紙１-10月'!S60</f>
        <v>0</v>
      </c>
      <c r="U460" s="512">
        <f>'別紙１-10月'!T60</f>
        <v>0</v>
      </c>
      <c r="V460" s="511">
        <f>'別紙１-10月'!U60</f>
        <v>0</v>
      </c>
      <c r="W460" s="511">
        <f>'別紙１-10月'!V60</f>
        <v>0</v>
      </c>
      <c r="X460" s="510" t="str">
        <f>'別紙１-10月'!W60</f>
        <v/>
      </c>
    </row>
    <row r="461">
      <c r="A461" s="510" t="s">
        <v>318</v>
      </c>
      <c r="B461" s="510" t="str">
        <f>'別紙１-10月'!A61</f>
        <v/>
      </c>
      <c r="C461" s="510" t="str">
        <f>'別紙１-10月'!B61</f>
        <v/>
      </c>
      <c r="D461" s="510" t="str">
        <f>'別紙１-10月'!C61</f>
        <v/>
      </c>
      <c r="E461" s="510" t="str">
        <f>'別紙１-10月'!D61</f>
        <v/>
      </c>
      <c r="F461" s="510" t="str">
        <f>'別紙１-10月'!E61</f>
        <v/>
      </c>
      <c r="G461" s="510" t="str">
        <f>'別紙１-10月'!F61</f>
        <v/>
      </c>
      <c r="H461" s="510" t="str">
        <f>'別紙１-10月'!G61</f>
        <v/>
      </c>
      <c r="I461" s="510" t="str">
        <f>'別紙１-10月'!H61</f>
        <v/>
      </c>
      <c r="J461" s="510" t="str">
        <f>'別紙１-10月'!I61</f>
        <v/>
      </c>
      <c r="K461" s="510" t="str">
        <f>'別紙１-10月'!J61</f>
        <v/>
      </c>
      <c r="L461" s="510" t="str">
        <f>'別紙１-10月'!K61</f>
        <v/>
      </c>
      <c r="M461" s="511" t="str">
        <f>'別紙１-10月'!L61</f>
        <v/>
      </c>
      <c r="N461" s="512">
        <f>'別紙１-10月'!M61</f>
        <v>0</v>
      </c>
      <c r="O461" s="511">
        <f>'別紙１-10月'!N61</f>
        <v>0</v>
      </c>
      <c r="P461" s="511" t="str">
        <f>'別紙１-10月'!O61</f>
        <v/>
      </c>
      <c r="Q461" s="511" t="str">
        <f>'別紙１-10月'!P61</f>
        <v/>
      </c>
      <c r="R461" s="511" t="str">
        <f>'別紙１-10月'!Q61</f>
        <v/>
      </c>
      <c r="S461" s="511">
        <f>'別紙１-10月'!R61</f>
        <v>0</v>
      </c>
      <c r="T461" s="512">
        <f>'別紙１-10月'!S61</f>
        <v>0</v>
      </c>
      <c r="U461" s="512">
        <f>'別紙１-10月'!T61</f>
        <v>0</v>
      </c>
      <c r="V461" s="511">
        <f>'別紙１-10月'!U61</f>
        <v>0</v>
      </c>
      <c r="W461" s="511">
        <f>'別紙１-10月'!V61</f>
        <v>0</v>
      </c>
      <c r="X461" s="510" t="str">
        <f>'別紙１-10月'!W61</f>
        <v/>
      </c>
    </row>
    <row r="462">
      <c r="A462" s="510" t="s">
        <v>318</v>
      </c>
      <c r="B462" s="510" t="str">
        <f>'別紙１-10月'!A62</f>
        <v/>
      </c>
      <c r="C462" s="510" t="str">
        <f>'別紙１-10月'!B62</f>
        <v/>
      </c>
      <c r="D462" s="510" t="str">
        <f>'別紙１-10月'!C62</f>
        <v/>
      </c>
      <c r="E462" s="510" t="str">
        <f>'別紙１-10月'!D62</f>
        <v/>
      </c>
      <c r="F462" s="510" t="str">
        <f>'別紙１-10月'!E62</f>
        <v/>
      </c>
      <c r="G462" s="510" t="str">
        <f>'別紙１-10月'!F62</f>
        <v/>
      </c>
      <c r="H462" s="510" t="str">
        <f>'別紙１-10月'!G62</f>
        <v/>
      </c>
      <c r="I462" s="510" t="str">
        <f>'別紙１-10月'!H62</f>
        <v/>
      </c>
      <c r="J462" s="510" t="str">
        <f>'別紙１-10月'!I62</f>
        <v/>
      </c>
      <c r="K462" s="510" t="str">
        <f>'別紙１-10月'!J62</f>
        <v/>
      </c>
      <c r="L462" s="510" t="str">
        <f>'別紙１-10月'!K62</f>
        <v/>
      </c>
      <c r="M462" s="511" t="str">
        <f>'別紙１-10月'!L62</f>
        <v/>
      </c>
      <c r="N462" s="512">
        <f>'別紙１-10月'!M62</f>
        <v>0</v>
      </c>
      <c r="O462" s="511">
        <f>'別紙１-10月'!N62</f>
        <v>0</v>
      </c>
      <c r="P462" s="511" t="str">
        <f>'別紙１-10月'!O62</f>
        <v/>
      </c>
      <c r="Q462" s="511" t="str">
        <f>'別紙１-10月'!P62</f>
        <v/>
      </c>
      <c r="R462" s="511" t="str">
        <f>'別紙１-10月'!Q62</f>
        <v/>
      </c>
      <c r="S462" s="511">
        <f>'別紙１-10月'!R62</f>
        <v>0</v>
      </c>
      <c r="T462" s="512">
        <f>'別紙１-10月'!S62</f>
        <v>0</v>
      </c>
      <c r="U462" s="512">
        <f>'別紙１-10月'!T62</f>
        <v>0</v>
      </c>
      <c r="V462" s="511">
        <f>'別紙１-10月'!U62</f>
        <v>0</v>
      </c>
      <c r="W462" s="511">
        <f>'別紙１-10月'!V62</f>
        <v>0</v>
      </c>
      <c r="X462" s="510" t="str">
        <f>'別紙１-10月'!W62</f>
        <v/>
      </c>
    </row>
    <row r="463">
      <c r="A463" s="510" t="s">
        <v>318</v>
      </c>
      <c r="B463" s="510" t="str">
        <f>'別紙１-10月'!A63</f>
        <v/>
      </c>
      <c r="C463" s="510" t="str">
        <f>'別紙１-10月'!B63</f>
        <v/>
      </c>
      <c r="D463" s="510" t="str">
        <f>'別紙１-10月'!C63</f>
        <v/>
      </c>
      <c r="E463" s="510" t="str">
        <f>'別紙１-10月'!D63</f>
        <v/>
      </c>
      <c r="F463" s="510" t="str">
        <f>'別紙１-10月'!E63</f>
        <v/>
      </c>
      <c r="G463" s="510" t="str">
        <f>'別紙１-10月'!F63</f>
        <v/>
      </c>
      <c r="H463" s="510" t="str">
        <f>'別紙１-10月'!G63</f>
        <v/>
      </c>
      <c r="I463" s="510" t="str">
        <f>'別紙１-10月'!H63</f>
        <v/>
      </c>
      <c r="J463" s="510" t="str">
        <f>'別紙１-10月'!I63</f>
        <v/>
      </c>
      <c r="K463" s="510" t="str">
        <f>'別紙１-10月'!J63</f>
        <v/>
      </c>
      <c r="L463" s="510" t="str">
        <f>'別紙１-10月'!K63</f>
        <v/>
      </c>
      <c r="M463" s="511" t="str">
        <f>'別紙１-10月'!L63</f>
        <v/>
      </c>
      <c r="N463" s="512">
        <f>'別紙１-10月'!M63</f>
        <v>0</v>
      </c>
      <c r="O463" s="511">
        <f>'別紙１-10月'!N63</f>
        <v>0</v>
      </c>
      <c r="P463" s="511" t="str">
        <f>'別紙１-10月'!O63</f>
        <v/>
      </c>
      <c r="Q463" s="511" t="str">
        <f>'別紙１-10月'!P63</f>
        <v/>
      </c>
      <c r="R463" s="511" t="str">
        <f>'別紙１-10月'!Q63</f>
        <v/>
      </c>
      <c r="S463" s="511">
        <f>'別紙１-10月'!R63</f>
        <v>0</v>
      </c>
      <c r="T463" s="512">
        <f>'別紙１-10月'!S63</f>
        <v>0</v>
      </c>
      <c r="U463" s="512">
        <f>'別紙１-10月'!T63</f>
        <v>0</v>
      </c>
      <c r="V463" s="511">
        <f>'別紙１-10月'!U63</f>
        <v>0</v>
      </c>
      <c r="W463" s="511">
        <f>'別紙１-10月'!V63</f>
        <v>0</v>
      </c>
      <c r="X463" s="510" t="str">
        <f>'別紙１-10月'!W63</f>
        <v/>
      </c>
    </row>
    <row r="464">
      <c r="A464" s="510" t="s">
        <v>318</v>
      </c>
      <c r="B464" s="510" t="str">
        <f>'別紙１-10月'!A64</f>
        <v/>
      </c>
      <c r="C464" s="510" t="str">
        <f>'別紙１-10月'!B64</f>
        <v/>
      </c>
      <c r="D464" s="510" t="str">
        <f>'別紙１-10月'!C64</f>
        <v/>
      </c>
      <c r="E464" s="510" t="str">
        <f>'別紙１-10月'!D64</f>
        <v/>
      </c>
      <c r="F464" s="510" t="str">
        <f>'別紙１-10月'!E64</f>
        <v/>
      </c>
      <c r="G464" s="510" t="str">
        <f>'別紙１-10月'!F64</f>
        <v/>
      </c>
      <c r="H464" s="510" t="str">
        <f>'別紙１-10月'!G64</f>
        <v/>
      </c>
      <c r="I464" s="510" t="str">
        <f>'別紙１-10月'!H64</f>
        <v/>
      </c>
      <c r="J464" s="510" t="str">
        <f>'別紙１-10月'!I64</f>
        <v/>
      </c>
      <c r="K464" s="510" t="str">
        <f>'別紙１-10月'!J64</f>
        <v/>
      </c>
      <c r="L464" s="510" t="str">
        <f>'別紙１-10月'!K64</f>
        <v/>
      </c>
      <c r="M464" s="511" t="str">
        <f>'別紙１-10月'!L64</f>
        <v/>
      </c>
      <c r="N464" s="512">
        <f>'別紙１-10月'!M64</f>
        <v>0</v>
      </c>
      <c r="O464" s="511">
        <f>'別紙１-10月'!N64</f>
        <v>0</v>
      </c>
      <c r="P464" s="511" t="str">
        <f>'別紙１-10月'!O64</f>
        <v/>
      </c>
      <c r="Q464" s="511" t="str">
        <f>'別紙１-10月'!P64</f>
        <v/>
      </c>
      <c r="R464" s="511" t="str">
        <f>'別紙１-10月'!Q64</f>
        <v/>
      </c>
      <c r="S464" s="511">
        <f>'別紙１-10月'!R64</f>
        <v>0</v>
      </c>
      <c r="T464" s="512">
        <f>'別紙１-10月'!S64</f>
        <v>0</v>
      </c>
      <c r="U464" s="512">
        <f>'別紙１-10月'!T64</f>
        <v>0</v>
      </c>
      <c r="V464" s="511">
        <f>'別紙１-10月'!U64</f>
        <v>0</v>
      </c>
      <c r="W464" s="511">
        <f>'別紙１-10月'!V64</f>
        <v>0</v>
      </c>
      <c r="X464" s="510" t="str">
        <f>'別紙１-10月'!W64</f>
        <v/>
      </c>
    </row>
    <row r="465">
      <c r="A465" s="510" t="s">
        <v>318</v>
      </c>
      <c r="B465" s="510" t="str">
        <f>'別紙１-10月'!A65</f>
        <v/>
      </c>
      <c r="C465" s="510" t="str">
        <f>'別紙１-10月'!B65</f>
        <v/>
      </c>
      <c r="D465" s="510" t="str">
        <f>'別紙１-10月'!C65</f>
        <v/>
      </c>
      <c r="E465" s="510" t="str">
        <f>'別紙１-10月'!D65</f>
        <v/>
      </c>
      <c r="F465" s="510" t="str">
        <f>'別紙１-10月'!E65</f>
        <v/>
      </c>
      <c r="G465" s="510" t="str">
        <f>'別紙１-10月'!F65</f>
        <v/>
      </c>
      <c r="H465" s="510" t="str">
        <f>'別紙１-10月'!G65</f>
        <v/>
      </c>
      <c r="I465" s="510" t="str">
        <f>'別紙１-10月'!H65</f>
        <v/>
      </c>
      <c r="J465" s="510" t="str">
        <f>'別紙１-10月'!I65</f>
        <v/>
      </c>
      <c r="K465" s="510" t="str">
        <f>'別紙１-10月'!J65</f>
        <v/>
      </c>
      <c r="L465" s="510" t="str">
        <f>'別紙１-10月'!K65</f>
        <v/>
      </c>
      <c r="M465" s="511" t="str">
        <f>'別紙１-10月'!L65</f>
        <v/>
      </c>
      <c r="N465" s="512">
        <f>'別紙１-10月'!M65</f>
        <v>0</v>
      </c>
      <c r="O465" s="511">
        <f>'別紙１-10月'!N65</f>
        <v>0</v>
      </c>
      <c r="P465" s="511" t="str">
        <f>'別紙１-10月'!O65</f>
        <v/>
      </c>
      <c r="Q465" s="511" t="str">
        <f>'別紙１-10月'!P65</f>
        <v/>
      </c>
      <c r="R465" s="511" t="str">
        <f>'別紙１-10月'!Q65</f>
        <v/>
      </c>
      <c r="S465" s="511">
        <f>'別紙１-10月'!R65</f>
        <v>0</v>
      </c>
      <c r="T465" s="512">
        <f>'別紙１-10月'!S65</f>
        <v>0</v>
      </c>
      <c r="U465" s="512">
        <f>'別紙１-10月'!T65</f>
        <v>0</v>
      </c>
      <c r="V465" s="511">
        <f>'別紙１-10月'!U65</f>
        <v>0</v>
      </c>
      <c r="W465" s="511">
        <f>'別紙１-10月'!V65</f>
        <v>0</v>
      </c>
      <c r="X465" s="510" t="str">
        <f>'別紙１-10月'!W65</f>
        <v/>
      </c>
    </row>
    <row r="466">
      <c r="A466" s="510" t="s">
        <v>318</v>
      </c>
      <c r="B466" s="510" t="str">
        <f>'別紙１-10月'!A66</f>
        <v/>
      </c>
      <c r="C466" s="510" t="str">
        <f>'別紙１-10月'!B66</f>
        <v/>
      </c>
      <c r="D466" s="510" t="str">
        <f>'別紙１-10月'!C66</f>
        <v/>
      </c>
      <c r="E466" s="510" t="str">
        <f>'別紙１-10月'!D66</f>
        <v/>
      </c>
      <c r="F466" s="510" t="str">
        <f>'別紙１-10月'!E66</f>
        <v/>
      </c>
      <c r="G466" s="510" t="str">
        <f>'別紙１-10月'!F66</f>
        <v/>
      </c>
      <c r="H466" s="510" t="str">
        <f>'別紙１-10月'!G66</f>
        <v/>
      </c>
      <c r="I466" s="510" t="str">
        <f>'別紙１-10月'!H66</f>
        <v/>
      </c>
      <c r="J466" s="510" t="str">
        <f>'別紙１-10月'!I66</f>
        <v/>
      </c>
      <c r="K466" s="510" t="str">
        <f>'別紙１-10月'!J66</f>
        <v/>
      </c>
      <c r="L466" s="510" t="str">
        <f>'別紙１-10月'!K66</f>
        <v/>
      </c>
      <c r="M466" s="511" t="str">
        <f>'別紙１-10月'!L66</f>
        <v/>
      </c>
      <c r="N466" s="512">
        <f>'別紙１-10月'!M66</f>
        <v>0</v>
      </c>
      <c r="O466" s="511">
        <f>'別紙１-10月'!N66</f>
        <v>0</v>
      </c>
      <c r="P466" s="511" t="str">
        <f>'別紙１-10月'!O66</f>
        <v/>
      </c>
      <c r="Q466" s="511" t="str">
        <f>'別紙１-10月'!P66</f>
        <v/>
      </c>
      <c r="R466" s="511" t="str">
        <f>'別紙１-10月'!Q66</f>
        <v/>
      </c>
      <c r="S466" s="511">
        <f>'別紙１-10月'!R66</f>
        <v>0</v>
      </c>
      <c r="T466" s="512">
        <f>'別紙１-10月'!S66</f>
        <v>0</v>
      </c>
      <c r="U466" s="512">
        <f>'別紙１-10月'!T66</f>
        <v>0</v>
      </c>
      <c r="V466" s="511">
        <f>'別紙１-10月'!U66</f>
        <v>0</v>
      </c>
      <c r="W466" s="511">
        <f>'別紙１-10月'!V66</f>
        <v>0</v>
      </c>
      <c r="X466" s="510" t="str">
        <f>'別紙１-10月'!W66</f>
        <v/>
      </c>
    </row>
    <row r="467">
      <c r="A467" s="510" t="s">
        <v>318</v>
      </c>
      <c r="B467" s="510" t="str">
        <f>'別紙１-10月'!A67</f>
        <v/>
      </c>
      <c r="C467" s="510" t="str">
        <f>'別紙１-10月'!B67</f>
        <v/>
      </c>
      <c r="D467" s="510" t="str">
        <f>'別紙１-10月'!C67</f>
        <v/>
      </c>
      <c r="E467" s="510" t="str">
        <f>'別紙１-10月'!D67</f>
        <v/>
      </c>
      <c r="F467" s="510" t="str">
        <f>'別紙１-10月'!E67</f>
        <v/>
      </c>
      <c r="G467" s="510" t="str">
        <f>'別紙１-10月'!F67</f>
        <v/>
      </c>
      <c r="H467" s="510" t="str">
        <f>'別紙１-10月'!G67</f>
        <v/>
      </c>
      <c r="I467" s="510" t="str">
        <f>'別紙１-10月'!H67</f>
        <v/>
      </c>
      <c r="J467" s="510" t="str">
        <f>'別紙１-10月'!I67</f>
        <v/>
      </c>
      <c r="K467" s="510" t="str">
        <f>'別紙１-10月'!J67</f>
        <v/>
      </c>
      <c r="L467" s="510" t="str">
        <f>'別紙１-10月'!K67</f>
        <v/>
      </c>
      <c r="M467" s="511" t="str">
        <f>'別紙１-10月'!L67</f>
        <v/>
      </c>
      <c r="N467" s="512">
        <f>'別紙１-10月'!M67</f>
        <v>0</v>
      </c>
      <c r="O467" s="511">
        <f>'別紙１-10月'!N67</f>
        <v>0</v>
      </c>
      <c r="P467" s="511" t="str">
        <f>'別紙１-10月'!O67</f>
        <v/>
      </c>
      <c r="Q467" s="511" t="str">
        <f>'別紙１-10月'!P67</f>
        <v/>
      </c>
      <c r="R467" s="511" t="str">
        <f>'別紙１-10月'!Q67</f>
        <v/>
      </c>
      <c r="S467" s="511">
        <f>'別紙１-10月'!R67</f>
        <v>0</v>
      </c>
      <c r="T467" s="512">
        <f>'別紙１-10月'!S67</f>
        <v>0</v>
      </c>
      <c r="U467" s="512">
        <f>'別紙１-10月'!T67</f>
        <v>0</v>
      </c>
      <c r="V467" s="511">
        <f>'別紙１-10月'!U67</f>
        <v>0</v>
      </c>
      <c r="W467" s="511">
        <f>'別紙１-10月'!V67</f>
        <v>0</v>
      </c>
      <c r="X467" s="510" t="str">
        <f>'別紙１-10月'!W67</f>
        <v/>
      </c>
    </row>
    <row r="468">
      <c r="A468" s="510" t="s">
        <v>318</v>
      </c>
      <c r="B468" s="510" t="str">
        <f>'別紙１-10月'!A68</f>
        <v/>
      </c>
      <c r="C468" s="510" t="str">
        <f>'別紙１-10月'!B68</f>
        <v/>
      </c>
      <c r="D468" s="510" t="str">
        <f>'別紙１-10月'!C68</f>
        <v/>
      </c>
      <c r="E468" s="510" t="str">
        <f>'別紙１-10月'!D68</f>
        <v/>
      </c>
      <c r="F468" s="510" t="str">
        <f>'別紙１-10月'!E68</f>
        <v/>
      </c>
      <c r="G468" s="510" t="str">
        <f>'別紙１-10月'!F68</f>
        <v/>
      </c>
      <c r="H468" s="510" t="str">
        <f>'別紙１-10月'!G68</f>
        <v/>
      </c>
      <c r="I468" s="510" t="str">
        <f>'別紙１-10月'!H68</f>
        <v/>
      </c>
      <c r="J468" s="510" t="str">
        <f>'別紙１-10月'!I68</f>
        <v/>
      </c>
      <c r="K468" s="510" t="str">
        <f>'別紙１-10月'!J68</f>
        <v/>
      </c>
      <c r="L468" s="510" t="str">
        <f>'別紙１-10月'!K68</f>
        <v/>
      </c>
      <c r="M468" s="511" t="str">
        <f>'別紙１-10月'!L68</f>
        <v/>
      </c>
      <c r="N468" s="512">
        <f>'別紙１-10月'!M68</f>
        <v>0</v>
      </c>
      <c r="O468" s="511">
        <f>'別紙１-10月'!N68</f>
        <v>0</v>
      </c>
      <c r="P468" s="511" t="str">
        <f>'別紙１-10月'!O68</f>
        <v/>
      </c>
      <c r="Q468" s="511" t="str">
        <f>'別紙１-10月'!P68</f>
        <v/>
      </c>
      <c r="R468" s="511" t="str">
        <f>'別紙１-10月'!Q68</f>
        <v/>
      </c>
      <c r="S468" s="511">
        <f>'別紙１-10月'!R68</f>
        <v>0</v>
      </c>
      <c r="T468" s="512">
        <f>'別紙１-10月'!S68</f>
        <v>0</v>
      </c>
      <c r="U468" s="512">
        <f>'別紙１-10月'!T68</f>
        <v>0</v>
      </c>
      <c r="V468" s="511">
        <f>'別紙１-10月'!U68</f>
        <v>0</v>
      </c>
      <c r="W468" s="511">
        <f>'別紙１-10月'!V68</f>
        <v>0</v>
      </c>
      <c r="X468" s="510" t="str">
        <f>'別紙１-10月'!W68</f>
        <v/>
      </c>
    </row>
    <row r="469">
      <c r="A469" s="510" t="s">
        <v>318</v>
      </c>
      <c r="B469" s="510" t="str">
        <f>'別紙１-10月'!A69</f>
        <v/>
      </c>
      <c r="C469" s="510" t="str">
        <f>'別紙１-10月'!B69</f>
        <v/>
      </c>
      <c r="D469" s="510" t="str">
        <f>'別紙１-10月'!C69</f>
        <v/>
      </c>
      <c r="E469" s="510" t="str">
        <f>'別紙１-10月'!D69</f>
        <v/>
      </c>
      <c r="F469" s="510" t="str">
        <f>'別紙１-10月'!E69</f>
        <v/>
      </c>
      <c r="G469" s="510" t="str">
        <f>'別紙１-10月'!F69</f>
        <v/>
      </c>
      <c r="H469" s="510" t="str">
        <f>'別紙１-10月'!G69</f>
        <v/>
      </c>
      <c r="I469" s="510" t="str">
        <f>'別紙１-10月'!H69</f>
        <v/>
      </c>
      <c r="J469" s="510" t="str">
        <f>'別紙１-10月'!I69</f>
        <v/>
      </c>
      <c r="K469" s="510" t="str">
        <f>'別紙１-10月'!J69</f>
        <v/>
      </c>
      <c r="L469" s="510" t="str">
        <f>'別紙１-10月'!K69</f>
        <v/>
      </c>
      <c r="M469" s="511" t="str">
        <f>'別紙１-10月'!L69</f>
        <v/>
      </c>
      <c r="N469" s="512">
        <f>'別紙１-10月'!M69</f>
        <v>0</v>
      </c>
      <c r="O469" s="511">
        <f>'別紙１-10月'!N69</f>
        <v>0</v>
      </c>
      <c r="P469" s="511" t="str">
        <f>'別紙１-10月'!O69</f>
        <v/>
      </c>
      <c r="Q469" s="511" t="str">
        <f>'別紙１-10月'!P69</f>
        <v/>
      </c>
      <c r="R469" s="511" t="str">
        <f>'別紙１-10月'!Q69</f>
        <v/>
      </c>
      <c r="S469" s="511">
        <f>'別紙１-10月'!R69</f>
        <v>0</v>
      </c>
      <c r="T469" s="512">
        <f>'別紙１-10月'!S69</f>
        <v>0</v>
      </c>
      <c r="U469" s="512">
        <f>'別紙１-10月'!T69</f>
        <v>0</v>
      </c>
      <c r="V469" s="511">
        <f>'別紙１-10月'!U69</f>
        <v>0</v>
      </c>
      <c r="W469" s="511">
        <f>'別紙１-10月'!V69</f>
        <v>0</v>
      </c>
      <c r="X469" s="510" t="str">
        <f>'別紙１-10月'!W69</f>
        <v/>
      </c>
    </row>
    <row r="470">
      <c r="A470" s="510" t="s">
        <v>318</v>
      </c>
      <c r="B470" s="510" t="str">
        <f>'別紙１-10月'!A70</f>
        <v/>
      </c>
      <c r="C470" s="510" t="str">
        <f>'別紙１-10月'!B70</f>
        <v/>
      </c>
      <c r="D470" s="510" t="str">
        <f>'別紙１-10月'!C70</f>
        <v/>
      </c>
      <c r="E470" s="510" t="str">
        <f>'別紙１-10月'!D70</f>
        <v/>
      </c>
      <c r="F470" s="510" t="str">
        <f>'別紙１-10月'!E70</f>
        <v/>
      </c>
      <c r="G470" s="510" t="str">
        <f>'別紙１-10月'!F70</f>
        <v/>
      </c>
      <c r="H470" s="510" t="str">
        <f>'別紙１-10月'!G70</f>
        <v/>
      </c>
      <c r="I470" s="510" t="str">
        <f>'別紙１-10月'!H70</f>
        <v/>
      </c>
      <c r="J470" s="510" t="str">
        <f>'別紙１-10月'!I70</f>
        <v/>
      </c>
      <c r="K470" s="510" t="str">
        <f>'別紙１-10月'!J70</f>
        <v/>
      </c>
      <c r="L470" s="510" t="str">
        <f>'別紙１-10月'!K70</f>
        <v/>
      </c>
      <c r="M470" s="511" t="str">
        <f>'別紙１-10月'!L70</f>
        <v/>
      </c>
      <c r="N470" s="512">
        <f>'別紙１-10月'!M70</f>
        <v>0</v>
      </c>
      <c r="O470" s="511">
        <f>'別紙１-10月'!N70</f>
        <v>0</v>
      </c>
      <c r="P470" s="511" t="str">
        <f>'別紙１-10月'!O70</f>
        <v/>
      </c>
      <c r="Q470" s="511" t="str">
        <f>'別紙１-10月'!P70</f>
        <v/>
      </c>
      <c r="R470" s="511" t="str">
        <f>'別紙１-10月'!Q70</f>
        <v/>
      </c>
      <c r="S470" s="511">
        <f>'別紙１-10月'!R70</f>
        <v>0</v>
      </c>
      <c r="T470" s="512">
        <f>'別紙１-10月'!S70</f>
        <v>0</v>
      </c>
      <c r="U470" s="512">
        <f>'別紙１-10月'!T70</f>
        <v>0</v>
      </c>
      <c r="V470" s="511">
        <f>'別紙１-10月'!U70</f>
        <v>0</v>
      </c>
      <c r="W470" s="511">
        <f>'別紙１-10月'!V70</f>
        <v>0</v>
      </c>
      <c r="X470" s="510" t="str">
        <f>'別紙１-10月'!W70</f>
        <v/>
      </c>
    </row>
    <row r="471">
      <c r="A471" s="510" t="s">
        <v>318</v>
      </c>
      <c r="B471" s="510" t="str">
        <f>'別紙１-10月'!A71</f>
        <v/>
      </c>
      <c r="C471" s="510" t="str">
        <f>'別紙１-10月'!B71</f>
        <v/>
      </c>
      <c r="D471" s="510" t="str">
        <f>'別紙１-10月'!C71</f>
        <v/>
      </c>
      <c r="E471" s="510" t="str">
        <f>'別紙１-10月'!D71</f>
        <v/>
      </c>
      <c r="F471" s="510" t="str">
        <f>'別紙１-10月'!E71</f>
        <v/>
      </c>
      <c r="G471" s="510" t="str">
        <f>'別紙１-10月'!F71</f>
        <v/>
      </c>
      <c r="H471" s="510" t="str">
        <f>'別紙１-10月'!G71</f>
        <v/>
      </c>
      <c r="I471" s="510" t="str">
        <f>'別紙１-10月'!H71</f>
        <v/>
      </c>
      <c r="J471" s="510" t="str">
        <f>'別紙１-10月'!I71</f>
        <v/>
      </c>
      <c r="K471" s="510" t="str">
        <f>'別紙１-10月'!J71</f>
        <v/>
      </c>
      <c r="L471" s="510" t="str">
        <f>'別紙１-10月'!K71</f>
        <v/>
      </c>
      <c r="M471" s="511" t="str">
        <f>'別紙１-10月'!L71</f>
        <v/>
      </c>
      <c r="N471" s="512">
        <f>'別紙１-10月'!M71</f>
        <v>0</v>
      </c>
      <c r="O471" s="511">
        <f>'別紙１-10月'!N71</f>
        <v>0</v>
      </c>
      <c r="P471" s="511" t="str">
        <f>'別紙１-10月'!O71</f>
        <v/>
      </c>
      <c r="Q471" s="511" t="str">
        <f>'別紙１-10月'!P71</f>
        <v/>
      </c>
      <c r="R471" s="511" t="str">
        <f>'別紙１-10月'!Q71</f>
        <v/>
      </c>
      <c r="S471" s="511">
        <f>'別紙１-10月'!R71</f>
        <v>0</v>
      </c>
      <c r="T471" s="512">
        <f>'別紙１-10月'!S71</f>
        <v>0</v>
      </c>
      <c r="U471" s="512">
        <f>'別紙１-10月'!T71</f>
        <v>0</v>
      </c>
      <c r="V471" s="511">
        <f>'別紙１-10月'!U71</f>
        <v>0</v>
      </c>
      <c r="W471" s="511">
        <f>'別紙１-10月'!V71</f>
        <v>0</v>
      </c>
      <c r="X471" s="510" t="str">
        <f>'別紙１-10月'!W71</f>
        <v/>
      </c>
    </row>
    <row r="472">
      <c r="A472" s="510" t="s">
        <v>318</v>
      </c>
      <c r="B472" s="510" t="str">
        <f>'別紙１-10月'!A72</f>
        <v/>
      </c>
      <c r="C472" s="510" t="str">
        <f>'別紙１-10月'!B72</f>
        <v/>
      </c>
      <c r="D472" s="510" t="str">
        <f>'別紙１-10月'!C72</f>
        <v/>
      </c>
      <c r="E472" s="510" t="str">
        <f>'別紙１-10月'!D72</f>
        <v/>
      </c>
      <c r="F472" s="510" t="str">
        <f>'別紙１-10月'!E72</f>
        <v/>
      </c>
      <c r="G472" s="510" t="str">
        <f>'別紙１-10月'!F72</f>
        <v/>
      </c>
      <c r="H472" s="510" t="str">
        <f>'別紙１-10月'!G72</f>
        <v/>
      </c>
      <c r="I472" s="510" t="str">
        <f>'別紙１-10月'!H72</f>
        <v/>
      </c>
      <c r="J472" s="510" t="str">
        <f>'別紙１-10月'!I72</f>
        <v/>
      </c>
      <c r="K472" s="510" t="str">
        <f>'別紙１-10月'!J72</f>
        <v/>
      </c>
      <c r="L472" s="510" t="str">
        <f>'別紙１-10月'!K72</f>
        <v/>
      </c>
      <c r="M472" s="511" t="str">
        <f>'別紙１-10月'!L72</f>
        <v/>
      </c>
      <c r="N472" s="512">
        <f>'別紙１-10月'!M72</f>
        <v>0</v>
      </c>
      <c r="O472" s="511">
        <f>'別紙１-10月'!N72</f>
        <v>0</v>
      </c>
      <c r="P472" s="511" t="str">
        <f>'別紙１-10月'!O72</f>
        <v/>
      </c>
      <c r="Q472" s="511" t="str">
        <f>'別紙１-10月'!P72</f>
        <v/>
      </c>
      <c r="R472" s="511" t="str">
        <f>'別紙１-10月'!Q72</f>
        <v/>
      </c>
      <c r="S472" s="511">
        <f>'別紙１-10月'!R72</f>
        <v>0</v>
      </c>
      <c r="T472" s="512">
        <f>'別紙１-10月'!S72</f>
        <v>0</v>
      </c>
      <c r="U472" s="512">
        <f>'別紙１-10月'!T72</f>
        <v>0</v>
      </c>
      <c r="V472" s="511">
        <f>'別紙１-10月'!U72</f>
        <v>0</v>
      </c>
      <c r="W472" s="511">
        <f>'別紙１-10月'!V72</f>
        <v>0</v>
      </c>
      <c r="X472" s="510" t="str">
        <f>'別紙１-10月'!W72</f>
        <v/>
      </c>
    </row>
    <row r="473">
      <c r="A473" s="510" t="s">
        <v>318</v>
      </c>
      <c r="B473" s="510" t="str">
        <f>'別紙１-10月'!A73</f>
        <v/>
      </c>
      <c r="C473" s="510" t="str">
        <f>'別紙１-10月'!B73</f>
        <v/>
      </c>
      <c r="D473" s="510" t="str">
        <f>'別紙１-10月'!C73</f>
        <v/>
      </c>
      <c r="E473" s="510" t="str">
        <f>'別紙１-10月'!D73</f>
        <v/>
      </c>
      <c r="F473" s="510" t="str">
        <f>'別紙１-10月'!E73</f>
        <v/>
      </c>
      <c r="G473" s="510" t="str">
        <f>'別紙１-10月'!F73</f>
        <v/>
      </c>
      <c r="H473" s="510" t="str">
        <f>'別紙１-10月'!G73</f>
        <v/>
      </c>
      <c r="I473" s="510" t="str">
        <f>'別紙１-10月'!H73</f>
        <v/>
      </c>
      <c r="J473" s="510" t="str">
        <f>'別紙１-10月'!I73</f>
        <v/>
      </c>
      <c r="K473" s="510" t="str">
        <f>'別紙１-10月'!J73</f>
        <v/>
      </c>
      <c r="L473" s="510" t="str">
        <f>'別紙１-10月'!K73</f>
        <v/>
      </c>
      <c r="M473" s="511" t="str">
        <f>'別紙１-10月'!L73</f>
        <v/>
      </c>
      <c r="N473" s="512">
        <f>'別紙１-10月'!M73</f>
        <v>0</v>
      </c>
      <c r="O473" s="511">
        <f>'別紙１-10月'!N73</f>
        <v>0</v>
      </c>
      <c r="P473" s="511" t="str">
        <f>'別紙１-10月'!O73</f>
        <v/>
      </c>
      <c r="Q473" s="511" t="str">
        <f>'別紙１-10月'!P73</f>
        <v/>
      </c>
      <c r="R473" s="511" t="str">
        <f>'別紙１-10月'!Q73</f>
        <v/>
      </c>
      <c r="S473" s="511">
        <f>'別紙１-10月'!R73</f>
        <v>0</v>
      </c>
      <c r="T473" s="512">
        <f>'別紙１-10月'!S73</f>
        <v>0</v>
      </c>
      <c r="U473" s="512">
        <f>'別紙１-10月'!T73</f>
        <v>0</v>
      </c>
      <c r="V473" s="511">
        <f>'別紙１-10月'!U73</f>
        <v>0</v>
      </c>
      <c r="W473" s="511">
        <f>'別紙１-10月'!V73</f>
        <v>0</v>
      </c>
      <c r="X473" s="510" t="str">
        <f>'別紙１-10月'!W73</f>
        <v/>
      </c>
    </row>
    <row r="474">
      <c r="A474" s="510" t="s">
        <v>318</v>
      </c>
      <c r="B474" s="510" t="str">
        <f>'別紙１-10月'!A74</f>
        <v/>
      </c>
      <c r="C474" s="510" t="str">
        <f>'別紙１-10月'!B74</f>
        <v/>
      </c>
      <c r="D474" s="510" t="str">
        <f>'別紙１-10月'!C74</f>
        <v/>
      </c>
      <c r="E474" s="510" t="str">
        <f>'別紙１-10月'!D74</f>
        <v/>
      </c>
      <c r="F474" s="510" t="str">
        <f>'別紙１-10月'!E74</f>
        <v/>
      </c>
      <c r="G474" s="510" t="str">
        <f>'別紙１-10月'!F74</f>
        <v/>
      </c>
      <c r="H474" s="510" t="str">
        <f>'別紙１-10月'!G74</f>
        <v/>
      </c>
      <c r="I474" s="510" t="str">
        <f>'別紙１-10月'!H74</f>
        <v/>
      </c>
      <c r="J474" s="510" t="str">
        <f>'別紙１-10月'!I74</f>
        <v/>
      </c>
      <c r="K474" s="510" t="str">
        <f>'別紙１-10月'!J74</f>
        <v/>
      </c>
      <c r="L474" s="510" t="str">
        <f>'別紙１-10月'!K74</f>
        <v/>
      </c>
      <c r="M474" s="511" t="str">
        <f>'別紙１-10月'!L74</f>
        <v/>
      </c>
      <c r="N474" s="512">
        <f>'別紙１-10月'!M74</f>
        <v>0</v>
      </c>
      <c r="O474" s="511">
        <f>'別紙１-10月'!N74</f>
        <v>0</v>
      </c>
      <c r="P474" s="511" t="str">
        <f>'別紙１-10月'!O74</f>
        <v/>
      </c>
      <c r="Q474" s="511" t="str">
        <f>'別紙１-10月'!P74</f>
        <v/>
      </c>
      <c r="R474" s="511" t="str">
        <f>'別紙１-10月'!Q74</f>
        <v/>
      </c>
      <c r="S474" s="511">
        <f>'別紙１-10月'!R74</f>
        <v>0</v>
      </c>
      <c r="T474" s="512">
        <f>'別紙１-10月'!S74</f>
        <v>0</v>
      </c>
      <c r="U474" s="512">
        <f>'別紙１-10月'!T74</f>
        <v>0</v>
      </c>
      <c r="V474" s="511">
        <f>'別紙１-10月'!U74</f>
        <v>0</v>
      </c>
      <c r="W474" s="511">
        <f>'別紙１-10月'!V74</f>
        <v>0</v>
      </c>
      <c r="X474" s="510" t="str">
        <f>'別紙１-10月'!W74</f>
        <v/>
      </c>
    </row>
    <row r="475">
      <c r="A475" s="510" t="s">
        <v>318</v>
      </c>
      <c r="B475" s="510" t="str">
        <f>'別紙１-10月'!A75</f>
        <v/>
      </c>
      <c r="C475" s="510" t="str">
        <f>'別紙１-10月'!B75</f>
        <v/>
      </c>
      <c r="D475" s="510" t="str">
        <f>'別紙１-10月'!C75</f>
        <v/>
      </c>
      <c r="E475" s="510" t="str">
        <f>'別紙１-10月'!D75</f>
        <v/>
      </c>
      <c r="F475" s="510" t="str">
        <f>'別紙１-10月'!E75</f>
        <v/>
      </c>
      <c r="G475" s="510" t="str">
        <f>'別紙１-10月'!F75</f>
        <v/>
      </c>
      <c r="H475" s="510" t="str">
        <f>'別紙１-10月'!G75</f>
        <v/>
      </c>
      <c r="I475" s="510" t="str">
        <f>'別紙１-10月'!H75</f>
        <v/>
      </c>
      <c r="J475" s="510" t="str">
        <f>'別紙１-10月'!I75</f>
        <v/>
      </c>
      <c r="K475" s="510" t="str">
        <f>'別紙１-10月'!J75</f>
        <v/>
      </c>
      <c r="L475" s="510" t="str">
        <f>'別紙１-10月'!K75</f>
        <v/>
      </c>
      <c r="M475" s="511" t="str">
        <f>'別紙１-10月'!L75</f>
        <v/>
      </c>
      <c r="N475" s="512">
        <f>'別紙１-10月'!M75</f>
        <v>0</v>
      </c>
      <c r="O475" s="511">
        <f>'別紙１-10月'!N75</f>
        <v>0</v>
      </c>
      <c r="P475" s="511" t="str">
        <f>'別紙１-10月'!O75</f>
        <v/>
      </c>
      <c r="Q475" s="511" t="str">
        <f>'別紙１-10月'!P75</f>
        <v/>
      </c>
      <c r="R475" s="511" t="str">
        <f>'別紙１-10月'!Q75</f>
        <v/>
      </c>
      <c r="S475" s="511">
        <f>'別紙１-10月'!R75</f>
        <v>0</v>
      </c>
      <c r="T475" s="512">
        <f>'別紙１-10月'!S75</f>
        <v>0</v>
      </c>
      <c r="U475" s="512">
        <f>'別紙１-10月'!T75</f>
        <v>0</v>
      </c>
      <c r="V475" s="511">
        <f>'別紙１-10月'!U75</f>
        <v>0</v>
      </c>
      <c r="W475" s="511">
        <f>'別紙１-10月'!V75</f>
        <v>0</v>
      </c>
      <c r="X475" s="510" t="str">
        <f>'別紙１-10月'!W75</f>
        <v/>
      </c>
    </row>
    <row r="476">
      <c r="A476" s="510" t="s">
        <v>318</v>
      </c>
      <c r="B476" s="510" t="str">
        <f>'別紙１-10月'!A76</f>
        <v/>
      </c>
      <c r="C476" s="510" t="str">
        <f>'別紙１-10月'!B76</f>
        <v/>
      </c>
      <c r="D476" s="510" t="str">
        <f>'別紙１-10月'!C76</f>
        <v/>
      </c>
      <c r="E476" s="510" t="str">
        <f>'別紙１-10月'!D76</f>
        <v/>
      </c>
      <c r="F476" s="510" t="str">
        <f>'別紙１-10月'!E76</f>
        <v/>
      </c>
      <c r="G476" s="510" t="str">
        <f>'別紙１-10月'!F76</f>
        <v/>
      </c>
      <c r="H476" s="510" t="str">
        <f>'別紙１-10月'!G76</f>
        <v/>
      </c>
      <c r="I476" s="510" t="str">
        <f>'別紙１-10月'!H76</f>
        <v/>
      </c>
      <c r="J476" s="510" t="str">
        <f>'別紙１-10月'!I76</f>
        <v/>
      </c>
      <c r="K476" s="510" t="str">
        <f>'別紙１-10月'!J76</f>
        <v/>
      </c>
      <c r="L476" s="510" t="str">
        <f>'別紙１-10月'!K76</f>
        <v/>
      </c>
      <c r="M476" s="511" t="str">
        <f>'別紙１-10月'!L76</f>
        <v/>
      </c>
      <c r="N476" s="512">
        <f>'別紙１-10月'!M76</f>
        <v>0</v>
      </c>
      <c r="O476" s="511">
        <f>'別紙１-10月'!N76</f>
        <v>0</v>
      </c>
      <c r="P476" s="511" t="str">
        <f>'別紙１-10月'!O76</f>
        <v/>
      </c>
      <c r="Q476" s="511" t="str">
        <f>'別紙１-10月'!P76</f>
        <v/>
      </c>
      <c r="R476" s="511" t="str">
        <f>'別紙１-10月'!Q76</f>
        <v/>
      </c>
      <c r="S476" s="511">
        <f>'別紙１-10月'!R76</f>
        <v>0</v>
      </c>
      <c r="T476" s="512">
        <f>'別紙１-10月'!S76</f>
        <v>0</v>
      </c>
      <c r="U476" s="512">
        <f>'別紙１-10月'!T76</f>
        <v>0</v>
      </c>
      <c r="V476" s="511">
        <f>'別紙１-10月'!U76</f>
        <v>0</v>
      </c>
      <c r="W476" s="511">
        <f>'別紙１-10月'!V76</f>
        <v>0</v>
      </c>
      <c r="X476" s="510" t="str">
        <f>'別紙１-10月'!W76</f>
        <v/>
      </c>
    </row>
    <row r="477">
      <c r="A477" s="510" t="s">
        <v>318</v>
      </c>
      <c r="B477" s="510" t="str">
        <f>'別紙１-10月'!A77</f>
        <v/>
      </c>
      <c r="C477" s="510" t="str">
        <f>'別紙１-10月'!B77</f>
        <v/>
      </c>
      <c r="D477" s="510" t="str">
        <f>'別紙１-10月'!C77</f>
        <v/>
      </c>
      <c r="E477" s="510" t="str">
        <f>'別紙１-10月'!D77</f>
        <v/>
      </c>
      <c r="F477" s="510" t="str">
        <f>'別紙１-10月'!E77</f>
        <v/>
      </c>
      <c r="G477" s="510" t="str">
        <f>'別紙１-10月'!F77</f>
        <v/>
      </c>
      <c r="H477" s="510" t="str">
        <f>'別紙１-10月'!G77</f>
        <v/>
      </c>
      <c r="I477" s="510" t="str">
        <f>'別紙１-10月'!H77</f>
        <v/>
      </c>
      <c r="J477" s="510" t="str">
        <f>'別紙１-10月'!I77</f>
        <v/>
      </c>
      <c r="K477" s="510" t="str">
        <f>'別紙１-10月'!J77</f>
        <v/>
      </c>
      <c r="L477" s="510" t="str">
        <f>'別紙１-10月'!K77</f>
        <v/>
      </c>
      <c r="M477" s="511" t="str">
        <f>'別紙１-10月'!L77</f>
        <v/>
      </c>
      <c r="N477" s="512">
        <f>'別紙１-10月'!M77</f>
        <v>0</v>
      </c>
      <c r="O477" s="511">
        <f>'別紙１-10月'!N77</f>
        <v>0</v>
      </c>
      <c r="P477" s="511" t="str">
        <f>'別紙１-10月'!O77</f>
        <v/>
      </c>
      <c r="Q477" s="511" t="str">
        <f>'別紙１-10月'!P77</f>
        <v/>
      </c>
      <c r="R477" s="511" t="str">
        <f>'別紙１-10月'!Q77</f>
        <v/>
      </c>
      <c r="S477" s="511">
        <f>'別紙１-10月'!R77</f>
        <v>0</v>
      </c>
      <c r="T477" s="512">
        <f>'別紙１-10月'!S77</f>
        <v>0</v>
      </c>
      <c r="U477" s="512">
        <f>'別紙１-10月'!T77</f>
        <v>0</v>
      </c>
      <c r="V477" s="511">
        <f>'別紙１-10月'!U77</f>
        <v>0</v>
      </c>
      <c r="W477" s="511">
        <f>'別紙１-10月'!V77</f>
        <v>0</v>
      </c>
      <c r="X477" s="510" t="str">
        <f>'別紙１-10月'!W77</f>
        <v/>
      </c>
    </row>
    <row r="478">
      <c r="A478" s="510" t="s">
        <v>318</v>
      </c>
      <c r="B478" s="510" t="str">
        <f>'別紙１-10月'!A78</f>
        <v/>
      </c>
      <c r="C478" s="510" t="str">
        <f>'別紙１-10月'!B78</f>
        <v/>
      </c>
      <c r="D478" s="510" t="str">
        <f>'別紙１-10月'!C78</f>
        <v/>
      </c>
      <c r="E478" s="510" t="str">
        <f>'別紙１-10月'!D78</f>
        <v/>
      </c>
      <c r="F478" s="510" t="str">
        <f>'別紙１-10月'!E78</f>
        <v/>
      </c>
      <c r="G478" s="510" t="str">
        <f>'別紙１-10月'!F78</f>
        <v/>
      </c>
      <c r="H478" s="510" t="str">
        <f>'別紙１-10月'!G78</f>
        <v/>
      </c>
      <c r="I478" s="510" t="str">
        <f>'別紙１-10月'!H78</f>
        <v/>
      </c>
      <c r="J478" s="510" t="str">
        <f>'別紙１-10月'!I78</f>
        <v/>
      </c>
      <c r="K478" s="510" t="str">
        <f>'別紙１-10月'!J78</f>
        <v/>
      </c>
      <c r="L478" s="510" t="str">
        <f>'別紙１-10月'!K78</f>
        <v/>
      </c>
      <c r="M478" s="511" t="str">
        <f>'別紙１-10月'!L78</f>
        <v/>
      </c>
      <c r="N478" s="512">
        <f>'別紙１-10月'!M78</f>
        <v>0</v>
      </c>
      <c r="O478" s="511">
        <f>'別紙１-10月'!N78</f>
        <v>0</v>
      </c>
      <c r="P478" s="511" t="str">
        <f>'別紙１-10月'!O78</f>
        <v/>
      </c>
      <c r="Q478" s="511" t="str">
        <f>'別紙１-10月'!P78</f>
        <v/>
      </c>
      <c r="R478" s="511" t="str">
        <f>'別紙１-10月'!Q78</f>
        <v/>
      </c>
      <c r="S478" s="511">
        <f>'別紙１-10月'!R78</f>
        <v>0</v>
      </c>
      <c r="T478" s="512">
        <f>'別紙１-10月'!S78</f>
        <v>0</v>
      </c>
      <c r="U478" s="512">
        <f>'別紙１-10月'!T78</f>
        <v>0</v>
      </c>
      <c r="V478" s="511">
        <f>'別紙１-10月'!U78</f>
        <v>0</v>
      </c>
      <c r="W478" s="511">
        <f>'別紙１-10月'!V78</f>
        <v>0</v>
      </c>
      <c r="X478" s="510" t="str">
        <f>'別紙１-10月'!W78</f>
        <v/>
      </c>
    </row>
    <row r="479">
      <c r="A479" s="510" t="s">
        <v>318</v>
      </c>
      <c r="B479" s="510" t="str">
        <f>'別紙１-10月'!A79</f>
        <v/>
      </c>
      <c r="C479" s="510" t="str">
        <f>'別紙１-10月'!B79</f>
        <v/>
      </c>
      <c r="D479" s="510" t="str">
        <f>'別紙１-10月'!C79</f>
        <v/>
      </c>
      <c r="E479" s="510" t="str">
        <f>'別紙１-10月'!D79</f>
        <v/>
      </c>
      <c r="F479" s="510" t="str">
        <f>'別紙１-10月'!E79</f>
        <v/>
      </c>
      <c r="G479" s="510" t="str">
        <f>'別紙１-10月'!F79</f>
        <v/>
      </c>
      <c r="H479" s="510" t="str">
        <f>'別紙１-10月'!G79</f>
        <v/>
      </c>
      <c r="I479" s="510" t="str">
        <f>'別紙１-10月'!H79</f>
        <v/>
      </c>
      <c r="J479" s="510" t="str">
        <f>'別紙１-10月'!I79</f>
        <v/>
      </c>
      <c r="K479" s="510" t="str">
        <f>'別紙１-10月'!J79</f>
        <v/>
      </c>
      <c r="L479" s="510" t="str">
        <f>'別紙１-10月'!K79</f>
        <v/>
      </c>
      <c r="M479" s="511" t="str">
        <f>'別紙１-10月'!L79</f>
        <v/>
      </c>
      <c r="N479" s="512">
        <f>'別紙１-10月'!M79</f>
        <v>0</v>
      </c>
      <c r="O479" s="511">
        <f>'別紙１-10月'!N79</f>
        <v>0</v>
      </c>
      <c r="P479" s="511" t="str">
        <f>'別紙１-10月'!O79</f>
        <v/>
      </c>
      <c r="Q479" s="511" t="str">
        <f>'別紙１-10月'!P79</f>
        <v/>
      </c>
      <c r="R479" s="511" t="str">
        <f>'別紙１-10月'!Q79</f>
        <v/>
      </c>
      <c r="S479" s="511">
        <f>'別紙１-10月'!R79</f>
        <v>0</v>
      </c>
      <c r="T479" s="512">
        <f>'別紙１-10月'!S79</f>
        <v>0</v>
      </c>
      <c r="U479" s="512">
        <f>'別紙１-10月'!T79</f>
        <v>0</v>
      </c>
      <c r="V479" s="511">
        <f>'別紙１-10月'!U79</f>
        <v>0</v>
      </c>
      <c r="W479" s="511">
        <f>'別紙１-10月'!V79</f>
        <v>0</v>
      </c>
      <c r="X479" s="510" t="str">
        <f>'別紙１-10月'!W79</f>
        <v/>
      </c>
    </row>
    <row r="480">
      <c r="A480" s="510" t="s">
        <v>318</v>
      </c>
      <c r="B480" s="510" t="str">
        <f>'別紙１-10月'!A80</f>
        <v/>
      </c>
      <c r="C480" s="510" t="str">
        <f>'別紙１-10月'!B80</f>
        <v/>
      </c>
      <c r="D480" s="510" t="str">
        <f>'別紙１-10月'!C80</f>
        <v/>
      </c>
      <c r="E480" s="510" t="str">
        <f>'別紙１-10月'!D80</f>
        <v/>
      </c>
      <c r="F480" s="510" t="str">
        <f>'別紙１-10月'!E80</f>
        <v/>
      </c>
      <c r="G480" s="510" t="str">
        <f>'別紙１-10月'!F80</f>
        <v/>
      </c>
      <c r="H480" s="510" t="str">
        <f>'別紙１-10月'!G80</f>
        <v/>
      </c>
      <c r="I480" s="510" t="str">
        <f>'別紙１-10月'!H80</f>
        <v/>
      </c>
      <c r="J480" s="510" t="str">
        <f>'別紙１-10月'!I80</f>
        <v/>
      </c>
      <c r="K480" s="510" t="str">
        <f>'別紙１-10月'!J80</f>
        <v/>
      </c>
      <c r="L480" s="510" t="str">
        <f>'別紙１-10月'!K80</f>
        <v/>
      </c>
      <c r="M480" s="511" t="str">
        <f>'別紙１-10月'!L80</f>
        <v/>
      </c>
      <c r="N480" s="512">
        <f>'別紙１-10月'!M80</f>
        <v>0</v>
      </c>
      <c r="O480" s="511">
        <f>'別紙１-10月'!N80</f>
        <v>0</v>
      </c>
      <c r="P480" s="511" t="str">
        <f>'別紙１-10月'!O80</f>
        <v/>
      </c>
      <c r="Q480" s="511" t="str">
        <f>'別紙１-10月'!P80</f>
        <v/>
      </c>
      <c r="R480" s="511" t="str">
        <f>'別紙１-10月'!Q80</f>
        <v/>
      </c>
      <c r="S480" s="511">
        <f>'別紙１-10月'!R80</f>
        <v>0</v>
      </c>
      <c r="T480" s="512">
        <f>'別紙１-10月'!S80</f>
        <v>0</v>
      </c>
      <c r="U480" s="512">
        <f>'別紙１-10月'!T80</f>
        <v>0</v>
      </c>
      <c r="V480" s="511">
        <f>'別紙１-10月'!U80</f>
        <v>0</v>
      </c>
      <c r="W480" s="511">
        <f>'別紙１-10月'!V80</f>
        <v>0</v>
      </c>
      <c r="X480" s="510" t="str">
        <f>'別紙１-10月'!W80</f>
        <v/>
      </c>
    </row>
    <row r="481">
      <c r="A481" s="510" t="s">
        <v>318</v>
      </c>
      <c r="B481" s="510" t="str">
        <f>'別紙１-10月'!A81</f>
        <v/>
      </c>
      <c r="C481" s="510" t="str">
        <f>'別紙１-10月'!B81</f>
        <v/>
      </c>
      <c r="D481" s="510" t="str">
        <f>'別紙１-10月'!C81</f>
        <v/>
      </c>
      <c r="E481" s="510" t="str">
        <f>'別紙１-10月'!D81</f>
        <v/>
      </c>
      <c r="F481" s="510" t="str">
        <f>'別紙１-10月'!E81</f>
        <v/>
      </c>
      <c r="G481" s="510" t="str">
        <f>'別紙１-10月'!F81</f>
        <v/>
      </c>
      <c r="H481" s="510" t="str">
        <f>'別紙１-10月'!G81</f>
        <v/>
      </c>
      <c r="I481" s="510" t="str">
        <f>'別紙１-10月'!H81</f>
        <v/>
      </c>
      <c r="J481" s="510" t="str">
        <f>'別紙１-10月'!I81</f>
        <v/>
      </c>
      <c r="K481" s="510" t="str">
        <f>'別紙１-10月'!J81</f>
        <v/>
      </c>
      <c r="L481" s="510" t="str">
        <f>'別紙１-10月'!K81</f>
        <v/>
      </c>
      <c r="M481" s="511" t="str">
        <f>'別紙１-10月'!L81</f>
        <v/>
      </c>
      <c r="N481" s="512">
        <f>'別紙１-10月'!M81</f>
        <v>0</v>
      </c>
      <c r="O481" s="511">
        <f>'別紙１-10月'!N81</f>
        <v>0</v>
      </c>
      <c r="P481" s="511" t="str">
        <f>'別紙１-10月'!O81</f>
        <v/>
      </c>
      <c r="Q481" s="511" t="str">
        <f>'別紙１-10月'!P81</f>
        <v/>
      </c>
      <c r="R481" s="511" t="str">
        <f>'別紙１-10月'!Q81</f>
        <v/>
      </c>
      <c r="S481" s="511">
        <f>'別紙１-10月'!R81</f>
        <v>0</v>
      </c>
      <c r="T481" s="512">
        <f>'別紙１-10月'!S81</f>
        <v>0</v>
      </c>
      <c r="U481" s="512">
        <f>'別紙１-10月'!T81</f>
        <v>0</v>
      </c>
      <c r="V481" s="511">
        <f>'別紙１-10月'!U81</f>
        <v>0</v>
      </c>
      <c r="W481" s="511">
        <f>'別紙１-10月'!V81</f>
        <v>0</v>
      </c>
      <c r="X481" s="510" t="str">
        <f>'別紙１-10月'!W81</f>
        <v/>
      </c>
    </row>
    <row r="482">
      <c r="A482" s="510" t="s">
        <v>318</v>
      </c>
      <c r="B482" s="510" t="str">
        <f>'別紙１-10月'!A82</f>
        <v/>
      </c>
      <c r="C482" s="510" t="str">
        <f>'別紙１-10月'!B82</f>
        <v/>
      </c>
      <c r="D482" s="510" t="str">
        <f>'別紙１-10月'!C82</f>
        <v/>
      </c>
      <c r="E482" s="510" t="str">
        <f>'別紙１-10月'!D82</f>
        <v/>
      </c>
      <c r="F482" s="510" t="str">
        <f>'別紙１-10月'!E82</f>
        <v/>
      </c>
      <c r="G482" s="510" t="str">
        <f>'別紙１-10月'!F82</f>
        <v/>
      </c>
      <c r="H482" s="510" t="str">
        <f>'別紙１-10月'!G82</f>
        <v/>
      </c>
      <c r="I482" s="510" t="str">
        <f>'別紙１-10月'!H82</f>
        <v/>
      </c>
      <c r="J482" s="510" t="str">
        <f>'別紙１-10月'!I82</f>
        <v/>
      </c>
      <c r="K482" s="510" t="str">
        <f>'別紙１-10月'!J82</f>
        <v/>
      </c>
      <c r="L482" s="510" t="str">
        <f>'別紙１-10月'!K82</f>
        <v/>
      </c>
      <c r="M482" s="511" t="str">
        <f>'別紙１-10月'!L82</f>
        <v/>
      </c>
      <c r="N482" s="512">
        <f>'別紙１-10月'!M82</f>
        <v>0</v>
      </c>
      <c r="O482" s="511">
        <f>'別紙１-10月'!N82</f>
        <v>0</v>
      </c>
      <c r="P482" s="511" t="str">
        <f>'別紙１-10月'!O82</f>
        <v/>
      </c>
      <c r="Q482" s="511" t="str">
        <f>'別紙１-10月'!P82</f>
        <v/>
      </c>
      <c r="R482" s="511" t="str">
        <f>'別紙１-10月'!Q82</f>
        <v/>
      </c>
      <c r="S482" s="511">
        <f>'別紙１-10月'!R82</f>
        <v>0</v>
      </c>
      <c r="T482" s="512">
        <f>'別紙１-10月'!S82</f>
        <v>0</v>
      </c>
      <c r="U482" s="512">
        <f>'別紙１-10月'!T82</f>
        <v>0</v>
      </c>
      <c r="V482" s="511">
        <f>'別紙１-10月'!U82</f>
        <v>0</v>
      </c>
      <c r="W482" s="511">
        <f>'別紙１-10月'!V82</f>
        <v>0</v>
      </c>
      <c r="X482" s="510" t="str">
        <f>'別紙１-10月'!W82</f>
        <v/>
      </c>
    </row>
    <row r="483">
      <c r="A483" s="510" t="s">
        <v>318</v>
      </c>
      <c r="B483" s="510" t="str">
        <f>'別紙１-10月'!A83</f>
        <v/>
      </c>
      <c r="C483" s="510" t="str">
        <f>'別紙１-10月'!B83</f>
        <v/>
      </c>
      <c r="D483" s="510" t="str">
        <f>'別紙１-10月'!C83</f>
        <v/>
      </c>
      <c r="E483" s="510" t="str">
        <f>'別紙１-10月'!D83</f>
        <v/>
      </c>
      <c r="F483" s="510" t="str">
        <f>'別紙１-10月'!E83</f>
        <v/>
      </c>
      <c r="G483" s="510" t="str">
        <f>'別紙１-10月'!F83</f>
        <v/>
      </c>
      <c r="H483" s="510" t="str">
        <f>'別紙１-10月'!G83</f>
        <v/>
      </c>
      <c r="I483" s="510" t="str">
        <f>'別紙１-10月'!H83</f>
        <v/>
      </c>
      <c r="J483" s="510" t="str">
        <f>'別紙１-10月'!I83</f>
        <v/>
      </c>
      <c r="K483" s="510" t="str">
        <f>'別紙１-10月'!J83</f>
        <v/>
      </c>
      <c r="L483" s="510" t="str">
        <f>'別紙１-10月'!K83</f>
        <v/>
      </c>
      <c r="M483" s="511" t="str">
        <f>'別紙１-10月'!L83</f>
        <v/>
      </c>
      <c r="N483" s="512">
        <f>'別紙１-10月'!M83</f>
        <v>0</v>
      </c>
      <c r="O483" s="511">
        <f>'別紙１-10月'!N83</f>
        <v>0</v>
      </c>
      <c r="P483" s="511" t="str">
        <f>'別紙１-10月'!O83</f>
        <v/>
      </c>
      <c r="Q483" s="511" t="str">
        <f>'別紙１-10月'!P83</f>
        <v/>
      </c>
      <c r="R483" s="511" t="str">
        <f>'別紙１-10月'!Q83</f>
        <v/>
      </c>
      <c r="S483" s="511">
        <f>'別紙１-10月'!R83</f>
        <v>0</v>
      </c>
      <c r="T483" s="512">
        <f>'別紙１-10月'!S83</f>
        <v>0</v>
      </c>
      <c r="U483" s="512">
        <f>'別紙１-10月'!T83</f>
        <v>0</v>
      </c>
      <c r="V483" s="511">
        <f>'別紙１-10月'!U83</f>
        <v>0</v>
      </c>
      <c r="W483" s="511">
        <f>'別紙１-10月'!V83</f>
        <v>0</v>
      </c>
      <c r="X483" s="510" t="str">
        <f>'別紙１-10月'!W83</f>
        <v/>
      </c>
    </row>
    <row r="484">
      <c r="A484" s="510" t="s">
        <v>318</v>
      </c>
      <c r="B484" s="510" t="str">
        <f>'別紙１-10月'!A84</f>
        <v/>
      </c>
      <c r="C484" s="510" t="str">
        <f>'別紙１-10月'!B84</f>
        <v/>
      </c>
      <c r="D484" s="510" t="str">
        <f>'別紙１-10月'!C84</f>
        <v/>
      </c>
      <c r="E484" s="510" t="str">
        <f>'別紙１-10月'!D84</f>
        <v/>
      </c>
      <c r="F484" s="510" t="str">
        <f>'別紙１-10月'!E84</f>
        <v/>
      </c>
      <c r="G484" s="510" t="str">
        <f>'別紙１-10月'!F84</f>
        <v/>
      </c>
      <c r="H484" s="510" t="str">
        <f>'別紙１-10月'!G84</f>
        <v/>
      </c>
      <c r="I484" s="510" t="str">
        <f>'別紙１-10月'!H84</f>
        <v/>
      </c>
      <c r="J484" s="510" t="str">
        <f>'別紙１-10月'!I84</f>
        <v/>
      </c>
      <c r="K484" s="510" t="str">
        <f>'別紙１-10月'!J84</f>
        <v/>
      </c>
      <c r="L484" s="510" t="str">
        <f>'別紙１-10月'!K84</f>
        <v/>
      </c>
      <c r="M484" s="511" t="str">
        <f>'別紙１-10月'!L84</f>
        <v/>
      </c>
      <c r="N484" s="512">
        <f>'別紙１-10月'!M84</f>
        <v>0</v>
      </c>
      <c r="O484" s="511">
        <f>'別紙１-10月'!N84</f>
        <v>0</v>
      </c>
      <c r="P484" s="511" t="str">
        <f>'別紙１-10月'!O84</f>
        <v/>
      </c>
      <c r="Q484" s="511" t="str">
        <f>'別紙１-10月'!P84</f>
        <v/>
      </c>
      <c r="R484" s="511" t="str">
        <f>'別紙１-10月'!Q84</f>
        <v/>
      </c>
      <c r="S484" s="511">
        <f>'別紙１-10月'!R84</f>
        <v>0</v>
      </c>
      <c r="T484" s="512">
        <f>'別紙１-10月'!S84</f>
        <v>0</v>
      </c>
      <c r="U484" s="512">
        <f>'別紙１-10月'!T84</f>
        <v>0</v>
      </c>
      <c r="V484" s="511">
        <f>'別紙１-10月'!U84</f>
        <v>0</v>
      </c>
      <c r="W484" s="511">
        <f>'別紙１-10月'!V84</f>
        <v>0</v>
      </c>
      <c r="X484" s="510" t="str">
        <f>'別紙１-10月'!W84</f>
        <v/>
      </c>
    </row>
    <row r="485">
      <c r="A485" s="510" t="s">
        <v>318</v>
      </c>
      <c r="B485" s="510" t="str">
        <f>'別紙１-10月'!A85</f>
        <v/>
      </c>
      <c r="C485" s="510" t="str">
        <f>'別紙１-10月'!B85</f>
        <v/>
      </c>
      <c r="D485" s="510" t="str">
        <f>'別紙１-10月'!C85</f>
        <v/>
      </c>
      <c r="E485" s="510" t="str">
        <f>'別紙１-10月'!D85</f>
        <v/>
      </c>
      <c r="F485" s="510" t="str">
        <f>'別紙１-10月'!E85</f>
        <v/>
      </c>
      <c r="G485" s="510" t="str">
        <f>'別紙１-10月'!F85</f>
        <v/>
      </c>
      <c r="H485" s="510" t="str">
        <f>'別紙１-10月'!G85</f>
        <v/>
      </c>
      <c r="I485" s="510" t="str">
        <f>'別紙１-10月'!H85</f>
        <v/>
      </c>
      <c r="J485" s="510" t="str">
        <f>'別紙１-10月'!I85</f>
        <v/>
      </c>
      <c r="K485" s="510" t="str">
        <f>'別紙１-10月'!J85</f>
        <v/>
      </c>
      <c r="L485" s="510" t="str">
        <f>'別紙１-10月'!K85</f>
        <v/>
      </c>
      <c r="M485" s="511" t="str">
        <f>'別紙１-10月'!L85</f>
        <v/>
      </c>
      <c r="N485" s="512">
        <f>'別紙１-10月'!M85</f>
        <v>0</v>
      </c>
      <c r="O485" s="511">
        <f>'別紙１-10月'!N85</f>
        <v>0</v>
      </c>
      <c r="P485" s="511" t="str">
        <f>'別紙１-10月'!O85</f>
        <v/>
      </c>
      <c r="Q485" s="511" t="str">
        <f>'別紙１-10月'!P85</f>
        <v/>
      </c>
      <c r="R485" s="511" t="str">
        <f>'別紙１-10月'!Q85</f>
        <v/>
      </c>
      <c r="S485" s="511">
        <f>'別紙１-10月'!R85</f>
        <v>0</v>
      </c>
      <c r="T485" s="512">
        <f>'別紙１-10月'!S85</f>
        <v>0</v>
      </c>
      <c r="U485" s="512">
        <f>'別紙１-10月'!T85</f>
        <v>0</v>
      </c>
      <c r="V485" s="511">
        <f>'別紙１-10月'!U85</f>
        <v>0</v>
      </c>
      <c r="W485" s="511">
        <f>'別紙１-10月'!V85</f>
        <v>0</v>
      </c>
      <c r="X485" s="510" t="str">
        <f>'別紙１-10月'!W85</f>
        <v/>
      </c>
    </row>
    <row r="486">
      <c r="A486" s="510" t="s">
        <v>318</v>
      </c>
      <c r="B486" s="510" t="str">
        <f>'別紙１-10月'!A86</f>
        <v/>
      </c>
      <c r="C486" s="510" t="str">
        <f>'別紙１-10月'!B86</f>
        <v/>
      </c>
      <c r="D486" s="510" t="str">
        <f>'別紙１-10月'!C86</f>
        <v/>
      </c>
      <c r="E486" s="510" t="str">
        <f>'別紙１-10月'!D86</f>
        <v/>
      </c>
      <c r="F486" s="510" t="str">
        <f>'別紙１-10月'!E86</f>
        <v/>
      </c>
      <c r="G486" s="510" t="str">
        <f>'別紙１-10月'!F86</f>
        <v/>
      </c>
      <c r="H486" s="510" t="str">
        <f>'別紙１-10月'!G86</f>
        <v/>
      </c>
      <c r="I486" s="510" t="str">
        <f>'別紙１-10月'!H86</f>
        <v/>
      </c>
      <c r="J486" s="510" t="str">
        <f>'別紙１-10月'!I86</f>
        <v/>
      </c>
      <c r="K486" s="510" t="str">
        <f>'別紙１-10月'!J86</f>
        <v/>
      </c>
      <c r="L486" s="510" t="str">
        <f>'別紙１-10月'!K86</f>
        <v/>
      </c>
      <c r="M486" s="511" t="str">
        <f>'別紙１-10月'!L86</f>
        <v/>
      </c>
      <c r="N486" s="512">
        <f>'別紙１-10月'!M86</f>
        <v>0</v>
      </c>
      <c r="O486" s="511">
        <f>'別紙１-10月'!N86</f>
        <v>0</v>
      </c>
      <c r="P486" s="511" t="str">
        <f>'別紙１-10月'!O86</f>
        <v/>
      </c>
      <c r="Q486" s="511" t="str">
        <f>'別紙１-10月'!P86</f>
        <v/>
      </c>
      <c r="R486" s="511" t="str">
        <f>'別紙１-10月'!Q86</f>
        <v/>
      </c>
      <c r="S486" s="511">
        <f>'別紙１-10月'!R86</f>
        <v>0</v>
      </c>
      <c r="T486" s="512">
        <f>'別紙１-10月'!S86</f>
        <v>0</v>
      </c>
      <c r="U486" s="512">
        <f>'別紙１-10月'!T86</f>
        <v>0</v>
      </c>
      <c r="V486" s="511">
        <f>'別紙１-10月'!U86</f>
        <v>0</v>
      </c>
      <c r="W486" s="511">
        <f>'別紙１-10月'!V86</f>
        <v>0</v>
      </c>
      <c r="X486" s="510" t="str">
        <f>'別紙１-10月'!W86</f>
        <v/>
      </c>
    </row>
    <row r="487">
      <c r="A487" s="510" t="s">
        <v>318</v>
      </c>
      <c r="B487" s="510" t="str">
        <f>'別紙１-10月'!A87</f>
        <v/>
      </c>
      <c r="C487" s="510" t="str">
        <f>'別紙１-10月'!B87</f>
        <v/>
      </c>
      <c r="D487" s="510" t="str">
        <f>'別紙１-10月'!C87</f>
        <v/>
      </c>
      <c r="E487" s="510" t="str">
        <f>'別紙１-10月'!D87</f>
        <v/>
      </c>
      <c r="F487" s="510" t="str">
        <f>'別紙１-10月'!E87</f>
        <v/>
      </c>
      <c r="G487" s="510" t="str">
        <f>'別紙１-10月'!F87</f>
        <v/>
      </c>
      <c r="H487" s="510" t="str">
        <f>'別紙１-10月'!G87</f>
        <v/>
      </c>
      <c r="I487" s="510" t="str">
        <f>'別紙１-10月'!H87</f>
        <v/>
      </c>
      <c r="J487" s="510" t="str">
        <f>'別紙１-10月'!I87</f>
        <v/>
      </c>
      <c r="K487" s="510" t="str">
        <f>'別紙１-10月'!J87</f>
        <v/>
      </c>
      <c r="L487" s="510" t="str">
        <f>'別紙１-10月'!K87</f>
        <v/>
      </c>
      <c r="M487" s="511" t="str">
        <f>'別紙１-10月'!L87</f>
        <v/>
      </c>
      <c r="N487" s="512">
        <f>'別紙１-10月'!M87</f>
        <v>0</v>
      </c>
      <c r="O487" s="511">
        <f>'別紙１-10月'!N87</f>
        <v>0</v>
      </c>
      <c r="P487" s="511" t="str">
        <f>'別紙１-10月'!O87</f>
        <v/>
      </c>
      <c r="Q487" s="511" t="str">
        <f>'別紙１-10月'!P87</f>
        <v/>
      </c>
      <c r="R487" s="511" t="str">
        <f>'別紙１-10月'!Q87</f>
        <v/>
      </c>
      <c r="S487" s="511">
        <f>'別紙１-10月'!R87</f>
        <v>0</v>
      </c>
      <c r="T487" s="512">
        <f>'別紙１-10月'!S87</f>
        <v>0</v>
      </c>
      <c r="U487" s="512">
        <f>'別紙１-10月'!T87</f>
        <v>0</v>
      </c>
      <c r="V487" s="511">
        <f>'別紙１-10月'!U87</f>
        <v>0</v>
      </c>
      <c r="W487" s="511">
        <f>'別紙１-10月'!V87</f>
        <v>0</v>
      </c>
      <c r="X487" s="510" t="str">
        <f>'別紙１-10月'!W87</f>
        <v/>
      </c>
    </row>
    <row r="488">
      <c r="A488" s="510" t="s">
        <v>318</v>
      </c>
      <c r="B488" s="510" t="str">
        <f>'別紙１-10月'!A88</f>
        <v/>
      </c>
      <c r="C488" s="510" t="str">
        <f>'別紙１-10月'!B88</f>
        <v/>
      </c>
      <c r="D488" s="510" t="str">
        <f>'別紙１-10月'!C88</f>
        <v/>
      </c>
      <c r="E488" s="510" t="str">
        <f>'別紙１-10月'!D88</f>
        <v/>
      </c>
      <c r="F488" s="510" t="str">
        <f>'別紙１-10月'!E88</f>
        <v/>
      </c>
      <c r="G488" s="510" t="str">
        <f>'別紙１-10月'!F88</f>
        <v/>
      </c>
      <c r="H488" s="510" t="str">
        <f>'別紙１-10月'!G88</f>
        <v/>
      </c>
      <c r="I488" s="510" t="str">
        <f>'別紙１-10月'!H88</f>
        <v/>
      </c>
      <c r="J488" s="510" t="str">
        <f>'別紙１-10月'!I88</f>
        <v/>
      </c>
      <c r="K488" s="510" t="str">
        <f>'別紙１-10月'!J88</f>
        <v/>
      </c>
      <c r="L488" s="510" t="str">
        <f>'別紙１-10月'!K88</f>
        <v/>
      </c>
      <c r="M488" s="511" t="str">
        <f>'別紙１-10月'!L88</f>
        <v/>
      </c>
      <c r="N488" s="512">
        <f>'別紙１-10月'!M88</f>
        <v>0</v>
      </c>
      <c r="O488" s="511">
        <f>'別紙１-10月'!N88</f>
        <v>0</v>
      </c>
      <c r="P488" s="511" t="str">
        <f>'別紙１-10月'!O88</f>
        <v/>
      </c>
      <c r="Q488" s="511" t="str">
        <f>'別紙１-10月'!P88</f>
        <v/>
      </c>
      <c r="R488" s="511" t="str">
        <f>'別紙１-10月'!Q88</f>
        <v/>
      </c>
      <c r="S488" s="511">
        <f>'別紙１-10月'!R88</f>
        <v>0</v>
      </c>
      <c r="T488" s="512">
        <f>'別紙１-10月'!S88</f>
        <v>0</v>
      </c>
      <c r="U488" s="512">
        <f>'別紙１-10月'!T88</f>
        <v>0</v>
      </c>
      <c r="V488" s="511">
        <f>'別紙１-10月'!U88</f>
        <v>0</v>
      </c>
      <c r="W488" s="511">
        <f>'別紙１-10月'!V88</f>
        <v>0</v>
      </c>
      <c r="X488" s="510" t="str">
        <f>'別紙１-10月'!W88</f>
        <v/>
      </c>
    </row>
    <row r="489">
      <c r="A489" s="510" t="s">
        <v>318</v>
      </c>
      <c r="B489" s="510" t="str">
        <f>'別紙１-10月'!A89</f>
        <v/>
      </c>
      <c r="C489" s="510" t="str">
        <f>'別紙１-10月'!B89</f>
        <v/>
      </c>
      <c r="D489" s="510" t="str">
        <f>'別紙１-10月'!C89</f>
        <v/>
      </c>
      <c r="E489" s="510" t="str">
        <f>'別紙１-10月'!D89</f>
        <v/>
      </c>
      <c r="F489" s="510" t="str">
        <f>'別紙１-10月'!E89</f>
        <v/>
      </c>
      <c r="G489" s="510" t="str">
        <f>'別紙１-10月'!F89</f>
        <v/>
      </c>
      <c r="H489" s="510" t="str">
        <f>'別紙１-10月'!G89</f>
        <v/>
      </c>
      <c r="I489" s="510" t="str">
        <f>'別紙１-10月'!H89</f>
        <v/>
      </c>
      <c r="J489" s="510" t="str">
        <f>'別紙１-10月'!I89</f>
        <v/>
      </c>
      <c r="K489" s="510" t="str">
        <f>'別紙１-10月'!J89</f>
        <v/>
      </c>
      <c r="L489" s="510" t="str">
        <f>'別紙１-10月'!K89</f>
        <v/>
      </c>
      <c r="M489" s="511" t="str">
        <f>'別紙１-10月'!L89</f>
        <v/>
      </c>
      <c r="N489" s="512">
        <f>'別紙１-10月'!M89</f>
        <v>0</v>
      </c>
      <c r="O489" s="511">
        <f>'別紙１-10月'!N89</f>
        <v>0</v>
      </c>
      <c r="P489" s="511" t="str">
        <f>'別紙１-10月'!O89</f>
        <v/>
      </c>
      <c r="Q489" s="511" t="str">
        <f>'別紙１-10月'!P89</f>
        <v/>
      </c>
      <c r="R489" s="511" t="str">
        <f>'別紙１-10月'!Q89</f>
        <v/>
      </c>
      <c r="S489" s="511">
        <f>'別紙１-10月'!R89</f>
        <v>0</v>
      </c>
      <c r="T489" s="512">
        <f>'別紙１-10月'!S89</f>
        <v>0</v>
      </c>
      <c r="U489" s="512">
        <f>'別紙１-10月'!T89</f>
        <v>0</v>
      </c>
      <c r="V489" s="511">
        <f>'別紙１-10月'!U89</f>
        <v>0</v>
      </c>
      <c r="W489" s="511">
        <f>'別紙１-10月'!V89</f>
        <v>0</v>
      </c>
      <c r="X489" s="510" t="str">
        <f>'別紙１-10月'!W89</f>
        <v/>
      </c>
    </row>
    <row r="490">
      <c r="A490" s="510" t="s">
        <v>318</v>
      </c>
      <c r="B490" s="510" t="str">
        <f>'別紙１-10月'!A90</f>
        <v/>
      </c>
      <c r="C490" s="510" t="str">
        <f>'別紙１-10月'!B90</f>
        <v/>
      </c>
      <c r="D490" s="510" t="str">
        <f>'別紙１-10月'!C90</f>
        <v/>
      </c>
      <c r="E490" s="510" t="str">
        <f>'別紙１-10月'!D90</f>
        <v/>
      </c>
      <c r="F490" s="510" t="str">
        <f>'別紙１-10月'!E90</f>
        <v/>
      </c>
      <c r="G490" s="510" t="str">
        <f>'別紙１-10月'!F90</f>
        <v/>
      </c>
      <c r="H490" s="510" t="str">
        <f>'別紙１-10月'!G90</f>
        <v/>
      </c>
      <c r="I490" s="510" t="str">
        <f>'別紙１-10月'!H90</f>
        <v/>
      </c>
      <c r="J490" s="510" t="str">
        <f>'別紙１-10月'!I90</f>
        <v/>
      </c>
      <c r="K490" s="510" t="str">
        <f>'別紙１-10月'!J90</f>
        <v/>
      </c>
      <c r="L490" s="510" t="str">
        <f>'別紙１-10月'!K90</f>
        <v/>
      </c>
      <c r="M490" s="511" t="str">
        <f>'別紙１-10月'!L90</f>
        <v/>
      </c>
      <c r="N490" s="512">
        <f>'別紙１-10月'!M90</f>
        <v>0</v>
      </c>
      <c r="O490" s="511">
        <f>'別紙１-10月'!N90</f>
        <v>0</v>
      </c>
      <c r="P490" s="511" t="str">
        <f>'別紙１-10月'!O90</f>
        <v/>
      </c>
      <c r="Q490" s="511" t="str">
        <f>'別紙１-10月'!P90</f>
        <v/>
      </c>
      <c r="R490" s="511" t="str">
        <f>'別紙１-10月'!Q90</f>
        <v/>
      </c>
      <c r="S490" s="511">
        <f>'別紙１-10月'!R90</f>
        <v>0</v>
      </c>
      <c r="T490" s="512">
        <f>'別紙１-10月'!S90</f>
        <v>0</v>
      </c>
      <c r="U490" s="512">
        <f>'別紙１-10月'!T90</f>
        <v>0</v>
      </c>
      <c r="V490" s="511">
        <f>'別紙１-10月'!U90</f>
        <v>0</v>
      </c>
      <c r="W490" s="511">
        <f>'別紙１-10月'!V90</f>
        <v>0</v>
      </c>
      <c r="X490" s="510" t="str">
        <f>'別紙１-10月'!W90</f>
        <v/>
      </c>
    </row>
    <row r="491">
      <c r="A491" s="510" t="s">
        <v>318</v>
      </c>
      <c r="B491" s="510" t="str">
        <f>'別紙１-10月'!A91</f>
        <v/>
      </c>
      <c r="C491" s="510" t="str">
        <f>'別紙１-10月'!B91</f>
        <v/>
      </c>
      <c r="D491" s="510" t="str">
        <f>'別紙１-10月'!C91</f>
        <v/>
      </c>
      <c r="E491" s="510" t="str">
        <f>'別紙１-10月'!D91</f>
        <v/>
      </c>
      <c r="F491" s="510" t="str">
        <f>'別紙１-10月'!E91</f>
        <v/>
      </c>
      <c r="G491" s="510" t="str">
        <f>'別紙１-10月'!F91</f>
        <v/>
      </c>
      <c r="H491" s="510" t="str">
        <f>'別紙１-10月'!G91</f>
        <v/>
      </c>
      <c r="I491" s="510" t="str">
        <f>'別紙１-10月'!H91</f>
        <v/>
      </c>
      <c r="J491" s="510" t="str">
        <f>'別紙１-10月'!I91</f>
        <v/>
      </c>
      <c r="K491" s="510" t="str">
        <f>'別紙１-10月'!J91</f>
        <v/>
      </c>
      <c r="L491" s="510" t="str">
        <f>'別紙１-10月'!K91</f>
        <v/>
      </c>
      <c r="M491" s="511" t="str">
        <f>'別紙１-10月'!L91</f>
        <v/>
      </c>
      <c r="N491" s="512">
        <f>'別紙１-10月'!M91</f>
        <v>0</v>
      </c>
      <c r="O491" s="511">
        <f>'別紙１-10月'!N91</f>
        <v>0</v>
      </c>
      <c r="P491" s="511" t="str">
        <f>'別紙１-10月'!O91</f>
        <v/>
      </c>
      <c r="Q491" s="511" t="str">
        <f>'別紙１-10月'!P91</f>
        <v/>
      </c>
      <c r="R491" s="511" t="str">
        <f>'別紙１-10月'!Q91</f>
        <v/>
      </c>
      <c r="S491" s="511">
        <f>'別紙１-10月'!R91</f>
        <v>0</v>
      </c>
      <c r="T491" s="512">
        <f>'別紙１-10月'!S91</f>
        <v>0</v>
      </c>
      <c r="U491" s="512">
        <f>'別紙１-10月'!T91</f>
        <v>0</v>
      </c>
      <c r="V491" s="511">
        <f>'別紙１-10月'!U91</f>
        <v>0</v>
      </c>
      <c r="W491" s="511">
        <f>'別紙１-10月'!V91</f>
        <v>0</v>
      </c>
      <c r="X491" s="510" t="str">
        <f>'別紙１-10月'!W91</f>
        <v/>
      </c>
    </row>
    <row r="492">
      <c r="A492" s="510" t="s">
        <v>318</v>
      </c>
      <c r="B492" s="510" t="str">
        <f>'別紙１-10月'!A92</f>
        <v/>
      </c>
      <c r="C492" s="510" t="str">
        <f>'別紙１-10月'!B92</f>
        <v/>
      </c>
      <c r="D492" s="510" t="str">
        <f>'別紙１-10月'!C92</f>
        <v/>
      </c>
      <c r="E492" s="510" t="str">
        <f>'別紙１-10月'!D92</f>
        <v/>
      </c>
      <c r="F492" s="510" t="str">
        <f>'別紙１-10月'!E92</f>
        <v/>
      </c>
      <c r="G492" s="510" t="str">
        <f>'別紙１-10月'!F92</f>
        <v/>
      </c>
      <c r="H492" s="510" t="str">
        <f>'別紙１-10月'!G92</f>
        <v/>
      </c>
      <c r="I492" s="510" t="str">
        <f>'別紙１-10月'!H92</f>
        <v/>
      </c>
      <c r="J492" s="510" t="str">
        <f>'別紙１-10月'!I92</f>
        <v/>
      </c>
      <c r="K492" s="510" t="str">
        <f>'別紙１-10月'!J92</f>
        <v/>
      </c>
      <c r="L492" s="510" t="str">
        <f>'別紙１-10月'!K92</f>
        <v/>
      </c>
      <c r="M492" s="511" t="str">
        <f>'別紙１-10月'!L92</f>
        <v/>
      </c>
      <c r="N492" s="512">
        <f>'別紙１-10月'!M92</f>
        <v>0</v>
      </c>
      <c r="O492" s="511">
        <f>'別紙１-10月'!N92</f>
        <v>0</v>
      </c>
      <c r="P492" s="511" t="str">
        <f>'別紙１-10月'!O92</f>
        <v/>
      </c>
      <c r="Q492" s="511" t="str">
        <f>'別紙１-10月'!P92</f>
        <v/>
      </c>
      <c r="R492" s="511" t="str">
        <f>'別紙１-10月'!Q92</f>
        <v/>
      </c>
      <c r="S492" s="511">
        <f>'別紙１-10月'!R92</f>
        <v>0</v>
      </c>
      <c r="T492" s="512">
        <f>'別紙１-10月'!S92</f>
        <v>0</v>
      </c>
      <c r="U492" s="512">
        <f>'別紙１-10月'!T92</f>
        <v>0</v>
      </c>
      <c r="V492" s="511">
        <f>'別紙１-10月'!U92</f>
        <v>0</v>
      </c>
      <c r="W492" s="511">
        <f>'別紙１-10月'!V92</f>
        <v>0</v>
      </c>
      <c r="X492" s="510" t="str">
        <f>'別紙１-10月'!W92</f>
        <v/>
      </c>
    </row>
    <row r="493">
      <c r="A493" s="510" t="s">
        <v>318</v>
      </c>
      <c r="B493" s="510" t="str">
        <f>'別紙１-10月'!A93</f>
        <v/>
      </c>
      <c r="C493" s="510" t="str">
        <f>'別紙１-10月'!B93</f>
        <v/>
      </c>
      <c r="D493" s="510" t="str">
        <f>'別紙１-10月'!C93</f>
        <v/>
      </c>
      <c r="E493" s="510" t="str">
        <f>'別紙１-10月'!D93</f>
        <v/>
      </c>
      <c r="F493" s="510" t="str">
        <f>'別紙１-10月'!E93</f>
        <v/>
      </c>
      <c r="G493" s="510" t="str">
        <f>'別紙１-10月'!F93</f>
        <v/>
      </c>
      <c r="H493" s="510" t="str">
        <f>'別紙１-10月'!G93</f>
        <v/>
      </c>
      <c r="I493" s="510" t="str">
        <f>'別紙１-10月'!H93</f>
        <v/>
      </c>
      <c r="J493" s="510" t="str">
        <f>'別紙１-10月'!I93</f>
        <v/>
      </c>
      <c r="K493" s="510" t="str">
        <f>'別紙１-10月'!J93</f>
        <v/>
      </c>
      <c r="L493" s="510" t="str">
        <f>'別紙１-10月'!K93</f>
        <v/>
      </c>
      <c r="M493" s="511" t="str">
        <f>'別紙１-10月'!L93</f>
        <v/>
      </c>
      <c r="N493" s="512">
        <f>'別紙１-10月'!M93</f>
        <v>0</v>
      </c>
      <c r="O493" s="511">
        <f>'別紙１-10月'!N93</f>
        <v>0</v>
      </c>
      <c r="P493" s="511" t="str">
        <f>'別紙１-10月'!O93</f>
        <v/>
      </c>
      <c r="Q493" s="511" t="str">
        <f>'別紙１-10月'!P93</f>
        <v/>
      </c>
      <c r="R493" s="511" t="str">
        <f>'別紙１-10月'!Q93</f>
        <v/>
      </c>
      <c r="S493" s="511">
        <f>'別紙１-10月'!R93</f>
        <v>0</v>
      </c>
      <c r="T493" s="512">
        <f>'別紙１-10月'!S93</f>
        <v>0</v>
      </c>
      <c r="U493" s="512">
        <f>'別紙１-10月'!T93</f>
        <v>0</v>
      </c>
      <c r="V493" s="511">
        <f>'別紙１-10月'!U93</f>
        <v>0</v>
      </c>
      <c r="W493" s="511">
        <f>'別紙１-10月'!V93</f>
        <v>0</v>
      </c>
      <c r="X493" s="510" t="str">
        <f>'別紙１-10月'!W93</f>
        <v/>
      </c>
    </row>
    <row r="494">
      <c r="A494" s="510" t="s">
        <v>318</v>
      </c>
      <c r="B494" s="510" t="str">
        <f>'別紙１-10月'!A94</f>
        <v/>
      </c>
      <c r="C494" s="510" t="str">
        <f>'別紙１-10月'!B94</f>
        <v/>
      </c>
      <c r="D494" s="510" t="str">
        <f>'別紙１-10月'!C94</f>
        <v/>
      </c>
      <c r="E494" s="510" t="str">
        <f>'別紙１-10月'!D94</f>
        <v/>
      </c>
      <c r="F494" s="510" t="str">
        <f>'別紙１-10月'!E94</f>
        <v/>
      </c>
      <c r="G494" s="510" t="str">
        <f>'別紙１-10月'!F94</f>
        <v/>
      </c>
      <c r="H494" s="510" t="str">
        <f>'別紙１-10月'!G94</f>
        <v/>
      </c>
      <c r="I494" s="510" t="str">
        <f>'別紙１-10月'!H94</f>
        <v/>
      </c>
      <c r="J494" s="510" t="str">
        <f>'別紙１-10月'!I94</f>
        <v/>
      </c>
      <c r="K494" s="510" t="str">
        <f>'別紙１-10月'!J94</f>
        <v/>
      </c>
      <c r="L494" s="510" t="str">
        <f>'別紙１-10月'!K94</f>
        <v/>
      </c>
      <c r="M494" s="511" t="str">
        <f>'別紙１-10月'!L94</f>
        <v/>
      </c>
      <c r="N494" s="512">
        <f>'別紙１-10月'!M94</f>
        <v>0</v>
      </c>
      <c r="O494" s="511">
        <f>'別紙１-10月'!N94</f>
        <v>0</v>
      </c>
      <c r="P494" s="511" t="str">
        <f>'別紙１-10月'!O94</f>
        <v/>
      </c>
      <c r="Q494" s="511" t="str">
        <f>'別紙１-10月'!P94</f>
        <v/>
      </c>
      <c r="R494" s="511" t="str">
        <f>'別紙１-10月'!Q94</f>
        <v/>
      </c>
      <c r="S494" s="511">
        <f>'別紙１-10月'!R94</f>
        <v>0</v>
      </c>
      <c r="T494" s="512">
        <f>'別紙１-10月'!S94</f>
        <v>0</v>
      </c>
      <c r="U494" s="512">
        <f>'別紙１-10月'!T94</f>
        <v>0</v>
      </c>
      <c r="V494" s="511">
        <f>'別紙１-10月'!U94</f>
        <v>0</v>
      </c>
      <c r="W494" s="511">
        <f>'別紙１-10月'!V94</f>
        <v>0</v>
      </c>
      <c r="X494" s="510" t="str">
        <f>'別紙１-10月'!W94</f>
        <v/>
      </c>
    </row>
    <row r="495">
      <c r="A495" s="510" t="s">
        <v>318</v>
      </c>
      <c r="B495" s="510" t="str">
        <f>'別紙１-10月'!A95</f>
        <v/>
      </c>
      <c r="C495" s="510" t="str">
        <f>'別紙１-10月'!B95</f>
        <v/>
      </c>
      <c r="D495" s="510" t="str">
        <f>'別紙１-10月'!C95</f>
        <v/>
      </c>
      <c r="E495" s="510" t="str">
        <f>'別紙１-10月'!D95</f>
        <v/>
      </c>
      <c r="F495" s="510" t="str">
        <f>'別紙１-10月'!E95</f>
        <v/>
      </c>
      <c r="G495" s="510" t="str">
        <f>'別紙１-10月'!F95</f>
        <v/>
      </c>
      <c r="H495" s="510" t="str">
        <f>'別紙１-10月'!G95</f>
        <v/>
      </c>
      <c r="I495" s="510" t="str">
        <f>'別紙１-10月'!H95</f>
        <v/>
      </c>
      <c r="J495" s="510" t="str">
        <f>'別紙１-10月'!I95</f>
        <v/>
      </c>
      <c r="K495" s="510" t="str">
        <f>'別紙１-10月'!J95</f>
        <v/>
      </c>
      <c r="L495" s="510" t="str">
        <f>'別紙１-10月'!K95</f>
        <v/>
      </c>
      <c r="M495" s="511" t="str">
        <f>'別紙１-10月'!L95</f>
        <v/>
      </c>
      <c r="N495" s="512">
        <f>'別紙１-10月'!M95</f>
        <v>0</v>
      </c>
      <c r="O495" s="511">
        <f>'別紙１-10月'!N95</f>
        <v>0</v>
      </c>
      <c r="P495" s="511" t="str">
        <f>'別紙１-10月'!O95</f>
        <v/>
      </c>
      <c r="Q495" s="511" t="str">
        <f>'別紙１-10月'!P95</f>
        <v/>
      </c>
      <c r="R495" s="511" t="str">
        <f>'別紙１-10月'!Q95</f>
        <v/>
      </c>
      <c r="S495" s="511">
        <f>'別紙１-10月'!R95</f>
        <v>0</v>
      </c>
      <c r="T495" s="512">
        <f>'別紙１-10月'!S95</f>
        <v>0</v>
      </c>
      <c r="U495" s="512">
        <f>'別紙１-10月'!T95</f>
        <v>0</v>
      </c>
      <c r="V495" s="511">
        <f>'別紙１-10月'!U95</f>
        <v>0</v>
      </c>
      <c r="W495" s="511">
        <f>'別紙１-10月'!V95</f>
        <v>0</v>
      </c>
      <c r="X495" s="510" t="str">
        <f>'別紙１-10月'!W95</f>
        <v/>
      </c>
    </row>
    <row r="496">
      <c r="A496" s="510" t="s">
        <v>318</v>
      </c>
      <c r="B496" s="510" t="str">
        <f>'別紙１-10月'!A96</f>
        <v/>
      </c>
      <c r="C496" s="510" t="str">
        <f>'別紙１-10月'!B96</f>
        <v/>
      </c>
      <c r="D496" s="510" t="str">
        <f>'別紙１-10月'!C96</f>
        <v/>
      </c>
      <c r="E496" s="510" t="str">
        <f>'別紙１-10月'!D96</f>
        <v/>
      </c>
      <c r="F496" s="510" t="str">
        <f>'別紙１-10月'!E96</f>
        <v/>
      </c>
      <c r="G496" s="510" t="str">
        <f>'別紙１-10月'!F96</f>
        <v/>
      </c>
      <c r="H496" s="510" t="str">
        <f>'別紙１-10月'!G96</f>
        <v/>
      </c>
      <c r="I496" s="510" t="str">
        <f>'別紙１-10月'!H96</f>
        <v/>
      </c>
      <c r="J496" s="510" t="str">
        <f>'別紙１-10月'!I96</f>
        <v/>
      </c>
      <c r="K496" s="510" t="str">
        <f>'別紙１-10月'!J96</f>
        <v/>
      </c>
      <c r="L496" s="510" t="str">
        <f>'別紙１-10月'!K96</f>
        <v/>
      </c>
      <c r="M496" s="511" t="str">
        <f>'別紙１-10月'!L96</f>
        <v/>
      </c>
      <c r="N496" s="512">
        <f>'別紙１-10月'!M96</f>
        <v>0</v>
      </c>
      <c r="O496" s="511">
        <f>'別紙１-10月'!N96</f>
        <v>0</v>
      </c>
      <c r="P496" s="511" t="str">
        <f>'別紙１-10月'!O96</f>
        <v/>
      </c>
      <c r="Q496" s="511" t="str">
        <f>'別紙１-10月'!P96</f>
        <v/>
      </c>
      <c r="R496" s="511" t="str">
        <f>'別紙１-10月'!Q96</f>
        <v/>
      </c>
      <c r="S496" s="511">
        <f>'別紙１-10月'!R96</f>
        <v>0</v>
      </c>
      <c r="T496" s="512">
        <f>'別紙１-10月'!S96</f>
        <v>0</v>
      </c>
      <c r="U496" s="512">
        <f>'別紙１-10月'!T96</f>
        <v>0</v>
      </c>
      <c r="V496" s="511">
        <f>'別紙１-10月'!U96</f>
        <v>0</v>
      </c>
      <c r="W496" s="511">
        <f>'別紙１-10月'!V96</f>
        <v>0</v>
      </c>
      <c r="X496" s="510" t="str">
        <f>'別紙１-10月'!W96</f>
        <v/>
      </c>
    </row>
    <row r="497">
      <c r="A497" s="510" t="s">
        <v>319</v>
      </c>
      <c r="B497" s="510" t="str">
        <f>'別紙１-11月'!A27</f>
        <v/>
      </c>
      <c r="C497" s="510" t="str">
        <f>'別紙１-11月'!B27</f>
        <v/>
      </c>
      <c r="D497" s="510" t="str">
        <f>'別紙１-11月'!C27</f>
        <v/>
      </c>
      <c r="E497" s="510" t="str">
        <f>'別紙１-11月'!D27</f>
        <v/>
      </c>
      <c r="F497" s="510" t="str">
        <f>'別紙１-11月'!E27</f>
        <v/>
      </c>
      <c r="G497" s="510" t="str">
        <f>'別紙１-11月'!F27</f>
        <v/>
      </c>
      <c r="H497" s="510" t="str">
        <f>'別紙１-11月'!G27</f>
        <v/>
      </c>
      <c r="I497" s="510" t="str">
        <f>'別紙１-11月'!H27</f>
        <v/>
      </c>
      <c r="J497" s="510" t="str">
        <f>'別紙１-11月'!I27</f>
        <v/>
      </c>
      <c r="K497" s="510" t="str">
        <f>'別紙１-11月'!J27</f>
        <v/>
      </c>
      <c r="L497" s="510" t="str">
        <f>'別紙１-11月'!K27</f>
        <v/>
      </c>
      <c r="M497" s="511" t="str">
        <f>'別紙１-11月'!L27</f>
        <v/>
      </c>
      <c r="N497" s="512">
        <f>'別紙１-11月'!M27</f>
        <v>0</v>
      </c>
      <c r="O497" s="511">
        <f>'別紙１-11月'!N27</f>
        <v>0</v>
      </c>
      <c r="P497" s="511" t="str">
        <f>'別紙１-11月'!O27</f>
        <v/>
      </c>
      <c r="Q497" s="511" t="str">
        <f>'別紙１-11月'!P27</f>
        <v/>
      </c>
      <c r="R497" s="511" t="str">
        <f>'別紙１-11月'!Q27</f>
        <v/>
      </c>
      <c r="S497" s="511">
        <f>'別紙１-11月'!R27</f>
        <v>0</v>
      </c>
      <c r="T497" s="512">
        <f>'別紙１-11月'!S27</f>
        <v>0</v>
      </c>
      <c r="U497" s="512">
        <f>'別紙１-11月'!T27</f>
        <v>0</v>
      </c>
      <c r="V497" s="511">
        <f>'別紙１-11月'!U27</f>
        <v>0</v>
      </c>
      <c r="W497" s="511">
        <f>'別紙１-11月'!V27</f>
        <v>0</v>
      </c>
      <c r="X497" s="510" t="str">
        <f>'別紙１-11月'!W27</f>
        <v/>
      </c>
    </row>
    <row r="498">
      <c r="A498" s="510" t="s">
        <v>319</v>
      </c>
      <c r="B498" s="510" t="str">
        <f>'別紙１-11月'!A28</f>
        <v/>
      </c>
      <c r="C498" s="510" t="str">
        <f>'別紙１-11月'!B28</f>
        <v/>
      </c>
      <c r="D498" s="510" t="str">
        <f>'別紙１-11月'!C28</f>
        <v/>
      </c>
      <c r="E498" s="510" t="str">
        <f>'別紙１-11月'!D28</f>
        <v/>
      </c>
      <c r="F498" s="510" t="str">
        <f>'別紙１-11月'!E28</f>
        <v/>
      </c>
      <c r="G498" s="510" t="str">
        <f>'別紙１-11月'!F28</f>
        <v/>
      </c>
      <c r="H498" s="510" t="str">
        <f>'別紙１-11月'!G28</f>
        <v/>
      </c>
      <c r="I498" s="510" t="str">
        <f>'別紙１-11月'!H28</f>
        <v/>
      </c>
      <c r="J498" s="510" t="str">
        <f>'別紙１-11月'!I28</f>
        <v/>
      </c>
      <c r="K498" s="510" t="str">
        <f>'別紙１-11月'!J28</f>
        <v/>
      </c>
      <c r="L498" s="510" t="str">
        <f>'別紙１-11月'!K28</f>
        <v/>
      </c>
      <c r="M498" s="511" t="str">
        <f>'別紙１-11月'!L28</f>
        <v/>
      </c>
      <c r="N498" s="512">
        <f>'別紙１-11月'!M28</f>
        <v>0</v>
      </c>
      <c r="O498" s="511">
        <f>'別紙１-11月'!N28</f>
        <v>0</v>
      </c>
      <c r="P498" s="511" t="str">
        <f>'別紙１-11月'!O28</f>
        <v/>
      </c>
      <c r="Q498" s="511" t="str">
        <f>'別紙１-11月'!P28</f>
        <v/>
      </c>
      <c r="R498" s="511" t="str">
        <f>'別紙１-11月'!Q28</f>
        <v/>
      </c>
      <c r="S498" s="511">
        <f>'別紙１-11月'!R28</f>
        <v>0</v>
      </c>
      <c r="T498" s="512">
        <f>'別紙１-11月'!S28</f>
        <v>0</v>
      </c>
      <c r="U498" s="512">
        <f>'別紙１-11月'!T28</f>
        <v>0</v>
      </c>
      <c r="V498" s="511">
        <f>'別紙１-11月'!U28</f>
        <v>0</v>
      </c>
      <c r="W498" s="511">
        <f>'別紙１-11月'!V28</f>
        <v>0</v>
      </c>
      <c r="X498" s="510" t="str">
        <f>'別紙１-11月'!W28</f>
        <v/>
      </c>
    </row>
    <row r="499">
      <c r="A499" s="510" t="s">
        <v>319</v>
      </c>
      <c r="B499" s="510" t="str">
        <f>'別紙１-11月'!A29</f>
        <v/>
      </c>
      <c r="C499" s="510" t="str">
        <f>'別紙１-11月'!B29</f>
        <v/>
      </c>
      <c r="D499" s="510" t="str">
        <f>'別紙１-11月'!C29</f>
        <v/>
      </c>
      <c r="E499" s="510" t="str">
        <f>'別紙１-11月'!D29</f>
        <v/>
      </c>
      <c r="F499" s="510" t="str">
        <f>'別紙１-11月'!E29</f>
        <v/>
      </c>
      <c r="G499" s="510" t="str">
        <f>'別紙１-11月'!F29</f>
        <v/>
      </c>
      <c r="H499" s="510" t="str">
        <f>'別紙１-11月'!G29</f>
        <v/>
      </c>
      <c r="I499" s="510" t="str">
        <f>'別紙１-11月'!H29</f>
        <v/>
      </c>
      <c r="J499" s="510" t="str">
        <f>'別紙１-11月'!I29</f>
        <v/>
      </c>
      <c r="K499" s="510" t="str">
        <f>'別紙１-11月'!J29</f>
        <v/>
      </c>
      <c r="L499" s="510" t="str">
        <f>'別紙１-11月'!K29</f>
        <v/>
      </c>
      <c r="M499" s="511" t="str">
        <f>'別紙１-11月'!L29</f>
        <v/>
      </c>
      <c r="N499" s="512">
        <f>'別紙１-11月'!M29</f>
        <v>0</v>
      </c>
      <c r="O499" s="511">
        <f>'別紙１-11月'!N29</f>
        <v>0</v>
      </c>
      <c r="P499" s="511" t="str">
        <f>'別紙１-11月'!O29</f>
        <v/>
      </c>
      <c r="Q499" s="511" t="str">
        <f>'別紙１-11月'!P29</f>
        <v/>
      </c>
      <c r="R499" s="511" t="str">
        <f>'別紙１-11月'!Q29</f>
        <v/>
      </c>
      <c r="S499" s="511">
        <f>'別紙１-11月'!R29</f>
        <v>0</v>
      </c>
      <c r="T499" s="512">
        <f>'別紙１-11月'!S29</f>
        <v>0</v>
      </c>
      <c r="U499" s="512">
        <f>'別紙１-11月'!T29</f>
        <v>0</v>
      </c>
      <c r="V499" s="511">
        <f>'別紙１-11月'!U29</f>
        <v>0</v>
      </c>
      <c r="W499" s="511">
        <f>'別紙１-11月'!V29</f>
        <v>0</v>
      </c>
      <c r="X499" s="510" t="str">
        <f>'別紙１-11月'!W29</f>
        <v/>
      </c>
    </row>
    <row r="500">
      <c r="A500" s="510" t="s">
        <v>319</v>
      </c>
      <c r="B500" s="510" t="str">
        <f>'別紙１-11月'!A30</f>
        <v/>
      </c>
      <c r="C500" s="510" t="str">
        <f>'別紙１-11月'!B30</f>
        <v/>
      </c>
      <c r="D500" s="510" t="str">
        <f>'別紙１-11月'!C30</f>
        <v/>
      </c>
      <c r="E500" s="510" t="str">
        <f>'別紙１-11月'!D30</f>
        <v/>
      </c>
      <c r="F500" s="510" t="str">
        <f>'別紙１-11月'!E30</f>
        <v/>
      </c>
      <c r="G500" s="510" t="str">
        <f>'別紙１-11月'!F30</f>
        <v/>
      </c>
      <c r="H500" s="510" t="str">
        <f>'別紙１-11月'!G30</f>
        <v/>
      </c>
      <c r="I500" s="510" t="str">
        <f>'別紙１-11月'!H30</f>
        <v/>
      </c>
      <c r="J500" s="510" t="str">
        <f>'別紙１-11月'!I30</f>
        <v/>
      </c>
      <c r="K500" s="510" t="str">
        <f>'別紙１-11月'!J30</f>
        <v/>
      </c>
      <c r="L500" s="510" t="str">
        <f>'別紙１-11月'!K30</f>
        <v/>
      </c>
      <c r="M500" s="511" t="str">
        <f>'別紙１-11月'!L30</f>
        <v/>
      </c>
      <c r="N500" s="512">
        <f>'別紙１-11月'!M30</f>
        <v>0</v>
      </c>
      <c r="O500" s="511">
        <f>'別紙１-11月'!N30</f>
        <v>0</v>
      </c>
      <c r="P500" s="511" t="str">
        <f>'別紙１-11月'!O30</f>
        <v/>
      </c>
      <c r="Q500" s="511" t="str">
        <f>'別紙１-11月'!P30</f>
        <v/>
      </c>
      <c r="R500" s="511" t="str">
        <f>'別紙１-11月'!Q30</f>
        <v/>
      </c>
      <c r="S500" s="511">
        <f>'別紙１-11月'!R30</f>
        <v>0</v>
      </c>
      <c r="T500" s="512">
        <f>'別紙１-11月'!S30</f>
        <v>0</v>
      </c>
      <c r="U500" s="512">
        <f>'別紙１-11月'!T30</f>
        <v>0</v>
      </c>
      <c r="V500" s="511">
        <f>'別紙１-11月'!U30</f>
        <v>0</v>
      </c>
      <c r="W500" s="511">
        <f>'別紙１-11月'!V30</f>
        <v>0</v>
      </c>
      <c r="X500" s="510" t="str">
        <f>'別紙１-11月'!W30</f>
        <v/>
      </c>
    </row>
    <row r="501">
      <c r="A501" s="510" t="s">
        <v>319</v>
      </c>
      <c r="B501" s="510" t="str">
        <f>'別紙１-11月'!A31</f>
        <v/>
      </c>
      <c r="C501" s="510" t="str">
        <f>'別紙１-11月'!B31</f>
        <v/>
      </c>
      <c r="D501" s="510" t="str">
        <f>'別紙１-11月'!C31</f>
        <v/>
      </c>
      <c r="E501" s="510" t="str">
        <f>'別紙１-11月'!D31</f>
        <v/>
      </c>
      <c r="F501" s="510" t="str">
        <f>'別紙１-11月'!E31</f>
        <v/>
      </c>
      <c r="G501" s="510" t="str">
        <f>'別紙１-11月'!F31</f>
        <v/>
      </c>
      <c r="H501" s="510" t="str">
        <f>'別紙１-11月'!G31</f>
        <v/>
      </c>
      <c r="I501" s="510" t="str">
        <f>'別紙１-11月'!H31</f>
        <v/>
      </c>
      <c r="J501" s="510" t="str">
        <f>'別紙１-11月'!I31</f>
        <v/>
      </c>
      <c r="K501" s="510" t="str">
        <f>'別紙１-11月'!J31</f>
        <v/>
      </c>
      <c r="L501" s="510" t="str">
        <f>'別紙１-11月'!K31</f>
        <v/>
      </c>
      <c r="M501" s="511" t="str">
        <f>'別紙１-11月'!L31</f>
        <v/>
      </c>
      <c r="N501" s="512">
        <f>'別紙１-11月'!M31</f>
        <v>0</v>
      </c>
      <c r="O501" s="511">
        <f>'別紙１-11月'!N31</f>
        <v>0</v>
      </c>
      <c r="P501" s="511" t="str">
        <f>'別紙１-11月'!O31</f>
        <v/>
      </c>
      <c r="Q501" s="511" t="str">
        <f>'別紙１-11月'!P31</f>
        <v/>
      </c>
      <c r="R501" s="511" t="str">
        <f>'別紙１-11月'!Q31</f>
        <v/>
      </c>
      <c r="S501" s="511">
        <f>'別紙１-11月'!R31</f>
        <v>0</v>
      </c>
      <c r="T501" s="512">
        <f>'別紙１-11月'!S31</f>
        <v>0</v>
      </c>
      <c r="U501" s="512">
        <f>'別紙１-11月'!T31</f>
        <v>0</v>
      </c>
      <c r="V501" s="511">
        <f>'別紙１-11月'!U31</f>
        <v>0</v>
      </c>
      <c r="W501" s="511">
        <f>'別紙１-11月'!V31</f>
        <v>0</v>
      </c>
      <c r="X501" s="510" t="str">
        <f>'別紙１-11月'!W31</f>
        <v/>
      </c>
    </row>
    <row r="502">
      <c r="A502" s="510" t="s">
        <v>319</v>
      </c>
      <c r="B502" s="510" t="str">
        <f>'別紙１-11月'!A32</f>
        <v/>
      </c>
      <c r="C502" s="510" t="str">
        <f>'別紙１-11月'!B32</f>
        <v/>
      </c>
      <c r="D502" s="510" t="str">
        <f>'別紙１-11月'!C32</f>
        <v/>
      </c>
      <c r="E502" s="510" t="str">
        <f>'別紙１-11月'!D32</f>
        <v/>
      </c>
      <c r="F502" s="510" t="str">
        <f>'別紙１-11月'!E32</f>
        <v/>
      </c>
      <c r="G502" s="510" t="str">
        <f>'別紙１-11月'!F32</f>
        <v/>
      </c>
      <c r="H502" s="510" t="str">
        <f>'別紙１-11月'!G32</f>
        <v/>
      </c>
      <c r="I502" s="510" t="str">
        <f>'別紙１-11月'!H32</f>
        <v/>
      </c>
      <c r="J502" s="510" t="str">
        <f>'別紙１-11月'!I32</f>
        <v/>
      </c>
      <c r="K502" s="510" t="str">
        <f>'別紙１-11月'!J32</f>
        <v/>
      </c>
      <c r="L502" s="510" t="str">
        <f>'別紙１-11月'!K32</f>
        <v/>
      </c>
      <c r="M502" s="511" t="str">
        <f>'別紙１-11月'!L32</f>
        <v/>
      </c>
      <c r="N502" s="512">
        <f>'別紙１-11月'!M32</f>
        <v>0</v>
      </c>
      <c r="O502" s="511">
        <f>'別紙１-11月'!N32</f>
        <v>0</v>
      </c>
      <c r="P502" s="511" t="str">
        <f>'別紙１-11月'!O32</f>
        <v/>
      </c>
      <c r="Q502" s="511" t="str">
        <f>'別紙１-11月'!P32</f>
        <v/>
      </c>
      <c r="R502" s="511" t="str">
        <f>'別紙１-11月'!Q32</f>
        <v/>
      </c>
      <c r="S502" s="511">
        <f>'別紙１-11月'!R32</f>
        <v>0</v>
      </c>
      <c r="T502" s="512">
        <f>'別紙１-11月'!S32</f>
        <v>0</v>
      </c>
      <c r="U502" s="512">
        <f>'別紙１-11月'!T32</f>
        <v>0</v>
      </c>
      <c r="V502" s="511">
        <f>'別紙１-11月'!U32</f>
        <v>0</v>
      </c>
      <c r="W502" s="511">
        <f>'別紙１-11月'!V32</f>
        <v>0</v>
      </c>
      <c r="X502" s="510" t="str">
        <f>'別紙１-11月'!W32</f>
        <v/>
      </c>
    </row>
    <row r="503">
      <c r="A503" s="510" t="s">
        <v>319</v>
      </c>
      <c r="B503" s="510" t="str">
        <f>'別紙１-11月'!A33</f>
        <v/>
      </c>
      <c r="C503" s="510" t="str">
        <f>'別紙１-11月'!B33</f>
        <v/>
      </c>
      <c r="D503" s="510" t="str">
        <f>'別紙１-11月'!C33</f>
        <v/>
      </c>
      <c r="E503" s="510" t="str">
        <f>'別紙１-11月'!D33</f>
        <v/>
      </c>
      <c r="F503" s="510" t="str">
        <f>'別紙１-11月'!E33</f>
        <v/>
      </c>
      <c r="G503" s="510" t="str">
        <f>'別紙１-11月'!F33</f>
        <v/>
      </c>
      <c r="H503" s="510" t="str">
        <f>'別紙１-11月'!G33</f>
        <v/>
      </c>
      <c r="I503" s="510" t="str">
        <f>'別紙１-11月'!H33</f>
        <v/>
      </c>
      <c r="J503" s="510" t="str">
        <f>'別紙１-11月'!I33</f>
        <v/>
      </c>
      <c r="K503" s="510" t="str">
        <f>'別紙１-11月'!J33</f>
        <v/>
      </c>
      <c r="L503" s="510" t="str">
        <f>'別紙１-11月'!K33</f>
        <v/>
      </c>
      <c r="M503" s="511" t="str">
        <f>'別紙１-11月'!L33</f>
        <v/>
      </c>
      <c r="N503" s="512">
        <f>'別紙１-11月'!M33</f>
        <v>0</v>
      </c>
      <c r="O503" s="511">
        <f>'別紙１-11月'!N33</f>
        <v>0</v>
      </c>
      <c r="P503" s="511" t="str">
        <f>'別紙１-11月'!O33</f>
        <v/>
      </c>
      <c r="Q503" s="511" t="str">
        <f>'別紙１-11月'!P33</f>
        <v/>
      </c>
      <c r="R503" s="511" t="str">
        <f>'別紙１-11月'!Q33</f>
        <v/>
      </c>
      <c r="S503" s="511">
        <f>'別紙１-11月'!R33</f>
        <v>0</v>
      </c>
      <c r="T503" s="512">
        <f>'別紙１-11月'!S33</f>
        <v>0</v>
      </c>
      <c r="U503" s="512">
        <f>'別紙１-11月'!T33</f>
        <v>0</v>
      </c>
      <c r="V503" s="511">
        <f>'別紙１-11月'!U33</f>
        <v>0</v>
      </c>
      <c r="W503" s="511">
        <f>'別紙１-11月'!V33</f>
        <v>0</v>
      </c>
      <c r="X503" s="510" t="str">
        <f>'別紙１-11月'!W33</f>
        <v/>
      </c>
    </row>
    <row r="504">
      <c r="A504" s="510" t="s">
        <v>319</v>
      </c>
      <c r="B504" s="510" t="str">
        <f>'別紙１-11月'!A34</f>
        <v/>
      </c>
      <c r="C504" s="510" t="str">
        <f>'別紙１-11月'!B34</f>
        <v/>
      </c>
      <c r="D504" s="510" t="str">
        <f>'別紙１-11月'!C34</f>
        <v/>
      </c>
      <c r="E504" s="510" t="str">
        <f>'別紙１-11月'!D34</f>
        <v/>
      </c>
      <c r="F504" s="510" t="str">
        <f>'別紙１-11月'!E34</f>
        <v/>
      </c>
      <c r="G504" s="510" t="str">
        <f>'別紙１-11月'!F34</f>
        <v/>
      </c>
      <c r="H504" s="510" t="str">
        <f>'別紙１-11月'!G34</f>
        <v/>
      </c>
      <c r="I504" s="510" t="str">
        <f>'別紙１-11月'!H34</f>
        <v/>
      </c>
      <c r="J504" s="510" t="str">
        <f>'別紙１-11月'!I34</f>
        <v/>
      </c>
      <c r="K504" s="510" t="str">
        <f>'別紙１-11月'!J34</f>
        <v/>
      </c>
      <c r="L504" s="510" t="str">
        <f>'別紙１-11月'!K34</f>
        <v/>
      </c>
      <c r="M504" s="511" t="str">
        <f>'別紙１-11月'!L34</f>
        <v/>
      </c>
      <c r="N504" s="512">
        <f>'別紙１-11月'!M34</f>
        <v>0</v>
      </c>
      <c r="O504" s="511">
        <f>'別紙１-11月'!N34</f>
        <v>0</v>
      </c>
      <c r="P504" s="511" t="str">
        <f>'別紙１-11月'!O34</f>
        <v/>
      </c>
      <c r="Q504" s="511" t="str">
        <f>'別紙１-11月'!P34</f>
        <v/>
      </c>
      <c r="R504" s="511" t="str">
        <f>'別紙１-11月'!Q34</f>
        <v/>
      </c>
      <c r="S504" s="511">
        <f>'別紙１-11月'!R34</f>
        <v>0</v>
      </c>
      <c r="T504" s="512">
        <f>'別紙１-11月'!S34</f>
        <v>0</v>
      </c>
      <c r="U504" s="512">
        <f>'別紙１-11月'!T34</f>
        <v>0</v>
      </c>
      <c r="V504" s="511">
        <f>'別紙１-11月'!U34</f>
        <v>0</v>
      </c>
      <c r="W504" s="511">
        <f>'別紙１-11月'!V34</f>
        <v>0</v>
      </c>
      <c r="X504" s="510" t="str">
        <f>'別紙１-11月'!W34</f>
        <v/>
      </c>
    </row>
    <row r="505">
      <c r="A505" s="510" t="s">
        <v>319</v>
      </c>
      <c r="B505" s="510" t="str">
        <f>'別紙１-11月'!A35</f>
        <v/>
      </c>
      <c r="C505" s="510" t="str">
        <f>'別紙１-11月'!B35</f>
        <v/>
      </c>
      <c r="D505" s="510" t="str">
        <f>'別紙１-11月'!C35</f>
        <v/>
      </c>
      <c r="E505" s="510" t="str">
        <f>'別紙１-11月'!D35</f>
        <v/>
      </c>
      <c r="F505" s="510" t="str">
        <f>'別紙１-11月'!E35</f>
        <v/>
      </c>
      <c r="G505" s="510" t="str">
        <f>'別紙１-11月'!F35</f>
        <v/>
      </c>
      <c r="H505" s="510" t="str">
        <f>'別紙１-11月'!G35</f>
        <v/>
      </c>
      <c r="I505" s="510" t="str">
        <f>'別紙１-11月'!H35</f>
        <v/>
      </c>
      <c r="J505" s="510" t="str">
        <f>'別紙１-11月'!I35</f>
        <v/>
      </c>
      <c r="K505" s="510" t="str">
        <f>'別紙１-11月'!J35</f>
        <v/>
      </c>
      <c r="L505" s="510" t="str">
        <f>'別紙１-11月'!K35</f>
        <v/>
      </c>
      <c r="M505" s="511" t="str">
        <f>'別紙１-11月'!L35</f>
        <v/>
      </c>
      <c r="N505" s="512">
        <f>'別紙１-11月'!M35</f>
        <v>0</v>
      </c>
      <c r="O505" s="511">
        <f>'別紙１-11月'!N35</f>
        <v>0</v>
      </c>
      <c r="P505" s="511" t="str">
        <f>'別紙１-11月'!O35</f>
        <v/>
      </c>
      <c r="Q505" s="511" t="str">
        <f>'別紙１-11月'!P35</f>
        <v/>
      </c>
      <c r="R505" s="511" t="str">
        <f>'別紙１-11月'!Q35</f>
        <v/>
      </c>
      <c r="S505" s="511">
        <f>'別紙１-11月'!R35</f>
        <v>0</v>
      </c>
      <c r="T505" s="512">
        <f>'別紙１-11月'!S35</f>
        <v>0</v>
      </c>
      <c r="U505" s="512">
        <f>'別紙１-11月'!T35</f>
        <v>0</v>
      </c>
      <c r="V505" s="511">
        <f>'別紙１-11月'!U35</f>
        <v>0</v>
      </c>
      <c r="W505" s="511">
        <f>'別紙１-11月'!V35</f>
        <v>0</v>
      </c>
      <c r="X505" s="510" t="str">
        <f>'別紙１-11月'!W35</f>
        <v/>
      </c>
    </row>
    <row r="506">
      <c r="A506" s="510" t="s">
        <v>319</v>
      </c>
      <c r="B506" s="510" t="str">
        <f>'別紙１-11月'!A36</f>
        <v/>
      </c>
      <c r="C506" s="510" t="str">
        <f>'別紙１-11月'!B36</f>
        <v/>
      </c>
      <c r="D506" s="510" t="str">
        <f>'別紙１-11月'!C36</f>
        <v/>
      </c>
      <c r="E506" s="510" t="str">
        <f>'別紙１-11月'!D36</f>
        <v/>
      </c>
      <c r="F506" s="510" t="str">
        <f>'別紙１-11月'!E36</f>
        <v/>
      </c>
      <c r="G506" s="510" t="str">
        <f>'別紙１-11月'!F36</f>
        <v/>
      </c>
      <c r="H506" s="510" t="str">
        <f>'別紙１-11月'!G36</f>
        <v/>
      </c>
      <c r="I506" s="510" t="str">
        <f>'別紙１-11月'!H36</f>
        <v/>
      </c>
      <c r="J506" s="510" t="str">
        <f>'別紙１-11月'!I36</f>
        <v/>
      </c>
      <c r="K506" s="510" t="str">
        <f>'別紙１-11月'!J36</f>
        <v/>
      </c>
      <c r="L506" s="510" t="str">
        <f>'別紙１-11月'!K36</f>
        <v/>
      </c>
      <c r="M506" s="511" t="str">
        <f>'別紙１-11月'!L36</f>
        <v/>
      </c>
      <c r="N506" s="512">
        <f>'別紙１-11月'!M36</f>
        <v>0</v>
      </c>
      <c r="O506" s="511">
        <f>'別紙１-11月'!N36</f>
        <v>0</v>
      </c>
      <c r="P506" s="511" t="str">
        <f>'別紙１-11月'!O36</f>
        <v/>
      </c>
      <c r="Q506" s="511" t="str">
        <f>'別紙１-11月'!P36</f>
        <v/>
      </c>
      <c r="R506" s="511" t="str">
        <f>'別紙１-11月'!Q36</f>
        <v/>
      </c>
      <c r="S506" s="511">
        <f>'別紙１-11月'!R36</f>
        <v>0</v>
      </c>
      <c r="T506" s="512">
        <f>'別紙１-11月'!S36</f>
        <v>0</v>
      </c>
      <c r="U506" s="512">
        <f>'別紙１-11月'!T36</f>
        <v>0</v>
      </c>
      <c r="V506" s="511">
        <f>'別紙１-11月'!U36</f>
        <v>0</v>
      </c>
      <c r="W506" s="511">
        <f>'別紙１-11月'!V36</f>
        <v>0</v>
      </c>
      <c r="X506" s="510" t="str">
        <f>'別紙１-11月'!W36</f>
        <v/>
      </c>
    </row>
    <row r="507">
      <c r="A507" s="510" t="s">
        <v>319</v>
      </c>
      <c r="B507" s="510" t="str">
        <f>'別紙１-11月'!A37</f>
        <v/>
      </c>
      <c r="C507" s="510" t="str">
        <f>'別紙１-11月'!B37</f>
        <v/>
      </c>
      <c r="D507" s="510" t="str">
        <f>'別紙１-11月'!C37</f>
        <v/>
      </c>
      <c r="E507" s="510" t="str">
        <f>'別紙１-11月'!D37</f>
        <v/>
      </c>
      <c r="F507" s="510" t="str">
        <f>'別紙１-11月'!E37</f>
        <v/>
      </c>
      <c r="G507" s="510" t="str">
        <f>'別紙１-11月'!F37</f>
        <v/>
      </c>
      <c r="H507" s="510" t="str">
        <f>'別紙１-11月'!G37</f>
        <v/>
      </c>
      <c r="I507" s="510" t="str">
        <f>'別紙１-11月'!H37</f>
        <v/>
      </c>
      <c r="J507" s="510" t="str">
        <f>'別紙１-11月'!I37</f>
        <v/>
      </c>
      <c r="K507" s="510" t="str">
        <f>'別紙１-11月'!J37</f>
        <v/>
      </c>
      <c r="L507" s="510" t="str">
        <f>'別紙１-11月'!K37</f>
        <v/>
      </c>
      <c r="M507" s="511" t="str">
        <f>'別紙１-11月'!L37</f>
        <v/>
      </c>
      <c r="N507" s="512">
        <f>'別紙１-11月'!M37</f>
        <v>0</v>
      </c>
      <c r="O507" s="511">
        <f>'別紙１-11月'!N37</f>
        <v>0</v>
      </c>
      <c r="P507" s="511" t="str">
        <f>'別紙１-11月'!O37</f>
        <v/>
      </c>
      <c r="Q507" s="511" t="str">
        <f>'別紙１-11月'!P37</f>
        <v/>
      </c>
      <c r="R507" s="511" t="str">
        <f>'別紙１-11月'!Q37</f>
        <v/>
      </c>
      <c r="S507" s="511">
        <f>'別紙１-11月'!R37</f>
        <v>0</v>
      </c>
      <c r="T507" s="512">
        <f>'別紙１-11月'!S37</f>
        <v>0</v>
      </c>
      <c r="U507" s="512">
        <f>'別紙１-11月'!T37</f>
        <v>0</v>
      </c>
      <c r="V507" s="511">
        <f>'別紙１-11月'!U37</f>
        <v>0</v>
      </c>
      <c r="W507" s="511">
        <f>'別紙１-11月'!V37</f>
        <v>0</v>
      </c>
      <c r="X507" s="510" t="str">
        <f>'別紙１-11月'!W37</f>
        <v/>
      </c>
    </row>
    <row r="508">
      <c r="A508" s="510" t="s">
        <v>319</v>
      </c>
      <c r="B508" s="510" t="str">
        <f>'別紙１-11月'!A38</f>
        <v/>
      </c>
      <c r="C508" s="510" t="str">
        <f>'別紙１-11月'!B38</f>
        <v/>
      </c>
      <c r="D508" s="510" t="str">
        <f>'別紙１-11月'!C38</f>
        <v/>
      </c>
      <c r="E508" s="510" t="str">
        <f>'別紙１-11月'!D38</f>
        <v/>
      </c>
      <c r="F508" s="510" t="str">
        <f>'別紙１-11月'!E38</f>
        <v/>
      </c>
      <c r="G508" s="510" t="str">
        <f>'別紙１-11月'!F38</f>
        <v/>
      </c>
      <c r="H508" s="510" t="str">
        <f>'別紙１-11月'!G38</f>
        <v/>
      </c>
      <c r="I508" s="510" t="str">
        <f>'別紙１-11月'!H38</f>
        <v/>
      </c>
      <c r="J508" s="510" t="str">
        <f>'別紙１-11月'!I38</f>
        <v/>
      </c>
      <c r="K508" s="510" t="str">
        <f>'別紙１-11月'!J38</f>
        <v/>
      </c>
      <c r="L508" s="510" t="str">
        <f>'別紙１-11月'!K38</f>
        <v/>
      </c>
      <c r="M508" s="511" t="str">
        <f>'別紙１-11月'!L38</f>
        <v/>
      </c>
      <c r="N508" s="512">
        <f>'別紙１-11月'!M38</f>
        <v>0</v>
      </c>
      <c r="O508" s="511">
        <f>'別紙１-11月'!N38</f>
        <v>0</v>
      </c>
      <c r="P508" s="511" t="str">
        <f>'別紙１-11月'!O38</f>
        <v/>
      </c>
      <c r="Q508" s="511" t="str">
        <f>'別紙１-11月'!P38</f>
        <v/>
      </c>
      <c r="R508" s="511" t="str">
        <f>'別紙１-11月'!Q38</f>
        <v/>
      </c>
      <c r="S508" s="511">
        <f>'別紙１-11月'!R38</f>
        <v>0</v>
      </c>
      <c r="T508" s="512">
        <f>'別紙１-11月'!S38</f>
        <v>0</v>
      </c>
      <c r="U508" s="512">
        <f>'別紙１-11月'!T38</f>
        <v>0</v>
      </c>
      <c r="V508" s="511">
        <f>'別紙１-11月'!U38</f>
        <v>0</v>
      </c>
      <c r="W508" s="511">
        <f>'別紙１-11月'!V38</f>
        <v>0</v>
      </c>
      <c r="X508" s="510" t="str">
        <f>'別紙１-11月'!W38</f>
        <v/>
      </c>
    </row>
    <row r="509">
      <c r="A509" s="510" t="s">
        <v>319</v>
      </c>
      <c r="B509" s="510" t="str">
        <f>'別紙１-11月'!A39</f>
        <v/>
      </c>
      <c r="C509" s="510" t="str">
        <f>'別紙１-11月'!B39</f>
        <v/>
      </c>
      <c r="D509" s="510" t="str">
        <f>'別紙１-11月'!C39</f>
        <v/>
      </c>
      <c r="E509" s="510" t="str">
        <f>'別紙１-11月'!D39</f>
        <v/>
      </c>
      <c r="F509" s="510" t="str">
        <f>'別紙１-11月'!E39</f>
        <v/>
      </c>
      <c r="G509" s="510" t="str">
        <f>'別紙１-11月'!F39</f>
        <v/>
      </c>
      <c r="H509" s="510" t="str">
        <f>'別紙１-11月'!G39</f>
        <v/>
      </c>
      <c r="I509" s="510" t="str">
        <f>'別紙１-11月'!H39</f>
        <v/>
      </c>
      <c r="J509" s="510" t="str">
        <f>'別紙１-11月'!I39</f>
        <v/>
      </c>
      <c r="K509" s="510" t="str">
        <f>'別紙１-11月'!J39</f>
        <v/>
      </c>
      <c r="L509" s="510" t="str">
        <f>'別紙１-11月'!K39</f>
        <v/>
      </c>
      <c r="M509" s="511" t="str">
        <f>'別紙１-11月'!L39</f>
        <v/>
      </c>
      <c r="N509" s="512">
        <f>'別紙１-11月'!M39</f>
        <v>0</v>
      </c>
      <c r="O509" s="511">
        <f>'別紙１-11月'!N39</f>
        <v>0</v>
      </c>
      <c r="P509" s="511" t="str">
        <f>'別紙１-11月'!O39</f>
        <v/>
      </c>
      <c r="Q509" s="511" t="str">
        <f>'別紙１-11月'!P39</f>
        <v/>
      </c>
      <c r="R509" s="511" t="str">
        <f>'別紙１-11月'!Q39</f>
        <v/>
      </c>
      <c r="S509" s="511">
        <f>'別紙１-11月'!R39</f>
        <v>0</v>
      </c>
      <c r="T509" s="512">
        <f>'別紙１-11月'!S39</f>
        <v>0</v>
      </c>
      <c r="U509" s="512">
        <f>'別紙１-11月'!T39</f>
        <v>0</v>
      </c>
      <c r="V509" s="511">
        <f>'別紙１-11月'!U39</f>
        <v>0</v>
      </c>
      <c r="W509" s="511">
        <f>'別紙１-11月'!V39</f>
        <v>0</v>
      </c>
      <c r="X509" s="510" t="str">
        <f>'別紙１-11月'!W39</f>
        <v/>
      </c>
    </row>
    <row r="510">
      <c r="A510" s="510" t="s">
        <v>319</v>
      </c>
      <c r="B510" s="510" t="str">
        <f>'別紙１-11月'!A40</f>
        <v/>
      </c>
      <c r="C510" s="510" t="str">
        <f>'別紙１-11月'!B40</f>
        <v/>
      </c>
      <c r="D510" s="510" t="str">
        <f>'別紙１-11月'!C40</f>
        <v/>
      </c>
      <c r="E510" s="510" t="str">
        <f>'別紙１-11月'!D40</f>
        <v/>
      </c>
      <c r="F510" s="510" t="str">
        <f>'別紙１-11月'!E40</f>
        <v/>
      </c>
      <c r="G510" s="510" t="str">
        <f>'別紙１-11月'!F40</f>
        <v/>
      </c>
      <c r="H510" s="510" t="str">
        <f>'別紙１-11月'!G40</f>
        <v/>
      </c>
      <c r="I510" s="510" t="str">
        <f>'別紙１-11月'!H40</f>
        <v/>
      </c>
      <c r="J510" s="510" t="str">
        <f>'別紙１-11月'!I40</f>
        <v/>
      </c>
      <c r="K510" s="510" t="str">
        <f>'別紙１-11月'!J40</f>
        <v/>
      </c>
      <c r="L510" s="510" t="str">
        <f>'別紙１-11月'!K40</f>
        <v/>
      </c>
      <c r="M510" s="511" t="str">
        <f>'別紙１-11月'!L40</f>
        <v/>
      </c>
      <c r="N510" s="512">
        <f>'別紙１-11月'!M40</f>
        <v>0</v>
      </c>
      <c r="O510" s="511">
        <f>'別紙１-11月'!N40</f>
        <v>0</v>
      </c>
      <c r="P510" s="511" t="str">
        <f>'別紙１-11月'!O40</f>
        <v/>
      </c>
      <c r="Q510" s="511" t="str">
        <f>'別紙１-11月'!P40</f>
        <v/>
      </c>
      <c r="R510" s="511" t="str">
        <f>'別紙１-11月'!Q40</f>
        <v/>
      </c>
      <c r="S510" s="511">
        <f>'別紙１-11月'!R40</f>
        <v>0</v>
      </c>
      <c r="T510" s="512">
        <f>'別紙１-11月'!S40</f>
        <v>0</v>
      </c>
      <c r="U510" s="512">
        <f>'別紙１-11月'!T40</f>
        <v>0</v>
      </c>
      <c r="V510" s="511">
        <f>'別紙１-11月'!U40</f>
        <v>0</v>
      </c>
      <c r="W510" s="511">
        <f>'別紙１-11月'!V40</f>
        <v>0</v>
      </c>
      <c r="X510" s="510" t="str">
        <f>'別紙１-11月'!W40</f>
        <v/>
      </c>
    </row>
    <row r="511">
      <c r="A511" s="510" t="s">
        <v>319</v>
      </c>
      <c r="B511" s="510" t="str">
        <f>'別紙１-11月'!A41</f>
        <v/>
      </c>
      <c r="C511" s="510" t="str">
        <f>'別紙１-11月'!B41</f>
        <v/>
      </c>
      <c r="D511" s="510" t="str">
        <f>'別紙１-11月'!C41</f>
        <v/>
      </c>
      <c r="E511" s="510" t="str">
        <f>'別紙１-11月'!D41</f>
        <v/>
      </c>
      <c r="F511" s="510" t="str">
        <f>'別紙１-11月'!E41</f>
        <v/>
      </c>
      <c r="G511" s="510" t="str">
        <f>'別紙１-11月'!F41</f>
        <v/>
      </c>
      <c r="H511" s="510" t="str">
        <f>'別紙１-11月'!G41</f>
        <v/>
      </c>
      <c r="I511" s="510" t="str">
        <f>'別紙１-11月'!H41</f>
        <v/>
      </c>
      <c r="J511" s="510" t="str">
        <f>'別紙１-11月'!I41</f>
        <v/>
      </c>
      <c r="K511" s="510" t="str">
        <f>'別紙１-11月'!J41</f>
        <v/>
      </c>
      <c r="L511" s="510" t="str">
        <f>'別紙１-11月'!K41</f>
        <v/>
      </c>
      <c r="M511" s="511" t="str">
        <f>'別紙１-11月'!L41</f>
        <v/>
      </c>
      <c r="N511" s="512">
        <f>'別紙１-11月'!M41</f>
        <v>0</v>
      </c>
      <c r="O511" s="511">
        <f>'別紙１-11月'!N41</f>
        <v>0</v>
      </c>
      <c r="P511" s="511" t="str">
        <f>'別紙１-11月'!O41</f>
        <v/>
      </c>
      <c r="Q511" s="511" t="str">
        <f>'別紙１-11月'!P41</f>
        <v/>
      </c>
      <c r="R511" s="511" t="str">
        <f>'別紙１-11月'!Q41</f>
        <v/>
      </c>
      <c r="S511" s="511">
        <f>'別紙１-11月'!R41</f>
        <v>0</v>
      </c>
      <c r="T511" s="512">
        <f>'別紙１-11月'!S41</f>
        <v>0</v>
      </c>
      <c r="U511" s="512">
        <f>'別紙１-11月'!T41</f>
        <v>0</v>
      </c>
      <c r="V511" s="511">
        <f>'別紙１-11月'!U41</f>
        <v>0</v>
      </c>
      <c r="W511" s="511">
        <f>'別紙１-11月'!V41</f>
        <v>0</v>
      </c>
      <c r="X511" s="510" t="str">
        <f>'別紙１-11月'!W41</f>
        <v/>
      </c>
    </row>
    <row r="512">
      <c r="A512" s="510" t="s">
        <v>319</v>
      </c>
      <c r="B512" s="510" t="str">
        <f>'別紙１-11月'!A42</f>
        <v/>
      </c>
      <c r="C512" s="510" t="str">
        <f>'別紙１-11月'!B42</f>
        <v/>
      </c>
      <c r="D512" s="510" t="str">
        <f>'別紙１-11月'!C42</f>
        <v/>
      </c>
      <c r="E512" s="510" t="str">
        <f>'別紙１-11月'!D42</f>
        <v/>
      </c>
      <c r="F512" s="510" t="str">
        <f>'別紙１-11月'!E42</f>
        <v/>
      </c>
      <c r="G512" s="510" t="str">
        <f>'別紙１-11月'!F42</f>
        <v/>
      </c>
      <c r="H512" s="510" t="str">
        <f>'別紙１-11月'!G42</f>
        <v/>
      </c>
      <c r="I512" s="510" t="str">
        <f>'別紙１-11月'!H42</f>
        <v/>
      </c>
      <c r="J512" s="510" t="str">
        <f>'別紙１-11月'!I42</f>
        <v/>
      </c>
      <c r="K512" s="510" t="str">
        <f>'別紙１-11月'!J42</f>
        <v/>
      </c>
      <c r="L512" s="510" t="str">
        <f>'別紙１-11月'!K42</f>
        <v/>
      </c>
      <c r="M512" s="511" t="str">
        <f>'別紙１-11月'!L42</f>
        <v/>
      </c>
      <c r="N512" s="512">
        <f>'別紙１-11月'!M42</f>
        <v>0</v>
      </c>
      <c r="O512" s="511">
        <f>'別紙１-11月'!N42</f>
        <v>0</v>
      </c>
      <c r="P512" s="511" t="str">
        <f>'別紙１-11月'!O42</f>
        <v/>
      </c>
      <c r="Q512" s="511" t="str">
        <f>'別紙１-11月'!P42</f>
        <v/>
      </c>
      <c r="R512" s="511" t="str">
        <f>'別紙１-11月'!Q42</f>
        <v/>
      </c>
      <c r="S512" s="511">
        <f>'別紙１-11月'!R42</f>
        <v>0</v>
      </c>
      <c r="T512" s="512">
        <f>'別紙１-11月'!S42</f>
        <v>0</v>
      </c>
      <c r="U512" s="512">
        <f>'別紙１-11月'!T42</f>
        <v>0</v>
      </c>
      <c r="V512" s="511">
        <f>'別紙１-11月'!U42</f>
        <v>0</v>
      </c>
      <c r="W512" s="511">
        <f>'別紙１-11月'!V42</f>
        <v>0</v>
      </c>
      <c r="X512" s="510" t="str">
        <f>'別紙１-11月'!W42</f>
        <v/>
      </c>
    </row>
    <row r="513">
      <c r="A513" s="510" t="s">
        <v>319</v>
      </c>
      <c r="B513" s="510" t="str">
        <f>'別紙１-11月'!A43</f>
        <v/>
      </c>
      <c r="C513" s="510" t="str">
        <f>'別紙１-11月'!B43</f>
        <v/>
      </c>
      <c r="D513" s="510" t="str">
        <f>'別紙１-11月'!C43</f>
        <v/>
      </c>
      <c r="E513" s="510" t="str">
        <f>'別紙１-11月'!D43</f>
        <v/>
      </c>
      <c r="F513" s="510" t="str">
        <f>'別紙１-11月'!E43</f>
        <v/>
      </c>
      <c r="G513" s="510" t="str">
        <f>'別紙１-11月'!F43</f>
        <v/>
      </c>
      <c r="H513" s="510" t="str">
        <f>'別紙１-11月'!G43</f>
        <v/>
      </c>
      <c r="I513" s="510" t="str">
        <f>'別紙１-11月'!H43</f>
        <v/>
      </c>
      <c r="J513" s="510" t="str">
        <f>'別紙１-11月'!I43</f>
        <v/>
      </c>
      <c r="K513" s="510" t="str">
        <f>'別紙１-11月'!J43</f>
        <v/>
      </c>
      <c r="L513" s="510" t="str">
        <f>'別紙１-11月'!K43</f>
        <v/>
      </c>
      <c r="M513" s="511" t="str">
        <f>'別紙１-11月'!L43</f>
        <v/>
      </c>
      <c r="N513" s="512">
        <f>'別紙１-11月'!M43</f>
        <v>0</v>
      </c>
      <c r="O513" s="511">
        <f>'別紙１-11月'!N43</f>
        <v>0</v>
      </c>
      <c r="P513" s="511" t="str">
        <f>'別紙１-11月'!O43</f>
        <v/>
      </c>
      <c r="Q513" s="511" t="str">
        <f>'別紙１-11月'!P43</f>
        <v/>
      </c>
      <c r="R513" s="511" t="str">
        <f>'別紙１-11月'!Q43</f>
        <v/>
      </c>
      <c r="S513" s="511">
        <f>'別紙１-11月'!R43</f>
        <v>0</v>
      </c>
      <c r="T513" s="512">
        <f>'別紙１-11月'!S43</f>
        <v>0</v>
      </c>
      <c r="U513" s="512">
        <f>'別紙１-11月'!T43</f>
        <v>0</v>
      </c>
      <c r="V513" s="511">
        <f>'別紙１-11月'!U43</f>
        <v>0</v>
      </c>
      <c r="W513" s="511">
        <f>'別紙１-11月'!V43</f>
        <v>0</v>
      </c>
      <c r="X513" s="510" t="str">
        <f>'別紙１-11月'!W43</f>
        <v/>
      </c>
    </row>
    <row r="514">
      <c r="A514" s="510" t="s">
        <v>319</v>
      </c>
      <c r="B514" s="510" t="str">
        <f>'別紙１-11月'!A44</f>
        <v/>
      </c>
      <c r="C514" s="510" t="str">
        <f>'別紙１-11月'!B44</f>
        <v/>
      </c>
      <c r="D514" s="510" t="str">
        <f>'別紙１-11月'!C44</f>
        <v/>
      </c>
      <c r="E514" s="510" t="str">
        <f>'別紙１-11月'!D44</f>
        <v/>
      </c>
      <c r="F514" s="510" t="str">
        <f>'別紙１-11月'!E44</f>
        <v/>
      </c>
      <c r="G514" s="510" t="str">
        <f>'別紙１-11月'!F44</f>
        <v/>
      </c>
      <c r="H514" s="510" t="str">
        <f>'別紙１-11月'!G44</f>
        <v/>
      </c>
      <c r="I514" s="510" t="str">
        <f>'別紙１-11月'!H44</f>
        <v/>
      </c>
      <c r="J514" s="510" t="str">
        <f>'別紙１-11月'!I44</f>
        <v/>
      </c>
      <c r="K514" s="510" t="str">
        <f>'別紙１-11月'!J44</f>
        <v/>
      </c>
      <c r="L514" s="510" t="str">
        <f>'別紙１-11月'!K44</f>
        <v/>
      </c>
      <c r="M514" s="511" t="str">
        <f>'別紙１-11月'!L44</f>
        <v/>
      </c>
      <c r="N514" s="512">
        <f>'別紙１-11月'!M44</f>
        <v>0</v>
      </c>
      <c r="O514" s="511">
        <f>'別紙１-11月'!N44</f>
        <v>0</v>
      </c>
      <c r="P514" s="511" t="str">
        <f>'別紙１-11月'!O44</f>
        <v/>
      </c>
      <c r="Q514" s="511" t="str">
        <f>'別紙１-11月'!P44</f>
        <v/>
      </c>
      <c r="R514" s="511" t="str">
        <f>'別紙１-11月'!Q44</f>
        <v/>
      </c>
      <c r="S514" s="511">
        <f>'別紙１-11月'!R44</f>
        <v>0</v>
      </c>
      <c r="T514" s="512">
        <f>'別紙１-11月'!S44</f>
        <v>0</v>
      </c>
      <c r="U514" s="512">
        <f>'別紙１-11月'!T44</f>
        <v>0</v>
      </c>
      <c r="V514" s="511">
        <f>'別紙１-11月'!U44</f>
        <v>0</v>
      </c>
      <c r="W514" s="511">
        <f>'別紙１-11月'!V44</f>
        <v>0</v>
      </c>
      <c r="X514" s="510" t="str">
        <f>'別紙１-11月'!W44</f>
        <v/>
      </c>
    </row>
    <row r="515">
      <c r="A515" s="510" t="s">
        <v>319</v>
      </c>
      <c r="B515" s="510" t="str">
        <f>'別紙１-11月'!A45</f>
        <v/>
      </c>
      <c r="C515" s="510" t="str">
        <f>'別紙１-11月'!B45</f>
        <v/>
      </c>
      <c r="D515" s="510" t="str">
        <f>'別紙１-11月'!C45</f>
        <v/>
      </c>
      <c r="E515" s="510" t="str">
        <f>'別紙１-11月'!D45</f>
        <v/>
      </c>
      <c r="F515" s="510" t="str">
        <f>'別紙１-11月'!E45</f>
        <v/>
      </c>
      <c r="G515" s="510" t="str">
        <f>'別紙１-11月'!F45</f>
        <v/>
      </c>
      <c r="H515" s="510" t="str">
        <f>'別紙１-11月'!G45</f>
        <v/>
      </c>
      <c r="I515" s="510" t="str">
        <f>'別紙１-11月'!H45</f>
        <v/>
      </c>
      <c r="J515" s="510" t="str">
        <f>'別紙１-11月'!I45</f>
        <v/>
      </c>
      <c r="K515" s="510" t="str">
        <f>'別紙１-11月'!J45</f>
        <v/>
      </c>
      <c r="L515" s="510" t="str">
        <f>'別紙１-11月'!K45</f>
        <v/>
      </c>
      <c r="M515" s="511" t="str">
        <f>'別紙１-11月'!L45</f>
        <v/>
      </c>
      <c r="N515" s="512">
        <f>'別紙１-11月'!M45</f>
        <v>0</v>
      </c>
      <c r="O515" s="511">
        <f>'別紙１-11月'!N45</f>
        <v>0</v>
      </c>
      <c r="P515" s="511" t="str">
        <f>'別紙１-11月'!O45</f>
        <v/>
      </c>
      <c r="Q515" s="511" t="str">
        <f>'別紙１-11月'!P45</f>
        <v/>
      </c>
      <c r="R515" s="511" t="str">
        <f>'別紙１-11月'!Q45</f>
        <v/>
      </c>
      <c r="S515" s="511">
        <f>'別紙１-11月'!R45</f>
        <v>0</v>
      </c>
      <c r="T515" s="512">
        <f>'別紙１-11月'!S45</f>
        <v>0</v>
      </c>
      <c r="U515" s="512">
        <f>'別紙１-11月'!T45</f>
        <v>0</v>
      </c>
      <c r="V515" s="511">
        <f>'別紙１-11月'!U45</f>
        <v>0</v>
      </c>
      <c r="W515" s="511">
        <f>'別紙１-11月'!V45</f>
        <v>0</v>
      </c>
      <c r="X515" s="510" t="str">
        <f>'別紙１-11月'!W45</f>
        <v/>
      </c>
    </row>
    <row r="516">
      <c r="A516" s="510" t="s">
        <v>319</v>
      </c>
      <c r="B516" s="510" t="str">
        <f>'別紙１-11月'!A46</f>
        <v/>
      </c>
      <c r="C516" s="510" t="str">
        <f>'別紙１-11月'!B46</f>
        <v/>
      </c>
      <c r="D516" s="510" t="str">
        <f>'別紙１-11月'!C46</f>
        <v/>
      </c>
      <c r="E516" s="510" t="str">
        <f>'別紙１-11月'!D46</f>
        <v/>
      </c>
      <c r="F516" s="510" t="str">
        <f>'別紙１-11月'!E46</f>
        <v/>
      </c>
      <c r="G516" s="510" t="str">
        <f>'別紙１-11月'!F46</f>
        <v/>
      </c>
      <c r="H516" s="510" t="str">
        <f>'別紙１-11月'!G46</f>
        <v/>
      </c>
      <c r="I516" s="510" t="str">
        <f>'別紙１-11月'!H46</f>
        <v/>
      </c>
      <c r="J516" s="510" t="str">
        <f>'別紙１-11月'!I46</f>
        <v/>
      </c>
      <c r="K516" s="510" t="str">
        <f>'別紙１-11月'!J46</f>
        <v/>
      </c>
      <c r="L516" s="510" t="str">
        <f>'別紙１-11月'!K46</f>
        <v/>
      </c>
      <c r="M516" s="511" t="str">
        <f>'別紙１-11月'!L46</f>
        <v/>
      </c>
      <c r="N516" s="512">
        <f>'別紙１-11月'!M46</f>
        <v>0</v>
      </c>
      <c r="O516" s="511">
        <f>'別紙１-11月'!N46</f>
        <v>0</v>
      </c>
      <c r="P516" s="511" t="str">
        <f>'別紙１-11月'!O46</f>
        <v/>
      </c>
      <c r="Q516" s="511" t="str">
        <f>'別紙１-11月'!P46</f>
        <v/>
      </c>
      <c r="R516" s="511" t="str">
        <f>'別紙１-11月'!Q46</f>
        <v/>
      </c>
      <c r="S516" s="511">
        <f>'別紙１-11月'!R46</f>
        <v>0</v>
      </c>
      <c r="T516" s="512">
        <f>'別紙１-11月'!S46</f>
        <v>0</v>
      </c>
      <c r="U516" s="512">
        <f>'別紙１-11月'!T46</f>
        <v>0</v>
      </c>
      <c r="V516" s="511">
        <f>'別紙１-11月'!U46</f>
        <v>0</v>
      </c>
      <c r="W516" s="511">
        <f>'別紙１-11月'!V46</f>
        <v>0</v>
      </c>
      <c r="X516" s="510" t="str">
        <f>'別紙１-11月'!W46</f>
        <v/>
      </c>
    </row>
    <row r="517">
      <c r="A517" s="510" t="s">
        <v>319</v>
      </c>
      <c r="B517" s="510" t="str">
        <f>'別紙１-11月'!A47</f>
        <v/>
      </c>
      <c r="C517" s="510" t="str">
        <f>'別紙１-11月'!B47</f>
        <v/>
      </c>
      <c r="D517" s="510" t="str">
        <f>'別紙１-11月'!C47</f>
        <v/>
      </c>
      <c r="E517" s="510" t="str">
        <f>'別紙１-11月'!D47</f>
        <v/>
      </c>
      <c r="F517" s="510" t="str">
        <f>'別紙１-11月'!E47</f>
        <v/>
      </c>
      <c r="G517" s="510" t="str">
        <f>'別紙１-11月'!F47</f>
        <v/>
      </c>
      <c r="H517" s="510" t="str">
        <f>'別紙１-11月'!G47</f>
        <v/>
      </c>
      <c r="I517" s="510" t="str">
        <f>'別紙１-11月'!H47</f>
        <v/>
      </c>
      <c r="J517" s="510" t="str">
        <f>'別紙１-11月'!I47</f>
        <v/>
      </c>
      <c r="K517" s="510" t="str">
        <f>'別紙１-11月'!J47</f>
        <v/>
      </c>
      <c r="L517" s="510" t="str">
        <f>'別紙１-11月'!K47</f>
        <v/>
      </c>
      <c r="M517" s="511" t="str">
        <f>'別紙１-11月'!L47</f>
        <v/>
      </c>
      <c r="N517" s="512">
        <f>'別紙１-11月'!M47</f>
        <v>0</v>
      </c>
      <c r="O517" s="511">
        <f>'別紙１-11月'!N47</f>
        <v>0</v>
      </c>
      <c r="P517" s="511" t="str">
        <f>'別紙１-11月'!O47</f>
        <v/>
      </c>
      <c r="Q517" s="511" t="str">
        <f>'別紙１-11月'!P47</f>
        <v/>
      </c>
      <c r="R517" s="511" t="str">
        <f>'別紙１-11月'!Q47</f>
        <v/>
      </c>
      <c r="S517" s="511">
        <f>'別紙１-11月'!R47</f>
        <v>0</v>
      </c>
      <c r="T517" s="512">
        <f>'別紙１-11月'!S47</f>
        <v>0</v>
      </c>
      <c r="U517" s="512">
        <f>'別紙１-11月'!T47</f>
        <v>0</v>
      </c>
      <c r="V517" s="511">
        <f>'別紙１-11月'!U47</f>
        <v>0</v>
      </c>
      <c r="W517" s="511">
        <f>'別紙１-11月'!V47</f>
        <v>0</v>
      </c>
      <c r="X517" s="510" t="str">
        <f>'別紙１-11月'!W47</f>
        <v/>
      </c>
    </row>
    <row r="518">
      <c r="A518" s="510" t="s">
        <v>319</v>
      </c>
      <c r="B518" s="510" t="str">
        <f>'別紙１-11月'!A48</f>
        <v/>
      </c>
      <c r="C518" s="510" t="str">
        <f>'別紙１-11月'!B48</f>
        <v/>
      </c>
      <c r="D518" s="510" t="str">
        <f>'別紙１-11月'!C48</f>
        <v/>
      </c>
      <c r="E518" s="510" t="str">
        <f>'別紙１-11月'!D48</f>
        <v/>
      </c>
      <c r="F518" s="510" t="str">
        <f>'別紙１-11月'!E48</f>
        <v/>
      </c>
      <c r="G518" s="510" t="str">
        <f>'別紙１-11月'!F48</f>
        <v/>
      </c>
      <c r="H518" s="510" t="str">
        <f>'別紙１-11月'!G48</f>
        <v/>
      </c>
      <c r="I518" s="510" t="str">
        <f>'別紙１-11月'!H48</f>
        <v/>
      </c>
      <c r="J518" s="510" t="str">
        <f>'別紙１-11月'!I48</f>
        <v/>
      </c>
      <c r="K518" s="510" t="str">
        <f>'別紙１-11月'!J48</f>
        <v/>
      </c>
      <c r="L518" s="510" t="str">
        <f>'別紙１-11月'!K48</f>
        <v/>
      </c>
      <c r="M518" s="511" t="str">
        <f>'別紙１-11月'!L48</f>
        <v/>
      </c>
      <c r="N518" s="512">
        <f>'別紙１-11月'!M48</f>
        <v>0</v>
      </c>
      <c r="O518" s="511">
        <f>'別紙１-11月'!N48</f>
        <v>0</v>
      </c>
      <c r="P518" s="511" t="str">
        <f>'別紙１-11月'!O48</f>
        <v/>
      </c>
      <c r="Q518" s="511" t="str">
        <f>'別紙１-11月'!P48</f>
        <v/>
      </c>
      <c r="R518" s="511" t="str">
        <f>'別紙１-11月'!Q48</f>
        <v/>
      </c>
      <c r="S518" s="511">
        <f>'別紙１-11月'!R48</f>
        <v>0</v>
      </c>
      <c r="T518" s="512">
        <f>'別紙１-11月'!S48</f>
        <v>0</v>
      </c>
      <c r="U518" s="512">
        <f>'別紙１-11月'!T48</f>
        <v>0</v>
      </c>
      <c r="V518" s="511">
        <f>'別紙１-11月'!U48</f>
        <v>0</v>
      </c>
      <c r="W518" s="511">
        <f>'別紙１-11月'!V48</f>
        <v>0</v>
      </c>
      <c r="X518" s="510" t="str">
        <f>'別紙１-11月'!W48</f>
        <v/>
      </c>
    </row>
    <row r="519">
      <c r="A519" s="510" t="s">
        <v>319</v>
      </c>
      <c r="B519" s="510" t="str">
        <f>'別紙１-11月'!A49</f>
        <v/>
      </c>
      <c r="C519" s="510" t="str">
        <f>'別紙１-11月'!B49</f>
        <v/>
      </c>
      <c r="D519" s="510" t="str">
        <f>'別紙１-11月'!C49</f>
        <v/>
      </c>
      <c r="E519" s="510" t="str">
        <f>'別紙１-11月'!D49</f>
        <v/>
      </c>
      <c r="F519" s="510" t="str">
        <f>'別紙１-11月'!E49</f>
        <v/>
      </c>
      <c r="G519" s="510" t="str">
        <f>'別紙１-11月'!F49</f>
        <v/>
      </c>
      <c r="H519" s="510" t="str">
        <f>'別紙１-11月'!G49</f>
        <v/>
      </c>
      <c r="I519" s="510" t="str">
        <f>'別紙１-11月'!H49</f>
        <v/>
      </c>
      <c r="J519" s="510" t="str">
        <f>'別紙１-11月'!I49</f>
        <v/>
      </c>
      <c r="K519" s="510" t="str">
        <f>'別紙１-11月'!J49</f>
        <v/>
      </c>
      <c r="L519" s="510" t="str">
        <f>'別紙１-11月'!K49</f>
        <v/>
      </c>
      <c r="M519" s="511" t="str">
        <f>'別紙１-11月'!L49</f>
        <v/>
      </c>
      <c r="N519" s="512">
        <f>'別紙１-11月'!M49</f>
        <v>0</v>
      </c>
      <c r="O519" s="511">
        <f>'別紙１-11月'!N49</f>
        <v>0</v>
      </c>
      <c r="P519" s="511" t="str">
        <f>'別紙１-11月'!O49</f>
        <v/>
      </c>
      <c r="Q519" s="511" t="str">
        <f>'別紙１-11月'!P49</f>
        <v/>
      </c>
      <c r="R519" s="511" t="str">
        <f>'別紙１-11月'!Q49</f>
        <v/>
      </c>
      <c r="S519" s="511">
        <f>'別紙１-11月'!R49</f>
        <v>0</v>
      </c>
      <c r="T519" s="512">
        <f>'別紙１-11月'!S49</f>
        <v>0</v>
      </c>
      <c r="U519" s="512">
        <f>'別紙１-11月'!T49</f>
        <v>0</v>
      </c>
      <c r="V519" s="511">
        <f>'別紙１-11月'!U49</f>
        <v>0</v>
      </c>
      <c r="W519" s="511">
        <f>'別紙１-11月'!V49</f>
        <v>0</v>
      </c>
      <c r="X519" s="510" t="str">
        <f>'別紙１-11月'!W49</f>
        <v/>
      </c>
    </row>
    <row r="520">
      <c r="A520" s="510" t="s">
        <v>319</v>
      </c>
      <c r="B520" s="510" t="str">
        <f>'別紙１-11月'!A50</f>
        <v/>
      </c>
      <c r="C520" s="510" t="str">
        <f>'別紙１-11月'!B50</f>
        <v/>
      </c>
      <c r="D520" s="510" t="str">
        <f>'別紙１-11月'!C50</f>
        <v/>
      </c>
      <c r="E520" s="510" t="str">
        <f>'別紙１-11月'!D50</f>
        <v/>
      </c>
      <c r="F520" s="510" t="str">
        <f>'別紙１-11月'!E50</f>
        <v/>
      </c>
      <c r="G520" s="510" t="str">
        <f>'別紙１-11月'!F50</f>
        <v/>
      </c>
      <c r="H520" s="510" t="str">
        <f>'別紙１-11月'!G50</f>
        <v/>
      </c>
      <c r="I520" s="510" t="str">
        <f>'別紙１-11月'!H50</f>
        <v/>
      </c>
      <c r="J520" s="510" t="str">
        <f>'別紙１-11月'!I50</f>
        <v/>
      </c>
      <c r="K520" s="510" t="str">
        <f>'別紙１-11月'!J50</f>
        <v/>
      </c>
      <c r="L520" s="510" t="str">
        <f>'別紙１-11月'!K50</f>
        <v/>
      </c>
      <c r="M520" s="511" t="str">
        <f>'別紙１-11月'!L50</f>
        <v/>
      </c>
      <c r="N520" s="512">
        <f>'別紙１-11月'!M50</f>
        <v>0</v>
      </c>
      <c r="O520" s="511">
        <f>'別紙１-11月'!N50</f>
        <v>0</v>
      </c>
      <c r="P520" s="511" t="str">
        <f>'別紙１-11月'!O50</f>
        <v/>
      </c>
      <c r="Q520" s="511" t="str">
        <f>'別紙１-11月'!P50</f>
        <v/>
      </c>
      <c r="R520" s="511" t="str">
        <f>'別紙１-11月'!Q50</f>
        <v/>
      </c>
      <c r="S520" s="511">
        <f>'別紙１-11月'!R50</f>
        <v>0</v>
      </c>
      <c r="T520" s="512">
        <f>'別紙１-11月'!S50</f>
        <v>0</v>
      </c>
      <c r="U520" s="512">
        <f>'別紙１-11月'!T50</f>
        <v>0</v>
      </c>
      <c r="V520" s="511">
        <f>'別紙１-11月'!U50</f>
        <v>0</v>
      </c>
      <c r="W520" s="511">
        <f>'別紙１-11月'!V50</f>
        <v>0</v>
      </c>
      <c r="X520" s="510" t="str">
        <f>'別紙１-11月'!W50</f>
        <v/>
      </c>
    </row>
    <row r="521">
      <c r="A521" s="510" t="s">
        <v>319</v>
      </c>
      <c r="B521" s="510" t="str">
        <f>'別紙１-11月'!A51</f>
        <v/>
      </c>
      <c r="C521" s="510" t="str">
        <f>'別紙１-11月'!B51</f>
        <v/>
      </c>
      <c r="D521" s="510" t="str">
        <f>'別紙１-11月'!C51</f>
        <v/>
      </c>
      <c r="E521" s="510" t="str">
        <f>'別紙１-11月'!D51</f>
        <v/>
      </c>
      <c r="F521" s="510" t="str">
        <f>'別紙１-11月'!E51</f>
        <v/>
      </c>
      <c r="G521" s="510" t="str">
        <f>'別紙１-11月'!F51</f>
        <v/>
      </c>
      <c r="H521" s="510" t="str">
        <f>'別紙１-11月'!G51</f>
        <v/>
      </c>
      <c r="I521" s="510" t="str">
        <f>'別紙１-11月'!H51</f>
        <v/>
      </c>
      <c r="J521" s="510" t="str">
        <f>'別紙１-11月'!I51</f>
        <v/>
      </c>
      <c r="K521" s="510" t="str">
        <f>'別紙１-11月'!J51</f>
        <v/>
      </c>
      <c r="L521" s="510" t="str">
        <f>'別紙１-11月'!K51</f>
        <v/>
      </c>
      <c r="M521" s="511" t="str">
        <f>'別紙１-11月'!L51</f>
        <v/>
      </c>
      <c r="N521" s="512">
        <f>'別紙１-11月'!M51</f>
        <v>0</v>
      </c>
      <c r="O521" s="511">
        <f>'別紙１-11月'!N51</f>
        <v>0</v>
      </c>
      <c r="P521" s="511" t="str">
        <f>'別紙１-11月'!O51</f>
        <v/>
      </c>
      <c r="Q521" s="511" t="str">
        <f>'別紙１-11月'!P51</f>
        <v/>
      </c>
      <c r="R521" s="511" t="str">
        <f>'別紙１-11月'!Q51</f>
        <v/>
      </c>
      <c r="S521" s="511">
        <f>'別紙１-11月'!R51</f>
        <v>0</v>
      </c>
      <c r="T521" s="512">
        <f>'別紙１-11月'!S51</f>
        <v>0</v>
      </c>
      <c r="U521" s="512">
        <f>'別紙１-11月'!T51</f>
        <v>0</v>
      </c>
      <c r="V521" s="511">
        <f>'別紙１-11月'!U51</f>
        <v>0</v>
      </c>
      <c r="W521" s="511">
        <f>'別紙１-11月'!V51</f>
        <v>0</v>
      </c>
      <c r="X521" s="510" t="str">
        <f>'別紙１-11月'!W51</f>
        <v/>
      </c>
    </row>
    <row r="522">
      <c r="A522" s="510" t="s">
        <v>319</v>
      </c>
      <c r="B522" s="510" t="str">
        <f>'別紙１-11月'!A52</f>
        <v/>
      </c>
      <c r="C522" s="510" t="str">
        <f>'別紙１-11月'!B52</f>
        <v/>
      </c>
      <c r="D522" s="510" t="str">
        <f>'別紙１-11月'!C52</f>
        <v/>
      </c>
      <c r="E522" s="510" t="str">
        <f>'別紙１-11月'!D52</f>
        <v/>
      </c>
      <c r="F522" s="510" t="str">
        <f>'別紙１-11月'!E52</f>
        <v/>
      </c>
      <c r="G522" s="510" t="str">
        <f>'別紙１-11月'!F52</f>
        <v/>
      </c>
      <c r="H522" s="510" t="str">
        <f>'別紙１-11月'!G52</f>
        <v/>
      </c>
      <c r="I522" s="510" t="str">
        <f>'別紙１-11月'!H52</f>
        <v/>
      </c>
      <c r="J522" s="510" t="str">
        <f>'別紙１-11月'!I52</f>
        <v/>
      </c>
      <c r="K522" s="510" t="str">
        <f>'別紙１-11月'!J52</f>
        <v/>
      </c>
      <c r="L522" s="510" t="str">
        <f>'別紙１-11月'!K52</f>
        <v/>
      </c>
      <c r="M522" s="511" t="str">
        <f>'別紙１-11月'!L52</f>
        <v/>
      </c>
      <c r="N522" s="512">
        <f>'別紙１-11月'!M52</f>
        <v>0</v>
      </c>
      <c r="O522" s="511">
        <f>'別紙１-11月'!N52</f>
        <v>0</v>
      </c>
      <c r="P522" s="511" t="str">
        <f>'別紙１-11月'!O52</f>
        <v/>
      </c>
      <c r="Q522" s="511" t="str">
        <f>'別紙１-11月'!P52</f>
        <v/>
      </c>
      <c r="R522" s="511" t="str">
        <f>'別紙１-11月'!Q52</f>
        <v/>
      </c>
      <c r="S522" s="511">
        <f>'別紙１-11月'!R52</f>
        <v>0</v>
      </c>
      <c r="T522" s="512">
        <f>'別紙１-11月'!S52</f>
        <v>0</v>
      </c>
      <c r="U522" s="512">
        <f>'別紙１-11月'!T52</f>
        <v>0</v>
      </c>
      <c r="V522" s="511">
        <f>'別紙１-11月'!U52</f>
        <v>0</v>
      </c>
      <c r="W522" s="511">
        <f>'別紙１-11月'!V52</f>
        <v>0</v>
      </c>
      <c r="X522" s="510" t="str">
        <f>'別紙１-11月'!W52</f>
        <v/>
      </c>
    </row>
    <row r="523">
      <c r="A523" s="510" t="s">
        <v>319</v>
      </c>
      <c r="B523" s="510" t="str">
        <f>'別紙１-11月'!A53</f>
        <v/>
      </c>
      <c r="C523" s="510" t="str">
        <f>'別紙１-11月'!B53</f>
        <v/>
      </c>
      <c r="D523" s="510" t="str">
        <f>'別紙１-11月'!C53</f>
        <v/>
      </c>
      <c r="E523" s="510" t="str">
        <f>'別紙１-11月'!D53</f>
        <v/>
      </c>
      <c r="F523" s="510" t="str">
        <f>'別紙１-11月'!E53</f>
        <v/>
      </c>
      <c r="G523" s="510" t="str">
        <f>'別紙１-11月'!F53</f>
        <v/>
      </c>
      <c r="H523" s="510" t="str">
        <f>'別紙１-11月'!G53</f>
        <v/>
      </c>
      <c r="I523" s="510" t="str">
        <f>'別紙１-11月'!H53</f>
        <v/>
      </c>
      <c r="J523" s="510" t="str">
        <f>'別紙１-11月'!I53</f>
        <v/>
      </c>
      <c r="K523" s="510" t="str">
        <f>'別紙１-11月'!J53</f>
        <v/>
      </c>
      <c r="L523" s="510" t="str">
        <f>'別紙１-11月'!K53</f>
        <v/>
      </c>
      <c r="M523" s="511" t="str">
        <f>'別紙１-11月'!L53</f>
        <v/>
      </c>
      <c r="N523" s="512">
        <f>'別紙１-11月'!M53</f>
        <v>0</v>
      </c>
      <c r="O523" s="511">
        <f>'別紙１-11月'!N53</f>
        <v>0</v>
      </c>
      <c r="P523" s="511" t="str">
        <f>'別紙１-11月'!O53</f>
        <v/>
      </c>
      <c r="Q523" s="511" t="str">
        <f>'別紙１-11月'!P53</f>
        <v/>
      </c>
      <c r="R523" s="511" t="str">
        <f>'別紙１-11月'!Q53</f>
        <v/>
      </c>
      <c r="S523" s="511">
        <f>'別紙１-11月'!R53</f>
        <v>0</v>
      </c>
      <c r="T523" s="512">
        <f>'別紙１-11月'!S53</f>
        <v>0</v>
      </c>
      <c r="U523" s="512">
        <f>'別紙１-11月'!T53</f>
        <v>0</v>
      </c>
      <c r="V523" s="511">
        <f>'別紙１-11月'!U53</f>
        <v>0</v>
      </c>
      <c r="W523" s="511">
        <f>'別紙１-11月'!V53</f>
        <v>0</v>
      </c>
      <c r="X523" s="510" t="str">
        <f>'別紙１-11月'!W53</f>
        <v/>
      </c>
    </row>
    <row r="524">
      <c r="A524" s="510" t="s">
        <v>319</v>
      </c>
      <c r="B524" s="510" t="str">
        <f>'別紙１-11月'!A54</f>
        <v/>
      </c>
      <c r="C524" s="510" t="str">
        <f>'別紙１-11月'!B54</f>
        <v/>
      </c>
      <c r="D524" s="510" t="str">
        <f>'別紙１-11月'!C54</f>
        <v/>
      </c>
      <c r="E524" s="510" t="str">
        <f>'別紙１-11月'!D54</f>
        <v/>
      </c>
      <c r="F524" s="510" t="str">
        <f>'別紙１-11月'!E54</f>
        <v/>
      </c>
      <c r="G524" s="510" t="str">
        <f>'別紙１-11月'!F54</f>
        <v/>
      </c>
      <c r="H524" s="510" t="str">
        <f>'別紙１-11月'!G54</f>
        <v/>
      </c>
      <c r="I524" s="510" t="str">
        <f>'別紙１-11月'!H54</f>
        <v/>
      </c>
      <c r="J524" s="510" t="str">
        <f>'別紙１-11月'!I54</f>
        <v/>
      </c>
      <c r="K524" s="510" t="str">
        <f>'別紙１-11月'!J54</f>
        <v/>
      </c>
      <c r="L524" s="510" t="str">
        <f>'別紙１-11月'!K54</f>
        <v/>
      </c>
      <c r="M524" s="511" t="str">
        <f>'別紙１-11月'!L54</f>
        <v/>
      </c>
      <c r="N524" s="512">
        <f>'別紙１-11月'!M54</f>
        <v>0</v>
      </c>
      <c r="O524" s="511">
        <f>'別紙１-11月'!N54</f>
        <v>0</v>
      </c>
      <c r="P524" s="511" t="str">
        <f>'別紙１-11月'!O54</f>
        <v/>
      </c>
      <c r="Q524" s="511" t="str">
        <f>'別紙１-11月'!P54</f>
        <v/>
      </c>
      <c r="R524" s="511" t="str">
        <f>'別紙１-11月'!Q54</f>
        <v/>
      </c>
      <c r="S524" s="511">
        <f>'別紙１-11月'!R54</f>
        <v>0</v>
      </c>
      <c r="T524" s="512">
        <f>'別紙１-11月'!S54</f>
        <v>0</v>
      </c>
      <c r="U524" s="512">
        <f>'別紙１-11月'!T54</f>
        <v>0</v>
      </c>
      <c r="V524" s="511">
        <f>'別紙１-11月'!U54</f>
        <v>0</v>
      </c>
      <c r="W524" s="511">
        <f>'別紙１-11月'!V54</f>
        <v>0</v>
      </c>
      <c r="X524" s="510" t="str">
        <f>'別紙１-11月'!W54</f>
        <v/>
      </c>
    </row>
    <row r="525">
      <c r="A525" s="510" t="s">
        <v>319</v>
      </c>
      <c r="B525" s="510" t="str">
        <f>'別紙１-11月'!A55</f>
        <v/>
      </c>
      <c r="C525" s="510" t="str">
        <f>'別紙１-11月'!B55</f>
        <v/>
      </c>
      <c r="D525" s="510" t="str">
        <f>'別紙１-11月'!C55</f>
        <v/>
      </c>
      <c r="E525" s="510" t="str">
        <f>'別紙１-11月'!D55</f>
        <v/>
      </c>
      <c r="F525" s="510" t="str">
        <f>'別紙１-11月'!E55</f>
        <v/>
      </c>
      <c r="G525" s="510" t="str">
        <f>'別紙１-11月'!F55</f>
        <v/>
      </c>
      <c r="H525" s="510" t="str">
        <f>'別紙１-11月'!G55</f>
        <v/>
      </c>
      <c r="I525" s="510" t="str">
        <f>'別紙１-11月'!H55</f>
        <v/>
      </c>
      <c r="J525" s="510" t="str">
        <f>'別紙１-11月'!I55</f>
        <v/>
      </c>
      <c r="K525" s="510" t="str">
        <f>'別紙１-11月'!J55</f>
        <v/>
      </c>
      <c r="L525" s="510" t="str">
        <f>'別紙１-11月'!K55</f>
        <v/>
      </c>
      <c r="M525" s="511" t="str">
        <f>'別紙１-11月'!L55</f>
        <v/>
      </c>
      <c r="N525" s="512">
        <f>'別紙１-11月'!M55</f>
        <v>0</v>
      </c>
      <c r="O525" s="511">
        <f>'別紙１-11月'!N55</f>
        <v>0</v>
      </c>
      <c r="P525" s="511" t="str">
        <f>'別紙１-11月'!O55</f>
        <v/>
      </c>
      <c r="Q525" s="511" t="str">
        <f>'別紙１-11月'!P55</f>
        <v/>
      </c>
      <c r="R525" s="511" t="str">
        <f>'別紙１-11月'!Q55</f>
        <v/>
      </c>
      <c r="S525" s="511">
        <f>'別紙１-11月'!R55</f>
        <v>0</v>
      </c>
      <c r="T525" s="512">
        <f>'別紙１-11月'!S55</f>
        <v>0</v>
      </c>
      <c r="U525" s="512">
        <f>'別紙１-11月'!T55</f>
        <v>0</v>
      </c>
      <c r="V525" s="511">
        <f>'別紙１-11月'!U55</f>
        <v>0</v>
      </c>
      <c r="W525" s="511">
        <f>'別紙１-11月'!V55</f>
        <v>0</v>
      </c>
      <c r="X525" s="510" t="str">
        <f>'別紙１-11月'!W55</f>
        <v/>
      </c>
    </row>
    <row r="526">
      <c r="A526" s="510" t="s">
        <v>319</v>
      </c>
      <c r="B526" s="510" t="str">
        <f>'別紙１-11月'!A56</f>
        <v/>
      </c>
      <c r="C526" s="510" t="str">
        <f>'別紙１-11月'!B56</f>
        <v/>
      </c>
      <c r="D526" s="510" t="str">
        <f>'別紙１-11月'!C56</f>
        <v/>
      </c>
      <c r="E526" s="510" t="str">
        <f>'別紙１-11月'!D56</f>
        <v/>
      </c>
      <c r="F526" s="510" t="str">
        <f>'別紙１-11月'!E56</f>
        <v/>
      </c>
      <c r="G526" s="510" t="str">
        <f>'別紙１-11月'!F56</f>
        <v/>
      </c>
      <c r="H526" s="510" t="str">
        <f>'別紙１-11月'!G56</f>
        <v/>
      </c>
      <c r="I526" s="510" t="str">
        <f>'別紙１-11月'!H56</f>
        <v/>
      </c>
      <c r="J526" s="510" t="str">
        <f>'別紙１-11月'!I56</f>
        <v/>
      </c>
      <c r="K526" s="510" t="str">
        <f>'別紙１-11月'!J56</f>
        <v/>
      </c>
      <c r="L526" s="510" t="str">
        <f>'別紙１-11月'!K56</f>
        <v/>
      </c>
      <c r="M526" s="511" t="str">
        <f>'別紙１-11月'!L56</f>
        <v/>
      </c>
      <c r="N526" s="512">
        <f>'別紙１-11月'!M56</f>
        <v>0</v>
      </c>
      <c r="O526" s="511">
        <f>'別紙１-11月'!N56</f>
        <v>0</v>
      </c>
      <c r="P526" s="511" t="str">
        <f>'別紙１-11月'!O56</f>
        <v/>
      </c>
      <c r="Q526" s="511" t="str">
        <f>'別紙１-11月'!P56</f>
        <v/>
      </c>
      <c r="R526" s="511" t="str">
        <f>'別紙１-11月'!Q56</f>
        <v/>
      </c>
      <c r="S526" s="511">
        <f>'別紙１-11月'!R56</f>
        <v>0</v>
      </c>
      <c r="T526" s="512">
        <f>'別紙１-11月'!S56</f>
        <v>0</v>
      </c>
      <c r="U526" s="512">
        <f>'別紙１-11月'!T56</f>
        <v>0</v>
      </c>
      <c r="V526" s="511">
        <f>'別紙１-11月'!U56</f>
        <v>0</v>
      </c>
      <c r="W526" s="511">
        <f>'別紙１-11月'!V56</f>
        <v>0</v>
      </c>
      <c r="X526" s="510" t="str">
        <f>'別紙１-11月'!W56</f>
        <v/>
      </c>
    </row>
    <row r="527">
      <c r="A527" s="510" t="s">
        <v>319</v>
      </c>
      <c r="B527" s="510" t="str">
        <f>'別紙１-11月'!A57</f>
        <v/>
      </c>
      <c r="C527" s="510" t="str">
        <f>'別紙１-11月'!B57</f>
        <v/>
      </c>
      <c r="D527" s="510" t="str">
        <f>'別紙１-11月'!C57</f>
        <v/>
      </c>
      <c r="E527" s="510" t="str">
        <f>'別紙１-11月'!D57</f>
        <v/>
      </c>
      <c r="F527" s="510" t="str">
        <f>'別紙１-11月'!E57</f>
        <v/>
      </c>
      <c r="G527" s="510" t="str">
        <f>'別紙１-11月'!F57</f>
        <v/>
      </c>
      <c r="H527" s="510" t="str">
        <f>'別紙１-11月'!G57</f>
        <v/>
      </c>
      <c r="I527" s="510" t="str">
        <f>'別紙１-11月'!H57</f>
        <v/>
      </c>
      <c r="J527" s="510" t="str">
        <f>'別紙１-11月'!I57</f>
        <v/>
      </c>
      <c r="K527" s="510" t="str">
        <f>'別紙１-11月'!J57</f>
        <v/>
      </c>
      <c r="L527" s="510" t="str">
        <f>'別紙１-11月'!K57</f>
        <v/>
      </c>
      <c r="M527" s="511" t="str">
        <f>'別紙１-11月'!L57</f>
        <v/>
      </c>
      <c r="N527" s="512">
        <f>'別紙１-11月'!M57</f>
        <v>0</v>
      </c>
      <c r="O527" s="511">
        <f>'別紙１-11月'!N57</f>
        <v>0</v>
      </c>
      <c r="P527" s="511" t="str">
        <f>'別紙１-11月'!O57</f>
        <v/>
      </c>
      <c r="Q527" s="511" t="str">
        <f>'別紙１-11月'!P57</f>
        <v/>
      </c>
      <c r="R527" s="511" t="str">
        <f>'別紙１-11月'!Q57</f>
        <v/>
      </c>
      <c r="S527" s="511">
        <f>'別紙１-11月'!R57</f>
        <v>0</v>
      </c>
      <c r="T527" s="512">
        <f>'別紙１-11月'!S57</f>
        <v>0</v>
      </c>
      <c r="U527" s="512">
        <f>'別紙１-11月'!T57</f>
        <v>0</v>
      </c>
      <c r="V527" s="511">
        <f>'別紙１-11月'!U57</f>
        <v>0</v>
      </c>
      <c r="W527" s="511">
        <f>'別紙１-11月'!V57</f>
        <v>0</v>
      </c>
      <c r="X527" s="510" t="str">
        <f>'別紙１-11月'!W57</f>
        <v/>
      </c>
    </row>
    <row r="528">
      <c r="A528" s="510" t="s">
        <v>319</v>
      </c>
      <c r="B528" s="510" t="str">
        <f>'別紙１-11月'!A58</f>
        <v/>
      </c>
      <c r="C528" s="510" t="str">
        <f>'別紙１-11月'!B58</f>
        <v/>
      </c>
      <c r="D528" s="510" t="str">
        <f>'別紙１-11月'!C58</f>
        <v/>
      </c>
      <c r="E528" s="510" t="str">
        <f>'別紙１-11月'!D58</f>
        <v/>
      </c>
      <c r="F528" s="510" t="str">
        <f>'別紙１-11月'!E58</f>
        <v/>
      </c>
      <c r="G528" s="510" t="str">
        <f>'別紙１-11月'!F58</f>
        <v/>
      </c>
      <c r="H528" s="510" t="str">
        <f>'別紙１-11月'!G58</f>
        <v/>
      </c>
      <c r="I528" s="510" t="str">
        <f>'別紙１-11月'!H58</f>
        <v/>
      </c>
      <c r="J528" s="510" t="str">
        <f>'別紙１-11月'!I58</f>
        <v/>
      </c>
      <c r="K528" s="510" t="str">
        <f>'別紙１-11月'!J58</f>
        <v/>
      </c>
      <c r="L528" s="510" t="str">
        <f>'別紙１-11月'!K58</f>
        <v/>
      </c>
      <c r="M528" s="511" t="str">
        <f>'別紙１-11月'!L58</f>
        <v/>
      </c>
      <c r="N528" s="512">
        <f>'別紙１-11月'!M58</f>
        <v>0</v>
      </c>
      <c r="O528" s="511">
        <f>'別紙１-11月'!N58</f>
        <v>0</v>
      </c>
      <c r="P528" s="511" t="str">
        <f>'別紙１-11月'!O58</f>
        <v/>
      </c>
      <c r="Q528" s="511" t="str">
        <f>'別紙１-11月'!P58</f>
        <v/>
      </c>
      <c r="R528" s="511" t="str">
        <f>'別紙１-11月'!Q58</f>
        <v/>
      </c>
      <c r="S528" s="511">
        <f>'別紙１-11月'!R58</f>
        <v>0</v>
      </c>
      <c r="T528" s="512">
        <f>'別紙１-11月'!S58</f>
        <v>0</v>
      </c>
      <c r="U528" s="512">
        <f>'別紙１-11月'!T58</f>
        <v>0</v>
      </c>
      <c r="V528" s="511">
        <f>'別紙１-11月'!U58</f>
        <v>0</v>
      </c>
      <c r="W528" s="511">
        <f>'別紙１-11月'!V58</f>
        <v>0</v>
      </c>
      <c r="X528" s="510" t="str">
        <f>'別紙１-11月'!W58</f>
        <v/>
      </c>
    </row>
    <row r="529">
      <c r="A529" s="510" t="s">
        <v>319</v>
      </c>
      <c r="B529" s="510" t="str">
        <f>'別紙１-11月'!A59</f>
        <v/>
      </c>
      <c r="C529" s="510" t="str">
        <f>'別紙１-11月'!B59</f>
        <v/>
      </c>
      <c r="D529" s="510" t="str">
        <f>'別紙１-11月'!C59</f>
        <v/>
      </c>
      <c r="E529" s="510" t="str">
        <f>'別紙１-11月'!D59</f>
        <v/>
      </c>
      <c r="F529" s="510" t="str">
        <f>'別紙１-11月'!E59</f>
        <v/>
      </c>
      <c r="G529" s="510" t="str">
        <f>'別紙１-11月'!F59</f>
        <v/>
      </c>
      <c r="H529" s="510" t="str">
        <f>'別紙１-11月'!G59</f>
        <v/>
      </c>
      <c r="I529" s="510" t="str">
        <f>'別紙１-11月'!H59</f>
        <v/>
      </c>
      <c r="J529" s="510" t="str">
        <f>'別紙１-11月'!I59</f>
        <v/>
      </c>
      <c r="K529" s="510" t="str">
        <f>'別紙１-11月'!J59</f>
        <v/>
      </c>
      <c r="L529" s="510" t="str">
        <f>'別紙１-11月'!K59</f>
        <v/>
      </c>
      <c r="M529" s="511" t="str">
        <f>'別紙１-11月'!L59</f>
        <v/>
      </c>
      <c r="N529" s="512">
        <f>'別紙１-11月'!M59</f>
        <v>0</v>
      </c>
      <c r="O529" s="511">
        <f>'別紙１-11月'!N59</f>
        <v>0</v>
      </c>
      <c r="P529" s="511" t="str">
        <f>'別紙１-11月'!O59</f>
        <v/>
      </c>
      <c r="Q529" s="511" t="str">
        <f>'別紙１-11月'!P59</f>
        <v/>
      </c>
      <c r="R529" s="511" t="str">
        <f>'別紙１-11月'!Q59</f>
        <v/>
      </c>
      <c r="S529" s="511">
        <f>'別紙１-11月'!R59</f>
        <v>0</v>
      </c>
      <c r="T529" s="512">
        <f>'別紙１-11月'!S59</f>
        <v>0</v>
      </c>
      <c r="U529" s="512">
        <f>'別紙１-11月'!T59</f>
        <v>0</v>
      </c>
      <c r="V529" s="511">
        <f>'別紙１-11月'!U59</f>
        <v>0</v>
      </c>
      <c r="W529" s="511">
        <f>'別紙１-11月'!V59</f>
        <v>0</v>
      </c>
      <c r="X529" s="510" t="str">
        <f>'別紙１-11月'!W59</f>
        <v/>
      </c>
    </row>
    <row r="530">
      <c r="A530" s="510" t="s">
        <v>319</v>
      </c>
      <c r="B530" s="510" t="str">
        <f>'別紙１-11月'!A60</f>
        <v/>
      </c>
      <c r="C530" s="510" t="str">
        <f>'別紙１-11月'!B60</f>
        <v/>
      </c>
      <c r="D530" s="510" t="str">
        <f>'別紙１-11月'!C60</f>
        <v/>
      </c>
      <c r="E530" s="510" t="str">
        <f>'別紙１-11月'!D60</f>
        <v/>
      </c>
      <c r="F530" s="510" t="str">
        <f>'別紙１-11月'!E60</f>
        <v/>
      </c>
      <c r="G530" s="510" t="str">
        <f>'別紙１-11月'!F60</f>
        <v/>
      </c>
      <c r="H530" s="510" t="str">
        <f>'別紙１-11月'!G60</f>
        <v/>
      </c>
      <c r="I530" s="510" t="str">
        <f>'別紙１-11月'!H60</f>
        <v/>
      </c>
      <c r="J530" s="510" t="str">
        <f>'別紙１-11月'!I60</f>
        <v/>
      </c>
      <c r="K530" s="510" t="str">
        <f>'別紙１-11月'!J60</f>
        <v/>
      </c>
      <c r="L530" s="510" t="str">
        <f>'別紙１-11月'!K60</f>
        <v/>
      </c>
      <c r="M530" s="511" t="str">
        <f>'別紙１-11月'!L60</f>
        <v/>
      </c>
      <c r="N530" s="512">
        <f>'別紙１-11月'!M60</f>
        <v>0</v>
      </c>
      <c r="O530" s="511">
        <f>'別紙１-11月'!N60</f>
        <v>0</v>
      </c>
      <c r="P530" s="511" t="str">
        <f>'別紙１-11月'!O60</f>
        <v/>
      </c>
      <c r="Q530" s="511" t="str">
        <f>'別紙１-11月'!P60</f>
        <v/>
      </c>
      <c r="R530" s="511" t="str">
        <f>'別紙１-11月'!Q60</f>
        <v/>
      </c>
      <c r="S530" s="511">
        <f>'別紙１-11月'!R60</f>
        <v>0</v>
      </c>
      <c r="T530" s="512">
        <f>'別紙１-11月'!S60</f>
        <v>0</v>
      </c>
      <c r="U530" s="512">
        <f>'別紙１-11月'!T60</f>
        <v>0</v>
      </c>
      <c r="V530" s="511">
        <f>'別紙１-11月'!U60</f>
        <v>0</v>
      </c>
      <c r="W530" s="511">
        <f>'別紙１-11月'!V60</f>
        <v>0</v>
      </c>
      <c r="X530" s="510" t="str">
        <f>'別紙１-11月'!W60</f>
        <v/>
      </c>
    </row>
    <row r="531">
      <c r="A531" s="510" t="s">
        <v>319</v>
      </c>
      <c r="B531" s="510" t="str">
        <f>'別紙１-11月'!A61</f>
        <v/>
      </c>
      <c r="C531" s="510" t="str">
        <f>'別紙１-11月'!B61</f>
        <v/>
      </c>
      <c r="D531" s="510" t="str">
        <f>'別紙１-11月'!C61</f>
        <v/>
      </c>
      <c r="E531" s="510" t="str">
        <f>'別紙１-11月'!D61</f>
        <v/>
      </c>
      <c r="F531" s="510" t="str">
        <f>'別紙１-11月'!E61</f>
        <v/>
      </c>
      <c r="G531" s="510" t="str">
        <f>'別紙１-11月'!F61</f>
        <v/>
      </c>
      <c r="H531" s="510" t="str">
        <f>'別紙１-11月'!G61</f>
        <v/>
      </c>
      <c r="I531" s="510" t="str">
        <f>'別紙１-11月'!H61</f>
        <v/>
      </c>
      <c r="J531" s="510" t="str">
        <f>'別紙１-11月'!I61</f>
        <v/>
      </c>
      <c r="K531" s="510" t="str">
        <f>'別紙１-11月'!J61</f>
        <v/>
      </c>
      <c r="L531" s="510" t="str">
        <f>'別紙１-11月'!K61</f>
        <v/>
      </c>
      <c r="M531" s="511" t="str">
        <f>'別紙１-11月'!L61</f>
        <v/>
      </c>
      <c r="N531" s="512">
        <f>'別紙１-11月'!M61</f>
        <v>0</v>
      </c>
      <c r="O531" s="511">
        <f>'別紙１-11月'!N61</f>
        <v>0</v>
      </c>
      <c r="P531" s="511" t="str">
        <f>'別紙１-11月'!O61</f>
        <v/>
      </c>
      <c r="Q531" s="511" t="str">
        <f>'別紙１-11月'!P61</f>
        <v/>
      </c>
      <c r="R531" s="511" t="str">
        <f>'別紙１-11月'!Q61</f>
        <v/>
      </c>
      <c r="S531" s="511">
        <f>'別紙１-11月'!R61</f>
        <v>0</v>
      </c>
      <c r="T531" s="512">
        <f>'別紙１-11月'!S61</f>
        <v>0</v>
      </c>
      <c r="U531" s="512">
        <f>'別紙１-11月'!T61</f>
        <v>0</v>
      </c>
      <c r="V531" s="511">
        <f>'別紙１-11月'!U61</f>
        <v>0</v>
      </c>
      <c r="W531" s="511">
        <f>'別紙１-11月'!V61</f>
        <v>0</v>
      </c>
      <c r="X531" s="510" t="str">
        <f>'別紙１-11月'!W61</f>
        <v/>
      </c>
    </row>
    <row r="532">
      <c r="A532" s="510" t="s">
        <v>319</v>
      </c>
      <c r="B532" s="510" t="str">
        <f>'別紙１-11月'!A62</f>
        <v/>
      </c>
      <c r="C532" s="510" t="str">
        <f>'別紙１-11月'!B62</f>
        <v/>
      </c>
      <c r="D532" s="510" t="str">
        <f>'別紙１-11月'!C62</f>
        <v/>
      </c>
      <c r="E532" s="510" t="str">
        <f>'別紙１-11月'!D62</f>
        <v/>
      </c>
      <c r="F532" s="510" t="str">
        <f>'別紙１-11月'!E62</f>
        <v/>
      </c>
      <c r="G532" s="510" t="str">
        <f>'別紙１-11月'!F62</f>
        <v/>
      </c>
      <c r="H532" s="510" t="str">
        <f>'別紙１-11月'!G62</f>
        <v/>
      </c>
      <c r="I532" s="510" t="str">
        <f>'別紙１-11月'!H62</f>
        <v/>
      </c>
      <c r="J532" s="510" t="str">
        <f>'別紙１-11月'!I62</f>
        <v/>
      </c>
      <c r="K532" s="510" t="str">
        <f>'別紙１-11月'!J62</f>
        <v/>
      </c>
      <c r="L532" s="510" t="str">
        <f>'別紙１-11月'!K62</f>
        <v/>
      </c>
      <c r="M532" s="511" t="str">
        <f>'別紙１-11月'!L62</f>
        <v/>
      </c>
      <c r="N532" s="512">
        <f>'別紙１-11月'!M62</f>
        <v>0</v>
      </c>
      <c r="O532" s="511">
        <f>'別紙１-11月'!N62</f>
        <v>0</v>
      </c>
      <c r="P532" s="511" t="str">
        <f>'別紙１-11月'!O62</f>
        <v/>
      </c>
      <c r="Q532" s="511" t="str">
        <f>'別紙１-11月'!P62</f>
        <v/>
      </c>
      <c r="R532" s="511" t="str">
        <f>'別紙１-11月'!Q62</f>
        <v/>
      </c>
      <c r="S532" s="511">
        <f>'別紙１-11月'!R62</f>
        <v>0</v>
      </c>
      <c r="T532" s="512">
        <f>'別紙１-11月'!S62</f>
        <v>0</v>
      </c>
      <c r="U532" s="512">
        <f>'別紙１-11月'!T62</f>
        <v>0</v>
      </c>
      <c r="V532" s="511">
        <f>'別紙１-11月'!U62</f>
        <v>0</v>
      </c>
      <c r="W532" s="511">
        <f>'別紙１-11月'!V62</f>
        <v>0</v>
      </c>
      <c r="X532" s="510" t="str">
        <f>'別紙１-11月'!W62</f>
        <v/>
      </c>
    </row>
    <row r="533">
      <c r="A533" s="510" t="s">
        <v>319</v>
      </c>
      <c r="B533" s="510" t="str">
        <f>'別紙１-11月'!A63</f>
        <v/>
      </c>
      <c r="C533" s="510" t="str">
        <f>'別紙１-11月'!B63</f>
        <v/>
      </c>
      <c r="D533" s="510" t="str">
        <f>'別紙１-11月'!C63</f>
        <v/>
      </c>
      <c r="E533" s="510" t="str">
        <f>'別紙１-11月'!D63</f>
        <v/>
      </c>
      <c r="F533" s="510" t="str">
        <f>'別紙１-11月'!E63</f>
        <v/>
      </c>
      <c r="G533" s="510" t="str">
        <f>'別紙１-11月'!F63</f>
        <v/>
      </c>
      <c r="H533" s="510" t="str">
        <f>'別紙１-11月'!G63</f>
        <v/>
      </c>
      <c r="I533" s="510" t="str">
        <f>'別紙１-11月'!H63</f>
        <v/>
      </c>
      <c r="J533" s="510" t="str">
        <f>'別紙１-11月'!I63</f>
        <v/>
      </c>
      <c r="K533" s="510" t="str">
        <f>'別紙１-11月'!J63</f>
        <v/>
      </c>
      <c r="L533" s="510" t="str">
        <f>'別紙１-11月'!K63</f>
        <v/>
      </c>
      <c r="M533" s="511" t="str">
        <f>'別紙１-11月'!L63</f>
        <v/>
      </c>
      <c r="N533" s="512">
        <f>'別紙１-11月'!M63</f>
        <v>0</v>
      </c>
      <c r="O533" s="511">
        <f>'別紙１-11月'!N63</f>
        <v>0</v>
      </c>
      <c r="P533" s="511" t="str">
        <f>'別紙１-11月'!O63</f>
        <v/>
      </c>
      <c r="Q533" s="511" t="str">
        <f>'別紙１-11月'!P63</f>
        <v/>
      </c>
      <c r="R533" s="511" t="str">
        <f>'別紙１-11月'!Q63</f>
        <v/>
      </c>
      <c r="S533" s="511">
        <f>'別紙１-11月'!R63</f>
        <v>0</v>
      </c>
      <c r="T533" s="512">
        <f>'別紙１-11月'!S63</f>
        <v>0</v>
      </c>
      <c r="U533" s="512">
        <f>'別紙１-11月'!T63</f>
        <v>0</v>
      </c>
      <c r="V533" s="511">
        <f>'別紙１-11月'!U63</f>
        <v>0</v>
      </c>
      <c r="W533" s="511">
        <f>'別紙１-11月'!V63</f>
        <v>0</v>
      </c>
      <c r="X533" s="510" t="str">
        <f>'別紙１-11月'!W63</f>
        <v/>
      </c>
    </row>
    <row r="534">
      <c r="A534" s="510" t="s">
        <v>319</v>
      </c>
      <c r="B534" s="510" t="str">
        <f>'別紙１-11月'!A64</f>
        <v/>
      </c>
      <c r="C534" s="510" t="str">
        <f>'別紙１-11月'!B64</f>
        <v/>
      </c>
      <c r="D534" s="510" t="str">
        <f>'別紙１-11月'!C64</f>
        <v/>
      </c>
      <c r="E534" s="510" t="str">
        <f>'別紙１-11月'!D64</f>
        <v/>
      </c>
      <c r="F534" s="510" t="str">
        <f>'別紙１-11月'!E64</f>
        <v/>
      </c>
      <c r="G534" s="510" t="str">
        <f>'別紙１-11月'!F64</f>
        <v/>
      </c>
      <c r="H534" s="510" t="str">
        <f>'別紙１-11月'!G64</f>
        <v/>
      </c>
      <c r="I534" s="510" t="str">
        <f>'別紙１-11月'!H64</f>
        <v/>
      </c>
      <c r="J534" s="510" t="str">
        <f>'別紙１-11月'!I64</f>
        <v/>
      </c>
      <c r="K534" s="510" t="str">
        <f>'別紙１-11月'!J64</f>
        <v/>
      </c>
      <c r="L534" s="510" t="str">
        <f>'別紙１-11月'!K64</f>
        <v/>
      </c>
      <c r="M534" s="511" t="str">
        <f>'別紙１-11月'!L64</f>
        <v/>
      </c>
      <c r="N534" s="512">
        <f>'別紙１-11月'!M64</f>
        <v>0</v>
      </c>
      <c r="O534" s="511">
        <f>'別紙１-11月'!N64</f>
        <v>0</v>
      </c>
      <c r="P534" s="511" t="str">
        <f>'別紙１-11月'!O64</f>
        <v/>
      </c>
      <c r="Q534" s="511" t="str">
        <f>'別紙１-11月'!P64</f>
        <v/>
      </c>
      <c r="R534" s="511" t="str">
        <f>'別紙１-11月'!Q64</f>
        <v/>
      </c>
      <c r="S534" s="511">
        <f>'別紙１-11月'!R64</f>
        <v>0</v>
      </c>
      <c r="T534" s="512">
        <f>'別紙１-11月'!S64</f>
        <v>0</v>
      </c>
      <c r="U534" s="512">
        <f>'別紙１-11月'!T64</f>
        <v>0</v>
      </c>
      <c r="V534" s="511">
        <f>'別紙１-11月'!U64</f>
        <v>0</v>
      </c>
      <c r="W534" s="511">
        <f>'別紙１-11月'!V64</f>
        <v>0</v>
      </c>
      <c r="X534" s="510" t="str">
        <f>'別紙１-11月'!W64</f>
        <v/>
      </c>
    </row>
    <row r="535">
      <c r="A535" s="510" t="s">
        <v>319</v>
      </c>
      <c r="B535" s="510" t="str">
        <f>'別紙１-11月'!A65</f>
        <v/>
      </c>
      <c r="C535" s="510" t="str">
        <f>'別紙１-11月'!B65</f>
        <v/>
      </c>
      <c r="D535" s="510" t="str">
        <f>'別紙１-11月'!C65</f>
        <v/>
      </c>
      <c r="E535" s="510" t="str">
        <f>'別紙１-11月'!D65</f>
        <v/>
      </c>
      <c r="F535" s="510" t="str">
        <f>'別紙１-11月'!E65</f>
        <v/>
      </c>
      <c r="G535" s="510" t="str">
        <f>'別紙１-11月'!F65</f>
        <v/>
      </c>
      <c r="H535" s="510" t="str">
        <f>'別紙１-11月'!G65</f>
        <v/>
      </c>
      <c r="I535" s="510" t="str">
        <f>'別紙１-11月'!H65</f>
        <v/>
      </c>
      <c r="J535" s="510" t="str">
        <f>'別紙１-11月'!I65</f>
        <v/>
      </c>
      <c r="K535" s="510" t="str">
        <f>'別紙１-11月'!J65</f>
        <v/>
      </c>
      <c r="L535" s="510" t="str">
        <f>'別紙１-11月'!K65</f>
        <v/>
      </c>
      <c r="M535" s="511" t="str">
        <f>'別紙１-11月'!L65</f>
        <v/>
      </c>
      <c r="N535" s="512">
        <f>'別紙１-11月'!M65</f>
        <v>0</v>
      </c>
      <c r="O535" s="511">
        <f>'別紙１-11月'!N65</f>
        <v>0</v>
      </c>
      <c r="P535" s="511" t="str">
        <f>'別紙１-11月'!O65</f>
        <v/>
      </c>
      <c r="Q535" s="511" t="str">
        <f>'別紙１-11月'!P65</f>
        <v/>
      </c>
      <c r="R535" s="511" t="str">
        <f>'別紙１-11月'!Q65</f>
        <v/>
      </c>
      <c r="S535" s="511">
        <f>'別紙１-11月'!R65</f>
        <v>0</v>
      </c>
      <c r="T535" s="512">
        <f>'別紙１-11月'!S65</f>
        <v>0</v>
      </c>
      <c r="U535" s="512">
        <f>'別紙１-11月'!T65</f>
        <v>0</v>
      </c>
      <c r="V535" s="511">
        <f>'別紙１-11月'!U65</f>
        <v>0</v>
      </c>
      <c r="W535" s="511">
        <f>'別紙１-11月'!V65</f>
        <v>0</v>
      </c>
      <c r="X535" s="510" t="str">
        <f>'別紙１-11月'!W65</f>
        <v/>
      </c>
    </row>
    <row r="536">
      <c r="A536" s="510" t="s">
        <v>319</v>
      </c>
      <c r="B536" s="510" t="str">
        <f>'別紙１-11月'!A66</f>
        <v/>
      </c>
      <c r="C536" s="510" t="str">
        <f>'別紙１-11月'!B66</f>
        <v/>
      </c>
      <c r="D536" s="510" t="str">
        <f>'別紙１-11月'!C66</f>
        <v/>
      </c>
      <c r="E536" s="510" t="str">
        <f>'別紙１-11月'!D66</f>
        <v/>
      </c>
      <c r="F536" s="510" t="str">
        <f>'別紙１-11月'!E66</f>
        <v/>
      </c>
      <c r="G536" s="510" t="str">
        <f>'別紙１-11月'!F66</f>
        <v/>
      </c>
      <c r="H536" s="510" t="str">
        <f>'別紙１-11月'!G66</f>
        <v/>
      </c>
      <c r="I536" s="510" t="str">
        <f>'別紙１-11月'!H66</f>
        <v/>
      </c>
      <c r="J536" s="510" t="str">
        <f>'別紙１-11月'!I66</f>
        <v/>
      </c>
      <c r="K536" s="510" t="str">
        <f>'別紙１-11月'!J66</f>
        <v/>
      </c>
      <c r="L536" s="510" t="str">
        <f>'別紙１-11月'!K66</f>
        <v/>
      </c>
      <c r="M536" s="511" t="str">
        <f>'別紙１-11月'!L66</f>
        <v/>
      </c>
      <c r="N536" s="512">
        <f>'別紙１-11月'!M66</f>
        <v>0</v>
      </c>
      <c r="O536" s="511">
        <f>'別紙１-11月'!N66</f>
        <v>0</v>
      </c>
      <c r="P536" s="511" t="str">
        <f>'別紙１-11月'!O66</f>
        <v/>
      </c>
      <c r="Q536" s="511" t="str">
        <f>'別紙１-11月'!P66</f>
        <v/>
      </c>
      <c r="R536" s="511" t="str">
        <f>'別紙１-11月'!Q66</f>
        <v/>
      </c>
      <c r="S536" s="511">
        <f>'別紙１-11月'!R66</f>
        <v>0</v>
      </c>
      <c r="T536" s="512">
        <f>'別紙１-11月'!S66</f>
        <v>0</v>
      </c>
      <c r="U536" s="512">
        <f>'別紙１-11月'!T66</f>
        <v>0</v>
      </c>
      <c r="V536" s="511">
        <f>'別紙１-11月'!U66</f>
        <v>0</v>
      </c>
      <c r="W536" s="511">
        <f>'別紙１-11月'!V66</f>
        <v>0</v>
      </c>
      <c r="X536" s="510" t="str">
        <f>'別紙１-11月'!W66</f>
        <v/>
      </c>
    </row>
    <row r="537">
      <c r="A537" s="510" t="s">
        <v>319</v>
      </c>
      <c r="B537" s="510" t="str">
        <f>'別紙１-11月'!A67</f>
        <v/>
      </c>
      <c r="C537" s="510" t="str">
        <f>'別紙１-11月'!B67</f>
        <v/>
      </c>
      <c r="D537" s="510" t="str">
        <f>'別紙１-11月'!C67</f>
        <v/>
      </c>
      <c r="E537" s="510" t="str">
        <f>'別紙１-11月'!D67</f>
        <v/>
      </c>
      <c r="F537" s="510" t="str">
        <f>'別紙１-11月'!E67</f>
        <v/>
      </c>
      <c r="G537" s="510" t="str">
        <f>'別紙１-11月'!F67</f>
        <v/>
      </c>
      <c r="H537" s="510" t="str">
        <f>'別紙１-11月'!G67</f>
        <v/>
      </c>
      <c r="I537" s="510" t="str">
        <f>'別紙１-11月'!H67</f>
        <v/>
      </c>
      <c r="J537" s="510" t="str">
        <f>'別紙１-11月'!I67</f>
        <v/>
      </c>
      <c r="K537" s="510" t="str">
        <f>'別紙１-11月'!J67</f>
        <v/>
      </c>
      <c r="L537" s="510" t="str">
        <f>'別紙１-11月'!K67</f>
        <v/>
      </c>
      <c r="M537" s="511" t="str">
        <f>'別紙１-11月'!L67</f>
        <v/>
      </c>
      <c r="N537" s="512">
        <f>'別紙１-11月'!M67</f>
        <v>0</v>
      </c>
      <c r="O537" s="511">
        <f>'別紙１-11月'!N67</f>
        <v>0</v>
      </c>
      <c r="P537" s="511" t="str">
        <f>'別紙１-11月'!O67</f>
        <v/>
      </c>
      <c r="Q537" s="511" t="str">
        <f>'別紙１-11月'!P67</f>
        <v/>
      </c>
      <c r="R537" s="511" t="str">
        <f>'別紙１-11月'!Q67</f>
        <v/>
      </c>
      <c r="S537" s="511">
        <f>'別紙１-11月'!R67</f>
        <v>0</v>
      </c>
      <c r="T537" s="512">
        <f>'別紙１-11月'!S67</f>
        <v>0</v>
      </c>
      <c r="U537" s="512">
        <f>'別紙１-11月'!T67</f>
        <v>0</v>
      </c>
      <c r="V537" s="511">
        <f>'別紙１-11月'!U67</f>
        <v>0</v>
      </c>
      <c r="W537" s="511">
        <f>'別紙１-11月'!V67</f>
        <v>0</v>
      </c>
      <c r="X537" s="510" t="str">
        <f>'別紙１-11月'!W67</f>
        <v/>
      </c>
    </row>
    <row r="538">
      <c r="A538" s="510" t="s">
        <v>319</v>
      </c>
      <c r="B538" s="510" t="str">
        <f>'別紙１-11月'!A68</f>
        <v/>
      </c>
      <c r="C538" s="510" t="str">
        <f>'別紙１-11月'!B68</f>
        <v/>
      </c>
      <c r="D538" s="510" t="str">
        <f>'別紙１-11月'!C68</f>
        <v/>
      </c>
      <c r="E538" s="510" t="str">
        <f>'別紙１-11月'!D68</f>
        <v/>
      </c>
      <c r="F538" s="510" t="str">
        <f>'別紙１-11月'!E68</f>
        <v/>
      </c>
      <c r="G538" s="510" t="str">
        <f>'別紙１-11月'!F68</f>
        <v/>
      </c>
      <c r="H538" s="510" t="str">
        <f>'別紙１-11月'!G68</f>
        <v/>
      </c>
      <c r="I538" s="510" t="str">
        <f>'別紙１-11月'!H68</f>
        <v/>
      </c>
      <c r="J538" s="510" t="str">
        <f>'別紙１-11月'!I68</f>
        <v/>
      </c>
      <c r="K538" s="510" t="str">
        <f>'別紙１-11月'!J68</f>
        <v/>
      </c>
      <c r="L538" s="510" t="str">
        <f>'別紙１-11月'!K68</f>
        <v/>
      </c>
      <c r="M538" s="511" t="str">
        <f>'別紙１-11月'!L68</f>
        <v/>
      </c>
      <c r="N538" s="512">
        <f>'別紙１-11月'!M68</f>
        <v>0</v>
      </c>
      <c r="O538" s="511">
        <f>'別紙１-11月'!N68</f>
        <v>0</v>
      </c>
      <c r="P538" s="511" t="str">
        <f>'別紙１-11月'!O68</f>
        <v/>
      </c>
      <c r="Q538" s="511" t="str">
        <f>'別紙１-11月'!P68</f>
        <v/>
      </c>
      <c r="R538" s="511" t="str">
        <f>'別紙１-11月'!Q68</f>
        <v/>
      </c>
      <c r="S538" s="511">
        <f>'別紙１-11月'!R68</f>
        <v>0</v>
      </c>
      <c r="T538" s="512">
        <f>'別紙１-11月'!S68</f>
        <v>0</v>
      </c>
      <c r="U538" s="512">
        <f>'別紙１-11月'!T68</f>
        <v>0</v>
      </c>
      <c r="V538" s="511">
        <f>'別紙１-11月'!U68</f>
        <v>0</v>
      </c>
      <c r="W538" s="511">
        <f>'別紙１-11月'!V68</f>
        <v>0</v>
      </c>
      <c r="X538" s="510" t="str">
        <f>'別紙１-11月'!W68</f>
        <v/>
      </c>
    </row>
    <row r="539">
      <c r="A539" s="510" t="s">
        <v>319</v>
      </c>
      <c r="B539" s="510" t="str">
        <f>'別紙１-11月'!A69</f>
        <v/>
      </c>
      <c r="C539" s="510" t="str">
        <f>'別紙１-11月'!B69</f>
        <v/>
      </c>
      <c r="D539" s="510" t="str">
        <f>'別紙１-11月'!C69</f>
        <v/>
      </c>
      <c r="E539" s="510" t="str">
        <f>'別紙１-11月'!D69</f>
        <v/>
      </c>
      <c r="F539" s="510" t="str">
        <f>'別紙１-11月'!E69</f>
        <v/>
      </c>
      <c r="G539" s="510" t="str">
        <f>'別紙１-11月'!F69</f>
        <v/>
      </c>
      <c r="H539" s="510" t="str">
        <f>'別紙１-11月'!G69</f>
        <v/>
      </c>
      <c r="I539" s="510" t="str">
        <f>'別紙１-11月'!H69</f>
        <v/>
      </c>
      <c r="J539" s="510" t="str">
        <f>'別紙１-11月'!I69</f>
        <v/>
      </c>
      <c r="K539" s="510" t="str">
        <f>'別紙１-11月'!J69</f>
        <v/>
      </c>
      <c r="L539" s="510" t="str">
        <f>'別紙１-11月'!K69</f>
        <v/>
      </c>
      <c r="M539" s="511" t="str">
        <f>'別紙１-11月'!L69</f>
        <v/>
      </c>
      <c r="N539" s="512">
        <f>'別紙１-11月'!M69</f>
        <v>0</v>
      </c>
      <c r="O539" s="511">
        <f>'別紙１-11月'!N69</f>
        <v>0</v>
      </c>
      <c r="P539" s="511" t="str">
        <f>'別紙１-11月'!O69</f>
        <v/>
      </c>
      <c r="Q539" s="511" t="str">
        <f>'別紙１-11月'!P69</f>
        <v/>
      </c>
      <c r="R539" s="511" t="str">
        <f>'別紙１-11月'!Q69</f>
        <v/>
      </c>
      <c r="S539" s="511">
        <f>'別紙１-11月'!R69</f>
        <v>0</v>
      </c>
      <c r="T539" s="512">
        <f>'別紙１-11月'!S69</f>
        <v>0</v>
      </c>
      <c r="U539" s="512">
        <f>'別紙１-11月'!T69</f>
        <v>0</v>
      </c>
      <c r="V539" s="511">
        <f>'別紙１-11月'!U69</f>
        <v>0</v>
      </c>
      <c r="W539" s="511">
        <f>'別紙１-11月'!V69</f>
        <v>0</v>
      </c>
      <c r="X539" s="510" t="str">
        <f>'別紙１-11月'!W69</f>
        <v/>
      </c>
    </row>
    <row r="540">
      <c r="A540" s="510" t="s">
        <v>319</v>
      </c>
      <c r="B540" s="510" t="str">
        <f>'別紙１-11月'!A70</f>
        <v/>
      </c>
      <c r="C540" s="510" t="str">
        <f>'別紙１-11月'!B70</f>
        <v/>
      </c>
      <c r="D540" s="510" t="str">
        <f>'別紙１-11月'!C70</f>
        <v/>
      </c>
      <c r="E540" s="510" t="str">
        <f>'別紙１-11月'!D70</f>
        <v/>
      </c>
      <c r="F540" s="510" t="str">
        <f>'別紙１-11月'!E70</f>
        <v/>
      </c>
      <c r="G540" s="510" t="str">
        <f>'別紙１-11月'!F70</f>
        <v/>
      </c>
      <c r="H540" s="510" t="str">
        <f>'別紙１-11月'!G70</f>
        <v/>
      </c>
      <c r="I540" s="510" t="str">
        <f>'別紙１-11月'!H70</f>
        <v/>
      </c>
      <c r="J540" s="510" t="str">
        <f>'別紙１-11月'!I70</f>
        <v/>
      </c>
      <c r="K540" s="510" t="str">
        <f>'別紙１-11月'!J70</f>
        <v/>
      </c>
      <c r="L540" s="510" t="str">
        <f>'別紙１-11月'!K70</f>
        <v/>
      </c>
      <c r="M540" s="511" t="str">
        <f>'別紙１-11月'!L70</f>
        <v/>
      </c>
      <c r="N540" s="512">
        <f>'別紙１-11月'!M70</f>
        <v>0</v>
      </c>
      <c r="O540" s="511">
        <f>'別紙１-11月'!N70</f>
        <v>0</v>
      </c>
      <c r="P540" s="511" t="str">
        <f>'別紙１-11月'!O70</f>
        <v/>
      </c>
      <c r="Q540" s="511" t="str">
        <f>'別紙１-11月'!P70</f>
        <v/>
      </c>
      <c r="R540" s="511" t="str">
        <f>'別紙１-11月'!Q70</f>
        <v/>
      </c>
      <c r="S540" s="511">
        <f>'別紙１-11月'!R70</f>
        <v>0</v>
      </c>
      <c r="T540" s="512">
        <f>'別紙１-11月'!S70</f>
        <v>0</v>
      </c>
      <c r="U540" s="512">
        <f>'別紙１-11月'!T70</f>
        <v>0</v>
      </c>
      <c r="V540" s="511">
        <f>'別紙１-11月'!U70</f>
        <v>0</v>
      </c>
      <c r="W540" s="511">
        <f>'別紙１-11月'!V70</f>
        <v>0</v>
      </c>
      <c r="X540" s="510" t="str">
        <f>'別紙１-11月'!W70</f>
        <v/>
      </c>
    </row>
    <row r="541">
      <c r="A541" s="510" t="s">
        <v>319</v>
      </c>
      <c r="B541" s="510" t="str">
        <f>'別紙１-11月'!A71</f>
        <v/>
      </c>
      <c r="C541" s="510" t="str">
        <f>'別紙１-11月'!B71</f>
        <v/>
      </c>
      <c r="D541" s="510" t="str">
        <f>'別紙１-11月'!C71</f>
        <v/>
      </c>
      <c r="E541" s="510" t="str">
        <f>'別紙１-11月'!D71</f>
        <v/>
      </c>
      <c r="F541" s="510" t="str">
        <f>'別紙１-11月'!E71</f>
        <v/>
      </c>
      <c r="G541" s="510" t="str">
        <f>'別紙１-11月'!F71</f>
        <v/>
      </c>
      <c r="H541" s="510" t="str">
        <f>'別紙１-11月'!G71</f>
        <v/>
      </c>
      <c r="I541" s="510" t="str">
        <f>'別紙１-11月'!H71</f>
        <v/>
      </c>
      <c r="J541" s="510" t="str">
        <f>'別紙１-11月'!I71</f>
        <v/>
      </c>
      <c r="K541" s="510" t="str">
        <f>'別紙１-11月'!J71</f>
        <v/>
      </c>
      <c r="L541" s="510" t="str">
        <f>'別紙１-11月'!K71</f>
        <v/>
      </c>
      <c r="M541" s="511" t="str">
        <f>'別紙１-11月'!L71</f>
        <v/>
      </c>
      <c r="N541" s="512">
        <f>'別紙１-11月'!M71</f>
        <v>0</v>
      </c>
      <c r="O541" s="511">
        <f>'別紙１-11月'!N71</f>
        <v>0</v>
      </c>
      <c r="P541" s="511" t="str">
        <f>'別紙１-11月'!O71</f>
        <v/>
      </c>
      <c r="Q541" s="511" t="str">
        <f>'別紙１-11月'!P71</f>
        <v/>
      </c>
      <c r="R541" s="511" t="str">
        <f>'別紙１-11月'!Q71</f>
        <v/>
      </c>
      <c r="S541" s="511">
        <f>'別紙１-11月'!R71</f>
        <v>0</v>
      </c>
      <c r="T541" s="512">
        <f>'別紙１-11月'!S71</f>
        <v>0</v>
      </c>
      <c r="U541" s="512">
        <f>'別紙１-11月'!T71</f>
        <v>0</v>
      </c>
      <c r="V541" s="511">
        <f>'別紙１-11月'!U71</f>
        <v>0</v>
      </c>
      <c r="W541" s="511">
        <f>'別紙１-11月'!V71</f>
        <v>0</v>
      </c>
      <c r="X541" s="510" t="str">
        <f>'別紙１-11月'!W71</f>
        <v/>
      </c>
    </row>
    <row r="542">
      <c r="A542" s="510" t="s">
        <v>319</v>
      </c>
      <c r="B542" s="510" t="str">
        <f>'別紙１-11月'!A72</f>
        <v/>
      </c>
      <c r="C542" s="510" t="str">
        <f>'別紙１-11月'!B72</f>
        <v/>
      </c>
      <c r="D542" s="510" t="str">
        <f>'別紙１-11月'!C72</f>
        <v/>
      </c>
      <c r="E542" s="510" t="str">
        <f>'別紙１-11月'!D72</f>
        <v/>
      </c>
      <c r="F542" s="510" t="str">
        <f>'別紙１-11月'!E72</f>
        <v/>
      </c>
      <c r="G542" s="510" t="str">
        <f>'別紙１-11月'!F72</f>
        <v/>
      </c>
      <c r="H542" s="510" t="str">
        <f>'別紙１-11月'!G72</f>
        <v/>
      </c>
      <c r="I542" s="510" t="str">
        <f>'別紙１-11月'!H72</f>
        <v/>
      </c>
      <c r="J542" s="510" t="str">
        <f>'別紙１-11月'!I72</f>
        <v/>
      </c>
      <c r="K542" s="510" t="str">
        <f>'別紙１-11月'!J72</f>
        <v/>
      </c>
      <c r="L542" s="510" t="str">
        <f>'別紙１-11月'!K72</f>
        <v/>
      </c>
      <c r="M542" s="511" t="str">
        <f>'別紙１-11月'!L72</f>
        <v/>
      </c>
      <c r="N542" s="512">
        <f>'別紙１-11月'!M72</f>
        <v>0</v>
      </c>
      <c r="O542" s="511">
        <f>'別紙１-11月'!N72</f>
        <v>0</v>
      </c>
      <c r="P542" s="511" t="str">
        <f>'別紙１-11月'!O72</f>
        <v/>
      </c>
      <c r="Q542" s="511" t="str">
        <f>'別紙１-11月'!P72</f>
        <v/>
      </c>
      <c r="R542" s="511" t="str">
        <f>'別紙１-11月'!Q72</f>
        <v/>
      </c>
      <c r="S542" s="511">
        <f>'別紙１-11月'!R72</f>
        <v>0</v>
      </c>
      <c r="T542" s="512">
        <f>'別紙１-11月'!S72</f>
        <v>0</v>
      </c>
      <c r="U542" s="512">
        <f>'別紙１-11月'!T72</f>
        <v>0</v>
      </c>
      <c r="V542" s="511">
        <f>'別紙１-11月'!U72</f>
        <v>0</v>
      </c>
      <c r="W542" s="511">
        <f>'別紙１-11月'!V72</f>
        <v>0</v>
      </c>
      <c r="X542" s="510" t="str">
        <f>'別紙１-11月'!W72</f>
        <v/>
      </c>
    </row>
    <row r="543">
      <c r="A543" s="510" t="s">
        <v>319</v>
      </c>
      <c r="B543" s="510" t="str">
        <f>'別紙１-11月'!A73</f>
        <v/>
      </c>
      <c r="C543" s="510" t="str">
        <f>'別紙１-11月'!B73</f>
        <v/>
      </c>
      <c r="D543" s="510" t="str">
        <f>'別紙１-11月'!C73</f>
        <v/>
      </c>
      <c r="E543" s="510" t="str">
        <f>'別紙１-11月'!D73</f>
        <v/>
      </c>
      <c r="F543" s="510" t="str">
        <f>'別紙１-11月'!E73</f>
        <v/>
      </c>
      <c r="G543" s="510" t="str">
        <f>'別紙１-11月'!F73</f>
        <v/>
      </c>
      <c r="H543" s="510" t="str">
        <f>'別紙１-11月'!G73</f>
        <v/>
      </c>
      <c r="I543" s="510" t="str">
        <f>'別紙１-11月'!H73</f>
        <v/>
      </c>
      <c r="J543" s="510" t="str">
        <f>'別紙１-11月'!I73</f>
        <v/>
      </c>
      <c r="K543" s="510" t="str">
        <f>'別紙１-11月'!J73</f>
        <v/>
      </c>
      <c r="L543" s="510" t="str">
        <f>'別紙１-11月'!K73</f>
        <v/>
      </c>
      <c r="M543" s="511" t="str">
        <f>'別紙１-11月'!L73</f>
        <v/>
      </c>
      <c r="N543" s="512">
        <f>'別紙１-11月'!M73</f>
        <v>0</v>
      </c>
      <c r="O543" s="511">
        <f>'別紙１-11月'!N73</f>
        <v>0</v>
      </c>
      <c r="P543" s="511" t="str">
        <f>'別紙１-11月'!O73</f>
        <v/>
      </c>
      <c r="Q543" s="511" t="str">
        <f>'別紙１-11月'!P73</f>
        <v/>
      </c>
      <c r="R543" s="511" t="str">
        <f>'別紙１-11月'!Q73</f>
        <v/>
      </c>
      <c r="S543" s="511">
        <f>'別紙１-11月'!R73</f>
        <v>0</v>
      </c>
      <c r="T543" s="512">
        <f>'別紙１-11月'!S73</f>
        <v>0</v>
      </c>
      <c r="U543" s="512">
        <f>'別紙１-11月'!T73</f>
        <v>0</v>
      </c>
      <c r="V543" s="511">
        <f>'別紙１-11月'!U73</f>
        <v>0</v>
      </c>
      <c r="W543" s="511">
        <f>'別紙１-11月'!V73</f>
        <v>0</v>
      </c>
      <c r="X543" s="510" t="str">
        <f>'別紙１-11月'!W73</f>
        <v/>
      </c>
    </row>
    <row r="544">
      <c r="A544" s="510" t="s">
        <v>319</v>
      </c>
      <c r="B544" s="510" t="str">
        <f>'別紙１-11月'!A74</f>
        <v/>
      </c>
      <c r="C544" s="510" t="str">
        <f>'別紙１-11月'!B74</f>
        <v/>
      </c>
      <c r="D544" s="510" t="str">
        <f>'別紙１-11月'!C74</f>
        <v/>
      </c>
      <c r="E544" s="510" t="str">
        <f>'別紙１-11月'!D74</f>
        <v/>
      </c>
      <c r="F544" s="510" t="str">
        <f>'別紙１-11月'!E74</f>
        <v/>
      </c>
      <c r="G544" s="510" t="str">
        <f>'別紙１-11月'!F74</f>
        <v/>
      </c>
      <c r="H544" s="510" t="str">
        <f>'別紙１-11月'!G74</f>
        <v/>
      </c>
      <c r="I544" s="510" t="str">
        <f>'別紙１-11月'!H74</f>
        <v/>
      </c>
      <c r="J544" s="510" t="str">
        <f>'別紙１-11月'!I74</f>
        <v/>
      </c>
      <c r="K544" s="510" t="str">
        <f>'別紙１-11月'!J74</f>
        <v/>
      </c>
      <c r="L544" s="510" t="str">
        <f>'別紙１-11月'!K74</f>
        <v/>
      </c>
      <c r="M544" s="511" t="str">
        <f>'別紙１-11月'!L74</f>
        <v/>
      </c>
      <c r="N544" s="512">
        <f>'別紙１-11月'!M74</f>
        <v>0</v>
      </c>
      <c r="O544" s="511">
        <f>'別紙１-11月'!N74</f>
        <v>0</v>
      </c>
      <c r="P544" s="511" t="str">
        <f>'別紙１-11月'!O74</f>
        <v/>
      </c>
      <c r="Q544" s="511" t="str">
        <f>'別紙１-11月'!P74</f>
        <v/>
      </c>
      <c r="R544" s="511" t="str">
        <f>'別紙１-11月'!Q74</f>
        <v/>
      </c>
      <c r="S544" s="511">
        <f>'別紙１-11月'!R74</f>
        <v>0</v>
      </c>
      <c r="T544" s="512">
        <f>'別紙１-11月'!S74</f>
        <v>0</v>
      </c>
      <c r="U544" s="512">
        <f>'別紙１-11月'!T74</f>
        <v>0</v>
      </c>
      <c r="V544" s="511">
        <f>'別紙１-11月'!U74</f>
        <v>0</v>
      </c>
      <c r="W544" s="511">
        <f>'別紙１-11月'!V74</f>
        <v>0</v>
      </c>
      <c r="X544" s="510" t="str">
        <f>'別紙１-11月'!W74</f>
        <v/>
      </c>
    </row>
    <row r="545">
      <c r="A545" s="510" t="s">
        <v>319</v>
      </c>
      <c r="B545" s="510" t="str">
        <f>'別紙１-11月'!A75</f>
        <v/>
      </c>
      <c r="C545" s="510" t="str">
        <f>'別紙１-11月'!B75</f>
        <v/>
      </c>
      <c r="D545" s="510" t="str">
        <f>'別紙１-11月'!C75</f>
        <v/>
      </c>
      <c r="E545" s="510" t="str">
        <f>'別紙１-11月'!D75</f>
        <v/>
      </c>
      <c r="F545" s="510" t="str">
        <f>'別紙１-11月'!E75</f>
        <v/>
      </c>
      <c r="G545" s="510" t="str">
        <f>'別紙１-11月'!F75</f>
        <v/>
      </c>
      <c r="H545" s="510" t="str">
        <f>'別紙１-11月'!G75</f>
        <v/>
      </c>
      <c r="I545" s="510" t="str">
        <f>'別紙１-11月'!H75</f>
        <v/>
      </c>
      <c r="J545" s="510" t="str">
        <f>'別紙１-11月'!I75</f>
        <v/>
      </c>
      <c r="K545" s="510" t="str">
        <f>'別紙１-11月'!J75</f>
        <v/>
      </c>
      <c r="L545" s="510" t="str">
        <f>'別紙１-11月'!K75</f>
        <v/>
      </c>
      <c r="M545" s="511" t="str">
        <f>'別紙１-11月'!L75</f>
        <v/>
      </c>
      <c r="N545" s="512">
        <f>'別紙１-11月'!M75</f>
        <v>0</v>
      </c>
      <c r="O545" s="511">
        <f>'別紙１-11月'!N75</f>
        <v>0</v>
      </c>
      <c r="P545" s="511" t="str">
        <f>'別紙１-11月'!O75</f>
        <v/>
      </c>
      <c r="Q545" s="511" t="str">
        <f>'別紙１-11月'!P75</f>
        <v/>
      </c>
      <c r="R545" s="511" t="str">
        <f>'別紙１-11月'!Q75</f>
        <v/>
      </c>
      <c r="S545" s="511">
        <f>'別紙１-11月'!R75</f>
        <v>0</v>
      </c>
      <c r="T545" s="512">
        <f>'別紙１-11月'!S75</f>
        <v>0</v>
      </c>
      <c r="U545" s="512">
        <f>'別紙１-11月'!T75</f>
        <v>0</v>
      </c>
      <c r="V545" s="511">
        <f>'別紙１-11月'!U75</f>
        <v>0</v>
      </c>
      <c r="W545" s="511">
        <f>'別紙１-11月'!V75</f>
        <v>0</v>
      </c>
      <c r="X545" s="510" t="str">
        <f>'別紙１-11月'!W75</f>
        <v/>
      </c>
    </row>
    <row r="546">
      <c r="A546" s="510" t="s">
        <v>319</v>
      </c>
      <c r="B546" s="510" t="str">
        <f>'別紙１-11月'!A76</f>
        <v/>
      </c>
      <c r="C546" s="510" t="str">
        <f>'別紙１-11月'!B76</f>
        <v/>
      </c>
      <c r="D546" s="510" t="str">
        <f>'別紙１-11月'!C76</f>
        <v/>
      </c>
      <c r="E546" s="510" t="str">
        <f>'別紙１-11月'!D76</f>
        <v/>
      </c>
      <c r="F546" s="510" t="str">
        <f>'別紙１-11月'!E76</f>
        <v/>
      </c>
      <c r="G546" s="510" t="str">
        <f>'別紙１-11月'!F76</f>
        <v/>
      </c>
      <c r="H546" s="510" t="str">
        <f>'別紙１-11月'!G76</f>
        <v/>
      </c>
      <c r="I546" s="510" t="str">
        <f>'別紙１-11月'!H76</f>
        <v/>
      </c>
      <c r="J546" s="510" t="str">
        <f>'別紙１-11月'!I76</f>
        <v/>
      </c>
      <c r="K546" s="510" t="str">
        <f>'別紙１-11月'!J76</f>
        <v/>
      </c>
      <c r="L546" s="510" t="str">
        <f>'別紙１-11月'!K76</f>
        <v/>
      </c>
      <c r="M546" s="511" t="str">
        <f>'別紙１-11月'!L76</f>
        <v/>
      </c>
      <c r="N546" s="512">
        <f>'別紙１-11月'!M76</f>
        <v>0</v>
      </c>
      <c r="O546" s="511">
        <f>'別紙１-11月'!N76</f>
        <v>0</v>
      </c>
      <c r="P546" s="511" t="str">
        <f>'別紙１-11月'!O76</f>
        <v/>
      </c>
      <c r="Q546" s="511" t="str">
        <f>'別紙１-11月'!P76</f>
        <v/>
      </c>
      <c r="R546" s="511" t="str">
        <f>'別紙１-11月'!Q76</f>
        <v/>
      </c>
      <c r="S546" s="511">
        <f>'別紙１-11月'!R76</f>
        <v>0</v>
      </c>
      <c r="T546" s="512">
        <f>'別紙１-11月'!S76</f>
        <v>0</v>
      </c>
      <c r="U546" s="512">
        <f>'別紙１-11月'!T76</f>
        <v>0</v>
      </c>
      <c r="V546" s="511">
        <f>'別紙１-11月'!U76</f>
        <v>0</v>
      </c>
      <c r="W546" s="511">
        <f>'別紙１-11月'!V76</f>
        <v>0</v>
      </c>
      <c r="X546" s="510" t="str">
        <f>'別紙１-11月'!W76</f>
        <v/>
      </c>
    </row>
    <row r="547">
      <c r="A547" s="510" t="s">
        <v>319</v>
      </c>
      <c r="B547" s="510" t="str">
        <f>'別紙１-11月'!A77</f>
        <v/>
      </c>
      <c r="C547" s="510" t="str">
        <f>'別紙１-11月'!B77</f>
        <v/>
      </c>
      <c r="D547" s="510" t="str">
        <f>'別紙１-11月'!C77</f>
        <v/>
      </c>
      <c r="E547" s="510" t="str">
        <f>'別紙１-11月'!D77</f>
        <v/>
      </c>
      <c r="F547" s="510" t="str">
        <f>'別紙１-11月'!E77</f>
        <v/>
      </c>
      <c r="G547" s="510" t="str">
        <f>'別紙１-11月'!F77</f>
        <v/>
      </c>
      <c r="H547" s="510" t="str">
        <f>'別紙１-11月'!G77</f>
        <v/>
      </c>
      <c r="I547" s="510" t="str">
        <f>'別紙１-11月'!H77</f>
        <v/>
      </c>
      <c r="J547" s="510" t="str">
        <f>'別紙１-11月'!I77</f>
        <v/>
      </c>
      <c r="K547" s="510" t="str">
        <f>'別紙１-11月'!J77</f>
        <v/>
      </c>
      <c r="L547" s="510" t="str">
        <f>'別紙１-11月'!K77</f>
        <v/>
      </c>
      <c r="M547" s="511" t="str">
        <f>'別紙１-11月'!L77</f>
        <v/>
      </c>
      <c r="N547" s="512">
        <f>'別紙１-11月'!M77</f>
        <v>0</v>
      </c>
      <c r="O547" s="511">
        <f>'別紙１-11月'!N77</f>
        <v>0</v>
      </c>
      <c r="P547" s="511" t="str">
        <f>'別紙１-11月'!O77</f>
        <v/>
      </c>
      <c r="Q547" s="511" t="str">
        <f>'別紙１-11月'!P77</f>
        <v/>
      </c>
      <c r="R547" s="511" t="str">
        <f>'別紙１-11月'!Q77</f>
        <v/>
      </c>
      <c r="S547" s="511">
        <f>'別紙１-11月'!R77</f>
        <v>0</v>
      </c>
      <c r="T547" s="512">
        <f>'別紙１-11月'!S77</f>
        <v>0</v>
      </c>
      <c r="U547" s="512">
        <f>'別紙１-11月'!T77</f>
        <v>0</v>
      </c>
      <c r="V547" s="511">
        <f>'別紙１-11月'!U77</f>
        <v>0</v>
      </c>
      <c r="W547" s="511">
        <f>'別紙１-11月'!V77</f>
        <v>0</v>
      </c>
      <c r="X547" s="510" t="str">
        <f>'別紙１-11月'!W77</f>
        <v/>
      </c>
    </row>
    <row r="548">
      <c r="A548" s="510" t="s">
        <v>319</v>
      </c>
      <c r="B548" s="510" t="str">
        <f>'別紙１-11月'!A78</f>
        <v/>
      </c>
      <c r="C548" s="510" t="str">
        <f>'別紙１-11月'!B78</f>
        <v/>
      </c>
      <c r="D548" s="510" t="str">
        <f>'別紙１-11月'!C78</f>
        <v/>
      </c>
      <c r="E548" s="510" t="str">
        <f>'別紙１-11月'!D78</f>
        <v/>
      </c>
      <c r="F548" s="510" t="str">
        <f>'別紙１-11月'!E78</f>
        <v/>
      </c>
      <c r="G548" s="510" t="str">
        <f>'別紙１-11月'!F78</f>
        <v/>
      </c>
      <c r="H548" s="510" t="str">
        <f>'別紙１-11月'!G78</f>
        <v/>
      </c>
      <c r="I548" s="510" t="str">
        <f>'別紙１-11月'!H78</f>
        <v/>
      </c>
      <c r="J548" s="510" t="str">
        <f>'別紙１-11月'!I78</f>
        <v/>
      </c>
      <c r="K548" s="510" t="str">
        <f>'別紙１-11月'!J78</f>
        <v/>
      </c>
      <c r="L548" s="510" t="str">
        <f>'別紙１-11月'!K78</f>
        <v/>
      </c>
      <c r="M548" s="511" t="str">
        <f>'別紙１-11月'!L78</f>
        <v/>
      </c>
      <c r="N548" s="512">
        <f>'別紙１-11月'!M78</f>
        <v>0</v>
      </c>
      <c r="O548" s="511">
        <f>'別紙１-11月'!N78</f>
        <v>0</v>
      </c>
      <c r="P548" s="511" t="str">
        <f>'別紙１-11月'!O78</f>
        <v/>
      </c>
      <c r="Q548" s="511" t="str">
        <f>'別紙１-11月'!P78</f>
        <v/>
      </c>
      <c r="R548" s="511" t="str">
        <f>'別紙１-11月'!Q78</f>
        <v/>
      </c>
      <c r="S548" s="511">
        <f>'別紙１-11月'!R78</f>
        <v>0</v>
      </c>
      <c r="T548" s="512">
        <f>'別紙１-11月'!S78</f>
        <v>0</v>
      </c>
      <c r="U548" s="512">
        <f>'別紙１-11月'!T78</f>
        <v>0</v>
      </c>
      <c r="V548" s="511">
        <f>'別紙１-11月'!U78</f>
        <v>0</v>
      </c>
      <c r="W548" s="511">
        <f>'別紙１-11月'!V78</f>
        <v>0</v>
      </c>
      <c r="X548" s="510" t="str">
        <f>'別紙１-11月'!W78</f>
        <v/>
      </c>
    </row>
    <row r="549">
      <c r="A549" s="510" t="s">
        <v>319</v>
      </c>
      <c r="B549" s="510" t="str">
        <f>'別紙１-11月'!A79</f>
        <v/>
      </c>
      <c r="C549" s="510" t="str">
        <f>'別紙１-11月'!B79</f>
        <v/>
      </c>
      <c r="D549" s="510" t="str">
        <f>'別紙１-11月'!C79</f>
        <v/>
      </c>
      <c r="E549" s="510" t="str">
        <f>'別紙１-11月'!D79</f>
        <v/>
      </c>
      <c r="F549" s="510" t="str">
        <f>'別紙１-11月'!E79</f>
        <v/>
      </c>
      <c r="G549" s="510" t="str">
        <f>'別紙１-11月'!F79</f>
        <v/>
      </c>
      <c r="H549" s="510" t="str">
        <f>'別紙１-11月'!G79</f>
        <v/>
      </c>
      <c r="I549" s="510" t="str">
        <f>'別紙１-11月'!H79</f>
        <v/>
      </c>
      <c r="J549" s="510" t="str">
        <f>'別紙１-11月'!I79</f>
        <v/>
      </c>
      <c r="K549" s="510" t="str">
        <f>'別紙１-11月'!J79</f>
        <v/>
      </c>
      <c r="L549" s="510" t="str">
        <f>'別紙１-11月'!K79</f>
        <v/>
      </c>
      <c r="M549" s="511" t="str">
        <f>'別紙１-11月'!L79</f>
        <v/>
      </c>
      <c r="N549" s="512">
        <f>'別紙１-11月'!M79</f>
        <v>0</v>
      </c>
      <c r="O549" s="511">
        <f>'別紙１-11月'!N79</f>
        <v>0</v>
      </c>
      <c r="P549" s="511" t="str">
        <f>'別紙１-11月'!O79</f>
        <v/>
      </c>
      <c r="Q549" s="511" t="str">
        <f>'別紙１-11月'!P79</f>
        <v/>
      </c>
      <c r="R549" s="511" t="str">
        <f>'別紙１-11月'!Q79</f>
        <v/>
      </c>
      <c r="S549" s="511">
        <f>'別紙１-11月'!R79</f>
        <v>0</v>
      </c>
      <c r="T549" s="512">
        <f>'別紙１-11月'!S79</f>
        <v>0</v>
      </c>
      <c r="U549" s="512">
        <f>'別紙１-11月'!T79</f>
        <v>0</v>
      </c>
      <c r="V549" s="511">
        <f>'別紙１-11月'!U79</f>
        <v>0</v>
      </c>
      <c r="W549" s="511">
        <f>'別紙１-11月'!V79</f>
        <v>0</v>
      </c>
      <c r="X549" s="510" t="str">
        <f>'別紙１-11月'!W79</f>
        <v/>
      </c>
    </row>
    <row r="550">
      <c r="A550" s="510" t="s">
        <v>319</v>
      </c>
      <c r="B550" s="510" t="str">
        <f>'別紙１-11月'!A80</f>
        <v/>
      </c>
      <c r="C550" s="510" t="str">
        <f>'別紙１-11月'!B80</f>
        <v/>
      </c>
      <c r="D550" s="510" t="str">
        <f>'別紙１-11月'!C80</f>
        <v/>
      </c>
      <c r="E550" s="510" t="str">
        <f>'別紙１-11月'!D80</f>
        <v/>
      </c>
      <c r="F550" s="510" t="str">
        <f>'別紙１-11月'!E80</f>
        <v/>
      </c>
      <c r="G550" s="510" t="str">
        <f>'別紙１-11月'!F80</f>
        <v/>
      </c>
      <c r="H550" s="510" t="str">
        <f>'別紙１-11月'!G80</f>
        <v/>
      </c>
      <c r="I550" s="510" t="str">
        <f>'別紙１-11月'!H80</f>
        <v/>
      </c>
      <c r="J550" s="510" t="str">
        <f>'別紙１-11月'!I80</f>
        <v/>
      </c>
      <c r="K550" s="510" t="str">
        <f>'別紙１-11月'!J80</f>
        <v/>
      </c>
      <c r="L550" s="510" t="str">
        <f>'別紙１-11月'!K80</f>
        <v/>
      </c>
      <c r="M550" s="511" t="str">
        <f>'別紙１-11月'!L80</f>
        <v/>
      </c>
      <c r="N550" s="512">
        <f>'別紙１-11月'!M80</f>
        <v>0</v>
      </c>
      <c r="O550" s="511">
        <f>'別紙１-11月'!N80</f>
        <v>0</v>
      </c>
      <c r="P550" s="511" t="str">
        <f>'別紙１-11月'!O80</f>
        <v/>
      </c>
      <c r="Q550" s="511" t="str">
        <f>'別紙１-11月'!P80</f>
        <v/>
      </c>
      <c r="R550" s="511" t="str">
        <f>'別紙１-11月'!Q80</f>
        <v/>
      </c>
      <c r="S550" s="511">
        <f>'別紙１-11月'!R80</f>
        <v>0</v>
      </c>
      <c r="T550" s="512">
        <f>'別紙１-11月'!S80</f>
        <v>0</v>
      </c>
      <c r="U550" s="512">
        <f>'別紙１-11月'!T80</f>
        <v>0</v>
      </c>
      <c r="V550" s="511">
        <f>'別紙１-11月'!U80</f>
        <v>0</v>
      </c>
      <c r="W550" s="511">
        <f>'別紙１-11月'!V80</f>
        <v>0</v>
      </c>
      <c r="X550" s="510" t="str">
        <f>'別紙１-11月'!W80</f>
        <v/>
      </c>
    </row>
    <row r="551">
      <c r="A551" s="510" t="s">
        <v>319</v>
      </c>
      <c r="B551" s="510" t="str">
        <f>'別紙１-11月'!A81</f>
        <v/>
      </c>
      <c r="C551" s="510" t="str">
        <f>'別紙１-11月'!B81</f>
        <v/>
      </c>
      <c r="D551" s="510" t="str">
        <f>'別紙１-11月'!C81</f>
        <v/>
      </c>
      <c r="E551" s="510" t="str">
        <f>'別紙１-11月'!D81</f>
        <v/>
      </c>
      <c r="F551" s="510" t="str">
        <f>'別紙１-11月'!E81</f>
        <v/>
      </c>
      <c r="G551" s="510" t="str">
        <f>'別紙１-11月'!F81</f>
        <v/>
      </c>
      <c r="H551" s="510" t="str">
        <f>'別紙１-11月'!G81</f>
        <v/>
      </c>
      <c r="I551" s="510" t="str">
        <f>'別紙１-11月'!H81</f>
        <v/>
      </c>
      <c r="J551" s="510" t="str">
        <f>'別紙１-11月'!I81</f>
        <v/>
      </c>
      <c r="K551" s="510" t="str">
        <f>'別紙１-11月'!J81</f>
        <v/>
      </c>
      <c r="L551" s="510" t="str">
        <f>'別紙１-11月'!K81</f>
        <v/>
      </c>
      <c r="M551" s="511" t="str">
        <f>'別紙１-11月'!L81</f>
        <v/>
      </c>
      <c r="N551" s="512">
        <f>'別紙１-11月'!M81</f>
        <v>0</v>
      </c>
      <c r="O551" s="511">
        <f>'別紙１-11月'!N81</f>
        <v>0</v>
      </c>
      <c r="P551" s="511" t="str">
        <f>'別紙１-11月'!O81</f>
        <v/>
      </c>
      <c r="Q551" s="511" t="str">
        <f>'別紙１-11月'!P81</f>
        <v/>
      </c>
      <c r="R551" s="511" t="str">
        <f>'別紙１-11月'!Q81</f>
        <v/>
      </c>
      <c r="S551" s="511">
        <f>'別紙１-11月'!R81</f>
        <v>0</v>
      </c>
      <c r="T551" s="512">
        <f>'別紙１-11月'!S81</f>
        <v>0</v>
      </c>
      <c r="U551" s="512">
        <f>'別紙１-11月'!T81</f>
        <v>0</v>
      </c>
      <c r="V551" s="511">
        <f>'別紙１-11月'!U81</f>
        <v>0</v>
      </c>
      <c r="W551" s="511">
        <f>'別紙１-11月'!V81</f>
        <v>0</v>
      </c>
      <c r="X551" s="510" t="str">
        <f>'別紙１-11月'!W81</f>
        <v/>
      </c>
    </row>
    <row r="552">
      <c r="A552" s="510" t="s">
        <v>319</v>
      </c>
      <c r="B552" s="510" t="str">
        <f>'別紙１-11月'!A82</f>
        <v/>
      </c>
      <c r="C552" s="510" t="str">
        <f>'別紙１-11月'!B82</f>
        <v/>
      </c>
      <c r="D552" s="510" t="str">
        <f>'別紙１-11月'!C82</f>
        <v/>
      </c>
      <c r="E552" s="510" t="str">
        <f>'別紙１-11月'!D82</f>
        <v/>
      </c>
      <c r="F552" s="510" t="str">
        <f>'別紙１-11月'!E82</f>
        <v/>
      </c>
      <c r="G552" s="510" t="str">
        <f>'別紙１-11月'!F82</f>
        <v/>
      </c>
      <c r="H552" s="510" t="str">
        <f>'別紙１-11月'!G82</f>
        <v/>
      </c>
      <c r="I552" s="510" t="str">
        <f>'別紙１-11月'!H82</f>
        <v/>
      </c>
      <c r="J552" s="510" t="str">
        <f>'別紙１-11月'!I82</f>
        <v/>
      </c>
      <c r="K552" s="510" t="str">
        <f>'別紙１-11月'!J82</f>
        <v/>
      </c>
      <c r="L552" s="510" t="str">
        <f>'別紙１-11月'!K82</f>
        <v/>
      </c>
      <c r="M552" s="511" t="str">
        <f>'別紙１-11月'!L82</f>
        <v/>
      </c>
      <c r="N552" s="512">
        <f>'別紙１-11月'!M82</f>
        <v>0</v>
      </c>
      <c r="O552" s="511">
        <f>'別紙１-11月'!N82</f>
        <v>0</v>
      </c>
      <c r="P552" s="511" t="str">
        <f>'別紙１-11月'!O82</f>
        <v/>
      </c>
      <c r="Q552" s="511" t="str">
        <f>'別紙１-11月'!P82</f>
        <v/>
      </c>
      <c r="R552" s="511" t="str">
        <f>'別紙１-11月'!Q82</f>
        <v/>
      </c>
      <c r="S552" s="511">
        <f>'別紙１-11月'!R82</f>
        <v>0</v>
      </c>
      <c r="T552" s="512">
        <f>'別紙１-11月'!S82</f>
        <v>0</v>
      </c>
      <c r="U552" s="512">
        <f>'別紙１-11月'!T82</f>
        <v>0</v>
      </c>
      <c r="V552" s="511">
        <f>'別紙１-11月'!U82</f>
        <v>0</v>
      </c>
      <c r="W552" s="511">
        <f>'別紙１-11月'!V82</f>
        <v>0</v>
      </c>
      <c r="X552" s="510" t="str">
        <f>'別紙１-11月'!W82</f>
        <v/>
      </c>
    </row>
    <row r="553">
      <c r="A553" s="510" t="s">
        <v>319</v>
      </c>
      <c r="B553" s="510" t="str">
        <f>'別紙１-11月'!A83</f>
        <v/>
      </c>
      <c r="C553" s="510" t="str">
        <f>'別紙１-11月'!B83</f>
        <v/>
      </c>
      <c r="D553" s="510" t="str">
        <f>'別紙１-11月'!C83</f>
        <v/>
      </c>
      <c r="E553" s="510" t="str">
        <f>'別紙１-11月'!D83</f>
        <v/>
      </c>
      <c r="F553" s="510" t="str">
        <f>'別紙１-11月'!E83</f>
        <v/>
      </c>
      <c r="G553" s="510" t="str">
        <f>'別紙１-11月'!F83</f>
        <v/>
      </c>
      <c r="H553" s="510" t="str">
        <f>'別紙１-11月'!G83</f>
        <v/>
      </c>
      <c r="I553" s="510" t="str">
        <f>'別紙１-11月'!H83</f>
        <v/>
      </c>
      <c r="J553" s="510" t="str">
        <f>'別紙１-11月'!I83</f>
        <v/>
      </c>
      <c r="K553" s="510" t="str">
        <f>'別紙１-11月'!J83</f>
        <v/>
      </c>
      <c r="L553" s="510" t="str">
        <f>'別紙１-11月'!K83</f>
        <v/>
      </c>
      <c r="M553" s="511" t="str">
        <f>'別紙１-11月'!L83</f>
        <v/>
      </c>
      <c r="N553" s="512">
        <f>'別紙１-11月'!M83</f>
        <v>0</v>
      </c>
      <c r="O553" s="511">
        <f>'別紙１-11月'!N83</f>
        <v>0</v>
      </c>
      <c r="P553" s="511" t="str">
        <f>'別紙１-11月'!O83</f>
        <v/>
      </c>
      <c r="Q553" s="511" t="str">
        <f>'別紙１-11月'!P83</f>
        <v/>
      </c>
      <c r="R553" s="511" t="str">
        <f>'別紙１-11月'!Q83</f>
        <v/>
      </c>
      <c r="S553" s="511">
        <f>'別紙１-11月'!R83</f>
        <v>0</v>
      </c>
      <c r="T553" s="512">
        <f>'別紙１-11月'!S83</f>
        <v>0</v>
      </c>
      <c r="U553" s="512">
        <f>'別紙１-11月'!T83</f>
        <v>0</v>
      </c>
      <c r="V553" s="511">
        <f>'別紙１-11月'!U83</f>
        <v>0</v>
      </c>
      <c r="W553" s="511">
        <f>'別紙１-11月'!V83</f>
        <v>0</v>
      </c>
      <c r="X553" s="510" t="str">
        <f>'別紙１-11月'!W83</f>
        <v/>
      </c>
    </row>
    <row r="554">
      <c r="A554" s="510" t="s">
        <v>319</v>
      </c>
      <c r="B554" s="510" t="str">
        <f>'別紙１-11月'!A84</f>
        <v/>
      </c>
      <c r="C554" s="510" t="str">
        <f>'別紙１-11月'!B84</f>
        <v/>
      </c>
      <c r="D554" s="510" t="str">
        <f>'別紙１-11月'!C84</f>
        <v/>
      </c>
      <c r="E554" s="510" t="str">
        <f>'別紙１-11月'!D84</f>
        <v/>
      </c>
      <c r="F554" s="510" t="str">
        <f>'別紙１-11月'!E84</f>
        <v/>
      </c>
      <c r="G554" s="510" t="str">
        <f>'別紙１-11月'!F84</f>
        <v/>
      </c>
      <c r="H554" s="510" t="str">
        <f>'別紙１-11月'!G84</f>
        <v/>
      </c>
      <c r="I554" s="510" t="str">
        <f>'別紙１-11月'!H84</f>
        <v/>
      </c>
      <c r="J554" s="510" t="str">
        <f>'別紙１-11月'!I84</f>
        <v/>
      </c>
      <c r="K554" s="510" t="str">
        <f>'別紙１-11月'!J84</f>
        <v/>
      </c>
      <c r="L554" s="510" t="str">
        <f>'別紙１-11月'!K84</f>
        <v/>
      </c>
      <c r="M554" s="511" t="str">
        <f>'別紙１-11月'!L84</f>
        <v/>
      </c>
      <c r="N554" s="512">
        <f>'別紙１-11月'!M84</f>
        <v>0</v>
      </c>
      <c r="O554" s="511">
        <f>'別紙１-11月'!N84</f>
        <v>0</v>
      </c>
      <c r="P554" s="511" t="str">
        <f>'別紙１-11月'!O84</f>
        <v/>
      </c>
      <c r="Q554" s="511" t="str">
        <f>'別紙１-11月'!P84</f>
        <v/>
      </c>
      <c r="R554" s="511" t="str">
        <f>'別紙１-11月'!Q84</f>
        <v/>
      </c>
      <c r="S554" s="511">
        <f>'別紙１-11月'!R84</f>
        <v>0</v>
      </c>
      <c r="T554" s="512">
        <f>'別紙１-11月'!S84</f>
        <v>0</v>
      </c>
      <c r="U554" s="512">
        <f>'別紙１-11月'!T84</f>
        <v>0</v>
      </c>
      <c r="V554" s="511">
        <f>'別紙１-11月'!U84</f>
        <v>0</v>
      </c>
      <c r="W554" s="511">
        <f>'別紙１-11月'!V84</f>
        <v>0</v>
      </c>
      <c r="X554" s="510" t="str">
        <f>'別紙１-11月'!W84</f>
        <v/>
      </c>
    </row>
    <row r="555">
      <c r="A555" s="510" t="s">
        <v>319</v>
      </c>
      <c r="B555" s="510" t="str">
        <f>'別紙１-11月'!A85</f>
        <v/>
      </c>
      <c r="C555" s="510" t="str">
        <f>'別紙１-11月'!B85</f>
        <v/>
      </c>
      <c r="D555" s="510" t="str">
        <f>'別紙１-11月'!C85</f>
        <v/>
      </c>
      <c r="E555" s="510" t="str">
        <f>'別紙１-11月'!D85</f>
        <v/>
      </c>
      <c r="F555" s="510" t="str">
        <f>'別紙１-11月'!E85</f>
        <v/>
      </c>
      <c r="G555" s="510" t="str">
        <f>'別紙１-11月'!F85</f>
        <v/>
      </c>
      <c r="H555" s="510" t="str">
        <f>'別紙１-11月'!G85</f>
        <v/>
      </c>
      <c r="I555" s="510" t="str">
        <f>'別紙１-11月'!H85</f>
        <v/>
      </c>
      <c r="J555" s="510" t="str">
        <f>'別紙１-11月'!I85</f>
        <v/>
      </c>
      <c r="K555" s="510" t="str">
        <f>'別紙１-11月'!J85</f>
        <v/>
      </c>
      <c r="L555" s="510" t="str">
        <f>'別紙１-11月'!K85</f>
        <v/>
      </c>
      <c r="M555" s="511" t="str">
        <f>'別紙１-11月'!L85</f>
        <v/>
      </c>
      <c r="N555" s="512">
        <f>'別紙１-11月'!M85</f>
        <v>0</v>
      </c>
      <c r="O555" s="511">
        <f>'別紙１-11月'!N85</f>
        <v>0</v>
      </c>
      <c r="P555" s="511" t="str">
        <f>'別紙１-11月'!O85</f>
        <v/>
      </c>
      <c r="Q555" s="511" t="str">
        <f>'別紙１-11月'!P85</f>
        <v/>
      </c>
      <c r="R555" s="511" t="str">
        <f>'別紙１-11月'!Q85</f>
        <v/>
      </c>
      <c r="S555" s="511">
        <f>'別紙１-11月'!R85</f>
        <v>0</v>
      </c>
      <c r="T555" s="512">
        <f>'別紙１-11月'!S85</f>
        <v>0</v>
      </c>
      <c r="U555" s="512">
        <f>'別紙１-11月'!T85</f>
        <v>0</v>
      </c>
      <c r="V555" s="511">
        <f>'別紙１-11月'!U85</f>
        <v>0</v>
      </c>
      <c r="W555" s="511">
        <f>'別紙１-11月'!V85</f>
        <v>0</v>
      </c>
      <c r="X555" s="510" t="str">
        <f>'別紙１-11月'!W85</f>
        <v/>
      </c>
    </row>
    <row r="556">
      <c r="A556" s="510" t="s">
        <v>319</v>
      </c>
      <c r="B556" s="510" t="str">
        <f>'別紙１-11月'!A86</f>
        <v/>
      </c>
      <c r="C556" s="510" t="str">
        <f>'別紙１-11月'!B86</f>
        <v/>
      </c>
      <c r="D556" s="510" t="str">
        <f>'別紙１-11月'!C86</f>
        <v/>
      </c>
      <c r="E556" s="510" t="str">
        <f>'別紙１-11月'!D86</f>
        <v/>
      </c>
      <c r="F556" s="510" t="str">
        <f>'別紙１-11月'!E86</f>
        <v/>
      </c>
      <c r="G556" s="510" t="str">
        <f>'別紙１-11月'!F86</f>
        <v/>
      </c>
      <c r="H556" s="510" t="str">
        <f>'別紙１-11月'!G86</f>
        <v/>
      </c>
      <c r="I556" s="510" t="str">
        <f>'別紙１-11月'!H86</f>
        <v/>
      </c>
      <c r="J556" s="510" t="str">
        <f>'別紙１-11月'!I86</f>
        <v/>
      </c>
      <c r="K556" s="510" t="str">
        <f>'別紙１-11月'!J86</f>
        <v/>
      </c>
      <c r="L556" s="510" t="str">
        <f>'別紙１-11月'!K86</f>
        <v/>
      </c>
      <c r="M556" s="511" t="str">
        <f>'別紙１-11月'!L86</f>
        <v/>
      </c>
      <c r="N556" s="512">
        <f>'別紙１-11月'!M86</f>
        <v>0</v>
      </c>
      <c r="O556" s="511">
        <f>'別紙１-11月'!N86</f>
        <v>0</v>
      </c>
      <c r="P556" s="511" t="str">
        <f>'別紙１-11月'!O86</f>
        <v/>
      </c>
      <c r="Q556" s="511" t="str">
        <f>'別紙１-11月'!P86</f>
        <v/>
      </c>
      <c r="R556" s="511" t="str">
        <f>'別紙１-11月'!Q86</f>
        <v/>
      </c>
      <c r="S556" s="511">
        <f>'別紙１-11月'!R86</f>
        <v>0</v>
      </c>
      <c r="T556" s="512">
        <f>'別紙１-11月'!S86</f>
        <v>0</v>
      </c>
      <c r="U556" s="512">
        <f>'別紙１-11月'!T86</f>
        <v>0</v>
      </c>
      <c r="V556" s="511">
        <f>'別紙１-11月'!U86</f>
        <v>0</v>
      </c>
      <c r="W556" s="511">
        <f>'別紙１-11月'!V86</f>
        <v>0</v>
      </c>
      <c r="X556" s="510" t="str">
        <f>'別紙１-11月'!W86</f>
        <v/>
      </c>
    </row>
    <row r="557">
      <c r="A557" s="510" t="s">
        <v>319</v>
      </c>
      <c r="B557" s="510" t="str">
        <f>'別紙１-11月'!A87</f>
        <v/>
      </c>
      <c r="C557" s="510" t="str">
        <f>'別紙１-11月'!B87</f>
        <v/>
      </c>
      <c r="D557" s="510" t="str">
        <f>'別紙１-11月'!C87</f>
        <v/>
      </c>
      <c r="E557" s="510" t="str">
        <f>'別紙１-11月'!D87</f>
        <v/>
      </c>
      <c r="F557" s="510" t="str">
        <f>'別紙１-11月'!E87</f>
        <v/>
      </c>
      <c r="G557" s="510" t="str">
        <f>'別紙１-11月'!F87</f>
        <v/>
      </c>
      <c r="H557" s="510" t="str">
        <f>'別紙１-11月'!G87</f>
        <v/>
      </c>
      <c r="I557" s="510" t="str">
        <f>'別紙１-11月'!H87</f>
        <v/>
      </c>
      <c r="J557" s="510" t="str">
        <f>'別紙１-11月'!I87</f>
        <v/>
      </c>
      <c r="K557" s="510" t="str">
        <f>'別紙１-11月'!J87</f>
        <v/>
      </c>
      <c r="L557" s="510" t="str">
        <f>'別紙１-11月'!K87</f>
        <v/>
      </c>
      <c r="M557" s="511" t="str">
        <f>'別紙１-11月'!L87</f>
        <v/>
      </c>
      <c r="N557" s="512">
        <f>'別紙１-11月'!M87</f>
        <v>0</v>
      </c>
      <c r="O557" s="511">
        <f>'別紙１-11月'!N87</f>
        <v>0</v>
      </c>
      <c r="P557" s="511" t="str">
        <f>'別紙１-11月'!O87</f>
        <v/>
      </c>
      <c r="Q557" s="511" t="str">
        <f>'別紙１-11月'!P87</f>
        <v/>
      </c>
      <c r="R557" s="511" t="str">
        <f>'別紙１-11月'!Q87</f>
        <v/>
      </c>
      <c r="S557" s="511">
        <f>'別紙１-11月'!R87</f>
        <v>0</v>
      </c>
      <c r="T557" s="512">
        <f>'別紙１-11月'!S87</f>
        <v>0</v>
      </c>
      <c r="U557" s="512">
        <f>'別紙１-11月'!T87</f>
        <v>0</v>
      </c>
      <c r="V557" s="511">
        <f>'別紙１-11月'!U87</f>
        <v>0</v>
      </c>
      <c r="W557" s="511">
        <f>'別紙１-11月'!V87</f>
        <v>0</v>
      </c>
      <c r="X557" s="510" t="str">
        <f>'別紙１-11月'!W87</f>
        <v/>
      </c>
    </row>
    <row r="558">
      <c r="A558" s="510" t="s">
        <v>319</v>
      </c>
      <c r="B558" s="510" t="str">
        <f>'別紙１-11月'!A88</f>
        <v/>
      </c>
      <c r="C558" s="510" t="str">
        <f>'別紙１-11月'!B88</f>
        <v/>
      </c>
      <c r="D558" s="510" t="str">
        <f>'別紙１-11月'!C88</f>
        <v/>
      </c>
      <c r="E558" s="510" t="str">
        <f>'別紙１-11月'!D88</f>
        <v/>
      </c>
      <c r="F558" s="510" t="str">
        <f>'別紙１-11月'!E88</f>
        <v/>
      </c>
      <c r="G558" s="510" t="str">
        <f>'別紙１-11月'!F88</f>
        <v/>
      </c>
      <c r="H558" s="510" t="str">
        <f>'別紙１-11月'!G88</f>
        <v/>
      </c>
      <c r="I558" s="510" t="str">
        <f>'別紙１-11月'!H88</f>
        <v/>
      </c>
      <c r="J558" s="510" t="str">
        <f>'別紙１-11月'!I88</f>
        <v/>
      </c>
      <c r="K558" s="510" t="str">
        <f>'別紙１-11月'!J88</f>
        <v/>
      </c>
      <c r="L558" s="510" t="str">
        <f>'別紙１-11月'!K88</f>
        <v/>
      </c>
      <c r="M558" s="511" t="str">
        <f>'別紙１-11月'!L88</f>
        <v/>
      </c>
      <c r="N558" s="512">
        <f>'別紙１-11月'!M88</f>
        <v>0</v>
      </c>
      <c r="O558" s="511">
        <f>'別紙１-11月'!N88</f>
        <v>0</v>
      </c>
      <c r="P558" s="511" t="str">
        <f>'別紙１-11月'!O88</f>
        <v/>
      </c>
      <c r="Q558" s="511" t="str">
        <f>'別紙１-11月'!P88</f>
        <v/>
      </c>
      <c r="R558" s="511" t="str">
        <f>'別紙１-11月'!Q88</f>
        <v/>
      </c>
      <c r="S558" s="511">
        <f>'別紙１-11月'!R88</f>
        <v>0</v>
      </c>
      <c r="T558" s="512">
        <f>'別紙１-11月'!S88</f>
        <v>0</v>
      </c>
      <c r="U558" s="512">
        <f>'別紙１-11月'!T88</f>
        <v>0</v>
      </c>
      <c r="V558" s="511">
        <f>'別紙１-11月'!U88</f>
        <v>0</v>
      </c>
      <c r="W558" s="511">
        <f>'別紙１-11月'!V88</f>
        <v>0</v>
      </c>
      <c r="X558" s="510" t="str">
        <f>'別紙１-11月'!W88</f>
        <v/>
      </c>
    </row>
    <row r="559">
      <c r="A559" s="510" t="s">
        <v>319</v>
      </c>
      <c r="B559" s="510" t="str">
        <f>'別紙１-11月'!A89</f>
        <v/>
      </c>
      <c r="C559" s="510" t="str">
        <f>'別紙１-11月'!B89</f>
        <v/>
      </c>
      <c r="D559" s="510" t="str">
        <f>'別紙１-11月'!C89</f>
        <v/>
      </c>
      <c r="E559" s="510" t="str">
        <f>'別紙１-11月'!D89</f>
        <v/>
      </c>
      <c r="F559" s="510" t="str">
        <f>'別紙１-11月'!E89</f>
        <v/>
      </c>
      <c r="G559" s="510" t="str">
        <f>'別紙１-11月'!F89</f>
        <v/>
      </c>
      <c r="H559" s="510" t="str">
        <f>'別紙１-11月'!G89</f>
        <v/>
      </c>
      <c r="I559" s="510" t="str">
        <f>'別紙１-11月'!H89</f>
        <v/>
      </c>
      <c r="J559" s="510" t="str">
        <f>'別紙１-11月'!I89</f>
        <v/>
      </c>
      <c r="K559" s="510" t="str">
        <f>'別紙１-11月'!J89</f>
        <v/>
      </c>
      <c r="L559" s="510" t="str">
        <f>'別紙１-11月'!K89</f>
        <v/>
      </c>
      <c r="M559" s="511" t="str">
        <f>'別紙１-11月'!L89</f>
        <v/>
      </c>
      <c r="N559" s="512">
        <f>'別紙１-11月'!M89</f>
        <v>0</v>
      </c>
      <c r="O559" s="511">
        <f>'別紙１-11月'!N89</f>
        <v>0</v>
      </c>
      <c r="P559" s="511" t="str">
        <f>'別紙１-11月'!O89</f>
        <v/>
      </c>
      <c r="Q559" s="511" t="str">
        <f>'別紙１-11月'!P89</f>
        <v/>
      </c>
      <c r="R559" s="511" t="str">
        <f>'別紙１-11月'!Q89</f>
        <v/>
      </c>
      <c r="S559" s="511">
        <f>'別紙１-11月'!R89</f>
        <v>0</v>
      </c>
      <c r="T559" s="512">
        <f>'別紙１-11月'!S89</f>
        <v>0</v>
      </c>
      <c r="U559" s="512">
        <f>'別紙１-11月'!T89</f>
        <v>0</v>
      </c>
      <c r="V559" s="511">
        <f>'別紙１-11月'!U89</f>
        <v>0</v>
      </c>
      <c r="W559" s="511">
        <f>'別紙１-11月'!V89</f>
        <v>0</v>
      </c>
      <c r="X559" s="510" t="str">
        <f>'別紙１-11月'!W89</f>
        <v/>
      </c>
    </row>
    <row r="560">
      <c r="A560" s="510" t="s">
        <v>319</v>
      </c>
      <c r="B560" s="510" t="str">
        <f>'別紙１-11月'!A90</f>
        <v/>
      </c>
      <c r="C560" s="510" t="str">
        <f>'別紙１-11月'!B90</f>
        <v/>
      </c>
      <c r="D560" s="510" t="str">
        <f>'別紙１-11月'!C90</f>
        <v/>
      </c>
      <c r="E560" s="510" t="str">
        <f>'別紙１-11月'!D90</f>
        <v/>
      </c>
      <c r="F560" s="510" t="str">
        <f>'別紙１-11月'!E90</f>
        <v/>
      </c>
      <c r="G560" s="510" t="str">
        <f>'別紙１-11月'!F90</f>
        <v/>
      </c>
      <c r="H560" s="510" t="str">
        <f>'別紙１-11月'!G90</f>
        <v/>
      </c>
      <c r="I560" s="510" t="str">
        <f>'別紙１-11月'!H90</f>
        <v/>
      </c>
      <c r="J560" s="510" t="str">
        <f>'別紙１-11月'!I90</f>
        <v/>
      </c>
      <c r="K560" s="510" t="str">
        <f>'別紙１-11月'!J90</f>
        <v/>
      </c>
      <c r="L560" s="510" t="str">
        <f>'別紙１-11月'!K90</f>
        <v/>
      </c>
      <c r="M560" s="511" t="str">
        <f>'別紙１-11月'!L90</f>
        <v/>
      </c>
      <c r="N560" s="512">
        <f>'別紙１-11月'!M90</f>
        <v>0</v>
      </c>
      <c r="O560" s="511">
        <f>'別紙１-11月'!N90</f>
        <v>0</v>
      </c>
      <c r="P560" s="511" t="str">
        <f>'別紙１-11月'!O90</f>
        <v/>
      </c>
      <c r="Q560" s="511" t="str">
        <f>'別紙１-11月'!P90</f>
        <v/>
      </c>
      <c r="R560" s="511" t="str">
        <f>'別紙１-11月'!Q90</f>
        <v/>
      </c>
      <c r="S560" s="511">
        <f>'別紙１-11月'!R90</f>
        <v>0</v>
      </c>
      <c r="T560" s="512">
        <f>'別紙１-11月'!S90</f>
        <v>0</v>
      </c>
      <c r="U560" s="512">
        <f>'別紙１-11月'!T90</f>
        <v>0</v>
      </c>
      <c r="V560" s="511">
        <f>'別紙１-11月'!U90</f>
        <v>0</v>
      </c>
      <c r="W560" s="511">
        <f>'別紙１-11月'!V90</f>
        <v>0</v>
      </c>
      <c r="X560" s="510" t="str">
        <f>'別紙１-11月'!W90</f>
        <v/>
      </c>
    </row>
    <row r="561">
      <c r="A561" s="510" t="s">
        <v>319</v>
      </c>
      <c r="B561" s="510" t="str">
        <f>'別紙１-11月'!A91</f>
        <v/>
      </c>
      <c r="C561" s="510" t="str">
        <f>'別紙１-11月'!B91</f>
        <v/>
      </c>
      <c r="D561" s="510" t="str">
        <f>'別紙１-11月'!C91</f>
        <v/>
      </c>
      <c r="E561" s="510" t="str">
        <f>'別紙１-11月'!D91</f>
        <v/>
      </c>
      <c r="F561" s="510" t="str">
        <f>'別紙１-11月'!E91</f>
        <v/>
      </c>
      <c r="G561" s="510" t="str">
        <f>'別紙１-11月'!F91</f>
        <v/>
      </c>
      <c r="H561" s="510" t="str">
        <f>'別紙１-11月'!G91</f>
        <v/>
      </c>
      <c r="I561" s="510" t="str">
        <f>'別紙１-11月'!H91</f>
        <v/>
      </c>
      <c r="J561" s="510" t="str">
        <f>'別紙１-11月'!I91</f>
        <v/>
      </c>
      <c r="K561" s="510" t="str">
        <f>'別紙１-11月'!J91</f>
        <v/>
      </c>
      <c r="L561" s="510" t="str">
        <f>'別紙１-11月'!K91</f>
        <v/>
      </c>
      <c r="M561" s="511" t="str">
        <f>'別紙１-11月'!L91</f>
        <v/>
      </c>
      <c r="N561" s="512">
        <f>'別紙１-11月'!M91</f>
        <v>0</v>
      </c>
      <c r="O561" s="511">
        <f>'別紙１-11月'!N91</f>
        <v>0</v>
      </c>
      <c r="P561" s="511" t="str">
        <f>'別紙１-11月'!O91</f>
        <v/>
      </c>
      <c r="Q561" s="511" t="str">
        <f>'別紙１-11月'!P91</f>
        <v/>
      </c>
      <c r="R561" s="511" t="str">
        <f>'別紙１-11月'!Q91</f>
        <v/>
      </c>
      <c r="S561" s="511">
        <f>'別紙１-11月'!R91</f>
        <v>0</v>
      </c>
      <c r="T561" s="512">
        <f>'別紙１-11月'!S91</f>
        <v>0</v>
      </c>
      <c r="U561" s="512">
        <f>'別紙１-11月'!T91</f>
        <v>0</v>
      </c>
      <c r="V561" s="511">
        <f>'別紙１-11月'!U91</f>
        <v>0</v>
      </c>
      <c r="W561" s="511">
        <f>'別紙１-11月'!V91</f>
        <v>0</v>
      </c>
      <c r="X561" s="510" t="str">
        <f>'別紙１-11月'!W91</f>
        <v/>
      </c>
    </row>
    <row r="562">
      <c r="A562" s="510" t="s">
        <v>319</v>
      </c>
      <c r="B562" s="510" t="str">
        <f>'別紙１-11月'!A92</f>
        <v/>
      </c>
      <c r="C562" s="510" t="str">
        <f>'別紙１-11月'!B92</f>
        <v/>
      </c>
      <c r="D562" s="510" t="str">
        <f>'別紙１-11月'!C92</f>
        <v/>
      </c>
      <c r="E562" s="510" t="str">
        <f>'別紙１-11月'!D92</f>
        <v/>
      </c>
      <c r="F562" s="510" t="str">
        <f>'別紙１-11月'!E92</f>
        <v/>
      </c>
      <c r="G562" s="510" t="str">
        <f>'別紙１-11月'!F92</f>
        <v/>
      </c>
      <c r="H562" s="510" t="str">
        <f>'別紙１-11月'!G92</f>
        <v/>
      </c>
      <c r="I562" s="510" t="str">
        <f>'別紙１-11月'!H92</f>
        <v/>
      </c>
      <c r="J562" s="510" t="str">
        <f>'別紙１-11月'!I92</f>
        <v/>
      </c>
      <c r="K562" s="510" t="str">
        <f>'別紙１-11月'!J92</f>
        <v/>
      </c>
      <c r="L562" s="510" t="str">
        <f>'別紙１-11月'!K92</f>
        <v/>
      </c>
      <c r="M562" s="511" t="str">
        <f>'別紙１-11月'!L92</f>
        <v/>
      </c>
      <c r="N562" s="512">
        <f>'別紙１-11月'!M92</f>
        <v>0</v>
      </c>
      <c r="O562" s="511">
        <f>'別紙１-11月'!N92</f>
        <v>0</v>
      </c>
      <c r="P562" s="511" t="str">
        <f>'別紙１-11月'!O92</f>
        <v/>
      </c>
      <c r="Q562" s="511" t="str">
        <f>'別紙１-11月'!P92</f>
        <v/>
      </c>
      <c r="R562" s="511" t="str">
        <f>'別紙１-11月'!Q92</f>
        <v/>
      </c>
      <c r="S562" s="511">
        <f>'別紙１-11月'!R92</f>
        <v>0</v>
      </c>
      <c r="T562" s="512">
        <f>'別紙１-11月'!S92</f>
        <v>0</v>
      </c>
      <c r="U562" s="512">
        <f>'別紙１-11月'!T92</f>
        <v>0</v>
      </c>
      <c r="V562" s="511">
        <f>'別紙１-11月'!U92</f>
        <v>0</v>
      </c>
      <c r="W562" s="511">
        <f>'別紙１-11月'!V92</f>
        <v>0</v>
      </c>
      <c r="X562" s="510" t="str">
        <f>'別紙１-11月'!W92</f>
        <v/>
      </c>
    </row>
    <row r="563">
      <c r="A563" s="510" t="s">
        <v>319</v>
      </c>
      <c r="B563" s="510" t="str">
        <f>'別紙１-11月'!A93</f>
        <v/>
      </c>
      <c r="C563" s="510" t="str">
        <f>'別紙１-11月'!B93</f>
        <v/>
      </c>
      <c r="D563" s="510" t="str">
        <f>'別紙１-11月'!C93</f>
        <v/>
      </c>
      <c r="E563" s="510" t="str">
        <f>'別紙１-11月'!D93</f>
        <v/>
      </c>
      <c r="F563" s="510" t="str">
        <f>'別紙１-11月'!E93</f>
        <v/>
      </c>
      <c r="G563" s="510" t="str">
        <f>'別紙１-11月'!F93</f>
        <v/>
      </c>
      <c r="H563" s="510" t="str">
        <f>'別紙１-11月'!G93</f>
        <v/>
      </c>
      <c r="I563" s="510" t="str">
        <f>'別紙１-11月'!H93</f>
        <v/>
      </c>
      <c r="J563" s="510" t="str">
        <f>'別紙１-11月'!I93</f>
        <v/>
      </c>
      <c r="K563" s="510" t="str">
        <f>'別紙１-11月'!J93</f>
        <v/>
      </c>
      <c r="L563" s="510" t="str">
        <f>'別紙１-11月'!K93</f>
        <v/>
      </c>
      <c r="M563" s="511" t="str">
        <f>'別紙１-11月'!L93</f>
        <v/>
      </c>
      <c r="N563" s="512">
        <f>'別紙１-11月'!M93</f>
        <v>0</v>
      </c>
      <c r="O563" s="511">
        <f>'別紙１-11月'!N93</f>
        <v>0</v>
      </c>
      <c r="P563" s="511" t="str">
        <f>'別紙１-11月'!O93</f>
        <v/>
      </c>
      <c r="Q563" s="511" t="str">
        <f>'別紙１-11月'!P93</f>
        <v/>
      </c>
      <c r="R563" s="511" t="str">
        <f>'別紙１-11月'!Q93</f>
        <v/>
      </c>
      <c r="S563" s="511">
        <f>'別紙１-11月'!R93</f>
        <v>0</v>
      </c>
      <c r="T563" s="512">
        <f>'別紙１-11月'!S93</f>
        <v>0</v>
      </c>
      <c r="U563" s="512">
        <f>'別紙１-11月'!T93</f>
        <v>0</v>
      </c>
      <c r="V563" s="511">
        <f>'別紙１-11月'!U93</f>
        <v>0</v>
      </c>
      <c r="W563" s="511">
        <f>'別紙１-11月'!V93</f>
        <v>0</v>
      </c>
      <c r="X563" s="510" t="str">
        <f>'別紙１-11月'!W93</f>
        <v/>
      </c>
    </row>
    <row r="564">
      <c r="A564" s="510" t="s">
        <v>319</v>
      </c>
      <c r="B564" s="510" t="str">
        <f>'別紙１-11月'!A94</f>
        <v/>
      </c>
      <c r="C564" s="510" t="str">
        <f>'別紙１-11月'!B94</f>
        <v/>
      </c>
      <c r="D564" s="510" t="str">
        <f>'別紙１-11月'!C94</f>
        <v/>
      </c>
      <c r="E564" s="510" t="str">
        <f>'別紙１-11月'!D94</f>
        <v/>
      </c>
      <c r="F564" s="510" t="str">
        <f>'別紙１-11月'!E94</f>
        <v/>
      </c>
      <c r="G564" s="510" t="str">
        <f>'別紙１-11月'!F94</f>
        <v/>
      </c>
      <c r="H564" s="510" t="str">
        <f>'別紙１-11月'!G94</f>
        <v/>
      </c>
      <c r="I564" s="510" t="str">
        <f>'別紙１-11月'!H94</f>
        <v/>
      </c>
      <c r="J564" s="510" t="str">
        <f>'別紙１-11月'!I94</f>
        <v/>
      </c>
      <c r="K564" s="510" t="str">
        <f>'別紙１-11月'!J94</f>
        <v/>
      </c>
      <c r="L564" s="510" t="str">
        <f>'別紙１-11月'!K94</f>
        <v/>
      </c>
      <c r="M564" s="511" t="str">
        <f>'別紙１-11月'!L94</f>
        <v/>
      </c>
      <c r="N564" s="512">
        <f>'別紙１-11月'!M94</f>
        <v>0</v>
      </c>
      <c r="O564" s="511">
        <f>'別紙１-11月'!N94</f>
        <v>0</v>
      </c>
      <c r="P564" s="511" t="str">
        <f>'別紙１-11月'!O94</f>
        <v/>
      </c>
      <c r="Q564" s="511" t="str">
        <f>'別紙１-11月'!P94</f>
        <v/>
      </c>
      <c r="R564" s="511" t="str">
        <f>'別紙１-11月'!Q94</f>
        <v/>
      </c>
      <c r="S564" s="511">
        <f>'別紙１-11月'!R94</f>
        <v>0</v>
      </c>
      <c r="T564" s="512">
        <f>'別紙１-11月'!S94</f>
        <v>0</v>
      </c>
      <c r="U564" s="512">
        <f>'別紙１-11月'!T94</f>
        <v>0</v>
      </c>
      <c r="V564" s="511">
        <f>'別紙１-11月'!U94</f>
        <v>0</v>
      </c>
      <c r="W564" s="511">
        <f>'別紙１-11月'!V94</f>
        <v>0</v>
      </c>
      <c r="X564" s="510" t="str">
        <f>'別紙１-11月'!W94</f>
        <v/>
      </c>
    </row>
    <row r="565">
      <c r="A565" s="510" t="s">
        <v>319</v>
      </c>
      <c r="B565" s="510" t="str">
        <f>'別紙１-11月'!A95</f>
        <v/>
      </c>
      <c r="C565" s="510" t="str">
        <f>'別紙１-11月'!B95</f>
        <v/>
      </c>
      <c r="D565" s="510" t="str">
        <f>'別紙１-11月'!C95</f>
        <v/>
      </c>
      <c r="E565" s="510" t="str">
        <f>'別紙１-11月'!D95</f>
        <v/>
      </c>
      <c r="F565" s="510" t="str">
        <f>'別紙１-11月'!E95</f>
        <v/>
      </c>
      <c r="G565" s="510" t="str">
        <f>'別紙１-11月'!F95</f>
        <v/>
      </c>
      <c r="H565" s="510" t="str">
        <f>'別紙１-11月'!G95</f>
        <v/>
      </c>
      <c r="I565" s="510" t="str">
        <f>'別紙１-11月'!H95</f>
        <v/>
      </c>
      <c r="J565" s="510" t="str">
        <f>'別紙１-11月'!I95</f>
        <v/>
      </c>
      <c r="K565" s="510" t="str">
        <f>'別紙１-11月'!J95</f>
        <v/>
      </c>
      <c r="L565" s="510" t="str">
        <f>'別紙１-11月'!K95</f>
        <v/>
      </c>
      <c r="M565" s="511" t="str">
        <f>'別紙１-11月'!L95</f>
        <v/>
      </c>
      <c r="N565" s="512">
        <f>'別紙１-11月'!M95</f>
        <v>0</v>
      </c>
      <c r="O565" s="511">
        <f>'別紙１-11月'!N95</f>
        <v>0</v>
      </c>
      <c r="P565" s="511" t="str">
        <f>'別紙１-11月'!O95</f>
        <v/>
      </c>
      <c r="Q565" s="511" t="str">
        <f>'別紙１-11月'!P95</f>
        <v/>
      </c>
      <c r="R565" s="511" t="str">
        <f>'別紙１-11月'!Q95</f>
        <v/>
      </c>
      <c r="S565" s="511">
        <f>'別紙１-11月'!R95</f>
        <v>0</v>
      </c>
      <c r="T565" s="512">
        <f>'別紙１-11月'!S95</f>
        <v>0</v>
      </c>
      <c r="U565" s="512">
        <f>'別紙１-11月'!T95</f>
        <v>0</v>
      </c>
      <c r="V565" s="511">
        <f>'別紙１-11月'!U95</f>
        <v>0</v>
      </c>
      <c r="W565" s="511">
        <f>'別紙１-11月'!V95</f>
        <v>0</v>
      </c>
      <c r="X565" s="510" t="str">
        <f>'別紙１-11月'!W95</f>
        <v/>
      </c>
    </row>
    <row r="566">
      <c r="A566" s="510" t="s">
        <v>319</v>
      </c>
      <c r="B566" s="510" t="str">
        <f>'別紙１-11月'!A96</f>
        <v/>
      </c>
      <c r="C566" s="510" t="str">
        <f>'別紙１-11月'!B96</f>
        <v/>
      </c>
      <c r="D566" s="510" t="str">
        <f>'別紙１-11月'!C96</f>
        <v/>
      </c>
      <c r="E566" s="510" t="str">
        <f>'別紙１-11月'!D96</f>
        <v/>
      </c>
      <c r="F566" s="510" t="str">
        <f>'別紙１-11月'!E96</f>
        <v/>
      </c>
      <c r="G566" s="510" t="str">
        <f>'別紙１-11月'!F96</f>
        <v/>
      </c>
      <c r="H566" s="510" t="str">
        <f>'別紙１-11月'!G96</f>
        <v/>
      </c>
      <c r="I566" s="510" t="str">
        <f>'別紙１-11月'!H96</f>
        <v/>
      </c>
      <c r="J566" s="510" t="str">
        <f>'別紙１-11月'!I96</f>
        <v/>
      </c>
      <c r="K566" s="510" t="str">
        <f>'別紙１-11月'!J96</f>
        <v/>
      </c>
      <c r="L566" s="510" t="str">
        <f>'別紙１-11月'!K96</f>
        <v/>
      </c>
      <c r="M566" s="511" t="str">
        <f>'別紙１-11月'!L96</f>
        <v/>
      </c>
      <c r="N566" s="512">
        <f>'別紙１-11月'!M96</f>
        <v>0</v>
      </c>
      <c r="O566" s="511">
        <f>'別紙１-11月'!N96</f>
        <v>0</v>
      </c>
      <c r="P566" s="511" t="str">
        <f>'別紙１-11月'!O96</f>
        <v/>
      </c>
      <c r="Q566" s="511" t="str">
        <f>'別紙１-11月'!P96</f>
        <v/>
      </c>
      <c r="R566" s="511" t="str">
        <f>'別紙１-11月'!Q96</f>
        <v/>
      </c>
      <c r="S566" s="511">
        <f>'別紙１-11月'!R96</f>
        <v>0</v>
      </c>
      <c r="T566" s="512">
        <f>'別紙１-11月'!S96</f>
        <v>0</v>
      </c>
      <c r="U566" s="512">
        <f>'別紙１-11月'!T96</f>
        <v>0</v>
      </c>
      <c r="V566" s="511">
        <f>'別紙１-11月'!U96</f>
        <v>0</v>
      </c>
      <c r="W566" s="511">
        <f>'別紙１-11月'!V96</f>
        <v>0</v>
      </c>
      <c r="X566" s="510" t="str">
        <f>'別紙１-11月'!W96</f>
        <v/>
      </c>
    </row>
    <row r="567">
      <c r="A567" s="510" t="s">
        <v>320</v>
      </c>
      <c r="B567" s="510" t="str">
        <f>'別紙１-12月'!A27</f>
        <v/>
      </c>
      <c r="C567" s="510" t="str">
        <f>'別紙１-12月'!B27</f>
        <v/>
      </c>
      <c r="D567" s="510" t="str">
        <f>'別紙１-12月'!C27</f>
        <v/>
      </c>
      <c r="E567" s="510" t="str">
        <f>'別紙１-12月'!D27</f>
        <v/>
      </c>
      <c r="F567" s="510" t="str">
        <f>'別紙１-12月'!E27</f>
        <v/>
      </c>
      <c r="G567" s="510" t="str">
        <f>'別紙１-12月'!F27</f>
        <v/>
      </c>
      <c r="H567" s="510" t="str">
        <f>'別紙１-12月'!G27</f>
        <v/>
      </c>
      <c r="I567" s="510" t="str">
        <f>'別紙１-12月'!H27</f>
        <v/>
      </c>
      <c r="J567" s="510" t="str">
        <f>'別紙１-12月'!I27</f>
        <v/>
      </c>
      <c r="K567" s="510" t="str">
        <f>'別紙１-12月'!J27</f>
        <v/>
      </c>
      <c r="L567" s="510" t="str">
        <f>'別紙１-12月'!K27</f>
        <v/>
      </c>
      <c r="M567" s="511" t="str">
        <f>'別紙１-12月'!L27</f>
        <v/>
      </c>
      <c r="N567" s="512">
        <f>'別紙１-12月'!M27</f>
        <v>0</v>
      </c>
      <c r="O567" s="511">
        <f>'別紙１-12月'!N27</f>
        <v>0</v>
      </c>
      <c r="P567" s="511" t="str">
        <f>'別紙１-12月'!O27</f>
        <v/>
      </c>
      <c r="Q567" s="511" t="str">
        <f>'別紙１-12月'!P27</f>
        <v/>
      </c>
      <c r="R567" s="511" t="str">
        <f>'別紙１-12月'!Q27</f>
        <v/>
      </c>
      <c r="S567" s="511">
        <f>'別紙１-12月'!R27</f>
        <v>0</v>
      </c>
      <c r="T567" s="512">
        <f>'別紙１-12月'!S27</f>
        <v>0</v>
      </c>
      <c r="U567" s="512">
        <f>'別紙１-12月'!T27</f>
        <v>0</v>
      </c>
      <c r="V567" s="511">
        <f>'別紙１-12月'!U27</f>
        <v>0</v>
      </c>
      <c r="W567" s="511">
        <f>'別紙１-12月'!V27</f>
        <v>0</v>
      </c>
      <c r="X567" s="510" t="str">
        <f>'別紙１-12月'!W27</f>
        <v/>
      </c>
    </row>
    <row r="568">
      <c r="A568" s="510" t="s">
        <v>320</v>
      </c>
      <c r="B568" s="510" t="str">
        <f>'別紙１-12月'!A28</f>
        <v/>
      </c>
      <c r="C568" s="510" t="str">
        <f>'別紙１-12月'!B28</f>
        <v/>
      </c>
      <c r="D568" s="510" t="str">
        <f>'別紙１-12月'!C28</f>
        <v/>
      </c>
      <c r="E568" s="510" t="str">
        <f>'別紙１-12月'!D28</f>
        <v/>
      </c>
      <c r="F568" s="510" t="str">
        <f>'別紙１-12月'!E28</f>
        <v/>
      </c>
      <c r="G568" s="510" t="str">
        <f>'別紙１-12月'!F28</f>
        <v/>
      </c>
      <c r="H568" s="510" t="str">
        <f>'別紙１-12月'!G28</f>
        <v/>
      </c>
      <c r="I568" s="510" t="str">
        <f>'別紙１-12月'!H28</f>
        <v/>
      </c>
      <c r="J568" s="510" t="str">
        <f>'別紙１-12月'!I28</f>
        <v/>
      </c>
      <c r="K568" s="510" t="str">
        <f>'別紙１-12月'!J28</f>
        <v/>
      </c>
      <c r="L568" s="510" t="str">
        <f>'別紙１-12月'!K28</f>
        <v/>
      </c>
      <c r="M568" s="511" t="str">
        <f>'別紙１-12月'!L28</f>
        <v/>
      </c>
      <c r="N568" s="512">
        <f>'別紙１-12月'!M28</f>
        <v>0</v>
      </c>
      <c r="O568" s="511">
        <f>'別紙１-12月'!N28</f>
        <v>0</v>
      </c>
      <c r="P568" s="511" t="str">
        <f>'別紙１-12月'!O28</f>
        <v/>
      </c>
      <c r="Q568" s="511" t="str">
        <f>'別紙１-12月'!P28</f>
        <v/>
      </c>
      <c r="R568" s="511" t="str">
        <f>'別紙１-12月'!Q28</f>
        <v/>
      </c>
      <c r="S568" s="511">
        <f>'別紙１-12月'!R28</f>
        <v>0</v>
      </c>
      <c r="T568" s="512">
        <f>'別紙１-12月'!S28</f>
        <v>0</v>
      </c>
      <c r="U568" s="512">
        <f>'別紙１-12月'!T28</f>
        <v>0</v>
      </c>
      <c r="V568" s="511">
        <f>'別紙１-12月'!U28</f>
        <v>0</v>
      </c>
      <c r="W568" s="511">
        <f>'別紙１-12月'!V28</f>
        <v>0</v>
      </c>
      <c r="X568" s="510" t="str">
        <f>'別紙１-12月'!W28</f>
        <v/>
      </c>
    </row>
    <row r="569">
      <c r="A569" s="510" t="s">
        <v>320</v>
      </c>
      <c r="B569" s="510" t="str">
        <f>'別紙１-12月'!A29</f>
        <v/>
      </c>
      <c r="C569" s="510" t="str">
        <f>'別紙１-12月'!B29</f>
        <v/>
      </c>
      <c r="D569" s="510" t="str">
        <f>'別紙１-12月'!C29</f>
        <v/>
      </c>
      <c r="E569" s="510" t="str">
        <f>'別紙１-12月'!D29</f>
        <v/>
      </c>
      <c r="F569" s="510" t="str">
        <f>'別紙１-12月'!E29</f>
        <v/>
      </c>
      <c r="G569" s="510" t="str">
        <f>'別紙１-12月'!F29</f>
        <v/>
      </c>
      <c r="H569" s="510" t="str">
        <f>'別紙１-12月'!G29</f>
        <v/>
      </c>
      <c r="I569" s="510" t="str">
        <f>'別紙１-12月'!H29</f>
        <v/>
      </c>
      <c r="J569" s="510" t="str">
        <f>'別紙１-12月'!I29</f>
        <v/>
      </c>
      <c r="K569" s="510" t="str">
        <f>'別紙１-12月'!J29</f>
        <v/>
      </c>
      <c r="L569" s="510" t="str">
        <f>'別紙１-12月'!K29</f>
        <v/>
      </c>
      <c r="M569" s="511" t="str">
        <f>'別紙１-12月'!L29</f>
        <v/>
      </c>
      <c r="N569" s="512">
        <f>'別紙１-12月'!M29</f>
        <v>0</v>
      </c>
      <c r="O569" s="511">
        <f>'別紙１-12月'!N29</f>
        <v>0</v>
      </c>
      <c r="P569" s="511" t="str">
        <f>'別紙１-12月'!O29</f>
        <v/>
      </c>
      <c r="Q569" s="511" t="str">
        <f>'別紙１-12月'!P29</f>
        <v/>
      </c>
      <c r="R569" s="511" t="str">
        <f>'別紙１-12月'!Q29</f>
        <v/>
      </c>
      <c r="S569" s="511">
        <f>'別紙１-12月'!R29</f>
        <v>0</v>
      </c>
      <c r="T569" s="512">
        <f>'別紙１-12月'!S29</f>
        <v>0</v>
      </c>
      <c r="U569" s="512">
        <f>'別紙１-12月'!T29</f>
        <v>0</v>
      </c>
      <c r="V569" s="511">
        <f>'別紙１-12月'!U29</f>
        <v>0</v>
      </c>
      <c r="W569" s="511">
        <f>'別紙１-12月'!V29</f>
        <v>0</v>
      </c>
      <c r="X569" s="510" t="str">
        <f>'別紙１-12月'!W29</f>
        <v/>
      </c>
    </row>
    <row r="570">
      <c r="A570" s="510" t="s">
        <v>320</v>
      </c>
      <c r="B570" s="510" t="str">
        <f>'別紙１-12月'!A30</f>
        <v/>
      </c>
      <c r="C570" s="510" t="str">
        <f>'別紙１-12月'!B30</f>
        <v/>
      </c>
      <c r="D570" s="510" t="str">
        <f>'別紙１-12月'!C30</f>
        <v/>
      </c>
      <c r="E570" s="510" t="str">
        <f>'別紙１-12月'!D30</f>
        <v/>
      </c>
      <c r="F570" s="510" t="str">
        <f>'別紙１-12月'!E30</f>
        <v/>
      </c>
      <c r="G570" s="510" t="str">
        <f>'別紙１-12月'!F30</f>
        <v/>
      </c>
      <c r="H570" s="510" t="str">
        <f>'別紙１-12月'!G30</f>
        <v/>
      </c>
      <c r="I570" s="510" t="str">
        <f>'別紙１-12月'!H30</f>
        <v/>
      </c>
      <c r="J570" s="510" t="str">
        <f>'別紙１-12月'!I30</f>
        <v/>
      </c>
      <c r="K570" s="510" t="str">
        <f>'別紙１-12月'!J30</f>
        <v/>
      </c>
      <c r="L570" s="510" t="str">
        <f>'別紙１-12月'!K30</f>
        <v/>
      </c>
      <c r="M570" s="511" t="str">
        <f>'別紙１-12月'!L30</f>
        <v/>
      </c>
      <c r="N570" s="512">
        <f>'別紙１-12月'!M30</f>
        <v>0</v>
      </c>
      <c r="O570" s="511">
        <f>'別紙１-12月'!N30</f>
        <v>0</v>
      </c>
      <c r="P570" s="511" t="str">
        <f>'別紙１-12月'!O30</f>
        <v/>
      </c>
      <c r="Q570" s="511" t="str">
        <f>'別紙１-12月'!P30</f>
        <v/>
      </c>
      <c r="R570" s="511" t="str">
        <f>'別紙１-12月'!Q30</f>
        <v/>
      </c>
      <c r="S570" s="511">
        <f>'別紙１-12月'!R30</f>
        <v>0</v>
      </c>
      <c r="T570" s="512">
        <f>'別紙１-12月'!S30</f>
        <v>0</v>
      </c>
      <c r="U570" s="512">
        <f>'別紙１-12月'!T30</f>
        <v>0</v>
      </c>
      <c r="V570" s="511">
        <f>'別紙１-12月'!U30</f>
        <v>0</v>
      </c>
      <c r="W570" s="511">
        <f>'別紙１-12月'!V30</f>
        <v>0</v>
      </c>
      <c r="X570" s="510" t="str">
        <f>'別紙１-12月'!W30</f>
        <v/>
      </c>
    </row>
    <row r="571">
      <c r="A571" s="510" t="s">
        <v>320</v>
      </c>
      <c r="B571" s="510" t="str">
        <f>'別紙１-12月'!A31</f>
        <v/>
      </c>
      <c r="C571" s="510" t="str">
        <f>'別紙１-12月'!B31</f>
        <v/>
      </c>
      <c r="D571" s="510" t="str">
        <f>'別紙１-12月'!C31</f>
        <v/>
      </c>
      <c r="E571" s="510" t="str">
        <f>'別紙１-12月'!D31</f>
        <v/>
      </c>
      <c r="F571" s="510" t="str">
        <f>'別紙１-12月'!E31</f>
        <v/>
      </c>
      <c r="G571" s="510" t="str">
        <f>'別紙１-12月'!F31</f>
        <v/>
      </c>
      <c r="H571" s="510" t="str">
        <f>'別紙１-12月'!G31</f>
        <v/>
      </c>
      <c r="I571" s="510" t="str">
        <f>'別紙１-12月'!H31</f>
        <v/>
      </c>
      <c r="J571" s="510" t="str">
        <f>'別紙１-12月'!I31</f>
        <v/>
      </c>
      <c r="K571" s="510" t="str">
        <f>'別紙１-12月'!J31</f>
        <v/>
      </c>
      <c r="L571" s="510" t="str">
        <f>'別紙１-12月'!K31</f>
        <v/>
      </c>
      <c r="M571" s="511" t="str">
        <f>'別紙１-12月'!L31</f>
        <v/>
      </c>
      <c r="N571" s="512">
        <f>'別紙１-12月'!M31</f>
        <v>0</v>
      </c>
      <c r="O571" s="511">
        <f>'別紙１-12月'!N31</f>
        <v>0</v>
      </c>
      <c r="P571" s="511" t="str">
        <f>'別紙１-12月'!O31</f>
        <v/>
      </c>
      <c r="Q571" s="511" t="str">
        <f>'別紙１-12月'!P31</f>
        <v/>
      </c>
      <c r="R571" s="511" t="str">
        <f>'別紙１-12月'!Q31</f>
        <v/>
      </c>
      <c r="S571" s="511">
        <f>'別紙１-12月'!R31</f>
        <v>0</v>
      </c>
      <c r="T571" s="512">
        <f>'別紙１-12月'!S31</f>
        <v>0</v>
      </c>
      <c r="U571" s="512">
        <f>'別紙１-12月'!T31</f>
        <v>0</v>
      </c>
      <c r="V571" s="511">
        <f>'別紙１-12月'!U31</f>
        <v>0</v>
      </c>
      <c r="W571" s="511">
        <f>'別紙１-12月'!V31</f>
        <v>0</v>
      </c>
      <c r="X571" s="510" t="str">
        <f>'別紙１-12月'!W31</f>
        <v/>
      </c>
    </row>
    <row r="572">
      <c r="A572" s="510" t="s">
        <v>320</v>
      </c>
      <c r="B572" s="510" t="str">
        <f>'別紙１-12月'!A32</f>
        <v/>
      </c>
      <c r="C572" s="510" t="str">
        <f>'別紙１-12月'!B32</f>
        <v/>
      </c>
      <c r="D572" s="510" t="str">
        <f>'別紙１-12月'!C32</f>
        <v/>
      </c>
      <c r="E572" s="510" t="str">
        <f>'別紙１-12月'!D32</f>
        <v/>
      </c>
      <c r="F572" s="510" t="str">
        <f>'別紙１-12月'!E32</f>
        <v/>
      </c>
      <c r="G572" s="510" t="str">
        <f>'別紙１-12月'!F32</f>
        <v/>
      </c>
      <c r="H572" s="510" t="str">
        <f>'別紙１-12月'!G32</f>
        <v/>
      </c>
      <c r="I572" s="510" t="str">
        <f>'別紙１-12月'!H32</f>
        <v/>
      </c>
      <c r="J572" s="510" t="str">
        <f>'別紙１-12月'!I32</f>
        <v/>
      </c>
      <c r="K572" s="510" t="str">
        <f>'別紙１-12月'!J32</f>
        <v/>
      </c>
      <c r="L572" s="510" t="str">
        <f>'別紙１-12月'!K32</f>
        <v/>
      </c>
      <c r="M572" s="511" t="str">
        <f>'別紙１-12月'!L32</f>
        <v/>
      </c>
      <c r="N572" s="512">
        <f>'別紙１-12月'!M32</f>
        <v>0</v>
      </c>
      <c r="O572" s="511">
        <f>'別紙１-12月'!N32</f>
        <v>0</v>
      </c>
      <c r="P572" s="511" t="str">
        <f>'別紙１-12月'!O32</f>
        <v/>
      </c>
      <c r="Q572" s="511" t="str">
        <f>'別紙１-12月'!P32</f>
        <v/>
      </c>
      <c r="R572" s="511" t="str">
        <f>'別紙１-12月'!Q32</f>
        <v/>
      </c>
      <c r="S572" s="511">
        <f>'別紙１-12月'!R32</f>
        <v>0</v>
      </c>
      <c r="T572" s="512">
        <f>'別紙１-12月'!S32</f>
        <v>0</v>
      </c>
      <c r="U572" s="512">
        <f>'別紙１-12月'!T32</f>
        <v>0</v>
      </c>
      <c r="V572" s="511">
        <f>'別紙１-12月'!U32</f>
        <v>0</v>
      </c>
      <c r="W572" s="511">
        <f>'別紙１-12月'!V32</f>
        <v>0</v>
      </c>
      <c r="X572" s="510" t="str">
        <f>'別紙１-12月'!W32</f>
        <v/>
      </c>
    </row>
    <row r="573">
      <c r="A573" s="510" t="s">
        <v>320</v>
      </c>
      <c r="B573" s="510" t="str">
        <f>'別紙１-12月'!A33</f>
        <v/>
      </c>
      <c r="C573" s="510" t="str">
        <f>'別紙１-12月'!B33</f>
        <v/>
      </c>
      <c r="D573" s="510" t="str">
        <f>'別紙１-12月'!C33</f>
        <v/>
      </c>
      <c r="E573" s="510" t="str">
        <f>'別紙１-12月'!D33</f>
        <v/>
      </c>
      <c r="F573" s="510" t="str">
        <f>'別紙１-12月'!E33</f>
        <v/>
      </c>
      <c r="G573" s="510" t="str">
        <f>'別紙１-12月'!F33</f>
        <v/>
      </c>
      <c r="H573" s="510" t="str">
        <f>'別紙１-12月'!G33</f>
        <v/>
      </c>
      <c r="I573" s="510" t="str">
        <f>'別紙１-12月'!H33</f>
        <v/>
      </c>
      <c r="J573" s="510" t="str">
        <f>'別紙１-12月'!I33</f>
        <v/>
      </c>
      <c r="K573" s="510" t="str">
        <f>'別紙１-12月'!J33</f>
        <v/>
      </c>
      <c r="L573" s="510" t="str">
        <f>'別紙１-12月'!K33</f>
        <v/>
      </c>
      <c r="M573" s="511" t="str">
        <f>'別紙１-12月'!L33</f>
        <v/>
      </c>
      <c r="N573" s="512">
        <f>'別紙１-12月'!M33</f>
        <v>0</v>
      </c>
      <c r="O573" s="511">
        <f>'別紙１-12月'!N33</f>
        <v>0</v>
      </c>
      <c r="P573" s="511" t="str">
        <f>'別紙１-12月'!O33</f>
        <v/>
      </c>
      <c r="Q573" s="511" t="str">
        <f>'別紙１-12月'!P33</f>
        <v/>
      </c>
      <c r="R573" s="511" t="str">
        <f>'別紙１-12月'!Q33</f>
        <v/>
      </c>
      <c r="S573" s="511">
        <f>'別紙１-12月'!R33</f>
        <v>0</v>
      </c>
      <c r="T573" s="512">
        <f>'別紙１-12月'!S33</f>
        <v>0</v>
      </c>
      <c r="U573" s="512">
        <f>'別紙１-12月'!T33</f>
        <v>0</v>
      </c>
      <c r="V573" s="511">
        <f>'別紙１-12月'!U33</f>
        <v>0</v>
      </c>
      <c r="W573" s="511">
        <f>'別紙１-12月'!V33</f>
        <v>0</v>
      </c>
      <c r="X573" s="510" t="str">
        <f>'別紙１-12月'!W33</f>
        <v/>
      </c>
    </row>
    <row r="574">
      <c r="A574" s="510" t="s">
        <v>320</v>
      </c>
      <c r="B574" s="510" t="str">
        <f>'別紙１-12月'!A34</f>
        <v/>
      </c>
      <c r="C574" s="510" t="str">
        <f>'別紙１-12月'!B34</f>
        <v/>
      </c>
      <c r="D574" s="510" t="str">
        <f>'別紙１-12月'!C34</f>
        <v/>
      </c>
      <c r="E574" s="510" t="str">
        <f>'別紙１-12月'!D34</f>
        <v/>
      </c>
      <c r="F574" s="510" t="str">
        <f>'別紙１-12月'!E34</f>
        <v/>
      </c>
      <c r="G574" s="510" t="str">
        <f>'別紙１-12月'!F34</f>
        <v/>
      </c>
      <c r="H574" s="510" t="str">
        <f>'別紙１-12月'!G34</f>
        <v/>
      </c>
      <c r="I574" s="510" t="str">
        <f>'別紙１-12月'!H34</f>
        <v/>
      </c>
      <c r="J574" s="510" t="str">
        <f>'別紙１-12月'!I34</f>
        <v/>
      </c>
      <c r="K574" s="510" t="str">
        <f>'別紙１-12月'!J34</f>
        <v/>
      </c>
      <c r="L574" s="510" t="str">
        <f>'別紙１-12月'!K34</f>
        <v/>
      </c>
      <c r="M574" s="511" t="str">
        <f>'別紙１-12月'!L34</f>
        <v/>
      </c>
      <c r="N574" s="512">
        <f>'別紙１-12月'!M34</f>
        <v>0</v>
      </c>
      <c r="O574" s="511">
        <f>'別紙１-12月'!N34</f>
        <v>0</v>
      </c>
      <c r="P574" s="511" t="str">
        <f>'別紙１-12月'!O34</f>
        <v/>
      </c>
      <c r="Q574" s="511" t="str">
        <f>'別紙１-12月'!P34</f>
        <v/>
      </c>
      <c r="R574" s="511" t="str">
        <f>'別紙１-12月'!Q34</f>
        <v/>
      </c>
      <c r="S574" s="511">
        <f>'別紙１-12月'!R34</f>
        <v>0</v>
      </c>
      <c r="T574" s="512">
        <f>'別紙１-12月'!S34</f>
        <v>0</v>
      </c>
      <c r="U574" s="512">
        <f>'別紙１-12月'!T34</f>
        <v>0</v>
      </c>
      <c r="V574" s="511">
        <f>'別紙１-12月'!U34</f>
        <v>0</v>
      </c>
      <c r="W574" s="511">
        <f>'別紙１-12月'!V34</f>
        <v>0</v>
      </c>
      <c r="X574" s="510" t="str">
        <f>'別紙１-12月'!W34</f>
        <v/>
      </c>
    </row>
    <row r="575">
      <c r="A575" s="510" t="s">
        <v>320</v>
      </c>
      <c r="B575" s="510" t="str">
        <f>'別紙１-12月'!A35</f>
        <v/>
      </c>
      <c r="C575" s="510" t="str">
        <f>'別紙１-12月'!B35</f>
        <v/>
      </c>
      <c r="D575" s="510" t="str">
        <f>'別紙１-12月'!C35</f>
        <v/>
      </c>
      <c r="E575" s="510" t="str">
        <f>'別紙１-12月'!D35</f>
        <v/>
      </c>
      <c r="F575" s="510" t="str">
        <f>'別紙１-12月'!E35</f>
        <v/>
      </c>
      <c r="G575" s="510" t="str">
        <f>'別紙１-12月'!F35</f>
        <v/>
      </c>
      <c r="H575" s="510" t="str">
        <f>'別紙１-12月'!G35</f>
        <v/>
      </c>
      <c r="I575" s="510" t="str">
        <f>'別紙１-12月'!H35</f>
        <v/>
      </c>
      <c r="J575" s="510" t="str">
        <f>'別紙１-12月'!I35</f>
        <v/>
      </c>
      <c r="K575" s="510" t="str">
        <f>'別紙１-12月'!J35</f>
        <v/>
      </c>
      <c r="L575" s="510" t="str">
        <f>'別紙１-12月'!K35</f>
        <v/>
      </c>
      <c r="M575" s="511" t="str">
        <f>'別紙１-12月'!L35</f>
        <v/>
      </c>
      <c r="N575" s="512">
        <f>'別紙１-12月'!M35</f>
        <v>0</v>
      </c>
      <c r="O575" s="511">
        <f>'別紙１-12月'!N35</f>
        <v>0</v>
      </c>
      <c r="P575" s="511" t="str">
        <f>'別紙１-12月'!O35</f>
        <v/>
      </c>
      <c r="Q575" s="511" t="str">
        <f>'別紙１-12月'!P35</f>
        <v/>
      </c>
      <c r="R575" s="511" t="str">
        <f>'別紙１-12月'!Q35</f>
        <v/>
      </c>
      <c r="S575" s="511">
        <f>'別紙１-12月'!R35</f>
        <v>0</v>
      </c>
      <c r="T575" s="512">
        <f>'別紙１-12月'!S35</f>
        <v>0</v>
      </c>
      <c r="U575" s="512">
        <f>'別紙１-12月'!T35</f>
        <v>0</v>
      </c>
      <c r="V575" s="511">
        <f>'別紙１-12月'!U35</f>
        <v>0</v>
      </c>
      <c r="W575" s="511">
        <f>'別紙１-12月'!V35</f>
        <v>0</v>
      </c>
      <c r="X575" s="510" t="str">
        <f>'別紙１-12月'!W35</f>
        <v/>
      </c>
    </row>
    <row r="576">
      <c r="A576" s="510" t="s">
        <v>320</v>
      </c>
      <c r="B576" s="510" t="str">
        <f>'別紙１-12月'!A36</f>
        <v/>
      </c>
      <c r="C576" s="510" t="str">
        <f>'別紙１-12月'!B36</f>
        <v/>
      </c>
      <c r="D576" s="510" t="str">
        <f>'別紙１-12月'!C36</f>
        <v/>
      </c>
      <c r="E576" s="510" t="str">
        <f>'別紙１-12月'!D36</f>
        <v/>
      </c>
      <c r="F576" s="510" t="str">
        <f>'別紙１-12月'!E36</f>
        <v/>
      </c>
      <c r="G576" s="510" t="str">
        <f>'別紙１-12月'!F36</f>
        <v/>
      </c>
      <c r="H576" s="510" t="str">
        <f>'別紙１-12月'!G36</f>
        <v/>
      </c>
      <c r="I576" s="510" t="str">
        <f>'別紙１-12月'!H36</f>
        <v/>
      </c>
      <c r="J576" s="510" t="str">
        <f>'別紙１-12月'!I36</f>
        <v/>
      </c>
      <c r="K576" s="510" t="str">
        <f>'別紙１-12月'!J36</f>
        <v/>
      </c>
      <c r="L576" s="510" t="str">
        <f>'別紙１-12月'!K36</f>
        <v/>
      </c>
      <c r="M576" s="511" t="str">
        <f>'別紙１-12月'!L36</f>
        <v/>
      </c>
      <c r="N576" s="512">
        <f>'別紙１-12月'!M36</f>
        <v>0</v>
      </c>
      <c r="O576" s="511">
        <f>'別紙１-12月'!N36</f>
        <v>0</v>
      </c>
      <c r="P576" s="511" t="str">
        <f>'別紙１-12月'!O36</f>
        <v/>
      </c>
      <c r="Q576" s="511" t="str">
        <f>'別紙１-12月'!P36</f>
        <v/>
      </c>
      <c r="R576" s="511" t="str">
        <f>'別紙１-12月'!Q36</f>
        <v/>
      </c>
      <c r="S576" s="511">
        <f>'別紙１-12月'!R36</f>
        <v>0</v>
      </c>
      <c r="T576" s="512">
        <f>'別紙１-12月'!S36</f>
        <v>0</v>
      </c>
      <c r="U576" s="512">
        <f>'別紙１-12月'!T36</f>
        <v>0</v>
      </c>
      <c r="V576" s="511">
        <f>'別紙１-12月'!U36</f>
        <v>0</v>
      </c>
      <c r="W576" s="511">
        <f>'別紙１-12月'!V36</f>
        <v>0</v>
      </c>
      <c r="X576" s="510" t="str">
        <f>'別紙１-12月'!W36</f>
        <v/>
      </c>
    </row>
    <row r="577">
      <c r="A577" s="510" t="s">
        <v>320</v>
      </c>
      <c r="B577" s="510" t="str">
        <f>'別紙１-12月'!A37</f>
        <v/>
      </c>
      <c r="C577" s="510" t="str">
        <f>'別紙１-12月'!B37</f>
        <v/>
      </c>
      <c r="D577" s="510" t="str">
        <f>'別紙１-12月'!C37</f>
        <v/>
      </c>
      <c r="E577" s="510" t="str">
        <f>'別紙１-12月'!D37</f>
        <v/>
      </c>
      <c r="F577" s="510" t="str">
        <f>'別紙１-12月'!E37</f>
        <v/>
      </c>
      <c r="G577" s="510" t="str">
        <f>'別紙１-12月'!F37</f>
        <v/>
      </c>
      <c r="H577" s="510" t="str">
        <f>'別紙１-12月'!G37</f>
        <v/>
      </c>
      <c r="I577" s="510" t="str">
        <f>'別紙１-12月'!H37</f>
        <v/>
      </c>
      <c r="J577" s="510" t="str">
        <f>'別紙１-12月'!I37</f>
        <v/>
      </c>
      <c r="K577" s="510" t="str">
        <f>'別紙１-12月'!J37</f>
        <v/>
      </c>
      <c r="L577" s="510" t="str">
        <f>'別紙１-12月'!K37</f>
        <v/>
      </c>
      <c r="M577" s="511" t="str">
        <f>'別紙１-12月'!L37</f>
        <v/>
      </c>
      <c r="N577" s="512">
        <f>'別紙１-12月'!M37</f>
        <v>0</v>
      </c>
      <c r="O577" s="511">
        <f>'別紙１-12月'!N37</f>
        <v>0</v>
      </c>
      <c r="P577" s="511" t="str">
        <f>'別紙１-12月'!O37</f>
        <v/>
      </c>
      <c r="Q577" s="511" t="str">
        <f>'別紙１-12月'!P37</f>
        <v/>
      </c>
      <c r="R577" s="511" t="str">
        <f>'別紙１-12月'!Q37</f>
        <v/>
      </c>
      <c r="S577" s="511">
        <f>'別紙１-12月'!R37</f>
        <v>0</v>
      </c>
      <c r="T577" s="512">
        <f>'別紙１-12月'!S37</f>
        <v>0</v>
      </c>
      <c r="U577" s="512">
        <f>'別紙１-12月'!T37</f>
        <v>0</v>
      </c>
      <c r="V577" s="511">
        <f>'別紙１-12月'!U37</f>
        <v>0</v>
      </c>
      <c r="W577" s="511">
        <f>'別紙１-12月'!V37</f>
        <v>0</v>
      </c>
      <c r="X577" s="510" t="str">
        <f>'別紙１-12月'!W37</f>
        <v/>
      </c>
    </row>
    <row r="578">
      <c r="A578" s="510" t="s">
        <v>320</v>
      </c>
      <c r="B578" s="510" t="str">
        <f>'別紙１-12月'!A38</f>
        <v/>
      </c>
      <c r="C578" s="510" t="str">
        <f>'別紙１-12月'!B38</f>
        <v/>
      </c>
      <c r="D578" s="510" t="str">
        <f>'別紙１-12月'!C38</f>
        <v/>
      </c>
      <c r="E578" s="510" t="str">
        <f>'別紙１-12月'!D38</f>
        <v/>
      </c>
      <c r="F578" s="510" t="str">
        <f>'別紙１-12月'!E38</f>
        <v/>
      </c>
      <c r="G578" s="510" t="str">
        <f>'別紙１-12月'!F38</f>
        <v/>
      </c>
      <c r="H578" s="510" t="str">
        <f>'別紙１-12月'!G38</f>
        <v/>
      </c>
      <c r="I578" s="510" t="str">
        <f>'別紙１-12月'!H38</f>
        <v/>
      </c>
      <c r="J578" s="510" t="str">
        <f>'別紙１-12月'!I38</f>
        <v/>
      </c>
      <c r="K578" s="510" t="str">
        <f>'別紙１-12月'!J38</f>
        <v/>
      </c>
      <c r="L578" s="510" t="str">
        <f>'別紙１-12月'!K38</f>
        <v/>
      </c>
      <c r="M578" s="511" t="str">
        <f>'別紙１-12月'!L38</f>
        <v/>
      </c>
      <c r="N578" s="512">
        <f>'別紙１-12月'!M38</f>
        <v>0</v>
      </c>
      <c r="O578" s="511">
        <f>'別紙１-12月'!N38</f>
        <v>0</v>
      </c>
      <c r="P578" s="511" t="str">
        <f>'別紙１-12月'!O38</f>
        <v/>
      </c>
      <c r="Q578" s="511" t="str">
        <f>'別紙１-12月'!P38</f>
        <v/>
      </c>
      <c r="R578" s="511" t="str">
        <f>'別紙１-12月'!Q38</f>
        <v/>
      </c>
      <c r="S578" s="511">
        <f>'別紙１-12月'!R38</f>
        <v>0</v>
      </c>
      <c r="T578" s="512">
        <f>'別紙１-12月'!S38</f>
        <v>0</v>
      </c>
      <c r="U578" s="512">
        <f>'別紙１-12月'!T38</f>
        <v>0</v>
      </c>
      <c r="V578" s="511">
        <f>'別紙１-12月'!U38</f>
        <v>0</v>
      </c>
      <c r="W578" s="511">
        <f>'別紙１-12月'!V38</f>
        <v>0</v>
      </c>
      <c r="X578" s="510" t="str">
        <f>'別紙１-12月'!W38</f>
        <v/>
      </c>
    </row>
    <row r="579">
      <c r="A579" s="510" t="s">
        <v>320</v>
      </c>
      <c r="B579" s="510" t="str">
        <f>'別紙１-12月'!A39</f>
        <v/>
      </c>
      <c r="C579" s="510" t="str">
        <f>'別紙１-12月'!B39</f>
        <v/>
      </c>
      <c r="D579" s="510" t="str">
        <f>'別紙１-12月'!C39</f>
        <v/>
      </c>
      <c r="E579" s="510" t="str">
        <f>'別紙１-12月'!D39</f>
        <v/>
      </c>
      <c r="F579" s="510" t="str">
        <f>'別紙１-12月'!E39</f>
        <v/>
      </c>
      <c r="G579" s="510" t="str">
        <f>'別紙１-12月'!F39</f>
        <v/>
      </c>
      <c r="H579" s="510" t="str">
        <f>'別紙１-12月'!G39</f>
        <v/>
      </c>
      <c r="I579" s="510" t="str">
        <f>'別紙１-12月'!H39</f>
        <v/>
      </c>
      <c r="J579" s="510" t="str">
        <f>'別紙１-12月'!I39</f>
        <v/>
      </c>
      <c r="K579" s="510" t="str">
        <f>'別紙１-12月'!J39</f>
        <v/>
      </c>
      <c r="L579" s="510" t="str">
        <f>'別紙１-12月'!K39</f>
        <v/>
      </c>
      <c r="M579" s="511" t="str">
        <f>'別紙１-12月'!L39</f>
        <v/>
      </c>
      <c r="N579" s="512">
        <f>'別紙１-12月'!M39</f>
        <v>0</v>
      </c>
      <c r="O579" s="511">
        <f>'別紙１-12月'!N39</f>
        <v>0</v>
      </c>
      <c r="P579" s="511" t="str">
        <f>'別紙１-12月'!O39</f>
        <v/>
      </c>
      <c r="Q579" s="511" t="str">
        <f>'別紙１-12月'!P39</f>
        <v/>
      </c>
      <c r="R579" s="511" t="str">
        <f>'別紙１-12月'!Q39</f>
        <v/>
      </c>
      <c r="S579" s="511">
        <f>'別紙１-12月'!R39</f>
        <v>0</v>
      </c>
      <c r="T579" s="512">
        <f>'別紙１-12月'!S39</f>
        <v>0</v>
      </c>
      <c r="U579" s="512">
        <f>'別紙１-12月'!T39</f>
        <v>0</v>
      </c>
      <c r="V579" s="511">
        <f>'別紙１-12月'!U39</f>
        <v>0</v>
      </c>
      <c r="W579" s="511">
        <f>'別紙１-12月'!V39</f>
        <v>0</v>
      </c>
      <c r="X579" s="510" t="str">
        <f>'別紙１-12月'!W39</f>
        <v/>
      </c>
    </row>
    <row r="580">
      <c r="A580" s="510" t="s">
        <v>320</v>
      </c>
      <c r="B580" s="510" t="str">
        <f>'別紙１-12月'!A40</f>
        <v/>
      </c>
      <c r="C580" s="510" t="str">
        <f>'別紙１-12月'!B40</f>
        <v/>
      </c>
      <c r="D580" s="510" t="str">
        <f>'別紙１-12月'!C40</f>
        <v/>
      </c>
      <c r="E580" s="510" t="str">
        <f>'別紙１-12月'!D40</f>
        <v/>
      </c>
      <c r="F580" s="510" t="str">
        <f>'別紙１-12月'!E40</f>
        <v/>
      </c>
      <c r="G580" s="510" t="str">
        <f>'別紙１-12月'!F40</f>
        <v/>
      </c>
      <c r="H580" s="510" t="str">
        <f>'別紙１-12月'!G40</f>
        <v/>
      </c>
      <c r="I580" s="510" t="str">
        <f>'別紙１-12月'!H40</f>
        <v/>
      </c>
      <c r="J580" s="510" t="str">
        <f>'別紙１-12月'!I40</f>
        <v/>
      </c>
      <c r="K580" s="510" t="str">
        <f>'別紙１-12月'!J40</f>
        <v/>
      </c>
      <c r="L580" s="510" t="str">
        <f>'別紙１-12月'!K40</f>
        <v/>
      </c>
      <c r="M580" s="511" t="str">
        <f>'別紙１-12月'!L40</f>
        <v/>
      </c>
      <c r="N580" s="512">
        <f>'別紙１-12月'!M40</f>
        <v>0</v>
      </c>
      <c r="O580" s="511">
        <f>'別紙１-12月'!N40</f>
        <v>0</v>
      </c>
      <c r="P580" s="511" t="str">
        <f>'別紙１-12月'!O40</f>
        <v/>
      </c>
      <c r="Q580" s="511" t="str">
        <f>'別紙１-12月'!P40</f>
        <v/>
      </c>
      <c r="R580" s="511" t="str">
        <f>'別紙１-12月'!Q40</f>
        <v/>
      </c>
      <c r="S580" s="511">
        <f>'別紙１-12月'!R40</f>
        <v>0</v>
      </c>
      <c r="T580" s="512">
        <f>'別紙１-12月'!S40</f>
        <v>0</v>
      </c>
      <c r="U580" s="512">
        <f>'別紙１-12月'!T40</f>
        <v>0</v>
      </c>
      <c r="V580" s="511">
        <f>'別紙１-12月'!U40</f>
        <v>0</v>
      </c>
      <c r="W580" s="511">
        <f>'別紙１-12月'!V40</f>
        <v>0</v>
      </c>
      <c r="X580" s="510" t="str">
        <f>'別紙１-12月'!W40</f>
        <v/>
      </c>
    </row>
    <row r="581">
      <c r="A581" s="510" t="s">
        <v>320</v>
      </c>
      <c r="B581" s="510" t="str">
        <f>'別紙１-12月'!A41</f>
        <v/>
      </c>
      <c r="C581" s="510" t="str">
        <f>'別紙１-12月'!B41</f>
        <v/>
      </c>
      <c r="D581" s="510" t="str">
        <f>'別紙１-12月'!C41</f>
        <v/>
      </c>
      <c r="E581" s="510" t="str">
        <f>'別紙１-12月'!D41</f>
        <v/>
      </c>
      <c r="F581" s="510" t="str">
        <f>'別紙１-12月'!E41</f>
        <v/>
      </c>
      <c r="G581" s="510" t="str">
        <f>'別紙１-12月'!F41</f>
        <v/>
      </c>
      <c r="H581" s="510" t="str">
        <f>'別紙１-12月'!G41</f>
        <v/>
      </c>
      <c r="I581" s="510" t="str">
        <f>'別紙１-12月'!H41</f>
        <v/>
      </c>
      <c r="J581" s="510" t="str">
        <f>'別紙１-12月'!I41</f>
        <v/>
      </c>
      <c r="K581" s="510" t="str">
        <f>'別紙１-12月'!J41</f>
        <v/>
      </c>
      <c r="L581" s="510" t="str">
        <f>'別紙１-12月'!K41</f>
        <v/>
      </c>
      <c r="M581" s="511" t="str">
        <f>'別紙１-12月'!L41</f>
        <v/>
      </c>
      <c r="N581" s="512">
        <f>'別紙１-12月'!M41</f>
        <v>0</v>
      </c>
      <c r="O581" s="511">
        <f>'別紙１-12月'!N41</f>
        <v>0</v>
      </c>
      <c r="P581" s="511" t="str">
        <f>'別紙１-12月'!O41</f>
        <v/>
      </c>
      <c r="Q581" s="511" t="str">
        <f>'別紙１-12月'!P41</f>
        <v/>
      </c>
      <c r="R581" s="511" t="str">
        <f>'別紙１-12月'!Q41</f>
        <v/>
      </c>
      <c r="S581" s="511">
        <f>'別紙１-12月'!R41</f>
        <v>0</v>
      </c>
      <c r="T581" s="512">
        <f>'別紙１-12月'!S41</f>
        <v>0</v>
      </c>
      <c r="U581" s="512">
        <f>'別紙１-12月'!T41</f>
        <v>0</v>
      </c>
      <c r="V581" s="511">
        <f>'別紙１-12月'!U41</f>
        <v>0</v>
      </c>
      <c r="W581" s="511">
        <f>'別紙１-12月'!V41</f>
        <v>0</v>
      </c>
      <c r="X581" s="510" t="str">
        <f>'別紙１-12月'!W41</f>
        <v/>
      </c>
    </row>
    <row r="582">
      <c r="A582" s="510" t="s">
        <v>320</v>
      </c>
      <c r="B582" s="510" t="str">
        <f>'別紙１-12月'!A42</f>
        <v/>
      </c>
      <c r="C582" s="510" t="str">
        <f>'別紙１-12月'!B42</f>
        <v/>
      </c>
      <c r="D582" s="510" t="str">
        <f>'別紙１-12月'!C42</f>
        <v/>
      </c>
      <c r="E582" s="510" t="str">
        <f>'別紙１-12月'!D42</f>
        <v/>
      </c>
      <c r="F582" s="510" t="str">
        <f>'別紙１-12月'!E42</f>
        <v/>
      </c>
      <c r="G582" s="510" t="str">
        <f>'別紙１-12月'!F42</f>
        <v/>
      </c>
      <c r="H582" s="510" t="str">
        <f>'別紙１-12月'!G42</f>
        <v/>
      </c>
      <c r="I582" s="510" t="str">
        <f>'別紙１-12月'!H42</f>
        <v/>
      </c>
      <c r="J582" s="510" t="str">
        <f>'別紙１-12月'!I42</f>
        <v/>
      </c>
      <c r="K582" s="510" t="str">
        <f>'別紙１-12月'!J42</f>
        <v/>
      </c>
      <c r="L582" s="510" t="str">
        <f>'別紙１-12月'!K42</f>
        <v/>
      </c>
      <c r="M582" s="511" t="str">
        <f>'別紙１-12月'!L42</f>
        <v/>
      </c>
      <c r="N582" s="512">
        <f>'別紙１-12月'!M42</f>
        <v>0</v>
      </c>
      <c r="O582" s="511">
        <f>'別紙１-12月'!N42</f>
        <v>0</v>
      </c>
      <c r="P582" s="511" t="str">
        <f>'別紙１-12月'!O42</f>
        <v/>
      </c>
      <c r="Q582" s="511" t="str">
        <f>'別紙１-12月'!P42</f>
        <v/>
      </c>
      <c r="R582" s="511" t="str">
        <f>'別紙１-12月'!Q42</f>
        <v/>
      </c>
      <c r="S582" s="511">
        <f>'別紙１-12月'!R42</f>
        <v>0</v>
      </c>
      <c r="T582" s="512">
        <f>'別紙１-12月'!S42</f>
        <v>0</v>
      </c>
      <c r="U582" s="512">
        <f>'別紙１-12月'!T42</f>
        <v>0</v>
      </c>
      <c r="V582" s="511">
        <f>'別紙１-12月'!U42</f>
        <v>0</v>
      </c>
      <c r="W582" s="511">
        <f>'別紙１-12月'!V42</f>
        <v>0</v>
      </c>
      <c r="X582" s="510" t="str">
        <f>'別紙１-12月'!W42</f>
        <v/>
      </c>
    </row>
    <row r="583">
      <c r="A583" s="510" t="s">
        <v>320</v>
      </c>
      <c r="B583" s="510" t="str">
        <f>'別紙１-12月'!A43</f>
        <v/>
      </c>
      <c r="C583" s="510" t="str">
        <f>'別紙１-12月'!B43</f>
        <v/>
      </c>
      <c r="D583" s="510" t="str">
        <f>'別紙１-12月'!C43</f>
        <v/>
      </c>
      <c r="E583" s="510" t="str">
        <f>'別紙１-12月'!D43</f>
        <v/>
      </c>
      <c r="F583" s="510" t="str">
        <f>'別紙１-12月'!E43</f>
        <v/>
      </c>
      <c r="G583" s="510" t="str">
        <f>'別紙１-12月'!F43</f>
        <v/>
      </c>
      <c r="H583" s="510" t="str">
        <f>'別紙１-12月'!G43</f>
        <v/>
      </c>
      <c r="I583" s="510" t="str">
        <f>'別紙１-12月'!H43</f>
        <v/>
      </c>
      <c r="J583" s="510" t="str">
        <f>'別紙１-12月'!I43</f>
        <v/>
      </c>
      <c r="K583" s="510" t="str">
        <f>'別紙１-12月'!J43</f>
        <v/>
      </c>
      <c r="L583" s="510" t="str">
        <f>'別紙１-12月'!K43</f>
        <v/>
      </c>
      <c r="M583" s="511" t="str">
        <f>'別紙１-12月'!L43</f>
        <v/>
      </c>
      <c r="N583" s="512">
        <f>'別紙１-12月'!M43</f>
        <v>0</v>
      </c>
      <c r="O583" s="511">
        <f>'別紙１-12月'!N43</f>
        <v>0</v>
      </c>
      <c r="P583" s="511" t="str">
        <f>'別紙１-12月'!O43</f>
        <v/>
      </c>
      <c r="Q583" s="511" t="str">
        <f>'別紙１-12月'!P43</f>
        <v/>
      </c>
      <c r="R583" s="511" t="str">
        <f>'別紙１-12月'!Q43</f>
        <v/>
      </c>
      <c r="S583" s="511">
        <f>'別紙１-12月'!R43</f>
        <v>0</v>
      </c>
      <c r="T583" s="512">
        <f>'別紙１-12月'!S43</f>
        <v>0</v>
      </c>
      <c r="U583" s="512">
        <f>'別紙１-12月'!T43</f>
        <v>0</v>
      </c>
      <c r="V583" s="511">
        <f>'別紙１-12月'!U43</f>
        <v>0</v>
      </c>
      <c r="W583" s="511">
        <f>'別紙１-12月'!V43</f>
        <v>0</v>
      </c>
      <c r="X583" s="510" t="str">
        <f>'別紙１-12月'!W43</f>
        <v/>
      </c>
    </row>
    <row r="584">
      <c r="A584" s="510" t="s">
        <v>320</v>
      </c>
      <c r="B584" s="510" t="str">
        <f>'別紙１-12月'!A44</f>
        <v/>
      </c>
      <c r="C584" s="510" t="str">
        <f>'別紙１-12月'!B44</f>
        <v/>
      </c>
      <c r="D584" s="510" t="str">
        <f>'別紙１-12月'!C44</f>
        <v/>
      </c>
      <c r="E584" s="510" t="str">
        <f>'別紙１-12月'!D44</f>
        <v/>
      </c>
      <c r="F584" s="510" t="str">
        <f>'別紙１-12月'!E44</f>
        <v/>
      </c>
      <c r="G584" s="510" t="str">
        <f>'別紙１-12月'!F44</f>
        <v/>
      </c>
      <c r="H584" s="510" t="str">
        <f>'別紙１-12月'!G44</f>
        <v/>
      </c>
      <c r="I584" s="510" t="str">
        <f>'別紙１-12月'!H44</f>
        <v/>
      </c>
      <c r="J584" s="510" t="str">
        <f>'別紙１-12月'!I44</f>
        <v/>
      </c>
      <c r="K584" s="510" t="str">
        <f>'別紙１-12月'!J44</f>
        <v/>
      </c>
      <c r="L584" s="510" t="str">
        <f>'別紙１-12月'!K44</f>
        <v/>
      </c>
      <c r="M584" s="511" t="str">
        <f>'別紙１-12月'!L44</f>
        <v/>
      </c>
      <c r="N584" s="512">
        <f>'別紙１-12月'!M44</f>
        <v>0</v>
      </c>
      <c r="O584" s="511">
        <f>'別紙１-12月'!N44</f>
        <v>0</v>
      </c>
      <c r="P584" s="511" t="str">
        <f>'別紙１-12月'!O44</f>
        <v/>
      </c>
      <c r="Q584" s="511" t="str">
        <f>'別紙１-12月'!P44</f>
        <v/>
      </c>
      <c r="R584" s="511" t="str">
        <f>'別紙１-12月'!Q44</f>
        <v/>
      </c>
      <c r="S584" s="511">
        <f>'別紙１-12月'!R44</f>
        <v>0</v>
      </c>
      <c r="T584" s="512">
        <f>'別紙１-12月'!S44</f>
        <v>0</v>
      </c>
      <c r="U584" s="512">
        <f>'別紙１-12月'!T44</f>
        <v>0</v>
      </c>
      <c r="V584" s="511">
        <f>'別紙１-12月'!U44</f>
        <v>0</v>
      </c>
      <c r="W584" s="511">
        <f>'別紙１-12月'!V44</f>
        <v>0</v>
      </c>
      <c r="X584" s="510" t="str">
        <f>'別紙１-12月'!W44</f>
        <v/>
      </c>
    </row>
    <row r="585">
      <c r="A585" s="510" t="s">
        <v>320</v>
      </c>
      <c r="B585" s="510" t="str">
        <f>'別紙１-12月'!A45</f>
        <v/>
      </c>
      <c r="C585" s="510" t="str">
        <f>'別紙１-12月'!B45</f>
        <v/>
      </c>
      <c r="D585" s="510" t="str">
        <f>'別紙１-12月'!C45</f>
        <v/>
      </c>
      <c r="E585" s="510" t="str">
        <f>'別紙１-12月'!D45</f>
        <v/>
      </c>
      <c r="F585" s="510" t="str">
        <f>'別紙１-12月'!E45</f>
        <v/>
      </c>
      <c r="G585" s="510" t="str">
        <f>'別紙１-12月'!F45</f>
        <v/>
      </c>
      <c r="H585" s="510" t="str">
        <f>'別紙１-12月'!G45</f>
        <v/>
      </c>
      <c r="I585" s="510" t="str">
        <f>'別紙１-12月'!H45</f>
        <v/>
      </c>
      <c r="J585" s="510" t="str">
        <f>'別紙１-12月'!I45</f>
        <v/>
      </c>
      <c r="K585" s="510" t="str">
        <f>'別紙１-12月'!J45</f>
        <v/>
      </c>
      <c r="L585" s="510" t="str">
        <f>'別紙１-12月'!K45</f>
        <v/>
      </c>
      <c r="M585" s="511" t="str">
        <f>'別紙１-12月'!L45</f>
        <v/>
      </c>
      <c r="N585" s="512">
        <f>'別紙１-12月'!M45</f>
        <v>0</v>
      </c>
      <c r="O585" s="511">
        <f>'別紙１-12月'!N45</f>
        <v>0</v>
      </c>
      <c r="P585" s="511" t="str">
        <f>'別紙１-12月'!O45</f>
        <v/>
      </c>
      <c r="Q585" s="511" t="str">
        <f>'別紙１-12月'!P45</f>
        <v/>
      </c>
      <c r="R585" s="511" t="str">
        <f>'別紙１-12月'!Q45</f>
        <v/>
      </c>
      <c r="S585" s="511">
        <f>'別紙１-12月'!R45</f>
        <v>0</v>
      </c>
      <c r="T585" s="512">
        <f>'別紙１-12月'!S45</f>
        <v>0</v>
      </c>
      <c r="U585" s="512">
        <f>'別紙１-12月'!T45</f>
        <v>0</v>
      </c>
      <c r="V585" s="511">
        <f>'別紙１-12月'!U45</f>
        <v>0</v>
      </c>
      <c r="W585" s="511">
        <f>'別紙１-12月'!V45</f>
        <v>0</v>
      </c>
      <c r="X585" s="510" t="str">
        <f>'別紙１-12月'!W45</f>
        <v/>
      </c>
    </row>
    <row r="586">
      <c r="A586" s="510" t="s">
        <v>320</v>
      </c>
      <c r="B586" s="510" t="str">
        <f>'別紙１-12月'!A46</f>
        <v/>
      </c>
      <c r="C586" s="510" t="str">
        <f>'別紙１-12月'!B46</f>
        <v/>
      </c>
      <c r="D586" s="510" t="str">
        <f>'別紙１-12月'!C46</f>
        <v/>
      </c>
      <c r="E586" s="510" t="str">
        <f>'別紙１-12月'!D46</f>
        <v/>
      </c>
      <c r="F586" s="510" t="str">
        <f>'別紙１-12月'!E46</f>
        <v/>
      </c>
      <c r="G586" s="510" t="str">
        <f>'別紙１-12月'!F46</f>
        <v/>
      </c>
      <c r="H586" s="510" t="str">
        <f>'別紙１-12月'!G46</f>
        <v/>
      </c>
      <c r="I586" s="510" t="str">
        <f>'別紙１-12月'!H46</f>
        <v/>
      </c>
      <c r="J586" s="510" t="str">
        <f>'別紙１-12月'!I46</f>
        <v/>
      </c>
      <c r="K586" s="510" t="str">
        <f>'別紙１-12月'!J46</f>
        <v/>
      </c>
      <c r="L586" s="510" t="str">
        <f>'別紙１-12月'!K46</f>
        <v/>
      </c>
      <c r="M586" s="511" t="str">
        <f>'別紙１-12月'!L46</f>
        <v/>
      </c>
      <c r="N586" s="512">
        <f>'別紙１-12月'!M46</f>
        <v>0</v>
      </c>
      <c r="O586" s="511">
        <f>'別紙１-12月'!N46</f>
        <v>0</v>
      </c>
      <c r="P586" s="511" t="str">
        <f>'別紙１-12月'!O46</f>
        <v/>
      </c>
      <c r="Q586" s="511" t="str">
        <f>'別紙１-12月'!P46</f>
        <v/>
      </c>
      <c r="R586" s="511" t="str">
        <f>'別紙１-12月'!Q46</f>
        <v/>
      </c>
      <c r="S586" s="511">
        <f>'別紙１-12月'!R46</f>
        <v>0</v>
      </c>
      <c r="T586" s="512">
        <f>'別紙１-12月'!S46</f>
        <v>0</v>
      </c>
      <c r="U586" s="512">
        <f>'別紙１-12月'!T46</f>
        <v>0</v>
      </c>
      <c r="V586" s="511">
        <f>'別紙１-12月'!U46</f>
        <v>0</v>
      </c>
      <c r="W586" s="511">
        <f>'別紙１-12月'!V46</f>
        <v>0</v>
      </c>
      <c r="X586" s="510" t="str">
        <f>'別紙１-12月'!W46</f>
        <v/>
      </c>
    </row>
    <row r="587">
      <c r="A587" s="510" t="s">
        <v>320</v>
      </c>
      <c r="B587" s="510" t="str">
        <f>'別紙１-12月'!A47</f>
        <v/>
      </c>
      <c r="C587" s="510" t="str">
        <f>'別紙１-12月'!B47</f>
        <v/>
      </c>
      <c r="D587" s="510" t="str">
        <f>'別紙１-12月'!C47</f>
        <v/>
      </c>
      <c r="E587" s="510" t="str">
        <f>'別紙１-12月'!D47</f>
        <v/>
      </c>
      <c r="F587" s="510" t="str">
        <f>'別紙１-12月'!E47</f>
        <v/>
      </c>
      <c r="G587" s="510" t="str">
        <f>'別紙１-12月'!F47</f>
        <v/>
      </c>
      <c r="H587" s="510" t="str">
        <f>'別紙１-12月'!G47</f>
        <v/>
      </c>
      <c r="I587" s="510" t="str">
        <f>'別紙１-12月'!H47</f>
        <v/>
      </c>
      <c r="J587" s="510" t="str">
        <f>'別紙１-12月'!I47</f>
        <v/>
      </c>
      <c r="K587" s="510" t="str">
        <f>'別紙１-12月'!J47</f>
        <v/>
      </c>
      <c r="L587" s="510" t="str">
        <f>'別紙１-12月'!K47</f>
        <v/>
      </c>
      <c r="M587" s="511" t="str">
        <f>'別紙１-12月'!L47</f>
        <v/>
      </c>
      <c r="N587" s="512">
        <f>'別紙１-12月'!M47</f>
        <v>0</v>
      </c>
      <c r="O587" s="511">
        <f>'別紙１-12月'!N47</f>
        <v>0</v>
      </c>
      <c r="P587" s="511" t="str">
        <f>'別紙１-12月'!O47</f>
        <v/>
      </c>
      <c r="Q587" s="511" t="str">
        <f>'別紙１-12月'!P47</f>
        <v/>
      </c>
      <c r="R587" s="511" t="str">
        <f>'別紙１-12月'!Q47</f>
        <v/>
      </c>
      <c r="S587" s="511">
        <f>'別紙１-12月'!R47</f>
        <v>0</v>
      </c>
      <c r="T587" s="512">
        <f>'別紙１-12月'!S47</f>
        <v>0</v>
      </c>
      <c r="U587" s="512">
        <f>'別紙１-12月'!T47</f>
        <v>0</v>
      </c>
      <c r="V587" s="511">
        <f>'別紙１-12月'!U47</f>
        <v>0</v>
      </c>
      <c r="W587" s="511">
        <f>'別紙１-12月'!V47</f>
        <v>0</v>
      </c>
      <c r="X587" s="510" t="str">
        <f>'別紙１-12月'!W47</f>
        <v/>
      </c>
    </row>
    <row r="588">
      <c r="A588" s="510" t="s">
        <v>320</v>
      </c>
      <c r="B588" s="510" t="str">
        <f>'別紙１-12月'!A48</f>
        <v/>
      </c>
      <c r="C588" s="510" t="str">
        <f>'別紙１-12月'!B48</f>
        <v/>
      </c>
      <c r="D588" s="510" t="str">
        <f>'別紙１-12月'!C48</f>
        <v/>
      </c>
      <c r="E588" s="510" t="str">
        <f>'別紙１-12月'!D48</f>
        <v/>
      </c>
      <c r="F588" s="510" t="str">
        <f>'別紙１-12月'!E48</f>
        <v/>
      </c>
      <c r="G588" s="510" t="str">
        <f>'別紙１-12月'!F48</f>
        <v/>
      </c>
      <c r="H588" s="510" t="str">
        <f>'別紙１-12月'!G48</f>
        <v/>
      </c>
      <c r="I588" s="510" t="str">
        <f>'別紙１-12月'!H48</f>
        <v/>
      </c>
      <c r="J588" s="510" t="str">
        <f>'別紙１-12月'!I48</f>
        <v/>
      </c>
      <c r="K588" s="510" t="str">
        <f>'別紙１-12月'!J48</f>
        <v/>
      </c>
      <c r="L588" s="510" t="str">
        <f>'別紙１-12月'!K48</f>
        <v/>
      </c>
      <c r="M588" s="511" t="str">
        <f>'別紙１-12月'!L48</f>
        <v/>
      </c>
      <c r="N588" s="512">
        <f>'別紙１-12月'!M48</f>
        <v>0</v>
      </c>
      <c r="O588" s="511">
        <f>'別紙１-12月'!N48</f>
        <v>0</v>
      </c>
      <c r="P588" s="511" t="str">
        <f>'別紙１-12月'!O48</f>
        <v/>
      </c>
      <c r="Q588" s="511" t="str">
        <f>'別紙１-12月'!P48</f>
        <v/>
      </c>
      <c r="R588" s="511" t="str">
        <f>'別紙１-12月'!Q48</f>
        <v/>
      </c>
      <c r="S588" s="511">
        <f>'別紙１-12月'!R48</f>
        <v>0</v>
      </c>
      <c r="T588" s="512">
        <f>'別紙１-12月'!S48</f>
        <v>0</v>
      </c>
      <c r="U588" s="512">
        <f>'別紙１-12月'!T48</f>
        <v>0</v>
      </c>
      <c r="V588" s="511">
        <f>'別紙１-12月'!U48</f>
        <v>0</v>
      </c>
      <c r="W588" s="511">
        <f>'別紙１-12月'!V48</f>
        <v>0</v>
      </c>
      <c r="X588" s="510" t="str">
        <f>'別紙１-12月'!W48</f>
        <v/>
      </c>
    </row>
    <row r="589">
      <c r="A589" s="510" t="s">
        <v>320</v>
      </c>
      <c r="B589" s="510" t="str">
        <f>'別紙１-12月'!A49</f>
        <v/>
      </c>
      <c r="C589" s="510" t="str">
        <f>'別紙１-12月'!B49</f>
        <v/>
      </c>
      <c r="D589" s="510" t="str">
        <f>'別紙１-12月'!C49</f>
        <v/>
      </c>
      <c r="E589" s="510" t="str">
        <f>'別紙１-12月'!D49</f>
        <v/>
      </c>
      <c r="F589" s="510" t="str">
        <f>'別紙１-12月'!E49</f>
        <v/>
      </c>
      <c r="G589" s="510" t="str">
        <f>'別紙１-12月'!F49</f>
        <v/>
      </c>
      <c r="H589" s="510" t="str">
        <f>'別紙１-12月'!G49</f>
        <v/>
      </c>
      <c r="I589" s="510" t="str">
        <f>'別紙１-12月'!H49</f>
        <v/>
      </c>
      <c r="J589" s="510" t="str">
        <f>'別紙１-12月'!I49</f>
        <v/>
      </c>
      <c r="K589" s="510" t="str">
        <f>'別紙１-12月'!J49</f>
        <v/>
      </c>
      <c r="L589" s="510" t="str">
        <f>'別紙１-12月'!K49</f>
        <v/>
      </c>
      <c r="M589" s="511" t="str">
        <f>'別紙１-12月'!L49</f>
        <v/>
      </c>
      <c r="N589" s="512">
        <f>'別紙１-12月'!M49</f>
        <v>0</v>
      </c>
      <c r="O589" s="511">
        <f>'別紙１-12月'!N49</f>
        <v>0</v>
      </c>
      <c r="P589" s="511" t="str">
        <f>'別紙１-12月'!O49</f>
        <v/>
      </c>
      <c r="Q589" s="511" t="str">
        <f>'別紙１-12月'!P49</f>
        <v/>
      </c>
      <c r="R589" s="511" t="str">
        <f>'別紙１-12月'!Q49</f>
        <v/>
      </c>
      <c r="S589" s="511">
        <f>'別紙１-12月'!R49</f>
        <v>0</v>
      </c>
      <c r="T589" s="512">
        <f>'別紙１-12月'!S49</f>
        <v>0</v>
      </c>
      <c r="U589" s="512">
        <f>'別紙１-12月'!T49</f>
        <v>0</v>
      </c>
      <c r="V589" s="511">
        <f>'別紙１-12月'!U49</f>
        <v>0</v>
      </c>
      <c r="W589" s="511">
        <f>'別紙１-12月'!V49</f>
        <v>0</v>
      </c>
      <c r="X589" s="510" t="str">
        <f>'別紙１-12月'!W49</f>
        <v/>
      </c>
    </row>
    <row r="590">
      <c r="A590" s="510" t="s">
        <v>320</v>
      </c>
      <c r="B590" s="510" t="str">
        <f>'別紙１-12月'!A50</f>
        <v/>
      </c>
      <c r="C590" s="510" t="str">
        <f>'別紙１-12月'!B50</f>
        <v/>
      </c>
      <c r="D590" s="510" t="str">
        <f>'別紙１-12月'!C50</f>
        <v/>
      </c>
      <c r="E590" s="510" t="str">
        <f>'別紙１-12月'!D50</f>
        <v/>
      </c>
      <c r="F590" s="510" t="str">
        <f>'別紙１-12月'!E50</f>
        <v/>
      </c>
      <c r="G590" s="510" t="str">
        <f>'別紙１-12月'!F50</f>
        <v/>
      </c>
      <c r="H590" s="510" t="str">
        <f>'別紙１-12月'!G50</f>
        <v/>
      </c>
      <c r="I590" s="510" t="str">
        <f>'別紙１-12月'!H50</f>
        <v/>
      </c>
      <c r="J590" s="510" t="str">
        <f>'別紙１-12月'!I50</f>
        <v/>
      </c>
      <c r="K590" s="510" t="str">
        <f>'別紙１-12月'!J50</f>
        <v/>
      </c>
      <c r="L590" s="510" t="str">
        <f>'別紙１-12月'!K50</f>
        <v/>
      </c>
      <c r="M590" s="511" t="str">
        <f>'別紙１-12月'!L50</f>
        <v/>
      </c>
      <c r="N590" s="512">
        <f>'別紙１-12月'!M50</f>
        <v>0</v>
      </c>
      <c r="O590" s="511">
        <f>'別紙１-12月'!N50</f>
        <v>0</v>
      </c>
      <c r="P590" s="511" t="str">
        <f>'別紙１-12月'!O50</f>
        <v/>
      </c>
      <c r="Q590" s="511" t="str">
        <f>'別紙１-12月'!P50</f>
        <v/>
      </c>
      <c r="R590" s="511" t="str">
        <f>'別紙１-12月'!Q50</f>
        <v/>
      </c>
      <c r="S590" s="511">
        <f>'別紙１-12月'!R50</f>
        <v>0</v>
      </c>
      <c r="T590" s="512">
        <f>'別紙１-12月'!S50</f>
        <v>0</v>
      </c>
      <c r="U590" s="512">
        <f>'別紙１-12月'!T50</f>
        <v>0</v>
      </c>
      <c r="V590" s="511">
        <f>'別紙１-12月'!U50</f>
        <v>0</v>
      </c>
      <c r="W590" s="511">
        <f>'別紙１-12月'!V50</f>
        <v>0</v>
      </c>
      <c r="X590" s="510" t="str">
        <f>'別紙１-12月'!W50</f>
        <v/>
      </c>
    </row>
    <row r="591">
      <c r="A591" s="510" t="s">
        <v>320</v>
      </c>
      <c r="B591" s="510" t="str">
        <f>'別紙１-12月'!A51</f>
        <v/>
      </c>
      <c r="C591" s="510" t="str">
        <f>'別紙１-12月'!B51</f>
        <v/>
      </c>
      <c r="D591" s="510" t="str">
        <f>'別紙１-12月'!C51</f>
        <v/>
      </c>
      <c r="E591" s="510" t="str">
        <f>'別紙１-12月'!D51</f>
        <v/>
      </c>
      <c r="F591" s="510" t="str">
        <f>'別紙１-12月'!E51</f>
        <v/>
      </c>
      <c r="G591" s="510" t="str">
        <f>'別紙１-12月'!F51</f>
        <v/>
      </c>
      <c r="H591" s="510" t="str">
        <f>'別紙１-12月'!G51</f>
        <v/>
      </c>
      <c r="I591" s="510" t="str">
        <f>'別紙１-12月'!H51</f>
        <v/>
      </c>
      <c r="J591" s="510" t="str">
        <f>'別紙１-12月'!I51</f>
        <v/>
      </c>
      <c r="K591" s="510" t="str">
        <f>'別紙１-12月'!J51</f>
        <v/>
      </c>
      <c r="L591" s="510" t="str">
        <f>'別紙１-12月'!K51</f>
        <v/>
      </c>
      <c r="M591" s="511" t="str">
        <f>'別紙１-12月'!L51</f>
        <v/>
      </c>
      <c r="N591" s="512">
        <f>'別紙１-12月'!M51</f>
        <v>0</v>
      </c>
      <c r="O591" s="511">
        <f>'別紙１-12月'!N51</f>
        <v>0</v>
      </c>
      <c r="P591" s="511" t="str">
        <f>'別紙１-12月'!O51</f>
        <v/>
      </c>
      <c r="Q591" s="511" t="str">
        <f>'別紙１-12月'!P51</f>
        <v/>
      </c>
      <c r="R591" s="511" t="str">
        <f>'別紙１-12月'!Q51</f>
        <v/>
      </c>
      <c r="S591" s="511">
        <f>'別紙１-12月'!R51</f>
        <v>0</v>
      </c>
      <c r="T591" s="512">
        <f>'別紙１-12月'!S51</f>
        <v>0</v>
      </c>
      <c r="U591" s="512">
        <f>'別紙１-12月'!T51</f>
        <v>0</v>
      </c>
      <c r="V591" s="511">
        <f>'別紙１-12月'!U51</f>
        <v>0</v>
      </c>
      <c r="W591" s="511">
        <f>'別紙１-12月'!V51</f>
        <v>0</v>
      </c>
      <c r="X591" s="510" t="str">
        <f>'別紙１-12月'!W51</f>
        <v/>
      </c>
    </row>
    <row r="592">
      <c r="A592" s="510" t="s">
        <v>320</v>
      </c>
      <c r="B592" s="510" t="str">
        <f>'別紙１-12月'!A52</f>
        <v/>
      </c>
      <c r="C592" s="510" t="str">
        <f>'別紙１-12月'!B52</f>
        <v/>
      </c>
      <c r="D592" s="510" t="str">
        <f>'別紙１-12月'!C52</f>
        <v/>
      </c>
      <c r="E592" s="510" t="str">
        <f>'別紙１-12月'!D52</f>
        <v/>
      </c>
      <c r="F592" s="510" t="str">
        <f>'別紙１-12月'!E52</f>
        <v/>
      </c>
      <c r="G592" s="510" t="str">
        <f>'別紙１-12月'!F52</f>
        <v/>
      </c>
      <c r="H592" s="510" t="str">
        <f>'別紙１-12月'!G52</f>
        <v/>
      </c>
      <c r="I592" s="510" t="str">
        <f>'別紙１-12月'!H52</f>
        <v/>
      </c>
      <c r="J592" s="510" t="str">
        <f>'別紙１-12月'!I52</f>
        <v/>
      </c>
      <c r="K592" s="510" t="str">
        <f>'別紙１-12月'!J52</f>
        <v/>
      </c>
      <c r="L592" s="510" t="str">
        <f>'別紙１-12月'!K52</f>
        <v/>
      </c>
      <c r="M592" s="511" t="str">
        <f>'別紙１-12月'!L52</f>
        <v/>
      </c>
      <c r="N592" s="512">
        <f>'別紙１-12月'!M52</f>
        <v>0</v>
      </c>
      <c r="O592" s="511">
        <f>'別紙１-12月'!N52</f>
        <v>0</v>
      </c>
      <c r="P592" s="511" t="str">
        <f>'別紙１-12月'!O52</f>
        <v/>
      </c>
      <c r="Q592" s="511" t="str">
        <f>'別紙１-12月'!P52</f>
        <v/>
      </c>
      <c r="R592" s="511" t="str">
        <f>'別紙１-12月'!Q52</f>
        <v/>
      </c>
      <c r="S592" s="511">
        <f>'別紙１-12月'!R52</f>
        <v>0</v>
      </c>
      <c r="T592" s="512">
        <f>'別紙１-12月'!S52</f>
        <v>0</v>
      </c>
      <c r="U592" s="512">
        <f>'別紙１-12月'!T52</f>
        <v>0</v>
      </c>
      <c r="V592" s="511">
        <f>'別紙１-12月'!U52</f>
        <v>0</v>
      </c>
      <c r="W592" s="511">
        <f>'別紙１-12月'!V52</f>
        <v>0</v>
      </c>
      <c r="X592" s="510" t="str">
        <f>'別紙１-12月'!W52</f>
        <v/>
      </c>
    </row>
    <row r="593">
      <c r="A593" s="510" t="s">
        <v>320</v>
      </c>
      <c r="B593" s="510" t="str">
        <f>'別紙１-12月'!A53</f>
        <v/>
      </c>
      <c r="C593" s="510" t="str">
        <f>'別紙１-12月'!B53</f>
        <v/>
      </c>
      <c r="D593" s="510" t="str">
        <f>'別紙１-12月'!C53</f>
        <v/>
      </c>
      <c r="E593" s="510" t="str">
        <f>'別紙１-12月'!D53</f>
        <v/>
      </c>
      <c r="F593" s="510" t="str">
        <f>'別紙１-12月'!E53</f>
        <v/>
      </c>
      <c r="G593" s="510" t="str">
        <f>'別紙１-12月'!F53</f>
        <v/>
      </c>
      <c r="H593" s="510" t="str">
        <f>'別紙１-12月'!G53</f>
        <v/>
      </c>
      <c r="I593" s="510" t="str">
        <f>'別紙１-12月'!H53</f>
        <v/>
      </c>
      <c r="J593" s="510" t="str">
        <f>'別紙１-12月'!I53</f>
        <v/>
      </c>
      <c r="K593" s="510" t="str">
        <f>'別紙１-12月'!J53</f>
        <v/>
      </c>
      <c r="L593" s="510" t="str">
        <f>'別紙１-12月'!K53</f>
        <v/>
      </c>
      <c r="M593" s="511" t="str">
        <f>'別紙１-12月'!L53</f>
        <v/>
      </c>
      <c r="N593" s="512">
        <f>'別紙１-12月'!M53</f>
        <v>0</v>
      </c>
      <c r="O593" s="511">
        <f>'別紙１-12月'!N53</f>
        <v>0</v>
      </c>
      <c r="P593" s="511" t="str">
        <f>'別紙１-12月'!O53</f>
        <v/>
      </c>
      <c r="Q593" s="511" t="str">
        <f>'別紙１-12月'!P53</f>
        <v/>
      </c>
      <c r="R593" s="511" t="str">
        <f>'別紙１-12月'!Q53</f>
        <v/>
      </c>
      <c r="S593" s="511">
        <f>'別紙１-12月'!R53</f>
        <v>0</v>
      </c>
      <c r="T593" s="512">
        <f>'別紙１-12月'!S53</f>
        <v>0</v>
      </c>
      <c r="U593" s="512">
        <f>'別紙１-12月'!T53</f>
        <v>0</v>
      </c>
      <c r="V593" s="511">
        <f>'別紙１-12月'!U53</f>
        <v>0</v>
      </c>
      <c r="W593" s="511">
        <f>'別紙１-12月'!V53</f>
        <v>0</v>
      </c>
      <c r="X593" s="510" t="str">
        <f>'別紙１-12月'!W53</f>
        <v/>
      </c>
    </row>
    <row r="594">
      <c r="A594" s="510" t="s">
        <v>320</v>
      </c>
      <c r="B594" s="510" t="str">
        <f>'別紙１-12月'!A54</f>
        <v/>
      </c>
      <c r="C594" s="510" t="str">
        <f>'別紙１-12月'!B54</f>
        <v/>
      </c>
      <c r="D594" s="510" t="str">
        <f>'別紙１-12月'!C54</f>
        <v/>
      </c>
      <c r="E594" s="510" t="str">
        <f>'別紙１-12月'!D54</f>
        <v/>
      </c>
      <c r="F594" s="510" t="str">
        <f>'別紙１-12月'!E54</f>
        <v/>
      </c>
      <c r="G594" s="510" t="str">
        <f>'別紙１-12月'!F54</f>
        <v/>
      </c>
      <c r="H594" s="510" t="str">
        <f>'別紙１-12月'!G54</f>
        <v/>
      </c>
      <c r="I594" s="510" t="str">
        <f>'別紙１-12月'!H54</f>
        <v/>
      </c>
      <c r="J594" s="510" t="str">
        <f>'別紙１-12月'!I54</f>
        <v/>
      </c>
      <c r="K594" s="510" t="str">
        <f>'別紙１-12月'!J54</f>
        <v/>
      </c>
      <c r="L594" s="510" t="str">
        <f>'別紙１-12月'!K54</f>
        <v/>
      </c>
      <c r="M594" s="511" t="str">
        <f>'別紙１-12月'!L54</f>
        <v/>
      </c>
      <c r="N594" s="512">
        <f>'別紙１-12月'!M54</f>
        <v>0</v>
      </c>
      <c r="O594" s="511">
        <f>'別紙１-12月'!N54</f>
        <v>0</v>
      </c>
      <c r="P594" s="511" t="str">
        <f>'別紙１-12月'!O54</f>
        <v/>
      </c>
      <c r="Q594" s="511" t="str">
        <f>'別紙１-12月'!P54</f>
        <v/>
      </c>
      <c r="R594" s="511" t="str">
        <f>'別紙１-12月'!Q54</f>
        <v/>
      </c>
      <c r="S594" s="511">
        <f>'別紙１-12月'!R54</f>
        <v>0</v>
      </c>
      <c r="T594" s="512">
        <f>'別紙１-12月'!S54</f>
        <v>0</v>
      </c>
      <c r="U594" s="512">
        <f>'別紙１-12月'!T54</f>
        <v>0</v>
      </c>
      <c r="V594" s="511">
        <f>'別紙１-12月'!U54</f>
        <v>0</v>
      </c>
      <c r="W594" s="511">
        <f>'別紙１-12月'!V54</f>
        <v>0</v>
      </c>
      <c r="X594" s="510" t="str">
        <f>'別紙１-12月'!W54</f>
        <v/>
      </c>
    </row>
    <row r="595">
      <c r="A595" s="510" t="s">
        <v>320</v>
      </c>
      <c r="B595" s="510" t="str">
        <f>'別紙１-12月'!A55</f>
        <v/>
      </c>
      <c r="C595" s="510" t="str">
        <f>'別紙１-12月'!B55</f>
        <v/>
      </c>
      <c r="D595" s="510" t="str">
        <f>'別紙１-12月'!C55</f>
        <v/>
      </c>
      <c r="E595" s="510" t="str">
        <f>'別紙１-12月'!D55</f>
        <v/>
      </c>
      <c r="F595" s="510" t="str">
        <f>'別紙１-12月'!E55</f>
        <v/>
      </c>
      <c r="G595" s="510" t="str">
        <f>'別紙１-12月'!F55</f>
        <v/>
      </c>
      <c r="H595" s="510" t="str">
        <f>'別紙１-12月'!G55</f>
        <v/>
      </c>
      <c r="I595" s="510" t="str">
        <f>'別紙１-12月'!H55</f>
        <v/>
      </c>
      <c r="J595" s="510" t="str">
        <f>'別紙１-12月'!I55</f>
        <v/>
      </c>
      <c r="K595" s="510" t="str">
        <f>'別紙１-12月'!J55</f>
        <v/>
      </c>
      <c r="L595" s="510" t="str">
        <f>'別紙１-12月'!K55</f>
        <v/>
      </c>
      <c r="M595" s="511" t="str">
        <f>'別紙１-12月'!L55</f>
        <v/>
      </c>
      <c r="N595" s="512">
        <f>'別紙１-12月'!M55</f>
        <v>0</v>
      </c>
      <c r="O595" s="511">
        <f>'別紙１-12月'!N55</f>
        <v>0</v>
      </c>
      <c r="P595" s="511" t="str">
        <f>'別紙１-12月'!O55</f>
        <v/>
      </c>
      <c r="Q595" s="511" t="str">
        <f>'別紙１-12月'!P55</f>
        <v/>
      </c>
      <c r="R595" s="511" t="str">
        <f>'別紙１-12月'!Q55</f>
        <v/>
      </c>
      <c r="S595" s="511">
        <f>'別紙１-12月'!R55</f>
        <v>0</v>
      </c>
      <c r="T595" s="512">
        <f>'別紙１-12月'!S55</f>
        <v>0</v>
      </c>
      <c r="U595" s="512">
        <f>'別紙１-12月'!T55</f>
        <v>0</v>
      </c>
      <c r="V595" s="511">
        <f>'別紙１-12月'!U55</f>
        <v>0</v>
      </c>
      <c r="W595" s="511">
        <f>'別紙１-12月'!V55</f>
        <v>0</v>
      </c>
      <c r="X595" s="510" t="str">
        <f>'別紙１-12月'!W55</f>
        <v/>
      </c>
    </row>
    <row r="596">
      <c r="A596" s="510" t="s">
        <v>320</v>
      </c>
      <c r="B596" s="510" t="str">
        <f>'別紙１-12月'!A56</f>
        <v/>
      </c>
      <c r="C596" s="510" t="str">
        <f>'別紙１-12月'!B56</f>
        <v/>
      </c>
      <c r="D596" s="510" t="str">
        <f>'別紙１-12月'!C56</f>
        <v/>
      </c>
      <c r="E596" s="510" t="str">
        <f>'別紙１-12月'!D56</f>
        <v/>
      </c>
      <c r="F596" s="510" t="str">
        <f>'別紙１-12月'!E56</f>
        <v/>
      </c>
      <c r="G596" s="510" t="str">
        <f>'別紙１-12月'!F56</f>
        <v/>
      </c>
      <c r="H596" s="510" t="str">
        <f>'別紙１-12月'!G56</f>
        <v/>
      </c>
      <c r="I596" s="510" t="str">
        <f>'別紙１-12月'!H56</f>
        <v/>
      </c>
      <c r="J596" s="510" t="str">
        <f>'別紙１-12月'!I56</f>
        <v/>
      </c>
      <c r="K596" s="510" t="str">
        <f>'別紙１-12月'!J56</f>
        <v/>
      </c>
      <c r="L596" s="510" t="str">
        <f>'別紙１-12月'!K56</f>
        <v/>
      </c>
      <c r="M596" s="511" t="str">
        <f>'別紙１-12月'!L56</f>
        <v/>
      </c>
      <c r="N596" s="512">
        <f>'別紙１-12月'!M56</f>
        <v>0</v>
      </c>
      <c r="O596" s="511">
        <f>'別紙１-12月'!N56</f>
        <v>0</v>
      </c>
      <c r="P596" s="511" t="str">
        <f>'別紙１-12月'!O56</f>
        <v/>
      </c>
      <c r="Q596" s="511" t="str">
        <f>'別紙１-12月'!P56</f>
        <v/>
      </c>
      <c r="R596" s="511" t="str">
        <f>'別紙１-12月'!Q56</f>
        <v/>
      </c>
      <c r="S596" s="511">
        <f>'別紙１-12月'!R56</f>
        <v>0</v>
      </c>
      <c r="T596" s="512">
        <f>'別紙１-12月'!S56</f>
        <v>0</v>
      </c>
      <c r="U596" s="512">
        <f>'別紙１-12月'!T56</f>
        <v>0</v>
      </c>
      <c r="V596" s="511">
        <f>'別紙１-12月'!U56</f>
        <v>0</v>
      </c>
      <c r="W596" s="511">
        <f>'別紙１-12月'!V56</f>
        <v>0</v>
      </c>
      <c r="X596" s="510" t="str">
        <f>'別紙１-12月'!W56</f>
        <v/>
      </c>
    </row>
    <row r="597">
      <c r="A597" s="510" t="s">
        <v>320</v>
      </c>
      <c r="B597" s="510" t="str">
        <f>'別紙１-12月'!A57</f>
        <v/>
      </c>
      <c r="C597" s="510" t="str">
        <f>'別紙１-12月'!B57</f>
        <v/>
      </c>
      <c r="D597" s="510" t="str">
        <f>'別紙１-12月'!C57</f>
        <v/>
      </c>
      <c r="E597" s="510" t="str">
        <f>'別紙１-12月'!D57</f>
        <v/>
      </c>
      <c r="F597" s="510" t="str">
        <f>'別紙１-12月'!E57</f>
        <v/>
      </c>
      <c r="G597" s="510" t="str">
        <f>'別紙１-12月'!F57</f>
        <v/>
      </c>
      <c r="H597" s="510" t="str">
        <f>'別紙１-12月'!G57</f>
        <v/>
      </c>
      <c r="I597" s="510" t="str">
        <f>'別紙１-12月'!H57</f>
        <v/>
      </c>
      <c r="J597" s="510" t="str">
        <f>'別紙１-12月'!I57</f>
        <v/>
      </c>
      <c r="K597" s="510" t="str">
        <f>'別紙１-12月'!J57</f>
        <v/>
      </c>
      <c r="L597" s="510" t="str">
        <f>'別紙１-12月'!K57</f>
        <v/>
      </c>
      <c r="M597" s="511" t="str">
        <f>'別紙１-12月'!L57</f>
        <v/>
      </c>
      <c r="N597" s="512">
        <f>'別紙１-12月'!M57</f>
        <v>0</v>
      </c>
      <c r="O597" s="511">
        <f>'別紙１-12月'!N57</f>
        <v>0</v>
      </c>
      <c r="P597" s="511" t="str">
        <f>'別紙１-12月'!O57</f>
        <v/>
      </c>
      <c r="Q597" s="511" t="str">
        <f>'別紙１-12月'!P57</f>
        <v/>
      </c>
      <c r="R597" s="511" t="str">
        <f>'別紙１-12月'!Q57</f>
        <v/>
      </c>
      <c r="S597" s="511">
        <f>'別紙１-12月'!R57</f>
        <v>0</v>
      </c>
      <c r="T597" s="512">
        <f>'別紙１-12月'!S57</f>
        <v>0</v>
      </c>
      <c r="U597" s="512">
        <f>'別紙１-12月'!T57</f>
        <v>0</v>
      </c>
      <c r="V597" s="511">
        <f>'別紙１-12月'!U57</f>
        <v>0</v>
      </c>
      <c r="W597" s="511">
        <f>'別紙１-12月'!V57</f>
        <v>0</v>
      </c>
      <c r="X597" s="510" t="str">
        <f>'別紙１-12月'!W57</f>
        <v/>
      </c>
    </row>
    <row r="598">
      <c r="A598" s="510" t="s">
        <v>320</v>
      </c>
      <c r="B598" s="510" t="str">
        <f>'別紙１-12月'!A58</f>
        <v/>
      </c>
      <c r="C598" s="510" t="str">
        <f>'別紙１-12月'!B58</f>
        <v/>
      </c>
      <c r="D598" s="510" t="str">
        <f>'別紙１-12月'!C58</f>
        <v/>
      </c>
      <c r="E598" s="510" t="str">
        <f>'別紙１-12月'!D58</f>
        <v/>
      </c>
      <c r="F598" s="510" t="str">
        <f>'別紙１-12月'!E58</f>
        <v/>
      </c>
      <c r="G598" s="510" t="str">
        <f>'別紙１-12月'!F58</f>
        <v/>
      </c>
      <c r="H598" s="510" t="str">
        <f>'別紙１-12月'!G58</f>
        <v/>
      </c>
      <c r="I598" s="510" t="str">
        <f>'別紙１-12月'!H58</f>
        <v/>
      </c>
      <c r="J598" s="510" t="str">
        <f>'別紙１-12月'!I58</f>
        <v/>
      </c>
      <c r="K598" s="510" t="str">
        <f>'別紙１-12月'!J58</f>
        <v/>
      </c>
      <c r="L598" s="510" t="str">
        <f>'別紙１-12月'!K58</f>
        <v/>
      </c>
      <c r="M598" s="511" t="str">
        <f>'別紙１-12月'!L58</f>
        <v/>
      </c>
      <c r="N598" s="512">
        <f>'別紙１-12月'!M58</f>
        <v>0</v>
      </c>
      <c r="O598" s="511">
        <f>'別紙１-12月'!N58</f>
        <v>0</v>
      </c>
      <c r="P598" s="511" t="str">
        <f>'別紙１-12月'!O58</f>
        <v/>
      </c>
      <c r="Q598" s="511" t="str">
        <f>'別紙１-12月'!P58</f>
        <v/>
      </c>
      <c r="R598" s="511" t="str">
        <f>'別紙１-12月'!Q58</f>
        <v/>
      </c>
      <c r="S598" s="511">
        <f>'別紙１-12月'!R58</f>
        <v>0</v>
      </c>
      <c r="T598" s="512">
        <f>'別紙１-12月'!S58</f>
        <v>0</v>
      </c>
      <c r="U598" s="512">
        <f>'別紙１-12月'!T58</f>
        <v>0</v>
      </c>
      <c r="V598" s="511">
        <f>'別紙１-12月'!U58</f>
        <v>0</v>
      </c>
      <c r="W598" s="511">
        <f>'別紙１-12月'!V58</f>
        <v>0</v>
      </c>
      <c r="X598" s="510" t="str">
        <f>'別紙１-12月'!W58</f>
        <v/>
      </c>
    </row>
    <row r="599">
      <c r="A599" s="510" t="s">
        <v>320</v>
      </c>
      <c r="B599" s="510" t="str">
        <f>'別紙１-12月'!A59</f>
        <v/>
      </c>
      <c r="C599" s="510" t="str">
        <f>'別紙１-12月'!B59</f>
        <v/>
      </c>
      <c r="D599" s="510" t="str">
        <f>'別紙１-12月'!C59</f>
        <v/>
      </c>
      <c r="E599" s="510" t="str">
        <f>'別紙１-12月'!D59</f>
        <v/>
      </c>
      <c r="F599" s="510" t="str">
        <f>'別紙１-12月'!E59</f>
        <v/>
      </c>
      <c r="G599" s="510" t="str">
        <f>'別紙１-12月'!F59</f>
        <v/>
      </c>
      <c r="H599" s="510" t="str">
        <f>'別紙１-12月'!G59</f>
        <v/>
      </c>
      <c r="I599" s="510" t="str">
        <f>'別紙１-12月'!H59</f>
        <v/>
      </c>
      <c r="J599" s="510" t="str">
        <f>'別紙１-12月'!I59</f>
        <v/>
      </c>
      <c r="K599" s="510" t="str">
        <f>'別紙１-12月'!J59</f>
        <v/>
      </c>
      <c r="L599" s="510" t="str">
        <f>'別紙１-12月'!K59</f>
        <v/>
      </c>
      <c r="M599" s="511" t="str">
        <f>'別紙１-12月'!L59</f>
        <v/>
      </c>
      <c r="N599" s="512">
        <f>'別紙１-12月'!M59</f>
        <v>0</v>
      </c>
      <c r="O599" s="511">
        <f>'別紙１-12月'!N59</f>
        <v>0</v>
      </c>
      <c r="P599" s="511" t="str">
        <f>'別紙１-12月'!O59</f>
        <v/>
      </c>
      <c r="Q599" s="511" t="str">
        <f>'別紙１-12月'!P59</f>
        <v/>
      </c>
      <c r="R599" s="511" t="str">
        <f>'別紙１-12月'!Q59</f>
        <v/>
      </c>
      <c r="S599" s="511">
        <f>'別紙１-12月'!R59</f>
        <v>0</v>
      </c>
      <c r="T599" s="512">
        <f>'別紙１-12月'!S59</f>
        <v>0</v>
      </c>
      <c r="U599" s="512">
        <f>'別紙１-12月'!T59</f>
        <v>0</v>
      </c>
      <c r="V599" s="511">
        <f>'別紙１-12月'!U59</f>
        <v>0</v>
      </c>
      <c r="W599" s="511">
        <f>'別紙１-12月'!V59</f>
        <v>0</v>
      </c>
      <c r="X599" s="510" t="str">
        <f>'別紙１-12月'!W59</f>
        <v/>
      </c>
    </row>
    <row r="600">
      <c r="A600" s="510" t="s">
        <v>320</v>
      </c>
      <c r="B600" s="510" t="str">
        <f>'別紙１-12月'!A60</f>
        <v/>
      </c>
      <c r="C600" s="510" t="str">
        <f>'別紙１-12月'!B60</f>
        <v/>
      </c>
      <c r="D600" s="510" t="str">
        <f>'別紙１-12月'!C60</f>
        <v/>
      </c>
      <c r="E600" s="510" t="str">
        <f>'別紙１-12月'!D60</f>
        <v/>
      </c>
      <c r="F600" s="510" t="str">
        <f>'別紙１-12月'!E60</f>
        <v/>
      </c>
      <c r="G600" s="510" t="str">
        <f>'別紙１-12月'!F60</f>
        <v/>
      </c>
      <c r="H600" s="510" t="str">
        <f>'別紙１-12月'!G60</f>
        <v/>
      </c>
      <c r="I600" s="510" t="str">
        <f>'別紙１-12月'!H60</f>
        <v/>
      </c>
      <c r="J600" s="510" t="str">
        <f>'別紙１-12月'!I60</f>
        <v/>
      </c>
      <c r="K600" s="510" t="str">
        <f>'別紙１-12月'!J60</f>
        <v/>
      </c>
      <c r="L600" s="510" t="str">
        <f>'別紙１-12月'!K60</f>
        <v/>
      </c>
      <c r="M600" s="511" t="str">
        <f>'別紙１-12月'!L60</f>
        <v/>
      </c>
      <c r="N600" s="512">
        <f>'別紙１-12月'!M60</f>
        <v>0</v>
      </c>
      <c r="O600" s="511">
        <f>'別紙１-12月'!N60</f>
        <v>0</v>
      </c>
      <c r="P600" s="511" t="str">
        <f>'別紙１-12月'!O60</f>
        <v/>
      </c>
      <c r="Q600" s="511" t="str">
        <f>'別紙１-12月'!P60</f>
        <v/>
      </c>
      <c r="R600" s="511" t="str">
        <f>'別紙１-12月'!Q60</f>
        <v/>
      </c>
      <c r="S600" s="511">
        <f>'別紙１-12月'!R60</f>
        <v>0</v>
      </c>
      <c r="T600" s="512">
        <f>'別紙１-12月'!S60</f>
        <v>0</v>
      </c>
      <c r="U600" s="512">
        <f>'別紙１-12月'!T60</f>
        <v>0</v>
      </c>
      <c r="V600" s="511">
        <f>'別紙１-12月'!U60</f>
        <v>0</v>
      </c>
      <c r="W600" s="511">
        <f>'別紙１-12月'!V60</f>
        <v>0</v>
      </c>
      <c r="X600" s="510" t="str">
        <f>'別紙１-12月'!W60</f>
        <v/>
      </c>
    </row>
    <row r="601">
      <c r="A601" s="510" t="s">
        <v>320</v>
      </c>
      <c r="B601" s="510" t="str">
        <f>'別紙１-12月'!A61</f>
        <v/>
      </c>
      <c r="C601" s="510" t="str">
        <f>'別紙１-12月'!B61</f>
        <v/>
      </c>
      <c r="D601" s="510" t="str">
        <f>'別紙１-12月'!C61</f>
        <v/>
      </c>
      <c r="E601" s="510" t="str">
        <f>'別紙１-12月'!D61</f>
        <v/>
      </c>
      <c r="F601" s="510" t="str">
        <f>'別紙１-12月'!E61</f>
        <v/>
      </c>
      <c r="G601" s="510" t="str">
        <f>'別紙１-12月'!F61</f>
        <v/>
      </c>
      <c r="H601" s="510" t="str">
        <f>'別紙１-12月'!G61</f>
        <v/>
      </c>
      <c r="I601" s="510" t="str">
        <f>'別紙１-12月'!H61</f>
        <v/>
      </c>
      <c r="J601" s="510" t="str">
        <f>'別紙１-12月'!I61</f>
        <v/>
      </c>
      <c r="K601" s="510" t="str">
        <f>'別紙１-12月'!J61</f>
        <v/>
      </c>
      <c r="L601" s="510" t="str">
        <f>'別紙１-12月'!K61</f>
        <v/>
      </c>
      <c r="M601" s="511" t="str">
        <f>'別紙１-12月'!L61</f>
        <v/>
      </c>
      <c r="N601" s="512">
        <f>'別紙１-12月'!M61</f>
        <v>0</v>
      </c>
      <c r="O601" s="511">
        <f>'別紙１-12月'!N61</f>
        <v>0</v>
      </c>
      <c r="P601" s="511" t="str">
        <f>'別紙１-12月'!O61</f>
        <v/>
      </c>
      <c r="Q601" s="511" t="str">
        <f>'別紙１-12月'!P61</f>
        <v/>
      </c>
      <c r="R601" s="511" t="str">
        <f>'別紙１-12月'!Q61</f>
        <v/>
      </c>
      <c r="S601" s="511">
        <f>'別紙１-12月'!R61</f>
        <v>0</v>
      </c>
      <c r="T601" s="512">
        <f>'別紙１-12月'!S61</f>
        <v>0</v>
      </c>
      <c r="U601" s="512">
        <f>'別紙１-12月'!T61</f>
        <v>0</v>
      </c>
      <c r="V601" s="511">
        <f>'別紙１-12月'!U61</f>
        <v>0</v>
      </c>
      <c r="W601" s="511">
        <f>'別紙１-12月'!V61</f>
        <v>0</v>
      </c>
      <c r="X601" s="510" t="str">
        <f>'別紙１-12月'!W61</f>
        <v/>
      </c>
    </row>
    <row r="602">
      <c r="A602" s="510" t="s">
        <v>320</v>
      </c>
      <c r="B602" s="510" t="str">
        <f>'別紙１-12月'!A62</f>
        <v/>
      </c>
      <c r="C602" s="510" t="str">
        <f>'別紙１-12月'!B62</f>
        <v/>
      </c>
      <c r="D602" s="510" t="str">
        <f>'別紙１-12月'!C62</f>
        <v/>
      </c>
      <c r="E602" s="510" t="str">
        <f>'別紙１-12月'!D62</f>
        <v/>
      </c>
      <c r="F602" s="510" t="str">
        <f>'別紙１-12月'!E62</f>
        <v/>
      </c>
      <c r="G602" s="510" t="str">
        <f>'別紙１-12月'!F62</f>
        <v/>
      </c>
      <c r="H602" s="510" t="str">
        <f>'別紙１-12月'!G62</f>
        <v/>
      </c>
      <c r="I602" s="510" t="str">
        <f>'別紙１-12月'!H62</f>
        <v/>
      </c>
      <c r="J602" s="510" t="str">
        <f>'別紙１-12月'!I62</f>
        <v/>
      </c>
      <c r="K602" s="510" t="str">
        <f>'別紙１-12月'!J62</f>
        <v/>
      </c>
      <c r="L602" s="510" t="str">
        <f>'別紙１-12月'!K62</f>
        <v/>
      </c>
      <c r="M602" s="511" t="str">
        <f>'別紙１-12月'!L62</f>
        <v/>
      </c>
      <c r="N602" s="512">
        <f>'別紙１-12月'!M62</f>
        <v>0</v>
      </c>
      <c r="O602" s="511">
        <f>'別紙１-12月'!N62</f>
        <v>0</v>
      </c>
      <c r="P602" s="511" t="str">
        <f>'別紙１-12月'!O62</f>
        <v/>
      </c>
      <c r="Q602" s="511" t="str">
        <f>'別紙１-12月'!P62</f>
        <v/>
      </c>
      <c r="R602" s="511" t="str">
        <f>'別紙１-12月'!Q62</f>
        <v/>
      </c>
      <c r="S602" s="511">
        <f>'別紙１-12月'!R62</f>
        <v>0</v>
      </c>
      <c r="T602" s="512">
        <f>'別紙１-12月'!S62</f>
        <v>0</v>
      </c>
      <c r="U602" s="512">
        <f>'別紙１-12月'!T62</f>
        <v>0</v>
      </c>
      <c r="V602" s="511">
        <f>'別紙１-12月'!U62</f>
        <v>0</v>
      </c>
      <c r="W602" s="511">
        <f>'別紙１-12月'!V62</f>
        <v>0</v>
      </c>
      <c r="X602" s="510" t="str">
        <f>'別紙１-12月'!W62</f>
        <v/>
      </c>
    </row>
    <row r="603">
      <c r="A603" s="510" t="s">
        <v>320</v>
      </c>
      <c r="B603" s="510" t="str">
        <f>'別紙１-12月'!A63</f>
        <v/>
      </c>
      <c r="C603" s="510" t="str">
        <f>'別紙１-12月'!B63</f>
        <v/>
      </c>
      <c r="D603" s="510" t="str">
        <f>'別紙１-12月'!C63</f>
        <v/>
      </c>
      <c r="E603" s="510" t="str">
        <f>'別紙１-12月'!D63</f>
        <v/>
      </c>
      <c r="F603" s="510" t="str">
        <f>'別紙１-12月'!E63</f>
        <v/>
      </c>
      <c r="G603" s="510" t="str">
        <f>'別紙１-12月'!F63</f>
        <v/>
      </c>
      <c r="H603" s="510" t="str">
        <f>'別紙１-12月'!G63</f>
        <v/>
      </c>
      <c r="I603" s="510" t="str">
        <f>'別紙１-12月'!H63</f>
        <v/>
      </c>
      <c r="J603" s="510" t="str">
        <f>'別紙１-12月'!I63</f>
        <v/>
      </c>
      <c r="K603" s="510" t="str">
        <f>'別紙１-12月'!J63</f>
        <v/>
      </c>
      <c r="L603" s="510" t="str">
        <f>'別紙１-12月'!K63</f>
        <v/>
      </c>
      <c r="M603" s="511" t="str">
        <f>'別紙１-12月'!L63</f>
        <v/>
      </c>
      <c r="N603" s="512">
        <f>'別紙１-12月'!M63</f>
        <v>0</v>
      </c>
      <c r="O603" s="511">
        <f>'別紙１-12月'!N63</f>
        <v>0</v>
      </c>
      <c r="P603" s="511" t="str">
        <f>'別紙１-12月'!O63</f>
        <v/>
      </c>
      <c r="Q603" s="511" t="str">
        <f>'別紙１-12月'!P63</f>
        <v/>
      </c>
      <c r="R603" s="511" t="str">
        <f>'別紙１-12月'!Q63</f>
        <v/>
      </c>
      <c r="S603" s="511">
        <f>'別紙１-12月'!R63</f>
        <v>0</v>
      </c>
      <c r="T603" s="512">
        <f>'別紙１-12月'!S63</f>
        <v>0</v>
      </c>
      <c r="U603" s="512">
        <f>'別紙１-12月'!T63</f>
        <v>0</v>
      </c>
      <c r="V603" s="511">
        <f>'別紙１-12月'!U63</f>
        <v>0</v>
      </c>
      <c r="W603" s="511">
        <f>'別紙１-12月'!V63</f>
        <v>0</v>
      </c>
      <c r="X603" s="510" t="str">
        <f>'別紙１-12月'!W63</f>
        <v/>
      </c>
    </row>
    <row r="604">
      <c r="A604" s="510" t="s">
        <v>320</v>
      </c>
      <c r="B604" s="510" t="str">
        <f>'別紙１-12月'!A64</f>
        <v/>
      </c>
      <c r="C604" s="510" t="str">
        <f>'別紙１-12月'!B64</f>
        <v/>
      </c>
      <c r="D604" s="510" t="str">
        <f>'別紙１-12月'!C64</f>
        <v/>
      </c>
      <c r="E604" s="510" t="str">
        <f>'別紙１-12月'!D64</f>
        <v/>
      </c>
      <c r="F604" s="510" t="str">
        <f>'別紙１-12月'!E64</f>
        <v/>
      </c>
      <c r="G604" s="510" t="str">
        <f>'別紙１-12月'!F64</f>
        <v/>
      </c>
      <c r="H604" s="510" t="str">
        <f>'別紙１-12月'!G64</f>
        <v/>
      </c>
      <c r="I604" s="510" t="str">
        <f>'別紙１-12月'!H64</f>
        <v/>
      </c>
      <c r="J604" s="510" t="str">
        <f>'別紙１-12月'!I64</f>
        <v/>
      </c>
      <c r="K604" s="510" t="str">
        <f>'別紙１-12月'!J64</f>
        <v/>
      </c>
      <c r="L604" s="510" t="str">
        <f>'別紙１-12月'!K64</f>
        <v/>
      </c>
      <c r="M604" s="511" t="str">
        <f>'別紙１-12月'!L64</f>
        <v/>
      </c>
      <c r="N604" s="512">
        <f>'別紙１-12月'!M64</f>
        <v>0</v>
      </c>
      <c r="O604" s="511">
        <f>'別紙１-12月'!N64</f>
        <v>0</v>
      </c>
      <c r="P604" s="511" t="str">
        <f>'別紙１-12月'!O64</f>
        <v/>
      </c>
      <c r="Q604" s="511" t="str">
        <f>'別紙１-12月'!P64</f>
        <v/>
      </c>
      <c r="R604" s="511" t="str">
        <f>'別紙１-12月'!Q64</f>
        <v/>
      </c>
      <c r="S604" s="511">
        <f>'別紙１-12月'!R64</f>
        <v>0</v>
      </c>
      <c r="T604" s="512">
        <f>'別紙１-12月'!S64</f>
        <v>0</v>
      </c>
      <c r="U604" s="512">
        <f>'別紙１-12月'!T64</f>
        <v>0</v>
      </c>
      <c r="V604" s="511">
        <f>'別紙１-12月'!U64</f>
        <v>0</v>
      </c>
      <c r="W604" s="511">
        <f>'別紙１-12月'!V64</f>
        <v>0</v>
      </c>
      <c r="X604" s="510" t="str">
        <f>'別紙１-12月'!W64</f>
        <v/>
      </c>
    </row>
    <row r="605">
      <c r="A605" s="510" t="s">
        <v>320</v>
      </c>
      <c r="B605" s="510" t="str">
        <f>'別紙１-12月'!A65</f>
        <v/>
      </c>
      <c r="C605" s="510" t="str">
        <f>'別紙１-12月'!B65</f>
        <v/>
      </c>
      <c r="D605" s="510" t="str">
        <f>'別紙１-12月'!C65</f>
        <v/>
      </c>
      <c r="E605" s="510" t="str">
        <f>'別紙１-12月'!D65</f>
        <v/>
      </c>
      <c r="F605" s="510" t="str">
        <f>'別紙１-12月'!E65</f>
        <v/>
      </c>
      <c r="G605" s="510" t="str">
        <f>'別紙１-12月'!F65</f>
        <v/>
      </c>
      <c r="H605" s="510" t="str">
        <f>'別紙１-12月'!G65</f>
        <v/>
      </c>
      <c r="I605" s="510" t="str">
        <f>'別紙１-12月'!H65</f>
        <v/>
      </c>
      <c r="J605" s="510" t="str">
        <f>'別紙１-12月'!I65</f>
        <v/>
      </c>
      <c r="K605" s="510" t="str">
        <f>'別紙１-12月'!J65</f>
        <v/>
      </c>
      <c r="L605" s="510" t="str">
        <f>'別紙１-12月'!K65</f>
        <v/>
      </c>
      <c r="M605" s="511" t="str">
        <f>'別紙１-12月'!L65</f>
        <v/>
      </c>
      <c r="N605" s="512">
        <f>'別紙１-12月'!M65</f>
        <v>0</v>
      </c>
      <c r="O605" s="511">
        <f>'別紙１-12月'!N65</f>
        <v>0</v>
      </c>
      <c r="P605" s="511" t="str">
        <f>'別紙１-12月'!O65</f>
        <v/>
      </c>
      <c r="Q605" s="511" t="str">
        <f>'別紙１-12月'!P65</f>
        <v/>
      </c>
      <c r="R605" s="511" t="str">
        <f>'別紙１-12月'!Q65</f>
        <v/>
      </c>
      <c r="S605" s="511">
        <f>'別紙１-12月'!R65</f>
        <v>0</v>
      </c>
      <c r="T605" s="512">
        <f>'別紙１-12月'!S65</f>
        <v>0</v>
      </c>
      <c r="U605" s="512">
        <f>'別紙１-12月'!T65</f>
        <v>0</v>
      </c>
      <c r="V605" s="511">
        <f>'別紙１-12月'!U65</f>
        <v>0</v>
      </c>
      <c r="W605" s="511">
        <f>'別紙１-12月'!V65</f>
        <v>0</v>
      </c>
      <c r="X605" s="510" t="str">
        <f>'別紙１-12月'!W65</f>
        <v/>
      </c>
    </row>
    <row r="606">
      <c r="A606" s="510" t="s">
        <v>320</v>
      </c>
      <c r="B606" s="510" t="str">
        <f>'別紙１-12月'!A66</f>
        <v/>
      </c>
      <c r="C606" s="510" t="str">
        <f>'別紙１-12月'!B66</f>
        <v/>
      </c>
      <c r="D606" s="510" t="str">
        <f>'別紙１-12月'!C66</f>
        <v/>
      </c>
      <c r="E606" s="510" t="str">
        <f>'別紙１-12月'!D66</f>
        <v/>
      </c>
      <c r="F606" s="510" t="str">
        <f>'別紙１-12月'!E66</f>
        <v/>
      </c>
      <c r="G606" s="510" t="str">
        <f>'別紙１-12月'!F66</f>
        <v/>
      </c>
      <c r="H606" s="510" t="str">
        <f>'別紙１-12月'!G66</f>
        <v/>
      </c>
      <c r="I606" s="510" t="str">
        <f>'別紙１-12月'!H66</f>
        <v/>
      </c>
      <c r="J606" s="510" t="str">
        <f>'別紙１-12月'!I66</f>
        <v/>
      </c>
      <c r="K606" s="510" t="str">
        <f>'別紙１-12月'!J66</f>
        <v/>
      </c>
      <c r="L606" s="510" t="str">
        <f>'別紙１-12月'!K66</f>
        <v/>
      </c>
      <c r="M606" s="511" t="str">
        <f>'別紙１-12月'!L66</f>
        <v/>
      </c>
      <c r="N606" s="512">
        <f>'別紙１-12月'!M66</f>
        <v>0</v>
      </c>
      <c r="O606" s="511">
        <f>'別紙１-12月'!N66</f>
        <v>0</v>
      </c>
      <c r="P606" s="511" t="str">
        <f>'別紙１-12月'!O66</f>
        <v/>
      </c>
      <c r="Q606" s="511" t="str">
        <f>'別紙１-12月'!P66</f>
        <v/>
      </c>
      <c r="R606" s="511" t="str">
        <f>'別紙１-12月'!Q66</f>
        <v/>
      </c>
      <c r="S606" s="511">
        <f>'別紙１-12月'!R66</f>
        <v>0</v>
      </c>
      <c r="T606" s="512">
        <f>'別紙１-12月'!S66</f>
        <v>0</v>
      </c>
      <c r="U606" s="512">
        <f>'別紙１-12月'!T66</f>
        <v>0</v>
      </c>
      <c r="V606" s="511">
        <f>'別紙１-12月'!U66</f>
        <v>0</v>
      </c>
      <c r="W606" s="511">
        <f>'別紙１-12月'!V66</f>
        <v>0</v>
      </c>
      <c r="X606" s="510" t="str">
        <f>'別紙１-12月'!W66</f>
        <v/>
      </c>
    </row>
    <row r="607">
      <c r="A607" s="510" t="s">
        <v>320</v>
      </c>
      <c r="B607" s="510" t="str">
        <f>'別紙１-12月'!A67</f>
        <v/>
      </c>
      <c r="C607" s="510" t="str">
        <f>'別紙１-12月'!B67</f>
        <v/>
      </c>
      <c r="D607" s="510" t="str">
        <f>'別紙１-12月'!C67</f>
        <v/>
      </c>
      <c r="E607" s="510" t="str">
        <f>'別紙１-12月'!D67</f>
        <v/>
      </c>
      <c r="F607" s="510" t="str">
        <f>'別紙１-12月'!E67</f>
        <v/>
      </c>
      <c r="G607" s="510" t="str">
        <f>'別紙１-12月'!F67</f>
        <v/>
      </c>
      <c r="H607" s="510" t="str">
        <f>'別紙１-12月'!G67</f>
        <v/>
      </c>
      <c r="I607" s="510" t="str">
        <f>'別紙１-12月'!H67</f>
        <v/>
      </c>
      <c r="J607" s="510" t="str">
        <f>'別紙１-12月'!I67</f>
        <v/>
      </c>
      <c r="K607" s="510" t="str">
        <f>'別紙１-12月'!J67</f>
        <v/>
      </c>
      <c r="L607" s="510" t="str">
        <f>'別紙１-12月'!K67</f>
        <v/>
      </c>
      <c r="M607" s="511" t="str">
        <f>'別紙１-12月'!L67</f>
        <v/>
      </c>
      <c r="N607" s="512">
        <f>'別紙１-12月'!M67</f>
        <v>0</v>
      </c>
      <c r="O607" s="511">
        <f>'別紙１-12月'!N67</f>
        <v>0</v>
      </c>
      <c r="P607" s="511" t="str">
        <f>'別紙１-12月'!O67</f>
        <v/>
      </c>
      <c r="Q607" s="511" t="str">
        <f>'別紙１-12月'!P67</f>
        <v/>
      </c>
      <c r="R607" s="511" t="str">
        <f>'別紙１-12月'!Q67</f>
        <v/>
      </c>
      <c r="S607" s="511">
        <f>'別紙１-12月'!R67</f>
        <v>0</v>
      </c>
      <c r="T607" s="512">
        <f>'別紙１-12月'!S67</f>
        <v>0</v>
      </c>
      <c r="U607" s="512">
        <f>'別紙１-12月'!T67</f>
        <v>0</v>
      </c>
      <c r="V607" s="511">
        <f>'別紙１-12月'!U67</f>
        <v>0</v>
      </c>
      <c r="W607" s="511">
        <f>'別紙１-12月'!V67</f>
        <v>0</v>
      </c>
      <c r="X607" s="510" t="str">
        <f>'別紙１-12月'!W67</f>
        <v/>
      </c>
    </row>
    <row r="608">
      <c r="A608" s="510" t="s">
        <v>320</v>
      </c>
      <c r="B608" s="510" t="str">
        <f>'別紙１-12月'!A68</f>
        <v/>
      </c>
      <c r="C608" s="510" t="str">
        <f>'別紙１-12月'!B68</f>
        <v/>
      </c>
      <c r="D608" s="510" t="str">
        <f>'別紙１-12月'!C68</f>
        <v/>
      </c>
      <c r="E608" s="510" t="str">
        <f>'別紙１-12月'!D68</f>
        <v/>
      </c>
      <c r="F608" s="510" t="str">
        <f>'別紙１-12月'!E68</f>
        <v/>
      </c>
      <c r="G608" s="510" t="str">
        <f>'別紙１-12月'!F68</f>
        <v/>
      </c>
      <c r="H608" s="510" t="str">
        <f>'別紙１-12月'!G68</f>
        <v/>
      </c>
      <c r="I608" s="510" t="str">
        <f>'別紙１-12月'!H68</f>
        <v/>
      </c>
      <c r="J608" s="510" t="str">
        <f>'別紙１-12月'!I68</f>
        <v/>
      </c>
      <c r="K608" s="510" t="str">
        <f>'別紙１-12月'!J68</f>
        <v/>
      </c>
      <c r="L608" s="510" t="str">
        <f>'別紙１-12月'!K68</f>
        <v/>
      </c>
      <c r="M608" s="511" t="str">
        <f>'別紙１-12月'!L68</f>
        <v/>
      </c>
      <c r="N608" s="512">
        <f>'別紙１-12月'!M68</f>
        <v>0</v>
      </c>
      <c r="O608" s="511">
        <f>'別紙１-12月'!N68</f>
        <v>0</v>
      </c>
      <c r="P608" s="511" t="str">
        <f>'別紙１-12月'!O68</f>
        <v/>
      </c>
      <c r="Q608" s="511" t="str">
        <f>'別紙１-12月'!P68</f>
        <v/>
      </c>
      <c r="R608" s="511" t="str">
        <f>'別紙１-12月'!Q68</f>
        <v/>
      </c>
      <c r="S608" s="511">
        <f>'別紙１-12月'!R68</f>
        <v>0</v>
      </c>
      <c r="T608" s="512">
        <f>'別紙１-12月'!S68</f>
        <v>0</v>
      </c>
      <c r="U608" s="512">
        <f>'別紙１-12月'!T68</f>
        <v>0</v>
      </c>
      <c r="V608" s="511">
        <f>'別紙１-12月'!U68</f>
        <v>0</v>
      </c>
      <c r="W608" s="511">
        <f>'別紙１-12月'!V68</f>
        <v>0</v>
      </c>
      <c r="X608" s="510" t="str">
        <f>'別紙１-12月'!W68</f>
        <v/>
      </c>
    </row>
    <row r="609">
      <c r="A609" s="510" t="s">
        <v>320</v>
      </c>
      <c r="B609" s="510" t="str">
        <f>'別紙１-12月'!A69</f>
        <v/>
      </c>
      <c r="C609" s="510" t="str">
        <f>'別紙１-12月'!B69</f>
        <v/>
      </c>
      <c r="D609" s="510" t="str">
        <f>'別紙１-12月'!C69</f>
        <v/>
      </c>
      <c r="E609" s="510" t="str">
        <f>'別紙１-12月'!D69</f>
        <v/>
      </c>
      <c r="F609" s="510" t="str">
        <f>'別紙１-12月'!E69</f>
        <v/>
      </c>
      <c r="G609" s="510" t="str">
        <f>'別紙１-12月'!F69</f>
        <v/>
      </c>
      <c r="H609" s="510" t="str">
        <f>'別紙１-12月'!G69</f>
        <v/>
      </c>
      <c r="I609" s="510" t="str">
        <f>'別紙１-12月'!H69</f>
        <v/>
      </c>
      <c r="J609" s="510" t="str">
        <f>'別紙１-12月'!I69</f>
        <v/>
      </c>
      <c r="K609" s="510" t="str">
        <f>'別紙１-12月'!J69</f>
        <v/>
      </c>
      <c r="L609" s="510" t="str">
        <f>'別紙１-12月'!K69</f>
        <v/>
      </c>
      <c r="M609" s="511" t="str">
        <f>'別紙１-12月'!L69</f>
        <v/>
      </c>
      <c r="N609" s="512">
        <f>'別紙１-12月'!M69</f>
        <v>0</v>
      </c>
      <c r="O609" s="511">
        <f>'別紙１-12月'!N69</f>
        <v>0</v>
      </c>
      <c r="P609" s="511" t="str">
        <f>'別紙１-12月'!O69</f>
        <v/>
      </c>
      <c r="Q609" s="511" t="str">
        <f>'別紙１-12月'!P69</f>
        <v/>
      </c>
      <c r="R609" s="511" t="str">
        <f>'別紙１-12月'!Q69</f>
        <v/>
      </c>
      <c r="S609" s="511">
        <f>'別紙１-12月'!R69</f>
        <v>0</v>
      </c>
      <c r="T609" s="512">
        <f>'別紙１-12月'!S69</f>
        <v>0</v>
      </c>
      <c r="U609" s="512">
        <f>'別紙１-12月'!T69</f>
        <v>0</v>
      </c>
      <c r="V609" s="511">
        <f>'別紙１-12月'!U69</f>
        <v>0</v>
      </c>
      <c r="W609" s="511">
        <f>'別紙１-12月'!V69</f>
        <v>0</v>
      </c>
      <c r="X609" s="510" t="str">
        <f>'別紙１-12月'!W69</f>
        <v/>
      </c>
    </row>
    <row r="610">
      <c r="A610" s="510" t="s">
        <v>320</v>
      </c>
      <c r="B610" s="510" t="str">
        <f>'別紙１-12月'!A70</f>
        <v/>
      </c>
      <c r="C610" s="510" t="str">
        <f>'別紙１-12月'!B70</f>
        <v/>
      </c>
      <c r="D610" s="510" t="str">
        <f>'別紙１-12月'!C70</f>
        <v/>
      </c>
      <c r="E610" s="510" t="str">
        <f>'別紙１-12月'!D70</f>
        <v/>
      </c>
      <c r="F610" s="510" t="str">
        <f>'別紙１-12月'!E70</f>
        <v/>
      </c>
      <c r="G610" s="510" t="str">
        <f>'別紙１-12月'!F70</f>
        <v/>
      </c>
      <c r="H610" s="510" t="str">
        <f>'別紙１-12月'!G70</f>
        <v/>
      </c>
      <c r="I610" s="510" t="str">
        <f>'別紙１-12月'!H70</f>
        <v/>
      </c>
      <c r="J610" s="510" t="str">
        <f>'別紙１-12月'!I70</f>
        <v/>
      </c>
      <c r="K610" s="510" t="str">
        <f>'別紙１-12月'!J70</f>
        <v/>
      </c>
      <c r="L610" s="510" t="str">
        <f>'別紙１-12月'!K70</f>
        <v/>
      </c>
      <c r="M610" s="511" t="str">
        <f>'別紙１-12月'!L70</f>
        <v/>
      </c>
      <c r="N610" s="512">
        <f>'別紙１-12月'!M70</f>
        <v>0</v>
      </c>
      <c r="O610" s="511">
        <f>'別紙１-12月'!N70</f>
        <v>0</v>
      </c>
      <c r="P610" s="511" t="str">
        <f>'別紙１-12月'!O70</f>
        <v/>
      </c>
      <c r="Q610" s="511" t="str">
        <f>'別紙１-12月'!P70</f>
        <v/>
      </c>
      <c r="R610" s="511" t="str">
        <f>'別紙１-12月'!Q70</f>
        <v/>
      </c>
      <c r="S610" s="511">
        <f>'別紙１-12月'!R70</f>
        <v>0</v>
      </c>
      <c r="T610" s="512">
        <f>'別紙１-12月'!S70</f>
        <v>0</v>
      </c>
      <c r="U610" s="512">
        <f>'別紙１-12月'!T70</f>
        <v>0</v>
      </c>
      <c r="V610" s="511">
        <f>'別紙１-12月'!U70</f>
        <v>0</v>
      </c>
      <c r="W610" s="511">
        <f>'別紙１-12月'!V70</f>
        <v>0</v>
      </c>
      <c r="X610" s="510" t="str">
        <f>'別紙１-12月'!W70</f>
        <v/>
      </c>
    </row>
    <row r="611">
      <c r="A611" s="510" t="s">
        <v>320</v>
      </c>
      <c r="B611" s="510" t="str">
        <f>'別紙１-12月'!A71</f>
        <v/>
      </c>
      <c r="C611" s="510" t="str">
        <f>'別紙１-12月'!B71</f>
        <v/>
      </c>
      <c r="D611" s="510" t="str">
        <f>'別紙１-12月'!C71</f>
        <v/>
      </c>
      <c r="E611" s="510" t="str">
        <f>'別紙１-12月'!D71</f>
        <v/>
      </c>
      <c r="F611" s="510" t="str">
        <f>'別紙１-12月'!E71</f>
        <v/>
      </c>
      <c r="G611" s="510" t="str">
        <f>'別紙１-12月'!F71</f>
        <v/>
      </c>
      <c r="H611" s="510" t="str">
        <f>'別紙１-12月'!G71</f>
        <v/>
      </c>
      <c r="I611" s="510" t="str">
        <f>'別紙１-12月'!H71</f>
        <v/>
      </c>
      <c r="J611" s="510" t="str">
        <f>'別紙１-12月'!I71</f>
        <v/>
      </c>
      <c r="K611" s="510" t="str">
        <f>'別紙１-12月'!J71</f>
        <v/>
      </c>
      <c r="L611" s="510" t="str">
        <f>'別紙１-12月'!K71</f>
        <v/>
      </c>
      <c r="M611" s="511" t="str">
        <f>'別紙１-12月'!L71</f>
        <v/>
      </c>
      <c r="N611" s="512">
        <f>'別紙１-12月'!M71</f>
        <v>0</v>
      </c>
      <c r="O611" s="511">
        <f>'別紙１-12月'!N71</f>
        <v>0</v>
      </c>
      <c r="P611" s="511" t="str">
        <f>'別紙１-12月'!O71</f>
        <v/>
      </c>
      <c r="Q611" s="511" t="str">
        <f>'別紙１-12月'!P71</f>
        <v/>
      </c>
      <c r="R611" s="511" t="str">
        <f>'別紙１-12月'!Q71</f>
        <v/>
      </c>
      <c r="S611" s="511">
        <f>'別紙１-12月'!R71</f>
        <v>0</v>
      </c>
      <c r="T611" s="512">
        <f>'別紙１-12月'!S71</f>
        <v>0</v>
      </c>
      <c r="U611" s="512">
        <f>'別紙１-12月'!T71</f>
        <v>0</v>
      </c>
      <c r="V611" s="511">
        <f>'別紙１-12月'!U71</f>
        <v>0</v>
      </c>
      <c r="W611" s="511">
        <f>'別紙１-12月'!V71</f>
        <v>0</v>
      </c>
      <c r="X611" s="510" t="str">
        <f>'別紙１-12月'!W71</f>
        <v/>
      </c>
    </row>
    <row r="612">
      <c r="A612" s="510" t="s">
        <v>320</v>
      </c>
      <c r="B612" s="510" t="str">
        <f>'別紙１-12月'!A72</f>
        <v/>
      </c>
      <c r="C612" s="510" t="str">
        <f>'別紙１-12月'!B72</f>
        <v/>
      </c>
      <c r="D612" s="510" t="str">
        <f>'別紙１-12月'!C72</f>
        <v/>
      </c>
      <c r="E612" s="510" t="str">
        <f>'別紙１-12月'!D72</f>
        <v/>
      </c>
      <c r="F612" s="510" t="str">
        <f>'別紙１-12月'!E72</f>
        <v/>
      </c>
      <c r="G612" s="510" t="str">
        <f>'別紙１-12月'!F72</f>
        <v/>
      </c>
      <c r="H612" s="510" t="str">
        <f>'別紙１-12月'!G72</f>
        <v/>
      </c>
      <c r="I612" s="510" t="str">
        <f>'別紙１-12月'!H72</f>
        <v/>
      </c>
      <c r="J612" s="510" t="str">
        <f>'別紙１-12月'!I72</f>
        <v/>
      </c>
      <c r="K612" s="510" t="str">
        <f>'別紙１-12月'!J72</f>
        <v/>
      </c>
      <c r="L612" s="510" t="str">
        <f>'別紙１-12月'!K72</f>
        <v/>
      </c>
      <c r="M612" s="511" t="str">
        <f>'別紙１-12月'!L72</f>
        <v/>
      </c>
      <c r="N612" s="512">
        <f>'別紙１-12月'!M72</f>
        <v>0</v>
      </c>
      <c r="O612" s="511">
        <f>'別紙１-12月'!N72</f>
        <v>0</v>
      </c>
      <c r="P612" s="511" t="str">
        <f>'別紙１-12月'!O72</f>
        <v/>
      </c>
      <c r="Q612" s="511" t="str">
        <f>'別紙１-12月'!P72</f>
        <v/>
      </c>
      <c r="R612" s="511" t="str">
        <f>'別紙１-12月'!Q72</f>
        <v/>
      </c>
      <c r="S612" s="511">
        <f>'別紙１-12月'!R72</f>
        <v>0</v>
      </c>
      <c r="T612" s="512">
        <f>'別紙１-12月'!S72</f>
        <v>0</v>
      </c>
      <c r="U612" s="512">
        <f>'別紙１-12月'!T72</f>
        <v>0</v>
      </c>
      <c r="V612" s="511">
        <f>'別紙１-12月'!U72</f>
        <v>0</v>
      </c>
      <c r="W612" s="511">
        <f>'別紙１-12月'!V72</f>
        <v>0</v>
      </c>
      <c r="X612" s="510" t="str">
        <f>'別紙１-12月'!W72</f>
        <v/>
      </c>
    </row>
    <row r="613">
      <c r="A613" s="510" t="s">
        <v>320</v>
      </c>
      <c r="B613" s="510" t="str">
        <f>'別紙１-12月'!A73</f>
        <v/>
      </c>
      <c r="C613" s="510" t="str">
        <f>'別紙１-12月'!B73</f>
        <v/>
      </c>
      <c r="D613" s="510" t="str">
        <f>'別紙１-12月'!C73</f>
        <v/>
      </c>
      <c r="E613" s="510" t="str">
        <f>'別紙１-12月'!D73</f>
        <v/>
      </c>
      <c r="F613" s="510" t="str">
        <f>'別紙１-12月'!E73</f>
        <v/>
      </c>
      <c r="G613" s="510" t="str">
        <f>'別紙１-12月'!F73</f>
        <v/>
      </c>
      <c r="H613" s="510" t="str">
        <f>'別紙１-12月'!G73</f>
        <v/>
      </c>
      <c r="I613" s="510" t="str">
        <f>'別紙１-12月'!H73</f>
        <v/>
      </c>
      <c r="J613" s="510" t="str">
        <f>'別紙１-12月'!I73</f>
        <v/>
      </c>
      <c r="K613" s="510" t="str">
        <f>'別紙１-12月'!J73</f>
        <v/>
      </c>
      <c r="L613" s="510" t="str">
        <f>'別紙１-12月'!K73</f>
        <v/>
      </c>
      <c r="M613" s="511" t="str">
        <f>'別紙１-12月'!L73</f>
        <v/>
      </c>
      <c r="N613" s="512">
        <f>'別紙１-12月'!M73</f>
        <v>0</v>
      </c>
      <c r="O613" s="511">
        <f>'別紙１-12月'!N73</f>
        <v>0</v>
      </c>
      <c r="P613" s="511" t="str">
        <f>'別紙１-12月'!O73</f>
        <v/>
      </c>
      <c r="Q613" s="511" t="str">
        <f>'別紙１-12月'!P73</f>
        <v/>
      </c>
      <c r="R613" s="511" t="str">
        <f>'別紙１-12月'!Q73</f>
        <v/>
      </c>
      <c r="S613" s="511">
        <f>'別紙１-12月'!R73</f>
        <v>0</v>
      </c>
      <c r="T613" s="512">
        <f>'別紙１-12月'!S73</f>
        <v>0</v>
      </c>
      <c r="U613" s="512">
        <f>'別紙１-12月'!T73</f>
        <v>0</v>
      </c>
      <c r="V613" s="511">
        <f>'別紙１-12月'!U73</f>
        <v>0</v>
      </c>
      <c r="W613" s="511">
        <f>'別紙１-12月'!V73</f>
        <v>0</v>
      </c>
      <c r="X613" s="510" t="str">
        <f>'別紙１-12月'!W73</f>
        <v/>
      </c>
    </row>
    <row r="614">
      <c r="A614" s="510" t="s">
        <v>320</v>
      </c>
      <c r="B614" s="510" t="str">
        <f>'別紙１-12月'!A74</f>
        <v/>
      </c>
      <c r="C614" s="510" t="str">
        <f>'別紙１-12月'!B74</f>
        <v/>
      </c>
      <c r="D614" s="510" t="str">
        <f>'別紙１-12月'!C74</f>
        <v/>
      </c>
      <c r="E614" s="510" t="str">
        <f>'別紙１-12月'!D74</f>
        <v/>
      </c>
      <c r="F614" s="510" t="str">
        <f>'別紙１-12月'!E74</f>
        <v/>
      </c>
      <c r="G614" s="510" t="str">
        <f>'別紙１-12月'!F74</f>
        <v/>
      </c>
      <c r="H614" s="510" t="str">
        <f>'別紙１-12月'!G74</f>
        <v/>
      </c>
      <c r="I614" s="510" t="str">
        <f>'別紙１-12月'!H74</f>
        <v/>
      </c>
      <c r="J614" s="510" t="str">
        <f>'別紙１-12月'!I74</f>
        <v/>
      </c>
      <c r="K614" s="510" t="str">
        <f>'別紙１-12月'!J74</f>
        <v/>
      </c>
      <c r="L614" s="510" t="str">
        <f>'別紙１-12月'!K74</f>
        <v/>
      </c>
      <c r="M614" s="511" t="str">
        <f>'別紙１-12月'!L74</f>
        <v/>
      </c>
      <c r="N614" s="512">
        <f>'別紙１-12月'!M74</f>
        <v>0</v>
      </c>
      <c r="O614" s="511">
        <f>'別紙１-12月'!N74</f>
        <v>0</v>
      </c>
      <c r="P614" s="511" t="str">
        <f>'別紙１-12月'!O74</f>
        <v/>
      </c>
      <c r="Q614" s="511" t="str">
        <f>'別紙１-12月'!P74</f>
        <v/>
      </c>
      <c r="R614" s="511" t="str">
        <f>'別紙１-12月'!Q74</f>
        <v/>
      </c>
      <c r="S614" s="511">
        <f>'別紙１-12月'!R74</f>
        <v>0</v>
      </c>
      <c r="T614" s="512">
        <f>'別紙１-12月'!S74</f>
        <v>0</v>
      </c>
      <c r="U614" s="512">
        <f>'別紙１-12月'!T74</f>
        <v>0</v>
      </c>
      <c r="V614" s="511">
        <f>'別紙１-12月'!U74</f>
        <v>0</v>
      </c>
      <c r="W614" s="511">
        <f>'別紙１-12月'!V74</f>
        <v>0</v>
      </c>
      <c r="X614" s="510" t="str">
        <f>'別紙１-12月'!W74</f>
        <v/>
      </c>
    </row>
    <row r="615">
      <c r="A615" s="510" t="s">
        <v>320</v>
      </c>
      <c r="B615" s="510" t="str">
        <f>'別紙１-12月'!A75</f>
        <v/>
      </c>
      <c r="C615" s="510" t="str">
        <f>'別紙１-12月'!B75</f>
        <v/>
      </c>
      <c r="D615" s="510" t="str">
        <f>'別紙１-12月'!C75</f>
        <v/>
      </c>
      <c r="E615" s="510" t="str">
        <f>'別紙１-12月'!D75</f>
        <v/>
      </c>
      <c r="F615" s="510" t="str">
        <f>'別紙１-12月'!E75</f>
        <v/>
      </c>
      <c r="G615" s="510" t="str">
        <f>'別紙１-12月'!F75</f>
        <v/>
      </c>
      <c r="H615" s="510" t="str">
        <f>'別紙１-12月'!G75</f>
        <v/>
      </c>
      <c r="I615" s="510" t="str">
        <f>'別紙１-12月'!H75</f>
        <v/>
      </c>
      <c r="J615" s="510" t="str">
        <f>'別紙１-12月'!I75</f>
        <v/>
      </c>
      <c r="K615" s="510" t="str">
        <f>'別紙１-12月'!J75</f>
        <v/>
      </c>
      <c r="L615" s="510" t="str">
        <f>'別紙１-12月'!K75</f>
        <v/>
      </c>
      <c r="M615" s="511" t="str">
        <f>'別紙１-12月'!L75</f>
        <v/>
      </c>
      <c r="N615" s="512">
        <f>'別紙１-12月'!M75</f>
        <v>0</v>
      </c>
      <c r="O615" s="511">
        <f>'別紙１-12月'!N75</f>
        <v>0</v>
      </c>
      <c r="P615" s="511" t="str">
        <f>'別紙１-12月'!O75</f>
        <v/>
      </c>
      <c r="Q615" s="511" t="str">
        <f>'別紙１-12月'!P75</f>
        <v/>
      </c>
      <c r="R615" s="511" t="str">
        <f>'別紙１-12月'!Q75</f>
        <v/>
      </c>
      <c r="S615" s="511">
        <f>'別紙１-12月'!R75</f>
        <v>0</v>
      </c>
      <c r="T615" s="512">
        <f>'別紙１-12月'!S75</f>
        <v>0</v>
      </c>
      <c r="U615" s="512">
        <f>'別紙１-12月'!T75</f>
        <v>0</v>
      </c>
      <c r="V615" s="511">
        <f>'別紙１-12月'!U75</f>
        <v>0</v>
      </c>
      <c r="W615" s="511">
        <f>'別紙１-12月'!V75</f>
        <v>0</v>
      </c>
      <c r="X615" s="510" t="str">
        <f>'別紙１-12月'!W75</f>
        <v/>
      </c>
    </row>
    <row r="616">
      <c r="A616" s="510" t="s">
        <v>320</v>
      </c>
      <c r="B616" s="510" t="str">
        <f>'別紙１-12月'!A76</f>
        <v/>
      </c>
      <c r="C616" s="510" t="str">
        <f>'別紙１-12月'!B76</f>
        <v/>
      </c>
      <c r="D616" s="510" t="str">
        <f>'別紙１-12月'!C76</f>
        <v/>
      </c>
      <c r="E616" s="510" t="str">
        <f>'別紙１-12月'!D76</f>
        <v/>
      </c>
      <c r="F616" s="510" t="str">
        <f>'別紙１-12月'!E76</f>
        <v/>
      </c>
      <c r="G616" s="510" t="str">
        <f>'別紙１-12月'!F76</f>
        <v/>
      </c>
      <c r="H616" s="510" t="str">
        <f>'別紙１-12月'!G76</f>
        <v/>
      </c>
      <c r="I616" s="510" t="str">
        <f>'別紙１-12月'!H76</f>
        <v/>
      </c>
      <c r="J616" s="510" t="str">
        <f>'別紙１-12月'!I76</f>
        <v/>
      </c>
      <c r="K616" s="510" t="str">
        <f>'別紙１-12月'!J76</f>
        <v/>
      </c>
      <c r="L616" s="510" t="str">
        <f>'別紙１-12月'!K76</f>
        <v/>
      </c>
      <c r="M616" s="511" t="str">
        <f>'別紙１-12月'!L76</f>
        <v/>
      </c>
      <c r="N616" s="512">
        <f>'別紙１-12月'!M76</f>
        <v>0</v>
      </c>
      <c r="O616" s="511">
        <f>'別紙１-12月'!N76</f>
        <v>0</v>
      </c>
      <c r="P616" s="511" t="str">
        <f>'別紙１-12月'!O76</f>
        <v/>
      </c>
      <c r="Q616" s="511" t="str">
        <f>'別紙１-12月'!P76</f>
        <v/>
      </c>
      <c r="R616" s="511" t="str">
        <f>'別紙１-12月'!Q76</f>
        <v/>
      </c>
      <c r="S616" s="511">
        <f>'別紙１-12月'!R76</f>
        <v>0</v>
      </c>
      <c r="T616" s="512">
        <f>'別紙１-12月'!S76</f>
        <v>0</v>
      </c>
      <c r="U616" s="512">
        <f>'別紙１-12月'!T76</f>
        <v>0</v>
      </c>
      <c r="V616" s="511">
        <f>'別紙１-12月'!U76</f>
        <v>0</v>
      </c>
      <c r="W616" s="511">
        <f>'別紙１-12月'!V76</f>
        <v>0</v>
      </c>
      <c r="X616" s="510" t="str">
        <f>'別紙１-12月'!W76</f>
        <v/>
      </c>
    </row>
    <row r="617">
      <c r="A617" s="510" t="s">
        <v>320</v>
      </c>
      <c r="B617" s="510" t="str">
        <f>'別紙１-12月'!A77</f>
        <v/>
      </c>
      <c r="C617" s="510" t="str">
        <f>'別紙１-12月'!B77</f>
        <v/>
      </c>
      <c r="D617" s="510" t="str">
        <f>'別紙１-12月'!C77</f>
        <v/>
      </c>
      <c r="E617" s="510" t="str">
        <f>'別紙１-12月'!D77</f>
        <v/>
      </c>
      <c r="F617" s="510" t="str">
        <f>'別紙１-12月'!E77</f>
        <v/>
      </c>
      <c r="G617" s="510" t="str">
        <f>'別紙１-12月'!F77</f>
        <v/>
      </c>
      <c r="H617" s="510" t="str">
        <f>'別紙１-12月'!G77</f>
        <v/>
      </c>
      <c r="I617" s="510" t="str">
        <f>'別紙１-12月'!H77</f>
        <v/>
      </c>
      <c r="J617" s="510" t="str">
        <f>'別紙１-12月'!I77</f>
        <v/>
      </c>
      <c r="K617" s="510" t="str">
        <f>'別紙１-12月'!J77</f>
        <v/>
      </c>
      <c r="L617" s="510" t="str">
        <f>'別紙１-12月'!K77</f>
        <v/>
      </c>
      <c r="M617" s="511" t="str">
        <f>'別紙１-12月'!L77</f>
        <v/>
      </c>
      <c r="N617" s="512">
        <f>'別紙１-12月'!M77</f>
        <v>0</v>
      </c>
      <c r="O617" s="511">
        <f>'別紙１-12月'!N77</f>
        <v>0</v>
      </c>
      <c r="P617" s="511" t="str">
        <f>'別紙１-12月'!O77</f>
        <v/>
      </c>
      <c r="Q617" s="511" t="str">
        <f>'別紙１-12月'!P77</f>
        <v/>
      </c>
      <c r="R617" s="511" t="str">
        <f>'別紙１-12月'!Q77</f>
        <v/>
      </c>
      <c r="S617" s="511">
        <f>'別紙１-12月'!R77</f>
        <v>0</v>
      </c>
      <c r="T617" s="512">
        <f>'別紙１-12月'!S77</f>
        <v>0</v>
      </c>
      <c r="U617" s="512">
        <f>'別紙１-12月'!T77</f>
        <v>0</v>
      </c>
      <c r="V617" s="511">
        <f>'別紙１-12月'!U77</f>
        <v>0</v>
      </c>
      <c r="W617" s="511">
        <f>'別紙１-12月'!V77</f>
        <v>0</v>
      </c>
      <c r="X617" s="510" t="str">
        <f>'別紙１-12月'!W77</f>
        <v/>
      </c>
    </row>
    <row r="618">
      <c r="A618" s="510" t="s">
        <v>320</v>
      </c>
      <c r="B618" s="510" t="str">
        <f>'別紙１-12月'!A78</f>
        <v/>
      </c>
      <c r="C618" s="510" t="str">
        <f>'別紙１-12月'!B78</f>
        <v/>
      </c>
      <c r="D618" s="510" t="str">
        <f>'別紙１-12月'!C78</f>
        <v/>
      </c>
      <c r="E618" s="510" t="str">
        <f>'別紙１-12月'!D78</f>
        <v/>
      </c>
      <c r="F618" s="510" t="str">
        <f>'別紙１-12月'!E78</f>
        <v/>
      </c>
      <c r="G618" s="510" t="str">
        <f>'別紙１-12月'!F78</f>
        <v/>
      </c>
      <c r="H618" s="510" t="str">
        <f>'別紙１-12月'!G78</f>
        <v/>
      </c>
      <c r="I618" s="510" t="str">
        <f>'別紙１-12月'!H78</f>
        <v/>
      </c>
      <c r="J618" s="510" t="str">
        <f>'別紙１-12月'!I78</f>
        <v/>
      </c>
      <c r="K618" s="510" t="str">
        <f>'別紙１-12月'!J78</f>
        <v/>
      </c>
      <c r="L618" s="510" t="str">
        <f>'別紙１-12月'!K78</f>
        <v/>
      </c>
      <c r="M618" s="511" t="str">
        <f>'別紙１-12月'!L78</f>
        <v/>
      </c>
      <c r="N618" s="512">
        <f>'別紙１-12月'!M78</f>
        <v>0</v>
      </c>
      <c r="O618" s="511">
        <f>'別紙１-12月'!N78</f>
        <v>0</v>
      </c>
      <c r="P618" s="511" t="str">
        <f>'別紙１-12月'!O78</f>
        <v/>
      </c>
      <c r="Q618" s="511" t="str">
        <f>'別紙１-12月'!P78</f>
        <v/>
      </c>
      <c r="R618" s="511" t="str">
        <f>'別紙１-12月'!Q78</f>
        <v/>
      </c>
      <c r="S618" s="511">
        <f>'別紙１-12月'!R78</f>
        <v>0</v>
      </c>
      <c r="T618" s="512">
        <f>'別紙１-12月'!S78</f>
        <v>0</v>
      </c>
      <c r="U618" s="512">
        <f>'別紙１-12月'!T78</f>
        <v>0</v>
      </c>
      <c r="V618" s="511">
        <f>'別紙１-12月'!U78</f>
        <v>0</v>
      </c>
      <c r="W618" s="511">
        <f>'別紙１-12月'!V78</f>
        <v>0</v>
      </c>
      <c r="X618" s="510" t="str">
        <f>'別紙１-12月'!W78</f>
        <v/>
      </c>
    </row>
    <row r="619">
      <c r="A619" s="510" t="s">
        <v>320</v>
      </c>
      <c r="B619" s="510" t="str">
        <f>'別紙１-12月'!A79</f>
        <v/>
      </c>
      <c r="C619" s="510" t="str">
        <f>'別紙１-12月'!B79</f>
        <v/>
      </c>
      <c r="D619" s="510" t="str">
        <f>'別紙１-12月'!C79</f>
        <v/>
      </c>
      <c r="E619" s="510" t="str">
        <f>'別紙１-12月'!D79</f>
        <v/>
      </c>
      <c r="F619" s="510" t="str">
        <f>'別紙１-12月'!E79</f>
        <v/>
      </c>
      <c r="G619" s="510" t="str">
        <f>'別紙１-12月'!F79</f>
        <v/>
      </c>
      <c r="H619" s="510" t="str">
        <f>'別紙１-12月'!G79</f>
        <v/>
      </c>
      <c r="I619" s="510" t="str">
        <f>'別紙１-12月'!H79</f>
        <v/>
      </c>
      <c r="J619" s="510" t="str">
        <f>'別紙１-12月'!I79</f>
        <v/>
      </c>
      <c r="K619" s="510" t="str">
        <f>'別紙１-12月'!J79</f>
        <v/>
      </c>
      <c r="L619" s="510" t="str">
        <f>'別紙１-12月'!K79</f>
        <v/>
      </c>
      <c r="M619" s="511" t="str">
        <f>'別紙１-12月'!L79</f>
        <v/>
      </c>
      <c r="N619" s="512">
        <f>'別紙１-12月'!M79</f>
        <v>0</v>
      </c>
      <c r="O619" s="511">
        <f>'別紙１-12月'!N79</f>
        <v>0</v>
      </c>
      <c r="P619" s="511" t="str">
        <f>'別紙１-12月'!O79</f>
        <v/>
      </c>
      <c r="Q619" s="511" t="str">
        <f>'別紙１-12月'!P79</f>
        <v/>
      </c>
      <c r="R619" s="511" t="str">
        <f>'別紙１-12月'!Q79</f>
        <v/>
      </c>
      <c r="S619" s="511">
        <f>'別紙１-12月'!R79</f>
        <v>0</v>
      </c>
      <c r="T619" s="512">
        <f>'別紙１-12月'!S79</f>
        <v>0</v>
      </c>
      <c r="U619" s="512">
        <f>'別紙１-12月'!T79</f>
        <v>0</v>
      </c>
      <c r="V619" s="511">
        <f>'別紙１-12月'!U79</f>
        <v>0</v>
      </c>
      <c r="W619" s="511">
        <f>'別紙１-12月'!V79</f>
        <v>0</v>
      </c>
      <c r="X619" s="510" t="str">
        <f>'別紙１-12月'!W79</f>
        <v/>
      </c>
    </row>
    <row r="620">
      <c r="A620" s="510" t="s">
        <v>320</v>
      </c>
      <c r="B620" s="510" t="str">
        <f>'別紙１-12月'!A80</f>
        <v/>
      </c>
      <c r="C620" s="510" t="str">
        <f>'別紙１-12月'!B80</f>
        <v/>
      </c>
      <c r="D620" s="510" t="str">
        <f>'別紙１-12月'!C80</f>
        <v/>
      </c>
      <c r="E620" s="510" t="str">
        <f>'別紙１-12月'!D80</f>
        <v/>
      </c>
      <c r="F620" s="510" t="str">
        <f>'別紙１-12月'!E80</f>
        <v/>
      </c>
      <c r="G620" s="510" t="str">
        <f>'別紙１-12月'!F80</f>
        <v/>
      </c>
      <c r="H620" s="510" t="str">
        <f>'別紙１-12月'!G80</f>
        <v/>
      </c>
      <c r="I620" s="510" t="str">
        <f>'別紙１-12月'!H80</f>
        <v/>
      </c>
      <c r="J620" s="510" t="str">
        <f>'別紙１-12月'!I80</f>
        <v/>
      </c>
      <c r="K620" s="510" t="str">
        <f>'別紙１-12月'!J80</f>
        <v/>
      </c>
      <c r="L620" s="510" t="str">
        <f>'別紙１-12月'!K80</f>
        <v/>
      </c>
      <c r="M620" s="511" t="str">
        <f>'別紙１-12月'!L80</f>
        <v/>
      </c>
      <c r="N620" s="512">
        <f>'別紙１-12月'!M80</f>
        <v>0</v>
      </c>
      <c r="O620" s="511">
        <f>'別紙１-12月'!N80</f>
        <v>0</v>
      </c>
      <c r="P620" s="511" t="str">
        <f>'別紙１-12月'!O80</f>
        <v/>
      </c>
      <c r="Q620" s="511" t="str">
        <f>'別紙１-12月'!P80</f>
        <v/>
      </c>
      <c r="R620" s="511" t="str">
        <f>'別紙１-12月'!Q80</f>
        <v/>
      </c>
      <c r="S620" s="511">
        <f>'別紙１-12月'!R80</f>
        <v>0</v>
      </c>
      <c r="T620" s="512">
        <f>'別紙１-12月'!S80</f>
        <v>0</v>
      </c>
      <c r="U620" s="512">
        <f>'別紙１-12月'!T80</f>
        <v>0</v>
      </c>
      <c r="V620" s="511">
        <f>'別紙１-12月'!U80</f>
        <v>0</v>
      </c>
      <c r="W620" s="511">
        <f>'別紙１-12月'!V80</f>
        <v>0</v>
      </c>
      <c r="X620" s="510" t="str">
        <f>'別紙１-12月'!W80</f>
        <v/>
      </c>
    </row>
    <row r="621">
      <c r="A621" s="510" t="s">
        <v>320</v>
      </c>
      <c r="B621" s="510" t="str">
        <f>'別紙１-12月'!A81</f>
        <v/>
      </c>
      <c r="C621" s="510" t="str">
        <f>'別紙１-12月'!B81</f>
        <v/>
      </c>
      <c r="D621" s="510" t="str">
        <f>'別紙１-12月'!C81</f>
        <v/>
      </c>
      <c r="E621" s="510" t="str">
        <f>'別紙１-12月'!D81</f>
        <v/>
      </c>
      <c r="F621" s="510" t="str">
        <f>'別紙１-12月'!E81</f>
        <v/>
      </c>
      <c r="G621" s="510" t="str">
        <f>'別紙１-12月'!F81</f>
        <v/>
      </c>
      <c r="H621" s="510" t="str">
        <f>'別紙１-12月'!G81</f>
        <v/>
      </c>
      <c r="I621" s="510" t="str">
        <f>'別紙１-12月'!H81</f>
        <v/>
      </c>
      <c r="J621" s="510" t="str">
        <f>'別紙１-12月'!I81</f>
        <v/>
      </c>
      <c r="K621" s="510" t="str">
        <f>'別紙１-12月'!J81</f>
        <v/>
      </c>
      <c r="L621" s="510" t="str">
        <f>'別紙１-12月'!K81</f>
        <v/>
      </c>
      <c r="M621" s="511" t="str">
        <f>'別紙１-12月'!L81</f>
        <v/>
      </c>
      <c r="N621" s="512">
        <f>'別紙１-12月'!M81</f>
        <v>0</v>
      </c>
      <c r="O621" s="511">
        <f>'別紙１-12月'!N81</f>
        <v>0</v>
      </c>
      <c r="P621" s="511" t="str">
        <f>'別紙１-12月'!O81</f>
        <v/>
      </c>
      <c r="Q621" s="511" t="str">
        <f>'別紙１-12月'!P81</f>
        <v/>
      </c>
      <c r="R621" s="511" t="str">
        <f>'別紙１-12月'!Q81</f>
        <v/>
      </c>
      <c r="S621" s="511">
        <f>'別紙１-12月'!R81</f>
        <v>0</v>
      </c>
      <c r="T621" s="512">
        <f>'別紙１-12月'!S81</f>
        <v>0</v>
      </c>
      <c r="U621" s="512">
        <f>'別紙１-12月'!T81</f>
        <v>0</v>
      </c>
      <c r="V621" s="511">
        <f>'別紙１-12月'!U81</f>
        <v>0</v>
      </c>
      <c r="W621" s="511">
        <f>'別紙１-12月'!V81</f>
        <v>0</v>
      </c>
      <c r="X621" s="510" t="str">
        <f>'別紙１-12月'!W81</f>
        <v/>
      </c>
    </row>
    <row r="622">
      <c r="A622" s="510" t="s">
        <v>320</v>
      </c>
      <c r="B622" s="510" t="str">
        <f>'別紙１-12月'!A82</f>
        <v/>
      </c>
      <c r="C622" s="510" t="str">
        <f>'別紙１-12月'!B82</f>
        <v/>
      </c>
      <c r="D622" s="510" t="str">
        <f>'別紙１-12月'!C82</f>
        <v/>
      </c>
      <c r="E622" s="510" t="str">
        <f>'別紙１-12月'!D82</f>
        <v/>
      </c>
      <c r="F622" s="510" t="str">
        <f>'別紙１-12月'!E82</f>
        <v/>
      </c>
      <c r="G622" s="510" t="str">
        <f>'別紙１-12月'!F82</f>
        <v/>
      </c>
      <c r="H622" s="510" t="str">
        <f>'別紙１-12月'!G82</f>
        <v/>
      </c>
      <c r="I622" s="510" t="str">
        <f>'別紙１-12月'!H82</f>
        <v/>
      </c>
      <c r="J622" s="510" t="str">
        <f>'別紙１-12月'!I82</f>
        <v/>
      </c>
      <c r="K622" s="510" t="str">
        <f>'別紙１-12月'!J82</f>
        <v/>
      </c>
      <c r="L622" s="510" t="str">
        <f>'別紙１-12月'!K82</f>
        <v/>
      </c>
      <c r="M622" s="511" t="str">
        <f>'別紙１-12月'!L82</f>
        <v/>
      </c>
      <c r="N622" s="512">
        <f>'別紙１-12月'!M82</f>
        <v>0</v>
      </c>
      <c r="O622" s="511">
        <f>'別紙１-12月'!N82</f>
        <v>0</v>
      </c>
      <c r="P622" s="511" t="str">
        <f>'別紙１-12月'!O82</f>
        <v/>
      </c>
      <c r="Q622" s="511" t="str">
        <f>'別紙１-12月'!P82</f>
        <v/>
      </c>
      <c r="R622" s="511" t="str">
        <f>'別紙１-12月'!Q82</f>
        <v/>
      </c>
      <c r="S622" s="511">
        <f>'別紙１-12月'!R82</f>
        <v>0</v>
      </c>
      <c r="T622" s="512">
        <f>'別紙１-12月'!S82</f>
        <v>0</v>
      </c>
      <c r="U622" s="512">
        <f>'別紙１-12月'!T82</f>
        <v>0</v>
      </c>
      <c r="V622" s="511">
        <f>'別紙１-12月'!U82</f>
        <v>0</v>
      </c>
      <c r="W622" s="511">
        <f>'別紙１-12月'!V82</f>
        <v>0</v>
      </c>
      <c r="X622" s="510" t="str">
        <f>'別紙１-12月'!W82</f>
        <v/>
      </c>
    </row>
    <row r="623">
      <c r="A623" s="510" t="s">
        <v>320</v>
      </c>
      <c r="B623" s="510" t="str">
        <f>'別紙１-12月'!A83</f>
        <v/>
      </c>
      <c r="C623" s="510" t="str">
        <f>'別紙１-12月'!B83</f>
        <v/>
      </c>
      <c r="D623" s="510" t="str">
        <f>'別紙１-12月'!C83</f>
        <v/>
      </c>
      <c r="E623" s="510" t="str">
        <f>'別紙１-12月'!D83</f>
        <v/>
      </c>
      <c r="F623" s="510" t="str">
        <f>'別紙１-12月'!E83</f>
        <v/>
      </c>
      <c r="G623" s="510" t="str">
        <f>'別紙１-12月'!F83</f>
        <v/>
      </c>
      <c r="H623" s="510" t="str">
        <f>'別紙１-12月'!G83</f>
        <v/>
      </c>
      <c r="I623" s="510" t="str">
        <f>'別紙１-12月'!H83</f>
        <v/>
      </c>
      <c r="J623" s="510" t="str">
        <f>'別紙１-12月'!I83</f>
        <v/>
      </c>
      <c r="K623" s="510" t="str">
        <f>'別紙１-12月'!J83</f>
        <v/>
      </c>
      <c r="L623" s="510" t="str">
        <f>'別紙１-12月'!K83</f>
        <v/>
      </c>
      <c r="M623" s="511" t="str">
        <f>'別紙１-12月'!L83</f>
        <v/>
      </c>
      <c r="N623" s="512">
        <f>'別紙１-12月'!M83</f>
        <v>0</v>
      </c>
      <c r="O623" s="511">
        <f>'別紙１-12月'!N83</f>
        <v>0</v>
      </c>
      <c r="P623" s="511" t="str">
        <f>'別紙１-12月'!O83</f>
        <v/>
      </c>
      <c r="Q623" s="511" t="str">
        <f>'別紙１-12月'!P83</f>
        <v/>
      </c>
      <c r="R623" s="511" t="str">
        <f>'別紙１-12月'!Q83</f>
        <v/>
      </c>
      <c r="S623" s="511">
        <f>'別紙１-12月'!R83</f>
        <v>0</v>
      </c>
      <c r="T623" s="512">
        <f>'別紙１-12月'!S83</f>
        <v>0</v>
      </c>
      <c r="U623" s="512">
        <f>'別紙１-12月'!T83</f>
        <v>0</v>
      </c>
      <c r="V623" s="511">
        <f>'別紙１-12月'!U83</f>
        <v>0</v>
      </c>
      <c r="W623" s="511">
        <f>'別紙１-12月'!V83</f>
        <v>0</v>
      </c>
      <c r="X623" s="510" t="str">
        <f>'別紙１-12月'!W83</f>
        <v/>
      </c>
    </row>
    <row r="624">
      <c r="A624" s="510" t="s">
        <v>320</v>
      </c>
      <c r="B624" s="510" t="str">
        <f>'別紙１-12月'!A84</f>
        <v/>
      </c>
      <c r="C624" s="510" t="str">
        <f>'別紙１-12月'!B84</f>
        <v/>
      </c>
      <c r="D624" s="510" t="str">
        <f>'別紙１-12月'!C84</f>
        <v/>
      </c>
      <c r="E624" s="510" t="str">
        <f>'別紙１-12月'!D84</f>
        <v/>
      </c>
      <c r="F624" s="510" t="str">
        <f>'別紙１-12月'!E84</f>
        <v/>
      </c>
      <c r="G624" s="510" t="str">
        <f>'別紙１-12月'!F84</f>
        <v/>
      </c>
      <c r="H624" s="510" t="str">
        <f>'別紙１-12月'!G84</f>
        <v/>
      </c>
      <c r="I624" s="510" t="str">
        <f>'別紙１-12月'!H84</f>
        <v/>
      </c>
      <c r="J624" s="510" t="str">
        <f>'別紙１-12月'!I84</f>
        <v/>
      </c>
      <c r="K624" s="510" t="str">
        <f>'別紙１-12月'!J84</f>
        <v/>
      </c>
      <c r="L624" s="510" t="str">
        <f>'別紙１-12月'!K84</f>
        <v/>
      </c>
      <c r="M624" s="511" t="str">
        <f>'別紙１-12月'!L84</f>
        <v/>
      </c>
      <c r="N624" s="512">
        <f>'別紙１-12月'!M84</f>
        <v>0</v>
      </c>
      <c r="O624" s="511">
        <f>'別紙１-12月'!N84</f>
        <v>0</v>
      </c>
      <c r="P624" s="511" t="str">
        <f>'別紙１-12月'!O84</f>
        <v/>
      </c>
      <c r="Q624" s="511" t="str">
        <f>'別紙１-12月'!P84</f>
        <v/>
      </c>
      <c r="R624" s="511" t="str">
        <f>'別紙１-12月'!Q84</f>
        <v/>
      </c>
      <c r="S624" s="511">
        <f>'別紙１-12月'!R84</f>
        <v>0</v>
      </c>
      <c r="T624" s="512">
        <f>'別紙１-12月'!S84</f>
        <v>0</v>
      </c>
      <c r="U624" s="512">
        <f>'別紙１-12月'!T84</f>
        <v>0</v>
      </c>
      <c r="V624" s="511">
        <f>'別紙１-12月'!U84</f>
        <v>0</v>
      </c>
      <c r="W624" s="511">
        <f>'別紙１-12月'!V84</f>
        <v>0</v>
      </c>
      <c r="X624" s="510" t="str">
        <f>'別紙１-12月'!W84</f>
        <v/>
      </c>
    </row>
    <row r="625">
      <c r="A625" s="510" t="s">
        <v>320</v>
      </c>
      <c r="B625" s="510" t="str">
        <f>'別紙１-12月'!A85</f>
        <v/>
      </c>
      <c r="C625" s="510" t="str">
        <f>'別紙１-12月'!B85</f>
        <v/>
      </c>
      <c r="D625" s="510" t="str">
        <f>'別紙１-12月'!C85</f>
        <v/>
      </c>
      <c r="E625" s="510" t="str">
        <f>'別紙１-12月'!D85</f>
        <v/>
      </c>
      <c r="F625" s="510" t="str">
        <f>'別紙１-12月'!E85</f>
        <v/>
      </c>
      <c r="G625" s="510" t="str">
        <f>'別紙１-12月'!F85</f>
        <v/>
      </c>
      <c r="H625" s="510" t="str">
        <f>'別紙１-12月'!G85</f>
        <v/>
      </c>
      <c r="I625" s="510" t="str">
        <f>'別紙１-12月'!H85</f>
        <v/>
      </c>
      <c r="J625" s="510" t="str">
        <f>'別紙１-12月'!I85</f>
        <v/>
      </c>
      <c r="K625" s="510" t="str">
        <f>'別紙１-12月'!J85</f>
        <v/>
      </c>
      <c r="L625" s="510" t="str">
        <f>'別紙１-12月'!K85</f>
        <v/>
      </c>
      <c r="M625" s="511" t="str">
        <f>'別紙１-12月'!L85</f>
        <v/>
      </c>
      <c r="N625" s="512">
        <f>'別紙１-12月'!M85</f>
        <v>0</v>
      </c>
      <c r="O625" s="511">
        <f>'別紙１-12月'!N85</f>
        <v>0</v>
      </c>
      <c r="P625" s="511" t="str">
        <f>'別紙１-12月'!O85</f>
        <v/>
      </c>
      <c r="Q625" s="511" t="str">
        <f>'別紙１-12月'!P85</f>
        <v/>
      </c>
      <c r="R625" s="511" t="str">
        <f>'別紙１-12月'!Q85</f>
        <v/>
      </c>
      <c r="S625" s="511">
        <f>'別紙１-12月'!R85</f>
        <v>0</v>
      </c>
      <c r="T625" s="512">
        <f>'別紙１-12月'!S85</f>
        <v>0</v>
      </c>
      <c r="U625" s="512">
        <f>'別紙１-12月'!T85</f>
        <v>0</v>
      </c>
      <c r="V625" s="511">
        <f>'別紙１-12月'!U85</f>
        <v>0</v>
      </c>
      <c r="W625" s="511">
        <f>'別紙１-12月'!V85</f>
        <v>0</v>
      </c>
      <c r="X625" s="510" t="str">
        <f>'別紙１-12月'!W85</f>
        <v/>
      </c>
    </row>
    <row r="626">
      <c r="A626" s="510" t="s">
        <v>320</v>
      </c>
      <c r="B626" s="510" t="str">
        <f>'別紙１-12月'!A86</f>
        <v/>
      </c>
      <c r="C626" s="510" t="str">
        <f>'別紙１-12月'!B86</f>
        <v/>
      </c>
      <c r="D626" s="510" t="str">
        <f>'別紙１-12月'!C86</f>
        <v/>
      </c>
      <c r="E626" s="510" t="str">
        <f>'別紙１-12月'!D86</f>
        <v/>
      </c>
      <c r="F626" s="510" t="str">
        <f>'別紙１-12月'!E86</f>
        <v/>
      </c>
      <c r="G626" s="510" t="str">
        <f>'別紙１-12月'!F86</f>
        <v/>
      </c>
      <c r="H626" s="510" t="str">
        <f>'別紙１-12月'!G86</f>
        <v/>
      </c>
      <c r="I626" s="510" t="str">
        <f>'別紙１-12月'!H86</f>
        <v/>
      </c>
      <c r="J626" s="510" t="str">
        <f>'別紙１-12月'!I86</f>
        <v/>
      </c>
      <c r="K626" s="510" t="str">
        <f>'別紙１-12月'!J86</f>
        <v/>
      </c>
      <c r="L626" s="510" t="str">
        <f>'別紙１-12月'!K86</f>
        <v/>
      </c>
      <c r="M626" s="511" t="str">
        <f>'別紙１-12月'!L86</f>
        <v/>
      </c>
      <c r="N626" s="512">
        <f>'別紙１-12月'!M86</f>
        <v>0</v>
      </c>
      <c r="O626" s="511">
        <f>'別紙１-12月'!N86</f>
        <v>0</v>
      </c>
      <c r="P626" s="511" t="str">
        <f>'別紙１-12月'!O86</f>
        <v/>
      </c>
      <c r="Q626" s="511" t="str">
        <f>'別紙１-12月'!P86</f>
        <v/>
      </c>
      <c r="R626" s="511" t="str">
        <f>'別紙１-12月'!Q86</f>
        <v/>
      </c>
      <c r="S626" s="511">
        <f>'別紙１-12月'!R86</f>
        <v>0</v>
      </c>
      <c r="T626" s="512">
        <f>'別紙１-12月'!S86</f>
        <v>0</v>
      </c>
      <c r="U626" s="512">
        <f>'別紙１-12月'!T86</f>
        <v>0</v>
      </c>
      <c r="V626" s="511">
        <f>'別紙１-12月'!U86</f>
        <v>0</v>
      </c>
      <c r="W626" s="511">
        <f>'別紙１-12月'!V86</f>
        <v>0</v>
      </c>
      <c r="X626" s="510" t="str">
        <f>'別紙１-12月'!W86</f>
        <v/>
      </c>
    </row>
    <row r="627">
      <c r="A627" s="510" t="s">
        <v>320</v>
      </c>
      <c r="B627" s="510" t="str">
        <f>'別紙１-12月'!A87</f>
        <v/>
      </c>
      <c r="C627" s="510" t="str">
        <f>'別紙１-12月'!B87</f>
        <v/>
      </c>
      <c r="D627" s="510" t="str">
        <f>'別紙１-12月'!C87</f>
        <v/>
      </c>
      <c r="E627" s="510" t="str">
        <f>'別紙１-12月'!D87</f>
        <v/>
      </c>
      <c r="F627" s="510" t="str">
        <f>'別紙１-12月'!E87</f>
        <v/>
      </c>
      <c r="G627" s="510" t="str">
        <f>'別紙１-12月'!F87</f>
        <v/>
      </c>
      <c r="H627" s="510" t="str">
        <f>'別紙１-12月'!G87</f>
        <v/>
      </c>
      <c r="I627" s="510" t="str">
        <f>'別紙１-12月'!H87</f>
        <v/>
      </c>
      <c r="J627" s="510" t="str">
        <f>'別紙１-12月'!I87</f>
        <v/>
      </c>
      <c r="K627" s="510" t="str">
        <f>'別紙１-12月'!J87</f>
        <v/>
      </c>
      <c r="L627" s="510" t="str">
        <f>'別紙１-12月'!K87</f>
        <v/>
      </c>
      <c r="M627" s="511" t="str">
        <f>'別紙１-12月'!L87</f>
        <v/>
      </c>
      <c r="N627" s="512">
        <f>'別紙１-12月'!M87</f>
        <v>0</v>
      </c>
      <c r="O627" s="511">
        <f>'別紙１-12月'!N87</f>
        <v>0</v>
      </c>
      <c r="P627" s="511" t="str">
        <f>'別紙１-12月'!O87</f>
        <v/>
      </c>
      <c r="Q627" s="511" t="str">
        <f>'別紙１-12月'!P87</f>
        <v/>
      </c>
      <c r="R627" s="511" t="str">
        <f>'別紙１-12月'!Q87</f>
        <v/>
      </c>
      <c r="S627" s="511">
        <f>'別紙１-12月'!R87</f>
        <v>0</v>
      </c>
      <c r="T627" s="512">
        <f>'別紙１-12月'!S87</f>
        <v>0</v>
      </c>
      <c r="U627" s="512">
        <f>'別紙１-12月'!T87</f>
        <v>0</v>
      </c>
      <c r="V627" s="511">
        <f>'別紙１-12月'!U87</f>
        <v>0</v>
      </c>
      <c r="W627" s="511">
        <f>'別紙１-12月'!V87</f>
        <v>0</v>
      </c>
      <c r="X627" s="510" t="str">
        <f>'別紙１-12月'!W87</f>
        <v/>
      </c>
    </row>
    <row r="628">
      <c r="A628" s="510" t="s">
        <v>320</v>
      </c>
      <c r="B628" s="510" t="str">
        <f>'別紙１-12月'!A88</f>
        <v/>
      </c>
      <c r="C628" s="510" t="str">
        <f>'別紙１-12月'!B88</f>
        <v/>
      </c>
      <c r="D628" s="510" t="str">
        <f>'別紙１-12月'!C88</f>
        <v/>
      </c>
      <c r="E628" s="510" t="str">
        <f>'別紙１-12月'!D88</f>
        <v/>
      </c>
      <c r="F628" s="510" t="str">
        <f>'別紙１-12月'!E88</f>
        <v/>
      </c>
      <c r="G628" s="510" t="str">
        <f>'別紙１-12月'!F88</f>
        <v/>
      </c>
      <c r="H628" s="510" t="str">
        <f>'別紙１-12月'!G88</f>
        <v/>
      </c>
      <c r="I628" s="510" t="str">
        <f>'別紙１-12月'!H88</f>
        <v/>
      </c>
      <c r="J628" s="510" t="str">
        <f>'別紙１-12月'!I88</f>
        <v/>
      </c>
      <c r="K628" s="510" t="str">
        <f>'別紙１-12月'!J88</f>
        <v/>
      </c>
      <c r="L628" s="510" t="str">
        <f>'別紙１-12月'!K88</f>
        <v/>
      </c>
      <c r="M628" s="511" t="str">
        <f>'別紙１-12月'!L88</f>
        <v/>
      </c>
      <c r="N628" s="512">
        <f>'別紙１-12月'!M88</f>
        <v>0</v>
      </c>
      <c r="O628" s="511">
        <f>'別紙１-12月'!N88</f>
        <v>0</v>
      </c>
      <c r="P628" s="511" t="str">
        <f>'別紙１-12月'!O88</f>
        <v/>
      </c>
      <c r="Q628" s="511" t="str">
        <f>'別紙１-12月'!P88</f>
        <v/>
      </c>
      <c r="R628" s="511" t="str">
        <f>'別紙１-12月'!Q88</f>
        <v/>
      </c>
      <c r="S628" s="511">
        <f>'別紙１-12月'!R88</f>
        <v>0</v>
      </c>
      <c r="T628" s="512">
        <f>'別紙１-12月'!S88</f>
        <v>0</v>
      </c>
      <c r="U628" s="512">
        <f>'別紙１-12月'!T88</f>
        <v>0</v>
      </c>
      <c r="V628" s="511">
        <f>'別紙１-12月'!U88</f>
        <v>0</v>
      </c>
      <c r="W628" s="511">
        <f>'別紙１-12月'!V88</f>
        <v>0</v>
      </c>
      <c r="X628" s="510" t="str">
        <f>'別紙１-12月'!W88</f>
        <v/>
      </c>
    </row>
    <row r="629">
      <c r="A629" s="510" t="s">
        <v>320</v>
      </c>
      <c r="B629" s="510" t="str">
        <f>'別紙１-12月'!A89</f>
        <v/>
      </c>
      <c r="C629" s="510" t="str">
        <f>'別紙１-12月'!B89</f>
        <v/>
      </c>
      <c r="D629" s="510" t="str">
        <f>'別紙１-12月'!C89</f>
        <v/>
      </c>
      <c r="E629" s="510" t="str">
        <f>'別紙１-12月'!D89</f>
        <v/>
      </c>
      <c r="F629" s="510" t="str">
        <f>'別紙１-12月'!E89</f>
        <v/>
      </c>
      <c r="G629" s="510" t="str">
        <f>'別紙１-12月'!F89</f>
        <v/>
      </c>
      <c r="H629" s="510" t="str">
        <f>'別紙１-12月'!G89</f>
        <v/>
      </c>
      <c r="I629" s="510" t="str">
        <f>'別紙１-12月'!H89</f>
        <v/>
      </c>
      <c r="J629" s="510" t="str">
        <f>'別紙１-12月'!I89</f>
        <v/>
      </c>
      <c r="K629" s="510" t="str">
        <f>'別紙１-12月'!J89</f>
        <v/>
      </c>
      <c r="L629" s="510" t="str">
        <f>'別紙１-12月'!K89</f>
        <v/>
      </c>
      <c r="M629" s="511" t="str">
        <f>'別紙１-12月'!L89</f>
        <v/>
      </c>
      <c r="N629" s="512">
        <f>'別紙１-12月'!M89</f>
        <v>0</v>
      </c>
      <c r="O629" s="511">
        <f>'別紙１-12月'!N89</f>
        <v>0</v>
      </c>
      <c r="P629" s="511" t="str">
        <f>'別紙１-12月'!O89</f>
        <v/>
      </c>
      <c r="Q629" s="511" t="str">
        <f>'別紙１-12月'!P89</f>
        <v/>
      </c>
      <c r="R629" s="511" t="str">
        <f>'別紙１-12月'!Q89</f>
        <v/>
      </c>
      <c r="S629" s="511">
        <f>'別紙１-12月'!R89</f>
        <v>0</v>
      </c>
      <c r="T629" s="512">
        <f>'別紙１-12月'!S89</f>
        <v>0</v>
      </c>
      <c r="U629" s="512">
        <f>'別紙１-12月'!T89</f>
        <v>0</v>
      </c>
      <c r="V629" s="511">
        <f>'別紙１-12月'!U89</f>
        <v>0</v>
      </c>
      <c r="W629" s="511">
        <f>'別紙１-12月'!V89</f>
        <v>0</v>
      </c>
      <c r="X629" s="510" t="str">
        <f>'別紙１-12月'!W89</f>
        <v/>
      </c>
    </row>
    <row r="630">
      <c r="A630" s="510" t="s">
        <v>320</v>
      </c>
      <c r="B630" s="510" t="str">
        <f>'別紙１-12月'!A90</f>
        <v/>
      </c>
      <c r="C630" s="510" t="str">
        <f>'別紙１-12月'!B90</f>
        <v/>
      </c>
      <c r="D630" s="510" t="str">
        <f>'別紙１-12月'!C90</f>
        <v/>
      </c>
      <c r="E630" s="510" t="str">
        <f>'別紙１-12月'!D90</f>
        <v/>
      </c>
      <c r="F630" s="510" t="str">
        <f>'別紙１-12月'!E90</f>
        <v/>
      </c>
      <c r="G630" s="510" t="str">
        <f>'別紙１-12月'!F90</f>
        <v/>
      </c>
      <c r="H630" s="510" t="str">
        <f>'別紙１-12月'!G90</f>
        <v/>
      </c>
      <c r="I630" s="510" t="str">
        <f>'別紙１-12月'!H90</f>
        <v/>
      </c>
      <c r="J630" s="510" t="str">
        <f>'別紙１-12月'!I90</f>
        <v/>
      </c>
      <c r="K630" s="510" t="str">
        <f>'別紙１-12月'!J90</f>
        <v/>
      </c>
      <c r="L630" s="510" t="str">
        <f>'別紙１-12月'!K90</f>
        <v/>
      </c>
      <c r="M630" s="511" t="str">
        <f>'別紙１-12月'!L90</f>
        <v/>
      </c>
      <c r="N630" s="512">
        <f>'別紙１-12月'!M90</f>
        <v>0</v>
      </c>
      <c r="O630" s="511">
        <f>'別紙１-12月'!N90</f>
        <v>0</v>
      </c>
      <c r="P630" s="511" t="str">
        <f>'別紙１-12月'!O90</f>
        <v/>
      </c>
      <c r="Q630" s="511" t="str">
        <f>'別紙１-12月'!P90</f>
        <v/>
      </c>
      <c r="R630" s="511" t="str">
        <f>'別紙１-12月'!Q90</f>
        <v/>
      </c>
      <c r="S630" s="511">
        <f>'別紙１-12月'!R90</f>
        <v>0</v>
      </c>
      <c r="T630" s="512">
        <f>'別紙１-12月'!S90</f>
        <v>0</v>
      </c>
      <c r="U630" s="512">
        <f>'別紙１-12月'!T90</f>
        <v>0</v>
      </c>
      <c r="V630" s="511">
        <f>'別紙１-12月'!U90</f>
        <v>0</v>
      </c>
      <c r="W630" s="511">
        <f>'別紙１-12月'!V90</f>
        <v>0</v>
      </c>
      <c r="X630" s="510" t="str">
        <f>'別紙１-12月'!W90</f>
        <v/>
      </c>
    </row>
    <row r="631">
      <c r="A631" s="510" t="s">
        <v>320</v>
      </c>
      <c r="B631" s="510" t="str">
        <f>'別紙１-12月'!A91</f>
        <v/>
      </c>
      <c r="C631" s="510" t="str">
        <f>'別紙１-12月'!B91</f>
        <v/>
      </c>
      <c r="D631" s="510" t="str">
        <f>'別紙１-12月'!C91</f>
        <v/>
      </c>
      <c r="E631" s="510" t="str">
        <f>'別紙１-12月'!D91</f>
        <v/>
      </c>
      <c r="F631" s="510" t="str">
        <f>'別紙１-12月'!E91</f>
        <v/>
      </c>
      <c r="G631" s="510" t="str">
        <f>'別紙１-12月'!F91</f>
        <v/>
      </c>
      <c r="H631" s="510" t="str">
        <f>'別紙１-12月'!G91</f>
        <v/>
      </c>
      <c r="I631" s="510" t="str">
        <f>'別紙１-12月'!H91</f>
        <v/>
      </c>
      <c r="J631" s="510" t="str">
        <f>'別紙１-12月'!I91</f>
        <v/>
      </c>
      <c r="K631" s="510" t="str">
        <f>'別紙１-12月'!J91</f>
        <v/>
      </c>
      <c r="L631" s="510" t="str">
        <f>'別紙１-12月'!K91</f>
        <v/>
      </c>
      <c r="M631" s="511" t="str">
        <f>'別紙１-12月'!L91</f>
        <v/>
      </c>
      <c r="N631" s="512">
        <f>'別紙１-12月'!M91</f>
        <v>0</v>
      </c>
      <c r="O631" s="511">
        <f>'別紙１-12月'!N91</f>
        <v>0</v>
      </c>
      <c r="P631" s="511" t="str">
        <f>'別紙１-12月'!O91</f>
        <v/>
      </c>
      <c r="Q631" s="511" t="str">
        <f>'別紙１-12月'!P91</f>
        <v/>
      </c>
      <c r="R631" s="511" t="str">
        <f>'別紙１-12月'!Q91</f>
        <v/>
      </c>
      <c r="S631" s="511">
        <f>'別紙１-12月'!R91</f>
        <v>0</v>
      </c>
      <c r="T631" s="512">
        <f>'別紙１-12月'!S91</f>
        <v>0</v>
      </c>
      <c r="U631" s="512">
        <f>'別紙１-12月'!T91</f>
        <v>0</v>
      </c>
      <c r="V631" s="511">
        <f>'別紙１-12月'!U91</f>
        <v>0</v>
      </c>
      <c r="W631" s="511">
        <f>'別紙１-12月'!V91</f>
        <v>0</v>
      </c>
      <c r="X631" s="510" t="str">
        <f>'別紙１-12月'!W91</f>
        <v/>
      </c>
    </row>
    <row r="632">
      <c r="A632" s="510" t="s">
        <v>320</v>
      </c>
      <c r="B632" s="510" t="str">
        <f>'別紙１-12月'!A92</f>
        <v/>
      </c>
      <c r="C632" s="510" t="str">
        <f>'別紙１-12月'!B92</f>
        <v/>
      </c>
      <c r="D632" s="510" t="str">
        <f>'別紙１-12月'!C92</f>
        <v/>
      </c>
      <c r="E632" s="510" t="str">
        <f>'別紙１-12月'!D92</f>
        <v/>
      </c>
      <c r="F632" s="510" t="str">
        <f>'別紙１-12月'!E92</f>
        <v/>
      </c>
      <c r="G632" s="510" t="str">
        <f>'別紙１-12月'!F92</f>
        <v/>
      </c>
      <c r="H632" s="510" t="str">
        <f>'別紙１-12月'!G92</f>
        <v/>
      </c>
      <c r="I632" s="510" t="str">
        <f>'別紙１-12月'!H92</f>
        <v/>
      </c>
      <c r="J632" s="510" t="str">
        <f>'別紙１-12月'!I92</f>
        <v/>
      </c>
      <c r="K632" s="510" t="str">
        <f>'別紙１-12月'!J92</f>
        <v/>
      </c>
      <c r="L632" s="510" t="str">
        <f>'別紙１-12月'!K92</f>
        <v/>
      </c>
      <c r="M632" s="511" t="str">
        <f>'別紙１-12月'!L92</f>
        <v/>
      </c>
      <c r="N632" s="512">
        <f>'別紙１-12月'!M92</f>
        <v>0</v>
      </c>
      <c r="O632" s="511">
        <f>'別紙１-12月'!N92</f>
        <v>0</v>
      </c>
      <c r="P632" s="511" t="str">
        <f>'別紙１-12月'!O92</f>
        <v/>
      </c>
      <c r="Q632" s="511" t="str">
        <f>'別紙１-12月'!P92</f>
        <v/>
      </c>
      <c r="R632" s="511" t="str">
        <f>'別紙１-12月'!Q92</f>
        <v/>
      </c>
      <c r="S632" s="511">
        <f>'別紙１-12月'!R92</f>
        <v>0</v>
      </c>
      <c r="T632" s="512">
        <f>'別紙１-12月'!S92</f>
        <v>0</v>
      </c>
      <c r="U632" s="512">
        <f>'別紙１-12月'!T92</f>
        <v>0</v>
      </c>
      <c r="V632" s="511">
        <f>'別紙１-12月'!U92</f>
        <v>0</v>
      </c>
      <c r="W632" s="511">
        <f>'別紙１-12月'!V92</f>
        <v>0</v>
      </c>
      <c r="X632" s="510" t="str">
        <f>'別紙１-12月'!W92</f>
        <v/>
      </c>
    </row>
    <row r="633">
      <c r="A633" s="510" t="s">
        <v>320</v>
      </c>
      <c r="B633" s="510" t="str">
        <f>'別紙１-12月'!A93</f>
        <v/>
      </c>
      <c r="C633" s="510" t="str">
        <f>'別紙１-12月'!B93</f>
        <v/>
      </c>
      <c r="D633" s="510" t="str">
        <f>'別紙１-12月'!C93</f>
        <v/>
      </c>
      <c r="E633" s="510" t="str">
        <f>'別紙１-12月'!D93</f>
        <v/>
      </c>
      <c r="F633" s="510" t="str">
        <f>'別紙１-12月'!E93</f>
        <v/>
      </c>
      <c r="G633" s="510" t="str">
        <f>'別紙１-12月'!F93</f>
        <v/>
      </c>
      <c r="H633" s="510" t="str">
        <f>'別紙１-12月'!G93</f>
        <v/>
      </c>
      <c r="I633" s="510" t="str">
        <f>'別紙１-12月'!H93</f>
        <v/>
      </c>
      <c r="J633" s="510" t="str">
        <f>'別紙１-12月'!I93</f>
        <v/>
      </c>
      <c r="K633" s="510" t="str">
        <f>'別紙１-12月'!J93</f>
        <v/>
      </c>
      <c r="L633" s="510" t="str">
        <f>'別紙１-12月'!K93</f>
        <v/>
      </c>
      <c r="M633" s="511" t="str">
        <f>'別紙１-12月'!L93</f>
        <v/>
      </c>
      <c r="N633" s="512">
        <f>'別紙１-12月'!M93</f>
        <v>0</v>
      </c>
      <c r="O633" s="511">
        <f>'別紙１-12月'!N93</f>
        <v>0</v>
      </c>
      <c r="P633" s="511" t="str">
        <f>'別紙１-12月'!O93</f>
        <v/>
      </c>
      <c r="Q633" s="511" t="str">
        <f>'別紙１-12月'!P93</f>
        <v/>
      </c>
      <c r="R633" s="511" t="str">
        <f>'別紙１-12月'!Q93</f>
        <v/>
      </c>
      <c r="S633" s="511">
        <f>'別紙１-12月'!R93</f>
        <v>0</v>
      </c>
      <c r="T633" s="512">
        <f>'別紙１-12月'!S93</f>
        <v>0</v>
      </c>
      <c r="U633" s="512">
        <f>'別紙１-12月'!T93</f>
        <v>0</v>
      </c>
      <c r="V633" s="511">
        <f>'別紙１-12月'!U93</f>
        <v>0</v>
      </c>
      <c r="W633" s="511">
        <f>'別紙１-12月'!V93</f>
        <v>0</v>
      </c>
      <c r="X633" s="510" t="str">
        <f>'別紙１-12月'!W93</f>
        <v/>
      </c>
    </row>
    <row r="634">
      <c r="A634" s="510" t="s">
        <v>320</v>
      </c>
      <c r="B634" s="510" t="str">
        <f>'別紙１-12月'!A94</f>
        <v/>
      </c>
      <c r="C634" s="510" t="str">
        <f>'別紙１-12月'!B94</f>
        <v/>
      </c>
      <c r="D634" s="510" t="str">
        <f>'別紙１-12月'!C94</f>
        <v/>
      </c>
      <c r="E634" s="510" t="str">
        <f>'別紙１-12月'!D94</f>
        <v/>
      </c>
      <c r="F634" s="510" t="str">
        <f>'別紙１-12月'!E94</f>
        <v/>
      </c>
      <c r="G634" s="510" t="str">
        <f>'別紙１-12月'!F94</f>
        <v/>
      </c>
      <c r="H634" s="510" t="str">
        <f>'別紙１-12月'!G94</f>
        <v/>
      </c>
      <c r="I634" s="510" t="str">
        <f>'別紙１-12月'!H94</f>
        <v/>
      </c>
      <c r="J634" s="510" t="str">
        <f>'別紙１-12月'!I94</f>
        <v/>
      </c>
      <c r="K634" s="510" t="str">
        <f>'別紙１-12月'!J94</f>
        <v/>
      </c>
      <c r="L634" s="510" t="str">
        <f>'別紙１-12月'!K94</f>
        <v/>
      </c>
      <c r="M634" s="511" t="str">
        <f>'別紙１-12月'!L94</f>
        <v/>
      </c>
      <c r="N634" s="512">
        <f>'別紙１-12月'!M94</f>
        <v>0</v>
      </c>
      <c r="O634" s="511">
        <f>'別紙１-12月'!N94</f>
        <v>0</v>
      </c>
      <c r="P634" s="511" t="str">
        <f>'別紙１-12月'!O94</f>
        <v/>
      </c>
      <c r="Q634" s="511" t="str">
        <f>'別紙１-12月'!P94</f>
        <v/>
      </c>
      <c r="R634" s="511" t="str">
        <f>'別紙１-12月'!Q94</f>
        <v/>
      </c>
      <c r="S634" s="511">
        <f>'別紙１-12月'!R94</f>
        <v>0</v>
      </c>
      <c r="T634" s="512">
        <f>'別紙１-12月'!S94</f>
        <v>0</v>
      </c>
      <c r="U634" s="512">
        <f>'別紙１-12月'!T94</f>
        <v>0</v>
      </c>
      <c r="V634" s="511">
        <f>'別紙１-12月'!U94</f>
        <v>0</v>
      </c>
      <c r="W634" s="511">
        <f>'別紙１-12月'!V94</f>
        <v>0</v>
      </c>
      <c r="X634" s="510" t="str">
        <f>'別紙１-12月'!W94</f>
        <v/>
      </c>
    </row>
    <row r="635">
      <c r="A635" s="510" t="s">
        <v>320</v>
      </c>
      <c r="B635" s="510" t="str">
        <f>'別紙１-12月'!A95</f>
        <v/>
      </c>
      <c r="C635" s="510" t="str">
        <f>'別紙１-12月'!B95</f>
        <v/>
      </c>
      <c r="D635" s="510" t="str">
        <f>'別紙１-12月'!C95</f>
        <v/>
      </c>
      <c r="E635" s="510" t="str">
        <f>'別紙１-12月'!D95</f>
        <v/>
      </c>
      <c r="F635" s="510" t="str">
        <f>'別紙１-12月'!E95</f>
        <v/>
      </c>
      <c r="G635" s="510" t="str">
        <f>'別紙１-12月'!F95</f>
        <v/>
      </c>
      <c r="H635" s="510" t="str">
        <f>'別紙１-12月'!G95</f>
        <v/>
      </c>
      <c r="I635" s="510" t="str">
        <f>'別紙１-12月'!H95</f>
        <v/>
      </c>
      <c r="J635" s="510" t="str">
        <f>'別紙１-12月'!I95</f>
        <v/>
      </c>
      <c r="K635" s="510" t="str">
        <f>'別紙１-12月'!J95</f>
        <v/>
      </c>
      <c r="L635" s="510" t="str">
        <f>'別紙１-12月'!K95</f>
        <v/>
      </c>
      <c r="M635" s="511" t="str">
        <f>'別紙１-12月'!L95</f>
        <v/>
      </c>
      <c r="N635" s="512">
        <f>'別紙１-12月'!M95</f>
        <v>0</v>
      </c>
      <c r="O635" s="511">
        <f>'別紙１-12月'!N95</f>
        <v>0</v>
      </c>
      <c r="P635" s="511" t="str">
        <f>'別紙１-12月'!O95</f>
        <v/>
      </c>
      <c r="Q635" s="511" t="str">
        <f>'別紙１-12月'!P95</f>
        <v/>
      </c>
      <c r="R635" s="511" t="str">
        <f>'別紙１-12月'!Q95</f>
        <v/>
      </c>
      <c r="S635" s="511">
        <f>'別紙１-12月'!R95</f>
        <v>0</v>
      </c>
      <c r="T635" s="512">
        <f>'別紙１-12月'!S95</f>
        <v>0</v>
      </c>
      <c r="U635" s="512">
        <f>'別紙１-12月'!T95</f>
        <v>0</v>
      </c>
      <c r="V635" s="511">
        <f>'別紙１-12月'!U95</f>
        <v>0</v>
      </c>
      <c r="W635" s="511">
        <f>'別紙１-12月'!V95</f>
        <v>0</v>
      </c>
      <c r="X635" s="510" t="str">
        <f>'別紙１-12月'!W95</f>
        <v/>
      </c>
    </row>
    <row r="636">
      <c r="A636" s="510" t="s">
        <v>320</v>
      </c>
      <c r="B636" s="510" t="str">
        <f>'別紙１-12月'!A96</f>
        <v/>
      </c>
      <c r="C636" s="510" t="str">
        <f>'別紙１-12月'!B96</f>
        <v/>
      </c>
      <c r="D636" s="510" t="str">
        <f>'別紙１-12月'!C96</f>
        <v/>
      </c>
      <c r="E636" s="510" t="str">
        <f>'別紙１-12月'!D96</f>
        <v/>
      </c>
      <c r="F636" s="510" t="str">
        <f>'別紙１-12月'!E96</f>
        <v/>
      </c>
      <c r="G636" s="510" t="str">
        <f>'別紙１-12月'!F96</f>
        <v/>
      </c>
      <c r="H636" s="510" t="str">
        <f>'別紙１-12月'!G96</f>
        <v/>
      </c>
      <c r="I636" s="510" t="str">
        <f>'別紙１-12月'!H96</f>
        <v/>
      </c>
      <c r="J636" s="510" t="str">
        <f>'別紙１-12月'!I96</f>
        <v/>
      </c>
      <c r="K636" s="510" t="str">
        <f>'別紙１-12月'!J96</f>
        <v/>
      </c>
      <c r="L636" s="510" t="str">
        <f>'別紙１-12月'!K96</f>
        <v/>
      </c>
      <c r="M636" s="511" t="str">
        <f>'別紙１-12月'!L96</f>
        <v/>
      </c>
      <c r="N636" s="512">
        <f>'別紙１-12月'!M96</f>
        <v>0</v>
      </c>
      <c r="O636" s="511">
        <f>'別紙１-12月'!N96</f>
        <v>0</v>
      </c>
      <c r="P636" s="511" t="str">
        <f>'別紙１-12月'!O96</f>
        <v/>
      </c>
      <c r="Q636" s="511" t="str">
        <f>'別紙１-12月'!P96</f>
        <v/>
      </c>
      <c r="R636" s="511" t="str">
        <f>'別紙１-12月'!Q96</f>
        <v/>
      </c>
      <c r="S636" s="511">
        <f>'別紙１-12月'!R96</f>
        <v>0</v>
      </c>
      <c r="T636" s="512">
        <f>'別紙１-12月'!S96</f>
        <v>0</v>
      </c>
      <c r="U636" s="512">
        <f>'別紙１-12月'!T96</f>
        <v>0</v>
      </c>
      <c r="V636" s="511">
        <f>'別紙１-12月'!U96</f>
        <v>0</v>
      </c>
      <c r="W636" s="511">
        <f>'別紙１-12月'!V96</f>
        <v>0</v>
      </c>
      <c r="X636" s="510" t="str">
        <f>'別紙１-12月'!W96</f>
        <v/>
      </c>
    </row>
    <row r="637">
      <c r="A637" s="510" t="s">
        <v>321</v>
      </c>
      <c r="B637" s="510" t="str">
        <f>'別紙１-1月'!A27</f>
        <v/>
      </c>
      <c r="C637" s="510" t="str">
        <f>'別紙１-1月'!B27</f>
        <v/>
      </c>
      <c r="D637" s="510" t="str">
        <f>'別紙１-1月'!C27</f>
        <v/>
      </c>
      <c r="E637" s="510" t="str">
        <f>'別紙１-1月'!D27</f>
        <v/>
      </c>
      <c r="F637" s="510" t="str">
        <f>'別紙１-1月'!E27</f>
        <v/>
      </c>
      <c r="G637" s="510" t="str">
        <f>'別紙１-1月'!F27</f>
        <v/>
      </c>
      <c r="H637" s="510" t="str">
        <f>'別紙１-1月'!G27</f>
        <v/>
      </c>
      <c r="I637" s="510" t="str">
        <f>'別紙１-1月'!H27</f>
        <v/>
      </c>
      <c r="J637" s="510" t="str">
        <f>'別紙１-1月'!I27</f>
        <v/>
      </c>
      <c r="K637" s="510" t="str">
        <f>'別紙１-1月'!J27</f>
        <v/>
      </c>
      <c r="L637" s="510" t="str">
        <f>'別紙１-1月'!K27</f>
        <v/>
      </c>
      <c r="M637" s="511" t="str">
        <f>'別紙１-1月'!L27</f>
        <v/>
      </c>
      <c r="N637" s="512">
        <f>'別紙１-1月'!M27</f>
        <v>0</v>
      </c>
      <c r="O637" s="511">
        <f>'別紙１-1月'!N27</f>
        <v>0</v>
      </c>
      <c r="P637" s="511" t="str">
        <f>'別紙１-1月'!O27</f>
        <v/>
      </c>
      <c r="Q637" s="511" t="str">
        <f>'別紙１-1月'!P27</f>
        <v/>
      </c>
      <c r="R637" s="511" t="str">
        <f>'別紙１-1月'!Q27</f>
        <v/>
      </c>
      <c r="S637" s="511">
        <f>'別紙１-1月'!R27</f>
        <v>0</v>
      </c>
      <c r="T637" s="512">
        <f>'別紙１-1月'!S27</f>
        <v>0</v>
      </c>
      <c r="U637" s="512">
        <f>'別紙１-1月'!T27</f>
        <v>0</v>
      </c>
      <c r="V637" s="511">
        <f>'別紙１-1月'!U27</f>
        <v>0</v>
      </c>
      <c r="W637" s="511">
        <f>'別紙１-1月'!V27</f>
        <v>0</v>
      </c>
      <c r="X637" s="510" t="str">
        <f>'別紙１-1月'!W27</f>
        <v/>
      </c>
    </row>
    <row r="638">
      <c r="A638" s="510" t="s">
        <v>321</v>
      </c>
      <c r="B638" s="510" t="str">
        <f>'別紙１-1月'!A28</f>
        <v/>
      </c>
      <c r="C638" s="510" t="str">
        <f>'別紙１-1月'!B28</f>
        <v/>
      </c>
      <c r="D638" s="510" t="str">
        <f>'別紙１-1月'!C28</f>
        <v/>
      </c>
      <c r="E638" s="510" t="str">
        <f>'別紙１-1月'!D28</f>
        <v/>
      </c>
      <c r="F638" s="510" t="str">
        <f>'別紙１-1月'!E28</f>
        <v/>
      </c>
      <c r="G638" s="510" t="str">
        <f>'別紙１-1月'!F28</f>
        <v/>
      </c>
      <c r="H638" s="510" t="str">
        <f>'別紙１-1月'!G28</f>
        <v/>
      </c>
      <c r="I638" s="510" t="str">
        <f>'別紙１-1月'!H28</f>
        <v/>
      </c>
      <c r="J638" s="510" t="str">
        <f>'別紙１-1月'!I28</f>
        <v/>
      </c>
      <c r="K638" s="510" t="str">
        <f>'別紙１-1月'!J28</f>
        <v/>
      </c>
      <c r="L638" s="510" t="str">
        <f>'別紙１-1月'!K28</f>
        <v/>
      </c>
      <c r="M638" s="511" t="str">
        <f>'別紙１-1月'!L28</f>
        <v/>
      </c>
      <c r="N638" s="512">
        <f>'別紙１-1月'!M28</f>
        <v>0</v>
      </c>
      <c r="O638" s="511">
        <f>'別紙１-1月'!N28</f>
        <v>0</v>
      </c>
      <c r="P638" s="511" t="str">
        <f>'別紙１-1月'!O28</f>
        <v/>
      </c>
      <c r="Q638" s="511" t="str">
        <f>'別紙１-1月'!P28</f>
        <v/>
      </c>
      <c r="R638" s="511" t="str">
        <f>'別紙１-1月'!Q28</f>
        <v/>
      </c>
      <c r="S638" s="511">
        <f>'別紙１-1月'!R28</f>
        <v>0</v>
      </c>
      <c r="T638" s="512">
        <f>'別紙１-1月'!S28</f>
        <v>0</v>
      </c>
      <c r="U638" s="512">
        <f>'別紙１-1月'!T28</f>
        <v>0</v>
      </c>
      <c r="V638" s="511">
        <f>'別紙１-1月'!U28</f>
        <v>0</v>
      </c>
      <c r="W638" s="511">
        <f>'別紙１-1月'!V28</f>
        <v>0</v>
      </c>
      <c r="X638" s="510" t="str">
        <f>'別紙１-1月'!W28</f>
        <v/>
      </c>
    </row>
    <row r="639">
      <c r="A639" s="510" t="s">
        <v>321</v>
      </c>
      <c r="B639" s="510" t="str">
        <f>'別紙１-1月'!A29</f>
        <v/>
      </c>
      <c r="C639" s="510" t="str">
        <f>'別紙１-1月'!B29</f>
        <v/>
      </c>
      <c r="D639" s="510" t="str">
        <f>'別紙１-1月'!C29</f>
        <v/>
      </c>
      <c r="E639" s="510" t="str">
        <f>'別紙１-1月'!D29</f>
        <v/>
      </c>
      <c r="F639" s="510" t="str">
        <f>'別紙１-1月'!E29</f>
        <v/>
      </c>
      <c r="G639" s="510" t="str">
        <f>'別紙１-1月'!F29</f>
        <v/>
      </c>
      <c r="H639" s="510" t="str">
        <f>'別紙１-1月'!G29</f>
        <v/>
      </c>
      <c r="I639" s="510" t="str">
        <f>'別紙１-1月'!H29</f>
        <v/>
      </c>
      <c r="J639" s="510" t="str">
        <f>'別紙１-1月'!I29</f>
        <v/>
      </c>
      <c r="K639" s="510" t="str">
        <f>'別紙１-1月'!J29</f>
        <v/>
      </c>
      <c r="L639" s="510" t="str">
        <f>'別紙１-1月'!K29</f>
        <v/>
      </c>
      <c r="M639" s="511" t="str">
        <f>'別紙１-1月'!L29</f>
        <v/>
      </c>
      <c r="N639" s="512">
        <f>'別紙１-1月'!M29</f>
        <v>0</v>
      </c>
      <c r="O639" s="511">
        <f>'別紙１-1月'!N29</f>
        <v>0</v>
      </c>
      <c r="P639" s="511" t="str">
        <f>'別紙１-1月'!O29</f>
        <v/>
      </c>
      <c r="Q639" s="511" t="str">
        <f>'別紙１-1月'!P29</f>
        <v/>
      </c>
      <c r="R639" s="511" t="str">
        <f>'別紙１-1月'!Q29</f>
        <v/>
      </c>
      <c r="S639" s="511">
        <f>'別紙１-1月'!R29</f>
        <v>0</v>
      </c>
      <c r="T639" s="512">
        <f>'別紙１-1月'!S29</f>
        <v>0</v>
      </c>
      <c r="U639" s="512">
        <f>'別紙１-1月'!T29</f>
        <v>0</v>
      </c>
      <c r="V639" s="511">
        <f>'別紙１-1月'!U29</f>
        <v>0</v>
      </c>
      <c r="W639" s="511">
        <f>'別紙１-1月'!V29</f>
        <v>0</v>
      </c>
      <c r="X639" s="510" t="str">
        <f>'別紙１-1月'!W29</f>
        <v/>
      </c>
    </row>
    <row r="640">
      <c r="A640" s="510" t="s">
        <v>321</v>
      </c>
      <c r="B640" s="510" t="str">
        <f>'別紙１-1月'!A30</f>
        <v/>
      </c>
      <c r="C640" s="510" t="str">
        <f>'別紙１-1月'!B30</f>
        <v/>
      </c>
      <c r="D640" s="510" t="str">
        <f>'別紙１-1月'!C30</f>
        <v/>
      </c>
      <c r="E640" s="510" t="str">
        <f>'別紙１-1月'!D30</f>
        <v/>
      </c>
      <c r="F640" s="510" t="str">
        <f>'別紙１-1月'!E30</f>
        <v/>
      </c>
      <c r="G640" s="510" t="str">
        <f>'別紙１-1月'!F30</f>
        <v/>
      </c>
      <c r="H640" s="510" t="str">
        <f>'別紙１-1月'!G30</f>
        <v/>
      </c>
      <c r="I640" s="510" t="str">
        <f>'別紙１-1月'!H30</f>
        <v/>
      </c>
      <c r="J640" s="510" t="str">
        <f>'別紙１-1月'!I30</f>
        <v/>
      </c>
      <c r="K640" s="510" t="str">
        <f>'別紙１-1月'!J30</f>
        <v/>
      </c>
      <c r="L640" s="510" t="str">
        <f>'別紙１-1月'!K30</f>
        <v/>
      </c>
      <c r="M640" s="511" t="str">
        <f>'別紙１-1月'!L30</f>
        <v/>
      </c>
      <c r="N640" s="512">
        <f>'別紙１-1月'!M30</f>
        <v>0</v>
      </c>
      <c r="O640" s="511">
        <f>'別紙１-1月'!N30</f>
        <v>0</v>
      </c>
      <c r="P640" s="511" t="str">
        <f>'別紙１-1月'!O30</f>
        <v/>
      </c>
      <c r="Q640" s="511" t="str">
        <f>'別紙１-1月'!P30</f>
        <v/>
      </c>
      <c r="R640" s="511" t="str">
        <f>'別紙１-1月'!Q30</f>
        <v/>
      </c>
      <c r="S640" s="511">
        <f>'別紙１-1月'!R30</f>
        <v>0</v>
      </c>
      <c r="T640" s="512">
        <f>'別紙１-1月'!S30</f>
        <v>0</v>
      </c>
      <c r="U640" s="512">
        <f>'別紙１-1月'!T30</f>
        <v>0</v>
      </c>
      <c r="V640" s="511">
        <f>'別紙１-1月'!U30</f>
        <v>0</v>
      </c>
      <c r="W640" s="511">
        <f>'別紙１-1月'!V30</f>
        <v>0</v>
      </c>
      <c r="X640" s="510" t="str">
        <f>'別紙１-1月'!W30</f>
        <v/>
      </c>
    </row>
    <row r="641">
      <c r="A641" s="510" t="s">
        <v>321</v>
      </c>
      <c r="B641" s="510" t="str">
        <f>'別紙１-1月'!A31</f>
        <v/>
      </c>
      <c r="C641" s="510" t="str">
        <f>'別紙１-1月'!B31</f>
        <v/>
      </c>
      <c r="D641" s="510" t="str">
        <f>'別紙１-1月'!C31</f>
        <v/>
      </c>
      <c r="E641" s="510" t="str">
        <f>'別紙１-1月'!D31</f>
        <v/>
      </c>
      <c r="F641" s="510" t="str">
        <f>'別紙１-1月'!E31</f>
        <v/>
      </c>
      <c r="G641" s="510" t="str">
        <f>'別紙１-1月'!F31</f>
        <v/>
      </c>
      <c r="H641" s="510" t="str">
        <f>'別紙１-1月'!G31</f>
        <v/>
      </c>
      <c r="I641" s="510" t="str">
        <f>'別紙１-1月'!H31</f>
        <v/>
      </c>
      <c r="J641" s="510" t="str">
        <f>'別紙１-1月'!I31</f>
        <v/>
      </c>
      <c r="K641" s="510" t="str">
        <f>'別紙１-1月'!J31</f>
        <v/>
      </c>
      <c r="L641" s="510" t="str">
        <f>'別紙１-1月'!K31</f>
        <v/>
      </c>
      <c r="M641" s="511" t="str">
        <f>'別紙１-1月'!L31</f>
        <v/>
      </c>
      <c r="N641" s="512">
        <f>'別紙１-1月'!M31</f>
        <v>0</v>
      </c>
      <c r="O641" s="511">
        <f>'別紙１-1月'!N31</f>
        <v>0</v>
      </c>
      <c r="P641" s="511" t="str">
        <f>'別紙１-1月'!O31</f>
        <v/>
      </c>
      <c r="Q641" s="511" t="str">
        <f>'別紙１-1月'!P31</f>
        <v/>
      </c>
      <c r="R641" s="511" t="str">
        <f>'別紙１-1月'!Q31</f>
        <v/>
      </c>
      <c r="S641" s="511">
        <f>'別紙１-1月'!R31</f>
        <v>0</v>
      </c>
      <c r="T641" s="512">
        <f>'別紙１-1月'!S31</f>
        <v>0</v>
      </c>
      <c r="U641" s="512">
        <f>'別紙１-1月'!T31</f>
        <v>0</v>
      </c>
      <c r="V641" s="511">
        <f>'別紙１-1月'!U31</f>
        <v>0</v>
      </c>
      <c r="W641" s="511">
        <f>'別紙１-1月'!V31</f>
        <v>0</v>
      </c>
      <c r="X641" s="510" t="str">
        <f>'別紙１-1月'!W31</f>
        <v/>
      </c>
    </row>
    <row r="642">
      <c r="A642" s="510" t="s">
        <v>321</v>
      </c>
      <c r="B642" s="510" t="str">
        <f>'別紙１-1月'!A32</f>
        <v/>
      </c>
      <c r="C642" s="510" t="str">
        <f>'別紙１-1月'!B32</f>
        <v/>
      </c>
      <c r="D642" s="510" t="str">
        <f>'別紙１-1月'!C32</f>
        <v/>
      </c>
      <c r="E642" s="510" t="str">
        <f>'別紙１-1月'!D32</f>
        <v/>
      </c>
      <c r="F642" s="510" t="str">
        <f>'別紙１-1月'!E32</f>
        <v/>
      </c>
      <c r="G642" s="510" t="str">
        <f>'別紙１-1月'!F32</f>
        <v/>
      </c>
      <c r="H642" s="510" t="str">
        <f>'別紙１-1月'!G32</f>
        <v/>
      </c>
      <c r="I642" s="510" t="str">
        <f>'別紙１-1月'!H32</f>
        <v/>
      </c>
      <c r="J642" s="510" t="str">
        <f>'別紙１-1月'!I32</f>
        <v/>
      </c>
      <c r="K642" s="510" t="str">
        <f>'別紙１-1月'!J32</f>
        <v/>
      </c>
      <c r="L642" s="510" t="str">
        <f>'別紙１-1月'!K32</f>
        <v/>
      </c>
      <c r="M642" s="511" t="str">
        <f>'別紙１-1月'!L32</f>
        <v/>
      </c>
      <c r="N642" s="512">
        <f>'別紙１-1月'!M32</f>
        <v>0</v>
      </c>
      <c r="O642" s="511">
        <f>'別紙１-1月'!N32</f>
        <v>0</v>
      </c>
      <c r="P642" s="511" t="str">
        <f>'別紙１-1月'!O32</f>
        <v/>
      </c>
      <c r="Q642" s="511" t="str">
        <f>'別紙１-1月'!P32</f>
        <v/>
      </c>
      <c r="R642" s="511" t="str">
        <f>'別紙１-1月'!Q32</f>
        <v/>
      </c>
      <c r="S642" s="511">
        <f>'別紙１-1月'!R32</f>
        <v>0</v>
      </c>
      <c r="T642" s="512">
        <f>'別紙１-1月'!S32</f>
        <v>0</v>
      </c>
      <c r="U642" s="512">
        <f>'別紙１-1月'!T32</f>
        <v>0</v>
      </c>
      <c r="V642" s="511">
        <f>'別紙１-1月'!U32</f>
        <v>0</v>
      </c>
      <c r="W642" s="511">
        <f>'別紙１-1月'!V32</f>
        <v>0</v>
      </c>
      <c r="X642" s="510" t="str">
        <f>'別紙１-1月'!W32</f>
        <v/>
      </c>
    </row>
    <row r="643">
      <c r="A643" s="510" t="s">
        <v>321</v>
      </c>
      <c r="B643" s="510" t="str">
        <f>'別紙１-1月'!A33</f>
        <v/>
      </c>
      <c r="C643" s="510" t="str">
        <f>'別紙１-1月'!B33</f>
        <v/>
      </c>
      <c r="D643" s="510" t="str">
        <f>'別紙１-1月'!C33</f>
        <v/>
      </c>
      <c r="E643" s="510" t="str">
        <f>'別紙１-1月'!D33</f>
        <v/>
      </c>
      <c r="F643" s="510" t="str">
        <f>'別紙１-1月'!E33</f>
        <v/>
      </c>
      <c r="G643" s="510" t="str">
        <f>'別紙１-1月'!F33</f>
        <v/>
      </c>
      <c r="H643" s="510" t="str">
        <f>'別紙１-1月'!G33</f>
        <v/>
      </c>
      <c r="I643" s="510" t="str">
        <f>'別紙１-1月'!H33</f>
        <v/>
      </c>
      <c r="J643" s="510" t="str">
        <f>'別紙１-1月'!I33</f>
        <v/>
      </c>
      <c r="K643" s="510" t="str">
        <f>'別紙１-1月'!J33</f>
        <v/>
      </c>
      <c r="L643" s="510" t="str">
        <f>'別紙１-1月'!K33</f>
        <v/>
      </c>
      <c r="M643" s="511" t="str">
        <f>'別紙１-1月'!L33</f>
        <v/>
      </c>
      <c r="N643" s="512">
        <f>'別紙１-1月'!M33</f>
        <v>0</v>
      </c>
      <c r="O643" s="511">
        <f>'別紙１-1月'!N33</f>
        <v>0</v>
      </c>
      <c r="P643" s="511" t="str">
        <f>'別紙１-1月'!O33</f>
        <v/>
      </c>
      <c r="Q643" s="511" t="str">
        <f>'別紙１-1月'!P33</f>
        <v/>
      </c>
      <c r="R643" s="511" t="str">
        <f>'別紙１-1月'!Q33</f>
        <v/>
      </c>
      <c r="S643" s="511">
        <f>'別紙１-1月'!R33</f>
        <v>0</v>
      </c>
      <c r="T643" s="512">
        <f>'別紙１-1月'!S33</f>
        <v>0</v>
      </c>
      <c r="U643" s="512">
        <f>'別紙１-1月'!T33</f>
        <v>0</v>
      </c>
      <c r="V643" s="511">
        <f>'別紙１-1月'!U33</f>
        <v>0</v>
      </c>
      <c r="W643" s="511">
        <f>'別紙１-1月'!V33</f>
        <v>0</v>
      </c>
      <c r="X643" s="510" t="str">
        <f>'別紙１-1月'!W33</f>
        <v/>
      </c>
    </row>
    <row r="644">
      <c r="A644" s="510" t="s">
        <v>321</v>
      </c>
      <c r="B644" s="510" t="str">
        <f>'別紙１-1月'!A34</f>
        <v/>
      </c>
      <c r="C644" s="510" t="str">
        <f>'別紙１-1月'!B34</f>
        <v/>
      </c>
      <c r="D644" s="510" t="str">
        <f>'別紙１-1月'!C34</f>
        <v/>
      </c>
      <c r="E644" s="510" t="str">
        <f>'別紙１-1月'!D34</f>
        <v/>
      </c>
      <c r="F644" s="510" t="str">
        <f>'別紙１-1月'!E34</f>
        <v/>
      </c>
      <c r="G644" s="510" t="str">
        <f>'別紙１-1月'!F34</f>
        <v/>
      </c>
      <c r="H644" s="510" t="str">
        <f>'別紙１-1月'!G34</f>
        <v/>
      </c>
      <c r="I644" s="510" t="str">
        <f>'別紙１-1月'!H34</f>
        <v/>
      </c>
      <c r="J644" s="510" t="str">
        <f>'別紙１-1月'!I34</f>
        <v/>
      </c>
      <c r="K644" s="510" t="str">
        <f>'別紙１-1月'!J34</f>
        <v/>
      </c>
      <c r="L644" s="510" t="str">
        <f>'別紙１-1月'!K34</f>
        <v/>
      </c>
      <c r="M644" s="511" t="str">
        <f>'別紙１-1月'!L34</f>
        <v/>
      </c>
      <c r="N644" s="512">
        <f>'別紙１-1月'!M34</f>
        <v>0</v>
      </c>
      <c r="O644" s="511">
        <f>'別紙１-1月'!N34</f>
        <v>0</v>
      </c>
      <c r="P644" s="511" t="str">
        <f>'別紙１-1月'!O34</f>
        <v/>
      </c>
      <c r="Q644" s="511" t="str">
        <f>'別紙１-1月'!P34</f>
        <v/>
      </c>
      <c r="R644" s="511" t="str">
        <f>'別紙１-1月'!Q34</f>
        <v/>
      </c>
      <c r="S644" s="511">
        <f>'別紙１-1月'!R34</f>
        <v>0</v>
      </c>
      <c r="T644" s="512">
        <f>'別紙１-1月'!S34</f>
        <v>0</v>
      </c>
      <c r="U644" s="512">
        <f>'別紙１-1月'!T34</f>
        <v>0</v>
      </c>
      <c r="V644" s="511">
        <f>'別紙１-1月'!U34</f>
        <v>0</v>
      </c>
      <c r="W644" s="511">
        <f>'別紙１-1月'!V34</f>
        <v>0</v>
      </c>
      <c r="X644" s="510" t="str">
        <f>'別紙１-1月'!W34</f>
        <v/>
      </c>
    </row>
    <row r="645">
      <c r="A645" s="510" t="s">
        <v>321</v>
      </c>
      <c r="B645" s="510" t="str">
        <f>'別紙１-1月'!A35</f>
        <v/>
      </c>
      <c r="C645" s="510" t="str">
        <f>'別紙１-1月'!B35</f>
        <v/>
      </c>
      <c r="D645" s="510" t="str">
        <f>'別紙１-1月'!C35</f>
        <v/>
      </c>
      <c r="E645" s="510" t="str">
        <f>'別紙１-1月'!D35</f>
        <v/>
      </c>
      <c r="F645" s="510" t="str">
        <f>'別紙１-1月'!E35</f>
        <v/>
      </c>
      <c r="G645" s="510" t="str">
        <f>'別紙１-1月'!F35</f>
        <v/>
      </c>
      <c r="H645" s="510" t="str">
        <f>'別紙１-1月'!G35</f>
        <v/>
      </c>
      <c r="I645" s="510" t="str">
        <f>'別紙１-1月'!H35</f>
        <v/>
      </c>
      <c r="J645" s="510" t="str">
        <f>'別紙１-1月'!I35</f>
        <v/>
      </c>
      <c r="K645" s="510" t="str">
        <f>'別紙１-1月'!J35</f>
        <v/>
      </c>
      <c r="L645" s="510" t="str">
        <f>'別紙１-1月'!K35</f>
        <v/>
      </c>
      <c r="M645" s="511" t="str">
        <f>'別紙１-1月'!L35</f>
        <v/>
      </c>
      <c r="N645" s="512">
        <f>'別紙１-1月'!M35</f>
        <v>0</v>
      </c>
      <c r="O645" s="511">
        <f>'別紙１-1月'!N35</f>
        <v>0</v>
      </c>
      <c r="P645" s="511" t="str">
        <f>'別紙１-1月'!O35</f>
        <v/>
      </c>
      <c r="Q645" s="511" t="str">
        <f>'別紙１-1月'!P35</f>
        <v/>
      </c>
      <c r="R645" s="511" t="str">
        <f>'別紙１-1月'!Q35</f>
        <v/>
      </c>
      <c r="S645" s="511">
        <f>'別紙１-1月'!R35</f>
        <v>0</v>
      </c>
      <c r="T645" s="512">
        <f>'別紙１-1月'!S35</f>
        <v>0</v>
      </c>
      <c r="U645" s="512">
        <f>'別紙１-1月'!T35</f>
        <v>0</v>
      </c>
      <c r="V645" s="511">
        <f>'別紙１-1月'!U35</f>
        <v>0</v>
      </c>
      <c r="W645" s="511">
        <f>'別紙１-1月'!V35</f>
        <v>0</v>
      </c>
      <c r="X645" s="510" t="str">
        <f>'別紙１-1月'!W35</f>
        <v/>
      </c>
    </row>
    <row r="646">
      <c r="A646" s="510" t="s">
        <v>321</v>
      </c>
      <c r="B646" s="510" t="str">
        <f>'別紙１-1月'!A36</f>
        <v/>
      </c>
      <c r="C646" s="510" t="str">
        <f>'別紙１-1月'!B36</f>
        <v/>
      </c>
      <c r="D646" s="510" t="str">
        <f>'別紙１-1月'!C36</f>
        <v/>
      </c>
      <c r="E646" s="510" t="str">
        <f>'別紙１-1月'!D36</f>
        <v/>
      </c>
      <c r="F646" s="510" t="str">
        <f>'別紙１-1月'!E36</f>
        <v/>
      </c>
      <c r="G646" s="510" t="str">
        <f>'別紙１-1月'!F36</f>
        <v/>
      </c>
      <c r="H646" s="510" t="str">
        <f>'別紙１-1月'!G36</f>
        <v/>
      </c>
      <c r="I646" s="510" t="str">
        <f>'別紙１-1月'!H36</f>
        <v/>
      </c>
      <c r="J646" s="510" t="str">
        <f>'別紙１-1月'!I36</f>
        <v/>
      </c>
      <c r="K646" s="510" t="str">
        <f>'別紙１-1月'!J36</f>
        <v/>
      </c>
      <c r="L646" s="510" t="str">
        <f>'別紙１-1月'!K36</f>
        <v/>
      </c>
      <c r="M646" s="511" t="str">
        <f>'別紙１-1月'!L36</f>
        <v/>
      </c>
      <c r="N646" s="512">
        <f>'別紙１-1月'!M36</f>
        <v>0</v>
      </c>
      <c r="O646" s="511">
        <f>'別紙１-1月'!N36</f>
        <v>0</v>
      </c>
      <c r="P646" s="511" t="str">
        <f>'別紙１-1月'!O36</f>
        <v/>
      </c>
      <c r="Q646" s="511" t="str">
        <f>'別紙１-1月'!P36</f>
        <v/>
      </c>
      <c r="R646" s="511" t="str">
        <f>'別紙１-1月'!Q36</f>
        <v/>
      </c>
      <c r="S646" s="511">
        <f>'別紙１-1月'!R36</f>
        <v>0</v>
      </c>
      <c r="T646" s="512">
        <f>'別紙１-1月'!S36</f>
        <v>0</v>
      </c>
      <c r="U646" s="512">
        <f>'別紙１-1月'!T36</f>
        <v>0</v>
      </c>
      <c r="V646" s="511">
        <f>'別紙１-1月'!U36</f>
        <v>0</v>
      </c>
      <c r="W646" s="511">
        <f>'別紙１-1月'!V36</f>
        <v>0</v>
      </c>
      <c r="X646" s="510" t="str">
        <f>'別紙１-1月'!W36</f>
        <v/>
      </c>
    </row>
    <row r="647">
      <c r="A647" s="510" t="s">
        <v>321</v>
      </c>
      <c r="B647" s="510" t="str">
        <f>'別紙１-1月'!A37</f>
        <v/>
      </c>
      <c r="C647" s="510" t="str">
        <f>'別紙１-1月'!B37</f>
        <v/>
      </c>
      <c r="D647" s="510" t="str">
        <f>'別紙１-1月'!C37</f>
        <v/>
      </c>
      <c r="E647" s="510" t="str">
        <f>'別紙１-1月'!D37</f>
        <v/>
      </c>
      <c r="F647" s="510" t="str">
        <f>'別紙１-1月'!E37</f>
        <v/>
      </c>
      <c r="G647" s="510" t="str">
        <f>'別紙１-1月'!F37</f>
        <v/>
      </c>
      <c r="H647" s="510" t="str">
        <f>'別紙１-1月'!G37</f>
        <v/>
      </c>
      <c r="I647" s="510" t="str">
        <f>'別紙１-1月'!H37</f>
        <v/>
      </c>
      <c r="J647" s="510" t="str">
        <f>'別紙１-1月'!I37</f>
        <v/>
      </c>
      <c r="K647" s="510" t="str">
        <f>'別紙１-1月'!J37</f>
        <v/>
      </c>
      <c r="L647" s="510" t="str">
        <f>'別紙１-1月'!K37</f>
        <v/>
      </c>
      <c r="M647" s="511" t="str">
        <f>'別紙１-1月'!L37</f>
        <v/>
      </c>
      <c r="N647" s="512">
        <f>'別紙１-1月'!M37</f>
        <v>0</v>
      </c>
      <c r="O647" s="511">
        <f>'別紙１-1月'!N37</f>
        <v>0</v>
      </c>
      <c r="P647" s="511" t="str">
        <f>'別紙１-1月'!O37</f>
        <v/>
      </c>
      <c r="Q647" s="511" t="str">
        <f>'別紙１-1月'!P37</f>
        <v/>
      </c>
      <c r="R647" s="511" t="str">
        <f>'別紙１-1月'!Q37</f>
        <v/>
      </c>
      <c r="S647" s="511">
        <f>'別紙１-1月'!R37</f>
        <v>0</v>
      </c>
      <c r="T647" s="512">
        <f>'別紙１-1月'!S37</f>
        <v>0</v>
      </c>
      <c r="U647" s="512">
        <f>'別紙１-1月'!T37</f>
        <v>0</v>
      </c>
      <c r="V647" s="511">
        <f>'別紙１-1月'!U37</f>
        <v>0</v>
      </c>
      <c r="W647" s="511">
        <f>'別紙１-1月'!V37</f>
        <v>0</v>
      </c>
      <c r="X647" s="510" t="str">
        <f>'別紙１-1月'!W37</f>
        <v/>
      </c>
    </row>
    <row r="648">
      <c r="A648" s="510" t="s">
        <v>321</v>
      </c>
      <c r="B648" s="510" t="str">
        <f>'別紙１-1月'!A38</f>
        <v/>
      </c>
      <c r="C648" s="510" t="str">
        <f>'別紙１-1月'!B38</f>
        <v/>
      </c>
      <c r="D648" s="510" t="str">
        <f>'別紙１-1月'!C38</f>
        <v/>
      </c>
      <c r="E648" s="510" t="str">
        <f>'別紙１-1月'!D38</f>
        <v/>
      </c>
      <c r="F648" s="510" t="str">
        <f>'別紙１-1月'!E38</f>
        <v/>
      </c>
      <c r="G648" s="510" t="str">
        <f>'別紙１-1月'!F38</f>
        <v/>
      </c>
      <c r="H648" s="510" t="str">
        <f>'別紙１-1月'!G38</f>
        <v/>
      </c>
      <c r="I648" s="510" t="str">
        <f>'別紙１-1月'!H38</f>
        <v/>
      </c>
      <c r="J648" s="510" t="str">
        <f>'別紙１-1月'!I38</f>
        <v/>
      </c>
      <c r="K648" s="510" t="str">
        <f>'別紙１-1月'!J38</f>
        <v/>
      </c>
      <c r="L648" s="510" t="str">
        <f>'別紙１-1月'!K38</f>
        <v/>
      </c>
      <c r="M648" s="511" t="str">
        <f>'別紙１-1月'!L38</f>
        <v/>
      </c>
      <c r="N648" s="512">
        <f>'別紙１-1月'!M38</f>
        <v>0</v>
      </c>
      <c r="O648" s="511">
        <f>'別紙１-1月'!N38</f>
        <v>0</v>
      </c>
      <c r="P648" s="511" t="str">
        <f>'別紙１-1月'!O38</f>
        <v/>
      </c>
      <c r="Q648" s="511" t="str">
        <f>'別紙１-1月'!P38</f>
        <v/>
      </c>
      <c r="R648" s="511" t="str">
        <f>'別紙１-1月'!Q38</f>
        <v/>
      </c>
      <c r="S648" s="511">
        <f>'別紙１-1月'!R38</f>
        <v>0</v>
      </c>
      <c r="T648" s="512">
        <f>'別紙１-1月'!S38</f>
        <v>0</v>
      </c>
      <c r="U648" s="512">
        <f>'別紙１-1月'!T38</f>
        <v>0</v>
      </c>
      <c r="V648" s="511">
        <f>'別紙１-1月'!U38</f>
        <v>0</v>
      </c>
      <c r="W648" s="511">
        <f>'別紙１-1月'!V38</f>
        <v>0</v>
      </c>
      <c r="X648" s="510" t="str">
        <f>'別紙１-1月'!W38</f>
        <v/>
      </c>
    </row>
    <row r="649">
      <c r="A649" s="510" t="s">
        <v>321</v>
      </c>
      <c r="B649" s="510" t="str">
        <f>'別紙１-1月'!A39</f>
        <v/>
      </c>
      <c r="C649" s="510" t="str">
        <f>'別紙１-1月'!B39</f>
        <v/>
      </c>
      <c r="D649" s="510" t="str">
        <f>'別紙１-1月'!C39</f>
        <v/>
      </c>
      <c r="E649" s="510" t="str">
        <f>'別紙１-1月'!D39</f>
        <v/>
      </c>
      <c r="F649" s="510" t="str">
        <f>'別紙１-1月'!E39</f>
        <v/>
      </c>
      <c r="G649" s="510" t="str">
        <f>'別紙１-1月'!F39</f>
        <v/>
      </c>
      <c r="H649" s="510" t="str">
        <f>'別紙１-1月'!G39</f>
        <v/>
      </c>
      <c r="I649" s="510" t="str">
        <f>'別紙１-1月'!H39</f>
        <v/>
      </c>
      <c r="J649" s="510" t="str">
        <f>'別紙１-1月'!I39</f>
        <v/>
      </c>
      <c r="K649" s="510" t="str">
        <f>'別紙１-1月'!J39</f>
        <v/>
      </c>
      <c r="L649" s="510" t="str">
        <f>'別紙１-1月'!K39</f>
        <v/>
      </c>
      <c r="M649" s="511" t="str">
        <f>'別紙１-1月'!L39</f>
        <v/>
      </c>
      <c r="N649" s="512">
        <f>'別紙１-1月'!M39</f>
        <v>0</v>
      </c>
      <c r="O649" s="511">
        <f>'別紙１-1月'!N39</f>
        <v>0</v>
      </c>
      <c r="P649" s="511" t="str">
        <f>'別紙１-1月'!O39</f>
        <v/>
      </c>
      <c r="Q649" s="511" t="str">
        <f>'別紙１-1月'!P39</f>
        <v/>
      </c>
      <c r="R649" s="511" t="str">
        <f>'別紙１-1月'!Q39</f>
        <v/>
      </c>
      <c r="S649" s="511">
        <f>'別紙１-1月'!R39</f>
        <v>0</v>
      </c>
      <c r="T649" s="512">
        <f>'別紙１-1月'!S39</f>
        <v>0</v>
      </c>
      <c r="U649" s="512">
        <f>'別紙１-1月'!T39</f>
        <v>0</v>
      </c>
      <c r="V649" s="511">
        <f>'別紙１-1月'!U39</f>
        <v>0</v>
      </c>
      <c r="W649" s="511">
        <f>'別紙１-1月'!V39</f>
        <v>0</v>
      </c>
      <c r="X649" s="510" t="str">
        <f>'別紙１-1月'!W39</f>
        <v/>
      </c>
    </row>
    <row r="650">
      <c r="A650" s="510" t="s">
        <v>321</v>
      </c>
      <c r="B650" s="510" t="str">
        <f>'別紙１-1月'!A40</f>
        <v/>
      </c>
      <c r="C650" s="510" t="str">
        <f>'別紙１-1月'!B40</f>
        <v/>
      </c>
      <c r="D650" s="510" t="str">
        <f>'別紙１-1月'!C40</f>
        <v/>
      </c>
      <c r="E650" s="510" t="str">
        <f>'別紙１-1月'!D40</f>
        <v/>
      </c>
      <c r="F650" s="510" t="str">
        <f>'別紙１-1月'!E40</f>
        <v/>
      </c>
      <c r="G650" s="510" t="str">
        <f>'別紙１-1月'!F40</f>
        <v/>
      </c>
      <c r="H650" s="510" t="str">
        <f>'別紙１-1月'!G40</f>
        <v/>
      </c>
      <c r="I650" s="510" t="str">
        <f>'別紙１-1月'!H40</f>
        <v/>
      </c>
      <c r="J650" s="510" t="str">
        <f>'別紙１-1月'!I40</f>
        <v/>
      </c>
      <c r="K650" s="510" t="str">
        <f>'別紙１-1月'!J40</f>
        <v/>
      </c>
      <c r="L650" s="510" t="str">
        <f>'別紙１-1月'!K40</f>
        <v/>
      </c>
      <c r="M650" s="511" t="str">
        <f>'別紙１-1月'!L40</f>
        <v/>
      </c>
      <c r="N650" s="512">
        <f>'別紙１-1月'!M40</f>
        <v>0</v>
      </c>
      <c r="O650" s="511">
        <f>'別紙１-1月'!N40</f>
        <v>0</v>
      </c>
      <c r="P650" s="511" t="str">
        <f>'別紙１-1月'!O40</f>
        <v/>
      </c>
      <c r="Q650" s="511" t="str">
        <f>'別紙１-1月'!P40</f>
        <v/>
      </c>
      <c r="R650" s="511" t="str">
        <f>'別紙１-1月'!Q40</f>
        <v/>
      </c>
      <c r="S650" s="511">
        <f>'別紙１-1月'!R40</f>
        <v>0</v>
      </c>
      <c r="T650" s="512">
        <f>'別紙１-1月'!S40</f>
        <v>0</v>
      </c>
      <c r="U650" s="512">
        <f>'別紙１-1月'!T40</f>
        <v>0</v>
      </c>
      <c r="V650" s="511">
        <f>'別紙１-1月'!U40</f>
        <v>0</v>
      </c>
      <c r="W650" s="511">
        <f>'別紙１-1月'!V40</f>
        <v>0</v>
      </c>
      <c r="X650" s="510" t="str">
        <f>'別紙１-1月'!W40</f>
        <v/>
      </c>
    </row>
    <row r="651">
      <c r="A651" s="510" t="s">
        <v>321</v>
      </c>
      <c r="B651" s="510" t="str">
        <f>'別紙１-1月'!A41</f>
        <v/>
      </c>
      <c r="C651" s="510" t="str">
        <f>'別紙１-1月'!B41</f>
        <v/>
      </c>
      <c r="D651" s="510" t="str">
        <f>'別紙１-1月'!C41</f>
        <v/>
      </c>
      <c r="E651" s="510" t="str">
        <f>'別紙１-1月'!D41</f>
        <v/>
      </c>
      <c r="F651" s="510" t="str">
        <f>'別紙１-1月'!E41</f>
        <v/>
      </c>
      <c r="G651" s="510" t="str">
        <f>'別紙１-1月'!F41</f>
        <v/>
      </c>
      <c r="H651" s="510" t="str">
        <f>'別紙１-1月'!G41</f>
        <v/>
      </c>
      <c r="I651" s="510" t="str">
        <f>'別紙１-1月'!H41</f>
        <v/>
      </c>
      <c r="J651" s="510" t="str">
        <f>'別紙１-1月'!I41</f>
        <v/>
      </c>
      <c r="K651" s="510" t="str">
        <f>'別紙１-1月'!J41</f>
        <v/>
      </c>
      <c r="L651" s="510" t="str">
        <f>'別紙１-1月'!K41</f>
        <v/>
      </c>
      <c r="M651" s="511" t="str">
        <f>'別紙１-1月'!L41</f>
        <v/>
      </c>
      <c r="N651" s="512">
        <f>'別紙１-1月'!M41</f>
        <v>0</v>
      </c>
      <c r="O651" s="511">
        <f>'別紙１-1月'!N41</f>
        <v>0</v>
      </c>
      <c r="P651" s="511" t="str">
        <f>'別紙１-1月'!O41</f>
        <v/>
      </c>
      <c r="Q651" s="511" t="str">
        <f>'別紙１-1月'!P41</f>
        <v/>
      </c>
      <c r="R651" s="511" t="str">
        <f>'別紙１-1月'!Q41</f>
        <v/>
      </c>
      <c r="S651" s="511">
        <f>'別紙１-1月'!R41</f>
        <v>0</v>
      </c>
      <c r="T651" s="512">
        <f>'別紙１-1月'!S41</f>
        <v>0</v>
      </c>
      <c r="U651" s="512">
        <f>'別紙１-1月'!T41</f>
        <v>0</v>
      </c>
      <c r="V651" s="511">
        <f>'別紙１-1月'!U41</f>
        <v>0</v>
      </c>
      <c r="W651" s="511">
        <f>'別紙１-1月'!V41</f>
        <v>0</v>
      </c>
      <c r="X651" s="510" t="str">
        <f>'別紙１-1月'!W41</f>
        <v/>
      </c>
    </row>
    <row r="652">
      <c r="A652" s="510" t="s">
        <v>321</v>
      </c>
      <c r="B652" s="510" t="str">
        <f>'別紙１-1月'!A42</f>
        <v/>
      </c>
      <c r="C652" s="510" t="str">
        <f>'別紙１-1月'!B42</f>
        <v/>
      </c>
      <c r="D652" s="510" t="str">
        <f>'別紙１-1月'!C42</f>
        <v/>
      </c>
      <c r="E652" s="510" t="str">
        <f>'別紙１-1月'!D42</f>
        <v/>
      </c>
      <c r="F652" s="510" t="str">
        <f>'別紙１-1月'!E42</f>
        <v/>
      </c>
      <c r="G652" s="510" t="str">
        <f>'別紙１-1月'!F42</f>
        <v/>
      </c>
      <c r="H652" s="510" t="str">
        <f>'別紙１-1月'!G42</f>
        <v/>
      </c>
      <c r="I652" s="510" t="str">
        <f>'別紙１-1月'!H42</f>
        <v/>
      </c>
      <c r="J652" s="510" t="str">
        <f>'別紙１-1月'!I42</f>
        <v/>
      </c>
      <c r="K652" s="510" t="str">
        <f>'別紙１-1月'!J42</f>
        <v/>
      </c>
      <c r="L652" s="510" t="str">
        <f>'別紙１-1月'!K42</f>
        <v/>
      </c>
      <c r="M652" s="511" t="str">
        <f>'別紙１-1月'!L42</f>
        <v/>
      </c>
      <c r="N652" s="512">
        <f>'別紙１-1月'!M42</f>
        <v>0</v>
      </c>
      <c r="O652" s="511">
        <f>'別紙１-1月'!N42</f>
        <v>0</v>
      </c>
      <c r="P652" s="511" t="str">
        <f>'別紙１-1月'!O42</f>
        <v/>
      </c>
      <c r="Q652" s="511" t="str">
        <f>'別紙１-1月'!P42</f>
        <v/>
      </c>
      <c r="R652" s="511" t="str">
        <f>'別紙１-1月'!Q42</f>
        <v/>
      </c>
      <c r="S652" s="511">
        <f>'別紙１-1月'!R42</f>
        <v>0</v>
      </c>
      <c r="T652" s="512">
        <f>'別紙１-1月'!S42</f>
        <v>0</v>
      </c>
      <c r="U652" s="512">
        <f>'別紙１-1月'!T42</f>
        <v>0</v>
      </c>
      <c r="V652" s="511">
        <f>'別紙１-1月'!U42</f>
        <v>0</v>
      </c>
      <c r="W652" s="511">
        <f>'別紙１-1月'!V42</f>
        <v>0</v>
      </c>
      <c r="X652" s="510" t="str">
        <f>'別紙１-1月'!W42</f>
        <v/>
      </c>
    </row>
    <row r="653">
      <c r="A653" s="510" t="s">
        <v>321</v>
      </c>
      <c r="B653" s="510" t="str">
        <f>'別紙１-1月'!A43</f>
        <v/>
      </c>
      <c r="C653" s="510" t="str">
        <f>'別紙１-1月'!B43</f>
        <v/>
      </c>
      <c r="D653" s="510" t="str">
        <f>'別紙１-1月'!C43</f>
        <v/>
      </c>
      <c r="E653" s="510" t="str">
        <f>'別紙１-1月'!D43</f>
        <v/>
      </c>
      <c r="F653" s="510" t="str">
        <f>'別紙１-1月'!E43</f>
        <v/>
      </c>
      <c r="G653" s="510" t="str">
        <f>'別紙１-1月'!F43</f>
        <v/>
      </c>
      <c r="H653" s="510" t="str">
        <f>'別紙１-1月'!G43</f>
        <v/>
      </c>
      <c r="I653" s="510" t="str">
        <f>'別紙１-1月'!H43</f>
        <v/>
      </c>
      <c r="J653" s="510" t="str">
        <f>'別紙１-1月'!I43</f>
        <v/>
      </c>
      <c r="K653" s="510" t="str">
        <f>'別紙１-1月'!J43</f>
        <v/>
      </c>
      <c r="L653" s="510" t="str">
        <f>'別紙１-1月'!K43</f>
        <v/>
      </c>
      <c r="M653" s="511" t="str">
        <f>'別紙１-1月'!L43</f>
        <v/>
      </c>
      <c r="N653" s="512">
        <f>'別紙１-1月'!M43</f>
        <v>0</v>
      </c>
      <c r="O653" s="511">
        <f>'別紙１-1月'!N43</f>
        <v>0</v>
      </c>
      <c r="P653" s="511" t="str">
        <f>'別紙１-1月'!O43</f>
        <v/>
      </c>
      <c r="Q653" s="511" t="str">
        <f>'別紙１-1月'!P43</f>
        <v/>
      </c>
      <c r="R653" s="511" t="str">
        <f>'別紙１-1月'!Q43</f>
        <v/>
      </c>
      <c r="S653" s="511">
        <f>'別紙１-1月'!R43</f>
        <v>0</v>
      </c>
      <c r="T653" s="512">
        <f>'別紙１-1月'!S43</f>
        <v>0</v>
      </c>
      <c r="U653" s="512">
        <f>'別紙１-1月'!T43</f>
        <v>0</v>
      </c>
      <c r="V653" s="511">
        <f>'別紙１-1月'!U43</f>
        <v>0</v>
      </c>
      <c r="W653" s="511">
        <f>'別紙１-1月'!V43</f>
        <v>0</v>
      </c>
      <c r="X653" s="510" t="str">
        <f>'別紙１-1月'!W43</f>
        <v/>
      </c>
    </row>
    <row r="654">
      <c r="A654" s="510" t="s">
        <v>321</v>
      </c>
      <c r="B654" s="510" t="str">
        <f>'別紙１-1月'!A44</f>
        <v/>
      </c>
      <c r="C654" s="510" t="str">
        <f>'別紙１-1月'!B44</f>
        <v/>
      </c>
      <c r="D654" s="510" t="str">
        <f>'別紙１-1月'!C44</f>
        <v/>
      </c>
      <c r="E654" s="510" t="str">
        <f>'別紙１-1月'!D44</f>
        <v/>
      </c>
      <c r="F654" s="510" t="str">
        <f>'別紙１-1月'!E44</f>
        <v/>
      </c>
      <c r="G654" s="510" t="str">
        <f>'別紙１-1月'!F44</f>
        <v/>
      </c>
      <c r="H654" s="510" t="str">
        <f>'別紙１-1月'!G44</f>
        <v/>
      </c>
      <c r="I654" s="510" t="str">
        <f>'別紙１-1月'!H44</f>
        <v/>
      </c>
      <c r="J654" s="510" t="str">
        <f>'別紙１-1月'!I44</f>
        <v/>
      </c>
      <c r="K654" s="510" t="str">
        <f>'別紙１-1月'!J44</f>
        <v/>
      </c>
      <c r="L654" s="510" t="str">
        <f>'別紙１-1月'!K44</f>
        <v/>
      </c>
      <c r="M654" s="511" t="str">
        <f>'別紙１-1月'!L44</f>
        <v/>
      </c>
      <c r="N654" s="512">
        <f>'別紙１-1月'!M44</f>
        <v>0</v>
      </c>
      <c r="O654" s="511">
        <f>'別紙１-1月'!N44</f>
        <v>0</v>
      </c>
      <c r="P654" s="511" t="str">
        <f>'別紙１-1月'!O44</f>
        <v/>
      </c>
      <c r="Q654" s="511" t="str">
        <f>'別紙１-1月'!P44</f>
        <v/>
      </c>
      <c r="R654" s="511" t="str">
        <f>'別紙１-1月'!Q44</f>
        <v/>
      </c>
      <c r="S654" s="511">
        <f>'別紙１-1月'!R44</f>
        <v>0</v>
      </c>
      <c r="T654" s="512">
        <f>'別紙１-1月'!S44</f>
        <v>0</v>
      </c>
      <c r="U654" s="512">
        <f>'別紙１-1月'!T44</f>
        <v>0</v>
      </c>
      <c r="V654" s="511">
        <f>'別紙１-1月'!U44</f>
        <v>0</v>
      </c>
      <c r="W654" s="511">
        <f>'別紙１-1月'!V44</f>
        <v>0</v>
      </c>
      <c r="X654" s="510" t="str">
        <f>'別紙１-1月'!W44</f>
        <v/>
      </c>
    </row>
    <row r="655">
      <c r="A655" s="510" t="s">
        <v>321</v>
      </c>
      <c r="B655" s="510" t="str">
        <f>'別紙１-1月'!A45</f>
        <v/>
      </c>
      <c r="C655" s="510" t="str">
        <f>'別紙１-1月'!B45</f>
        <v/>
      </c>
      <c r="D655" s="510" t="str">
        <f>'別紙１-1月'!C45</f>
        <v/>
      </c>
      <c r="E655" s="510" t="str">
        <f>'別紙１-1月'!D45</f>
        <v/>
      </c>
      <c r="F655" s="510" t="str">
        <f>'別紙１-1月'!E45</f>
        <v/>
      </c>
      <c r="G655" s="510" t="str">
        <f>'別紙１-1月'!F45</f>
        <v/>
      </c>
      <c r="H655" s="510" t="str">
        <f>'別紙１-1月'!G45</f>
        <v/>
      </c>
      <c r="I655" s="510" t="str">
        <f>'別紙１-1月'!H45</f>
        <v/>
      </c>
      <c r="J655" s="510" t="str">
        <f>'別紙１-1月'!I45</f>
        <v/>
      </c>
      <c r="K655" s="510" t="str">
        <f>'別紙１-1月'!J45</f>
        <v/>
      </c>
      <c r="L655" s="510" t="str">
        <f>'別紙１-1月'!K45</f>
        <v/>
      </c>
      <c r="M655" s="511" t="str">
        <f>'別紙１-1月'!L45</f>
        <v/>
      </c>
      <c r="N655" s="512">
        <f>'別紙１-1月'!M45</f>
        <v>0</v>
      </c>
      <c r="O655" s="511">
        <f>'別紙１-1月'!N45</f>
        <v>0</v>
      </c>
      <c r="P655" s="511" t="str">
        <f>'別紙１-1月'!O45</f>
        <v/>
      </c>
      <c r="Q655" s="511" t="str">
        <f>'別紙１-1月'!P45</f>
        <v/>
      </c>
      <c r="R655" s="511" t="str">
        <f>'別紙１-1月'!Q45</f>
        <v/>
      </c>
      <c r="S655" s="511">
        <f>'別紙１-1月'!R45</f>
        <v>0</v>
      </c>
      <c r="T655" s="512">
        <f>'別紙１-1月'!S45</f>
        <v>0</v>
      </c>
      <c r="U655" s="512">
        <f>'別紙１-1月'!T45</f>
        <v>0</v>
      </c>
      <c r="V655" s="511">
        <f>'別紙１-1月'!U45</f>
        <v>0</v>
      </c>
      <c r="W655" s="511">
        <f>'別紙１-1月'!V45</f>
        <v>0</v>
      </c>
      <c r="X655" s="510" t="str">
        <f>'別紙１-1月'!W45</f>
        <v/>
      </c>
    </row>
    <row r="656">
      <c r="A656" s="510" t="s">
        <v>321</v>
      </c>
      <c r="B656" s="510" t="str">
        <f>'別紙１-1月'!A46</f>
        <v/>
      </c>
      <c r="C656" s="510" t="str">
        <f>'別紙１-1月'!B46</f>
        <v/>
      </c>
      <c r="D656" s="510" t="str">
        <f>'別紙１-1月'!C46</f>
        <v/>
      </c>
      <c r="E656" s="510" t="str">
        <f>'別紙１-1月'!D46</f>
        <v/>
      </c>
      <c r="F656" s="510" t="str">
        <f>'別紙１-1月'!E46</f>
        <v/>
      </c>
      <c r="G656" s="510" t="str">
        <f>'別紙１-1月'!F46</f>
        <v/>
      </c>
      <c r="H656" s="510" t="str">
        <f>'別紙１-1月'!G46</f>
        <v/>
      </c>
      <c r="I656" s="510" t="str">
        <f>'別紙１-1月'!H46</f>
        <v/>
      </c>
      <c r="J656" s="510" t="str">
        <f>'別紙１-1月'!I46</f>
        <v/>
      </c>
      <c r="K656" s="510" t="str">
        <f>'別紙１-1月'!J46</f>
        <v/>
      </c>
      <c r="L656" s="510" t="str">
        <f>'別紙１-1月'!K46</f>
        <v/>
      </c>
      <c r="M656" s="511" t="str">
        <f>'別紙１-1月'!L46</f>
        <v/>
      </c>
      <c r="N656" s="512">
        <f>'別紙１-1月'!M46</f>
        <v>0</v>
      </c>
      <c r="O656" s="511">
        <f>'別紙１-1月'!N46</f>
        <v>0</v>
      </c>
      <c r="P656" s="511" t="str">
        <f>'別紙１-1月'!O46</f>
        <v/>
      </c>
      <c r="Q656" s="511" t="str">
        <f>'別紙１-1月'!P46</f>
        <v/>
      </c>
      <c r="R656" s="511" t="str">
        <f>'別紙１-1月'!Q46</f>
        <v/>
      </c>
      <c r="S656" s="511">
        <f>'別紙１-1月'!R46</f>
        <v>0</v>
      </c>
      <c r="T656" s="512">
        <f>'別紙１-1月'!S46</f>
        <v>0</v>
      </c>
      <c r="U656" s="512">
        <f>'別紙１-1月'!T46</f>
        <v>0</v>
      </c>
      <c r="V656" s="511">
        <f>'別紙１-1月'!U46</f>
        <v>0</v>
      </c>
      <c r="W656" s="511">
        <f>'別紙１-1月'!V46</f>
        <v>0</v>
      </c>
      <c r="X656" s="510" t="str">
        <f>'別紙１-1月'!W46</f>
        <v/>
      </c>
    </row>
    <row r="657">
      <c r="A657" s="510" t="s">
        <v>321</v>
      </c>
      <c r="B657" s="510" t="str">
        <f>'別紙１-1月'!A47</f>
        <v/>
      </c>
      <c r="C657" s="510" t="str">
        <f>'別紙１-1月'!B47</f>
        <v/>
      </c>
      <c r="D657" s="510" t="str">
        <f>'別紙１-1月'!C47</f>
        <v/>
      </c>
      <c r="E657" s="510" t="str">
        <f>'別紙１-1月'!D47</f>
        <v/>
      </c>
      <c r="F657" s="510" t="str">
        <f>'別紙１-1月'!E47</f>
        <v/>
      </c>
      <c r="G657" s="510" t="str">
        <f>'別紙１-1月'!F47</f>
        <v/>
      </c>
      <c r="H657" s="510" t="str">
        <f>'別紙１-1月'!G47</f>
        <v/>
      </c>
      <c r="I657" s="510" t="str">
        <f>'別紙１-1月'!H47</f>
        <v/>
      </c>
      <c r="J657" s="510" t="str">
        <f>'別紙１-1月'!I47</f>
        <v/>
      </c>
      <c r="K657" s="510" t="str">
        <f>'別紙１-1月'!J47</f>
        <v/>
      </c>
      <c r="L657" s="510" t="str">
        <f>'別紙１-1月'!K47</f>
        <v/>
      </c>
      <c r="M657" s="511" t="str">
        <f>'別紙１-1月'!L47</f>
        <v/>
      </c>
      <c r="N657" s="512">
        <f>'別紙１-1月'!M47</f>
        <v>0</v>
      </c>
      <c r="O657" s="511">
        <f>'別紙１-1月'!N47</f>
        <v>0</v>
      </c>
      <c r="P657" s="511" t="str">
        <f>'別紙１-1月'!O47</f>
        <v/>
      </c>
      <c r="Q657" s="511" t="str">
        <f>'別紙１-1月'!P47</f>
        <v/>
      </c>
      <c r="R657" s="511" t="str">
        <f>'別紙１-1月'!Q47</f>
        <v/>
      </c>
      <c r="S657" s="511">
        <f>'別紙１-1月'!R47</f>
        <v>0</v>
      </c>
      <c r="T657" s="512">
        <f>'別紙１-1月'!S47</f>
        <v>0</v>
      </c>
      <c r="U657" s="512">
        <f>'別紙１-1月'!T47</f>
        <v>0</v>
      </c>
      <c r="V657" s="511">
        <f>'別紙１-1月'!U47</f>
        <v>0</v>
      </c>
      <c r="W657" s="511">
        <f>'別紙１-1月'!V47</f>
        <v>0</v>
      </c>
      <c r="X657" s="510" t="str">
        <f>'別紙１-1月'!W47</f>
        <v/>
      </c>
    </row>
    <row r="658">
      <c r="A658" s="510" t="s">
        <v>321</v>
      </c>
      <c r="B658" s="510" t="str">
        <f>'別紙１-1月'!A48</f>
        <v/>
      </c>
      <c r="C658" s="510" t="str">
        <f>'別紙１-1月'!B48</f>
        <v/>
      </c>
      <c r="D658" s="510" t="str">
        <f>'別紙１-1月'!C48</f>
        <v/>
      </c>
      <c r="E658" s="510" t="str">
        <f>'別紙１-1月'!D48</f>
        <v/>
      </c>
      <c r="F658" s="510" t="str">
        <f>'別紙１-1月'!E48</f>
        <v/>
      </c>
      <c r="G658" s="510" t="str">
        <f>'別紙１-1月'!F48</f>
        <v/>
      </c>
      <c r="H658" s="510" t="str">
        <f>'別紙１-1月'!G48</f>
        <v/>
      </c>
      <c r="I658" s="510" t="str">
        <f>'別紙１-1月'!H48</f>
        <v/>
      </c>
      <c r="J658" s="510" t="str">
        <f>'別紙１-1月'!I48</f>
        <v/>
      </c>
      <c r="K658" s="510" t="str">
        <f>'別紙１-1月'!J48</f>
        <v/>
      </c>
      <c r="L658" s="510" t="str">
        <f>'別紙１-1月'!K48</f>
        <v/>
      </c>
      <c r="M658" s="511" t="str">
        <f>'別紙１-1月'!L48</f>
        <v/>
      </c>
      <c r="N658" s="512">
        <f>'別紙１-1月'!M48</f>
        <v>0</v>
      </c>
      <c r="O658" s="511">
        <f>'別紙１-1月'!N48</f>
        <v>0</v>
      </c>
      <c r="P658" s="511" t="str">
        <f>'別紙１-1月'!O48</f>
        <v/>
      </c>
      <c r="Q658" s="511" t="str">
        <f>'別紙１-1月'!P48</f>
        <v/>
      </c>
      <c r="R658" s="511" t="str">
        <f>'別紙１-1月'!Q48</f>
        <v/>
      </c>
      <c r="S658" s="511">
        <f>'別紙１-1月'!R48</f>
        <v>0</v>
      </c>
      <c r="T658" s="512">
        <f>'別紙１-1月'!S48</f>
        <v>0</v>
      </c>
      <c r="U658" s="512">
        <f>'別紙１-1月'!T48</f>
        <v>0</v>
      </c>
      <c r="V658" s="511">
        <f>'別紙１-1月'!U48</f>
        <v>0</v>
      </c>
      <c r="W658" s="511">
        <f>'別紙１-1月'!V48</f>
        <v>0</v>
      </c>
      <c r="X658" s="510" t="str">
        <f>'別紙１-1月'!W48</f>
        <v/>
      </c>
    </row>
    <row r="659">
      <c r="A659" s="510" t="s">
        <v>321</v>
      </c>
      <c r="B659" s="510" t="str">
        <f>'別紙１-1月'!A49</f>
        <v/>
      </c>
      <c r="C659" s="510" t="str">
        <f>'別紙１-1月'!B49</f>
        <v/>
      </c>
      <c r="D659" s="510" t="str">
        <f>'別紙１-1月'!C49</f>
        <v/>
      </c>
      <c r="E659" s="510" t="str">
        <f>'別紙１-1月'!D49</f>
        <v/>
      </c>
      <c r="F659" s="510" t="str">
        <f>'別紙１-1月'!E49</f>
        <v/>
      </c>
      <c r="G659" s="510" t="str">
        <f>'別紙１-1月'!F49</f>
        <v/>
      </c>
      <c r="H659" s="510" t="str">
        <f>'別紙１-1月'!G49</f>
        <v/>
      </c>
      <c r="I659" s="510" t="str">
        <f>'別紙１-1月'!H49</f>
        <v/>
      </c>
      <c r="J659" s="510" t="str">
        <f>'別紙１-1月'!I49</f>
        <v/>
      </c>
      <c r="K659" s="510" t="str">
        <f>'別紙１-1月'!J49</f>
        <v/>
      </c>
      <c r="L659" s="510" t="str">
        <f>'別紙１-1月'!K49</f>
        <v/>
      </c>
      <c r="M659" s="511" t="str">
        <f>'別紙１-1月'!L49</f>
        <v/>
      </c>
      <c r="N659" s="512">
        <f>'別紙１-1月'!M49</f>
        <v>0</v>
      </c>
      <c r="O659" s="511">
        <f>'別紙１-1月'!N49</f>
        <v>0</v>
      </c>
      <c r="P659" s="511" t="str">
        <f>'別紙１-1月'!O49</f>
        <v/>
      </c>
      <c r="Q659" s="511" t="str">
        <f>'別紙１-1月'!P49</f>
        <v/>
      </c>
      <c r="R659" s="511" t="str">
        <f>'別紙１-1月'!Q49</f>
        <v/>
      </c>
      <c r="S659" s="511">
        <f>'別紙１-1月'!R49</f>
        <v>0</v>
      </c>
      <c r="T659" s="512">
        <f>'別紙１-1月'!S49</f>
        <v>0</v>
      </c>
      <c r="U659" s="512">
        <f>'別紙１-1月'!T49</f>
        <v>0</v>
      </c>
      <c r="V659" s="511">
        <f>'別紙１-1月'!U49</f>
        <v>0</v>
      </c>
      <c r="W659" s="511">
        <f>'別紙１-1月'!V49</f>
        <v>0</v>
      </c>
      <c r="X659" s="510" t="str">
        <f>'別紙１-1月'!W49</f>
        <v/>
      </c>
    </row>
    <row r="660">
      <c r="A660" s="510" t="s">
        <v>321</v>
      </c>
      <c r="B660" s="510" t="str">
        <f>'別紙１-1月'!A50</f>
        <v/>
      </c>
      <c r="C660" s="510" t="str">
        <f>'別紙１-1月'!B50</f>
        <v/>
      </c>
      <c r="D660" s="510" t="str">
        <f>'別紙１-1月'!C50</f>
        <v/>
      </c>
      <c r="E660" s="510" t="str">
        <f>'別紙１-1月'!D50</f>
        <v/>
      </c>
      <c r="F660" s="510" t="str">
        <f>'別紙１-1月'!E50</f>
        <v/>
      </c>
      <c r="G660" s="510" t="str">
        <f>'別紙１-1月'!F50</f>
        <v/>
      </c>
      <c r="H660" s="510" t="str">
        <f>'別紙１-1月'!G50</f>
        <v/>
      </c>
      <c r="I660" s="510" t="str">
        <f>'別紙１-1月'!H50</f>
        <v/>
      </c>
      <c r="J660" s="510" t="str">
        <f>'別紙１-1月'!I50</f>
        <v/>
      </c>
      <c r="K660" s="510" t="str">
        <f>'別紙１-1月'!J50</f>
        <v/>
      </c>
      <c r="L660" s="510" t="str">
        <f>'別紙１-1月'!K50</f>
        <v/>
      </c>
      <c r="M660" s="511" t="str">
        <f>'別紙１-1月'!L50</f>
        <v/>
      </c>
      <c r="N660" s="512">
        <f>'別紙１-1月'!M50</f>
        <v>0</v>
      </c>
      <c r="O660" s="511">
        <f>'別紙１-1月'!N50</f>
        <v>0</v>
      </c>
      <c r="P660" s="511" t="str">
        <f>'別紙１-1月'!O50</f>
        <v/>
      </c>
      <c r="Q660" s="511" t="str">
        <f>'別紙１-1月'!P50</f>
        <v/>
      </c>
      <c r="R660" s="511" t="str">
        <f>'別紙１-1月'!Q50</f>
        <v/>
      </c>
      <c r="S660" s="511">
        <f>'別紙１-1月'!R50</f>
        <v>0</v>
      </c>
      <c r="T660" s="512">
        <f>'別紙１-1月'!S50</f>
        <v>0</v>
      </c>
      <c r="U660" s="512">
        <f>'別紙１-1月'!T50</f>
        <v>0</v>
      </c>
      <c r="V660" s="511">
        <f>'別紙１-1月'!U50</f>
        <v>0</v>
      </c>
      <c r="W660" s="511">
        <f>'別紙１-1月'!V50</f>
        <v>0</v>
      </c>
      <c r="X660" s="510" t="str">
        <f>'別紙１-1月'!W50</f>
        <v/>
      </c>
    </row>
    <row r="661">
      <c r="A661" s="510" t="s">
        <v>321</v>
      </c>
      <c r="B661" s="510" t="str">
        <f>'別紙１-1月'!A51</f>
        <v/>
      </c>
      <c r="C661" s="510" t="str">
        <f>'別紙１-1月'!B51</f>
        <v/>
      </c>
      <c r="D661" s="510" t="str">
        <f>'別紙１-1月'!C51</f>
        <v/>
      </c>
      <c r="E661" s="510" t="str">
        <f>'別紙１-1月'!D51</f>
        <v/>
      </c>
      <c r="F661" s="510" t="str">
        <f>'別紙１-1月'!E51</f>
        <v/>
      </c>
      <c r="G661" s="510" t="str">
        <f>'別紙１-1月'!F51</f>
        <v/>
      </c>
      <c r="H661" s="510" t="str">
        <f>'別紙１-1月'!G51</f>
        <v/>
      </c>
      <c r="I661" s="510" t="str">
        <f>'別紙１-1月'!H51</f>
        <v/>
      </c>
      <c r="J661" s="510" t="str">
        <f>'別紙１-1月'!I51</f>
        <v/>
      </c>
      <c r="K661" s="510" t="str">
        <f>'別紙１-1月'!J51</f>
        <v/>
      </c>
      <c r="L661" s="510" t="str">
        <f>'別紙１-1月'!K51</f>
        <v/>
      </c>
      <c r="M661" s="511" t="str">
        <f>'別紙１-1月'!L51</f>
        <v/>
      </c>
      <c r="N661" s="512">
        <f>'別紙１-1月'!M51</f>
        <v>0</v>
      </c>
      <c r="O661" s="511">
        <f>'別紙１-1月'!N51</f>
        <v>0</v>
      </c>
      <c r="P661" s="511" t="str">
        <f>'別紙１-1月'!O51</f>
        <v/>
      </c>
      <c r="Q661" s="511" t="str">
        <f>'別紙１-1月'!P51</f>
        <v/>
      </c>
      <c r="R661" s="511" t="str">
        <f>'別紙１-1月'!Q51</f>
        <v/>
      </c>
      <c r="S661" s="511">
        <f>'別紙１-1月'!R51</f>
        <v>0</v>
      </c>
      <c r="T661" s="512">
        <f>'別紙１-1月'!S51</f>
        <v>0</v>
      </c>
      <c r="U661" s="512">
        <f>'別紙１-1月'!T51</f>
        <v>0</v>
      </c>
      <c r="V661" s="511">
        <f>'別紙１-1月'!U51</f>
        <v>0</v>
      </c>
      <c r="W661" s="511">
        <f>'別紙１-1月'!V51</f>
        <v>0</v>
      </c>
      <c r="X661" s="510" t="str">
        <f>'別紙１-1月'!W51</f>
        <v/>
      </c>
    </row>
    <row r="662">
      <c r="A662" s="510" t="s">
        <v>321</v>
      </c>
      <c r="B662" s="510" t="str">
        <f>'別紙１-1月'!A52</f>
        <v/>
      </c>
      <c r="C662" s="510" t="str">
        <f>'別紙１-1月'!B52</f>
        <v/>
      </c>
      <c r="D662" s="510" t="str">
        <f>'別紙１-1月'!C52</f>
        <v/>
      </c>
      <c r="E662" s="510" t="str">
        <f>'別紙１-1月'!D52</f>
        <v/>
      </c>
      <c r="F662" s="510" t="str">
        <f>'別紙１-1月'!E52</f>
        <v/>
      </c>
      <c r="G662" s="510" t="str">
        <f>'別紙１-1月'!F52</f>
        <v/>
      </c>
      <c r="H662" s="510" t="str">
        <f>'別紙１-1月'!G52</f>
        <v/>
      </c>
      <c r="I662" s="510" t="str">
        <f>'別紙１-1月'!H52</f>
        <v/>
      </c>
      <c r="J662" s="510" t="str">
        <f>'別紙１-1月'!I52</f>
        <v/>
      </c>
      <c r="K662" s="510" t="str">
        <f>'別紙１-1月'!J52</f>
        <v/>
      </c>
      <c r="L662" s="510" t="str">
        <f>'別紙１-1月'!K52</f>
        <v/>
      </c>
      <c r="M662" s="511" t="str">
        <f>'別紙１-1月'!L52</f>
        <v/>
      </c>
      <c r="N662" s="512">
        <f>'別紙１-1月'!M52</f>
        <v>0</v>
      </c>
      <c r="O662" s="511">
        <f>'別紙１-1月'!N52</f>
        <v>0</v>
      </c>
      <c r="P662" s="511" t="str">
        <f>'別紙１-1月'!O52</f>
        <v/>
      </c>
      <c r="Q662" s="511" t="str">
        <f>'別紙１-1月'!P52</f>
        <v/>
      </c>
      <c r="R662" s="511" t="str">
        <f>'別紙１-1月'!Q52</f>
        <v/>
      </c>
      <c r="S662" s="511">
        <f>'別紙１-1月'!R52</f>
        <v>0</v>
      </c>
      <c r="T662" s="512">
        <f>'別紙１-1月'!S52</f>
        <v>0</v>
      </c>
      <c r="U662" s="512">
        <f>'別紙１-1月'!T52</f>
        <v>0</v>
      </c>
      <c r="V662" s="511">
        <f>'別紙１-1月'!U52</f>
        <v>0</v>
      </c>
      <c r="W662" s="511">
        <f>'別紙１-1月'!V52</f>
        <v>0</v>
      </c>
      <c r="X662" s="510" t="str">
        <f>'別紙１-1月'!W52</f>
        <v/>
      </c>
    </row>
    <row r="663">
      <c r="A663" s="510" t="s">
        <v>321</v>
      </c>
      <c r="B663" s="510" t="str">
        <f>'別紙１-1月'!A53</f>
        <v/>
      </c>
      <c r="C663" s="510" t="str">
        <f>'別紙１-1月'!B53</f>
        <v/>
      </c>
      <c r="D663" s="510" t="str">
        <f>'別紙１-1月'!C53</f>
        <v/>
      </c>
      <c r="E663" s="510" t="str">
        <f>'別紙１-1月'!D53</f>
        <v/>
      </c>
      <c r="F663" s="510" t="str">
        <f>'別紙１-1月'!E53</f>
        <v/>
      </c>
      <c r="G663" s="510" t="str">
        <f>'別紙１-1月'!F53</f>
        <v/>
      </c>
      <c r="H663" s="510" t="str">
        <f>'別紙１-1月'!G53</f>
        <v/>
      </c>
      <c r="I663" s="510" t="str">
        <f>'別紙１-1月'!H53</f>
        <v/>
      </c>
      <c r="J663" s="510" t="str">
        <f>'別紙１-1月'!I53</f>
        <v/>
      </c>
      <c r="K663" s="510" t="str">
        <f>'別紙１-1月'!J53</f>
        <v/>
      </c>
      <c r="L663" s="510" t="str">
        <f>'別紙１-1月'!K53</f>
        <v/>
      </c>
      <c r="M663" s="511" t="str">
        <f>'別紙１-1月'!L53</f>
        <v/>
      </c>
      <c r="N663" s="512">
        <f>'別紙１-1月'!M53</f>
        <v>0</v>
      </c>
      <c r="O663" s="511">
        <f>'別紙１-1月'!N53</f>
        <v>0</v>
      </c>
      <c r="P663" s="511" t="str">
        <f>'別紙１-1月'!O53</f>
        <v/>
      </c>
      <c r="Q663" s="511" t="str">
        <f>'別紙１-1月'!P53</f>
        <v/>
      </c>
      <c r="R663" s="511" t="str">
        <f>'別紙１-1月'!Q53</f>
        <v/>
      </c>
      <c r="S663" s="511">
        <f>'別紙１-1月'!R53</f>
        <v>0</v>
      </c>
      <c r="T663" s="512">
        <f>'別紙１-1月'!S53</f>
        <v>0</v>
      </c>
      <c r="U663" s="512">
        <f>'別紙１-1月'!T53</f>
        <v>0</v>
      </c>
      <c r="V663" s="511">
        <f>'別紙１-1月'!U53</f>
        <v>0</v>
      </c>
      <c r="W663" s="511">
        <f>'別紙１-1月'!V53</f>
        <v>0</v>
      </c>
      <c r="X663" s="510" t="str">
        <f>'別紙１-1月'!W53</f>
        <v/>
      </c>
    </row>
    <row r="664">
      <c r="A664" s="510" t="s">
        <v>321</v>
      </c>
      <c r="B664" s="510" t="str">
        <f>'別紙１-1月'!A54</f>
        <v/>
      </c>
      <c r="C664" s="510" t="str">
        <f>'別紙１-1月'!B54</f>
        <v/>
      </c>
      <c r="D664" s="510" t="str">
        <f>'別紙１-1月'!C54</f>
        <v/>
      </c>
      <c r="E664" s="510" t="str">
        <f>'別紙１-1月'!D54</f>
        <v/>
      </c>
      <c r="F664" s="510" t="str">
        <f>'別紙１-1月'!E54</f>
        <v/>
      </c>
      <c r="G664" s="510" t="str">
        <f>'別紙１-1月'!F54</f>
        <v/>
      </c>
      <c r="H664" s="510" t="str">
        <f>'別紙１-1月'!G54</f>
        <v/>
      </c>
      <c r="I664" s="510" t="str">
        <f>'別紙１-1月'!H54</f>
        <v/>
      </c>
      <c r="J664" s="510" t="str">
        <f>'別紙１-1月'!I54</f>
        <v/>
      </c>
      <c r="K664" s="510" t="str">
        <f>'別紙１-1月'!J54</f>
        <v/>
      </c>
      <c r="L664" s="510" t="str">
        <f>'別紙１-1月'!K54</f>
        <v/>
      </c>
      <c r="M664" s="511" t="str">
        <f>'別紙１-1月'!L54</f>
        <v/>
      </c>
      <c r="N664" s="512">
        <f>'別紙１-1月'!M54</f>
        <v>0</v>
      </c>
      <c r="O664" s="511">
        <f>'別紙１-1月'!N54</f>
        <v>0</v>
      </c>
      <c r="P664" s="511" t="str">
        <f>'別紙１-1月'!O54</f>
        <v/>
      </c>
      <c r="Q664" s="511" t="str">
        <f>'別紙１-1月'!P54</f>
        <v/>
      </c>
      <c r="R664" s="511" t="str">
        <f>'別紙１-1月'!Q54</f>
        <v/>
      </c>
      <c r="S664" s="511">
        <f>'別紙１-1月'!R54</f>
        <v>0</v>
      </c>
      <c r="T664" s="512">
        <f>'別紙１-1月'!S54</f>
        <v>0</v>
      </c>
      <c r="U664" s="512">
        <f>'別紙１-1月'!T54</f>
        <v>0</v>
      </c>
      <c r="V664" s="511">
        <f>'別紙１-1月'!U54</f>
        <v>0</v>
      </c>
      <c r="W664" s="511">
        <f>'別紙１-1月'!V54</f>
        <v>0</v>
      </c>
      <c r="X664" s="510" t="str">
        <f>'別紙１-1月'!W54</f>
        <v/>
      </c>
    </row>
    <row r="665">
      <c r="A665" s="510" t="s">
        <v>321</v>
      </c>
      <c r="B665" s="510" t="str">
        <f>'別紙１-1月'!A55</f>
        <v/>
      </c>
      <c r="C665" s="510" t="str">
        <f>'別紙１-1月'!B55</f>
        <v/>
      </c>
      <c r="D665" s="510" t="str">
        <f>'別紙１-1月'!C55</f>
        <v/>
      </c>
      <c r="E665" s="510" t="str">
        <f>'別紙１-1月'!D55</f>
        <v/>
      </c>
      <c r="F665" s="510" t="str">
        <f>'別紙１-1月'!E55</f>
        <v/>
      </c>
      <c r="G665" s="510" t="str">
        <f>'別紙１-1月'!F55</f>
        <v/>
      </c>
      <c r="H665" s="510" t="str">
        <f>'別紙１-1月'!G55</f>
        <v/>
      </c>
      <c r="I665" s="510" t="str">
        <f>'別紙１-1月'!H55</f>
        <v/>
      </c>
      <c r="J665" s="510" t="str">
        <f>'別紙１-1月'!I55</f>
        <v/>
      </c>
      <c r="K665" s="510" t="str">
        <f>'別紙１-1月'!J55</f>
        <v/>
      </c>
      <c r="L665" s="510" t="str">
        <f>'別紙１-1月'!K55</f>
        <v/>
      </c>
      <c r="M665" s="511" t="str">
        <f>'別紙１-1月'!L55</f>
        <v/>
      </c>
      <c r="N665" s="512">
        <f>'別紙１-1月'!M55</f>
        <v>0</v>
      </c>
      <c r="O665" s="511">
        <f>'別紙１-1月'!N55</f>
        <v>0</v>
      </c>
      <c r="P665" s="511" t="str">
        <f>'別紙１-1月'!O55</f>
        <v/>
      </c>
      <c r="Q665" s="511" t="str">
        <f>'別紙１-1月'!P55</f>
        <v/>
      </c>
      <c r="R665" s="511" t="str">
        <f>'別紙１-1月'!Q55</f>
        <v/>
      </c>
      <c r="S665" s="511">
        <f>'別紙１-1月'!R55</f>
        <v>0</v>
      </c>
      <c r="T665" s="512">
        <f>'別紙１-1月'!S55</f>
        <v>0</v>
      </c>
      <c r="U665" s="512">
        <f>'別紙１-1月'!T55</f>
        <v>0</v>
      </c>
      <c r="V665" s="511">
        <f>'別紙１-1月'!U55</f>
        <v>0</v>
      </c>
      <c r="W665" s="511">
        <f>'別紙１-1月'!V55</f>
        <v>0</v>
      </c>
      <c r="X665" s="510" t="str">
        <f>'別紙１-1月'!W55</f>
        <v/>
      </c>
    </row>
    <row r="666">
      <c r="A666" s="510" t="s">
        <v>321</v>
      </c>
      <c r="B666" s="510" t="str">
        <f>'別紙１-1月'!A56</f>
        <v/>
      </c>
      <c r="C666" s="510" t="str">
        <f>'別紙１-1月'!B56</f>
        <v/>
      </c>
      <c r="D666" s="510" t="str">
        <f>'別紙１-1月'!C56</f>
        <v/>
      </c>
      <c r="E666" s="510" t="str">
        <f>'別紙１-1月'!D56</f>
        <v/>
      </c>
      <c r="F666" s="510" t="str">
        <f>'別紙１-1月'!E56</f>
        <v/>
      </c>
      <c r="G666" s="510" t="str">
        <f>'別紙１-1月'!F56</f>
        <v/>
      </c>
      <c r="H666" s="510" t="str">
        <f>'別紙１-1月'!G56</f>
        <v/>
      </c>
      <c r="I666" s="510" t="str">
        <f>'別紙１-1月'!H56</f>
        <v/>
      </c>
      <c r="J666" s="510" t="str">
        <f>'別紙１-1月'!I56</f>
        <v/>
      </c>
      <c r="K666" s="510" t="str">
        <f>'別紙１-1月'!J56</f>
        <v/>
      </c>
      <c r="L666" s="510" t="str">
        <f>'別紙１-1月'!K56</f>
        <v/>
      </c>
      <c r="M666" s="511" t="str">
        <f>'別紙１-1月'!L56</f>
        <v/>
      </c>
      <c r="N666" s="512">
        <f>'別紙１-1月'!M56</f>
        <v>0</v>
      </c>
      <c r="O666" s="511">
        <f>'別紙１-1月'!N56</f>
        <v>0</v>
      </c>
      <c r="P666" s="511" t="str">
        <f>'別紙１-1月'!O56</f>
        <v/>
      </c>
      <c r="Q666" s="511" t="str">
        <f>'別紙１-1月'!P56</f>
        <v/>
      </c>
      <c r="R666" s="511" t="str">
        <f>'別紙１-1月'!Q56</f>
        <v/>
      </c>
      <c r="S666" s="511">
        <f>'別紙１-1月'!R56</f>
        <v>0</v>
      </c>
      <c r="T666" s="512">
        <f>'別紙１-1月'!S56</f>
        <v>0</v>
      </c>
      <c r="U666" s="512">
        <f>'別紙１-1月'!T56</f>
        <v>0</v>
      </c>
      <c r="V666" s="511">
        <f>'別紙１-1月'!U56</f>
        <v>0</v>
      </c>
      <c r="W666" s="511">
        <f>'別紙１-1月'!V56</f>
        <v>0</v>
      </c>
      <c r="X666" s="510" t="str">
        <f>'別紙１-1月'!W56</f>
        <v/>
      </c>
    </row>
    <row r="667">
      <c r="A667" s="510" t="s">
        <v>321</v>
      </c>
      <c r="B667" s="510" t="str">
        <f>'別紙１-1月'!A57</f>
        <v/>
      </c>
      <c r="C667" s="510" t="str">
        <f>'別紙１-1月'!B57</f>
        <v/>
      </c>
      <c r="D667" s="510" t="str">
        <f>'別紙１-1月'!C57</f>
        <v/>
      </c>
      <c r="E667" s="510" t="str">
        <f>'別紙１-1月'!D57</f>
        <v/>
      </c>
      <c r="F667" s="510" t="str">
        <f>'別紙１-1月'!E57</f>
        <v/>
      </c>
      <c r="G667" s="510" t="str">
        <f>'別紙１-1月'!F57</f>
        <v/>
      </c>
      <c r="H667" s="510" t="str">
        <f>'別紙１-1月'!G57</f>
        <v/>
      </c>
      <c r="I667" s="510" t="str">
        <f>'別紙１-1月'!H57</f>
        <v/>
      </c>
      <c r="J667" s="510" t="str">
        <f>'別紙１-1月'!I57</f>
        <v/>
      </c>
      <c r="K667" s="510" t="str">
        <f>'別紙１-1月'!J57</f>
        <v/>
      </c>
      <c r="L667" s="510" t="str">
        <f>'別紙１-1月'!K57</f>
        <v/>
      </c>
      <c r="M667" s="511" t="str">
        <f>'別紙１-1月'!L57</f>
        <v/>
      </c>
      <c r="N667" s="512">
        <f>'別紙１-1月'!M57</f>
        <v>0</v>
      </c>
      <c r="O667" s="511">
        <f>'別紙１-1月'!N57</f>
        <v>0</v>
      </c>
      <c r="P667" s="511" t="str">
        <f>'別紙１-1月'!O57</f>
        <v/>
      </c>
      <c r="Q667" s="511" t="str">
        <f>'別紙１-1月'!P57</f>
        <v/>
      </c>
      <c r="R667" s="511" t="str">
        <f>'別紙１-1月'!Q57</f>
        <v/>
      </c>
      <c r="S667" s="511">
        <f>'別紙１-1月'!R57</f>
        <v>0</v>
      </c>
      <c r="T667" s="512">
        <f>'別紙１-1月'!S57</f>
        <v>0</v>
      </c>
      <c r="U667" s="512">
        <f>'別紙１-1月'!T57</f>
        <v>0</v>
      </c>
      <c r="V667" s="511">
        <f>'別紙１-1月'!U57</f>
        <v>0</v>
      </c>
      <c r="W667" s="511">
        <f>'別紙１-1月'!V57</f>
        <v>0</v>
      </c>
      <c r="X667" s="510" t="str">
        <f>'別紙１-1月'!W57</f>
        <v/>
      </c>
    </row>
    <row r="668">
      <c r="A668" s="510" t="s">
        <v>321</v>
      </c>
      <c r="B668" s="510" t="str">
        <f>'別紙１-1月'!A58</f>
        <v/>
      </c>
      <c r="C668" s="510" t="str">
        <f>'別紙１-1月'!B58</f>
        <v/>
      </c>
      <c r="D668" s="510" t="str">
        <f>'別紙１-1月'!C58</f>
        <v/>
      </c>
      <c r="E668" s="510" t="str">
        <f>'別紙１-1月'!D58</f>
        <v/>
      </c>
      <c r="F668" s="510" t="str">
        <f>'別紙１-1月'!E58</f>
        <v/>
      </c>
      <c r="G668" s="510" t="str">
        <f>'別紙１-1月'!F58</f>
        <v/>
      </c>
      <c r="H668" s="510" t="str">
        <f>'別紙１-1月'!G58</f>
        <v/>
      </c>
      <c r="I668" s="510" t="str">
        <f>'別紙１-1月'!H58</f>
        <v/>
      </c>
      <c r="J668" s="510" t="str">
        <f>'別紙１-1月'!I58</f>
        <v/>
      </c>
      <c r="K668" s="510" t="str">
        <f>'別紙１-1月'!J58</f>
        <v/>
      </c>
      <c r="L668" s="510" t="str">
        <f>'別紙１-1月'!K58</f>
        <v/>
      </c>
      <c r="M668" s="511" t="str">
        <f>'別紙１-1月'!L58</f>
        <v/>
      </c>
      <c r="N668" s="512">
        <f>'別紙１-1月'!M58</f>
        <v>0</v>
      </c>
      <c r="O668" s="511">
        <f>'別紙１-1月'!N58</f>
        <v>0</v>
      </c>
      <c r="P668" s="511" t="str">
        <f>'別紙１-1月'!O58</f>
        <v/>
      </c>
      <c r="Q668" s="511" t="str">
        <f>'別紙１-1月'!P58</f>
        <v/>
      </c>
      <c r="R668" s="511" t="str">
        <f>'別紙１-1月'!Q58</f>
        <v/>
      </c>
      <c r="S668" s="511">
        <f>'別紙１-1月'!R58</f>
        <v>0</v>
      </c>
      <c r="T668" s="512">
        <f>'別紙１-1月'!S58</f>
        <v>0</v>
      </c>
      <c r="U668" s="512">
        <f>'別紙１-1月'!T58</f>
        <v>0</v>
      </c>
      <c r="V668" s="511">
        <f>'別紙１-1月'!U58</f>
        <v>0</v>
      </c>
      <c r="W668" s="511">
        <f>'別紙１-1月'!V58</f>
        <v>0</v>
      </c>
      <c r="X668" s="510" t="str">
        <f>'別紙１-1月'!W58</f>
        <v/>
      </c>
    </row>
    <row r="669">
      <c r="A669" s="510" t="s">
        <v>321</v>
      </c>
      <c r="B669" s="510" t="str">
        <f>'別紙１-1月'!A59</f>
        <v/>
      </c>
      <c r="C669" s="510" t="str">
        <f>'別紙１-1月'!B59</f>
        <v/>
      </c>
      <c r="D669" s="510" t="str">
        <f>'別紙１-1月'!C59</f>
        <v/>
      </c>
      <c r="E669" s="510" t="str">
        <f>'別紙１-1月'!D59</f>
        <v/>
      </c>
      <c r="F669" s="510" t="str">
        <f>'別紙１-1月'!E59</f>
        <v/>
      </c>
      <c r="G669" s="510" t="str">
        <f>'別紙１-1月'!F59</f>
        <v/>
      </c>
      <c r="H669" s="510" t="str">
        <f>'別紙１-1月'!G59</f>
        <v/>
      </c>
      <c r="I669" s="510" t="str">
        <f>'別紙１-1月'!H59</f>
        <v/>
      </c>
      <c r="J669" s="510" t="str">
        <f>'別紙１-1月'!I59</f>
        <v/>
      </c>
      <c r="K669" s="510" t="str">
        <f>'別紙１-1月'!J59</f>
        <v/>
      </c>
      <c r="L669" s="510" t="str">
        <f>'別紙１-1月'!K59</f>
        <v/>
      </c>
      <c r="M669" s="511" t="str">
        <f>'別紙１-1月'!L59</f>
        <v/>
      </c>
      <c r="N669" s="512">
        <f>'別紙１-1月'!M59</f>
        <v>0</v>
      </c>
      <c r="O669" s="511">
        <f>'別紙１-1月'!N59</f>
        <v>0</v>
      </c>
      <c r="P669" s="511" t="str">
        <f>'別紙１-1月'!O59</f>
        <v/>
      </c>
      <c r="Q669" s="511" t="str">
        <f>'別紙１-1月'!P59</f>
        <v/>
      </c>
      <c r="R669" s="511" t="str">
        <f>'別紙１-1月'!Q59</f>
        <v/>
      </c>
      <c r="S669" s="511">
        <f>'別紙１-1月'!R59</f>
        <v>0</v>
      </c>
      <c r="T669" s="512">
        <f>'別紙１-1月'!S59</f>
        <v>0</v>
      </c>
      <c r="U669" s="512">
        <f>'別紙１-1月'!T59</f>
        <v>0</v>
      </c>
      <c r="V669" s="511">
        <f>'別紙１-1月'!U59</f>
        <v>0</v>
      </c>
      <c r="W669" s="511">
        <f>'別紙１-1月'!V59</f>
        <v>0</v>
      </c>
      <c r="X669" s="510" t="str">
        <f>'別紙１-1月'!W59</f>
        <v/>
      </c>
    </row>
    <row r="670">
      <c r="A670" s="510" t="s">
        <v>321</v>
      </c>
      <c r="B670" s="510" t="str">
        <f>'別紙１-1月'!A60</f>
        <v/>
      </c>
      <c r="C670" s="510" t="str">
        <f>'別紙１-1月'!B60</f>
        <v/>
      </c>
      <c r="D670" s="510" t="str">
        <f>'別紙１-1月'!C60</f>
        <v/>
      </c>
      <c r="E670" s="510" t="str">
        <f>'別紙１-1月'!D60</f>
        <v/>
      </c>
      <c r="F670" s="510" t="str">
        <f>'別紙１-1月'!E60</f>
        <v/>
      </c>
      <c r="G670" s="510" t="str">
        <f>'別紙１-1月'!F60</f>
        <v/>
      </c>
      <c r="H670" s="510" t="str">
        <f>'別紙１-1月'!G60</f>
        <v/>
      </c>
      <c r="I670" s="510" t="str">
        <f>'別紙１-1月'!H60</f>
        <v/>
      </c>
      <c r="J670" s="510" t="str">
        <f>'別紙１-1月'!I60</f>
        <v/>
      </c>
      <c r="K670" s="510" t="str">
        <f>'別紙１-1月'!J60</f>
        <v/>
      </c>
      <c r="L670" s="510" t="str">
        <f>'別紙１-1月'!K60</f>
        <v/>
      </c>
      <c r="M670" s="511" t="str">
        <f>'別紙１-1月'!L60</f>
        <v/>
      </c>
      <c r="N670" s="512">
        <f>'別紙１-1月'!M60</f>
        <v>0</v>
      </c>
      <c r="O670" s="511">
        <f>'別紙１-1月'!N60</f>
        <v>0</v>
      </c>
      <c r="P670" s="511" t="str">
        <f>'別紙１-1月'!O60</f>
        <v/>
      </c>
      <c r="Q670" s="511" t="str">
        <f>'別紙１-1月'!P60</f>
        <v/>
      </c>
      <c r="R670" s="511" t="str">
        <f>'別紙１-1月'!Q60</f>
        <v/>
      </c>
      <c r="S670" s="511">
        <f>'別紙１-1月'!R60</f>
        <v>0</v>
      </c>
      <c r="T670" s="512">
        <f>'別紙１-1月'!S60</f>
        <v>0</v>
      </c>
      <c r="U670" s="512">
        <f>'別紙１-1月'!T60</f>
        <v>0</v>
      </c>
      <c r="V670" s="511">
        <f>'別紙１-1月'!U60</f>
        <v>0</v>
      </c>
      <c r="W670" s="511">
        <f>'別紙１-1月'!V60</f>
        <v>0</v>
      </c>
      <c r="X670" s="510" t="str">
        <f>'別紙１-1月'!W60</f>
        <v/>
      </c>
    </row>
    <row r="671">
      <c r="A671" s="510" t="s">
        <v>321</v>
      </c>
      <c r="B671" s="510" t="str">
        <f>'別紙１-1月'!A61</f>
        <v/>
      </c>
      <c r="C671" s="510" t="str">
        <f>'別紙１-1月'!B61</f>
        <v/>
      </c>
      <c r="D671" s="510" t="str">
        <f>'別紙１-1月'!C61</f>
        <v/>
      </c>
      <c r="E671" s="510" t="str">
        <f>'別紙１-1月'!D61</f>
        <v/>
      </c>
      <c r="F671" s="510" t="str">
        <f>'別紙１-1月'!E61</f>
        <v/>
      </c>
      <c r="G671" s="510" t="str">
        <f>'別紙１-1月'!F61</f>
        <v/>
      </c>
      <c r="H671" s="510" t="str">
        <f>'別紙１-1月'!G61</f>
        <v/>
      </c>
      <c r="I671" s="510" t="str">
        <f>'別紙１-1月'!H61</f>
        <v/>
      </c>
      <c r="J671" s="510" t="str">
        <f>'別紙１-1月'!I61</f>
        <v/>
      </c>
      <c r="K671" s="510" t="str">
        <f>'別紙１-1月'!J61</f>
        <v/>
      </c>
      <c r="L671" s="510" t="str">
        <f>'別紙１-1月'!K61</f>
        <v/>
      </c>
      <c r="M671" s="511" t="str">
        <f>'別紙１-1月'!L61</f>
        <v/>
      </c>
      <c r="N671" s="512">
        <f>'別紙１-1月'!M61</f>
        <v>0</v>
      </c>
      <c r="O671" s="511">
        <f>'別紙１-1月'!N61</f>
        <v>0</v>
      </c>
      <c r="P671" s="511" t="str">
        <f>'別紙１-1月'!O61</f>
        <v/>
      </c>
      <c r="Q671" s="511" t="str">
        <f>'別紙１-1月'!P61</f>
        <v/>
      </c>
      <c r="R671" s="511" t="str">
        <f>'別紙１-1月'!Q61</f>
        <v/>
      </c>
      <c r="S671" s="511">
        <f>'別紙１-1月'!R61</f>
        <v>0</v>
      </c>
      <c r="T671" s="512">
        <f>'別紙１-1月'!S61</f>
        <v>0</v>
      </c>
      <c r="U671" s="512">
        <f>'別紙１-1月'!T61</f>
        <v>0</v>
      </c>
      <c r="V671" s="511">
        <f>'別紙１-1月'!U61</f>
        <v>0</v>
      </c>
      <c r="W671" s="511">
        <f>'別紙１-1月'!V61</f>
        <v>0</v>
      </c>
      <c r="X671" s="510" t="str">
        <f>'別紙１-1月'!W61</f>
        <v/>
      </c>
    </row>
    <row r="672">
      <c r="A672" s="510" t="s">
        <v>321</v>
      </c>
      <c r="B672" s="510" t="str">
        <f>'別紙１-1月'!A62</f>
        <v/>
      </c>
      <c r="C672" s="510" t="str">
        <f>'別紙１-1月'!B62</f>
        <v/>
      </c>
      <c r="D672" s="510" t="str">
        <f>'別紙１-1月'!C62</f>
        <v/>
      </c>
      <c r="E672" s="510" t="str">
        <f>'別紙１-1月'!D62</f>
        <v/>
      </c>
      <c r="F672" s="510" t="str">
        <f>'別紙１-1月'!E62</f>
        <v/>
      </c>
      <c r="G672" s="510" t="str">
        <f>'別紙１-1月'!F62</f>
        <v/>
      </c>
      <c r="H672" s="510" t="str">
        <f>'別紙１-1月'!G62</f>
        <v/>
      </c>
      <c r="I672" s="510" t="str">
        <f>'別紙１-1月'!H62</f>
        <v/>
      </c>
      <c r="J672" s="510" t="str">
        <f>'別紙１-1月'!I62</f>
        <v/>
      </c>
      <c r="K672" s="510" t="str">
        <f>'別紙１-1月'!J62</f>
        <v/>
      </c>
      <c r="L672" s="510" t="str">
        <f>'別紙１-1月'!K62</f>
        <v/>
      </c>
      <c r="M672" s="511" t="str">
        <f>'別紙１-1月'!L62</f>
        <v/>
      </c>
      <c r="N672" s="512">
        <f>'別紙１-1月'!M62</f>
        <v>0</v>
      </c>
      <c r="O672" s="511">
        <f>'別紙１-1月'!N62</f>
        <v>0</v>
      </c>
      <c r="P672" s="511" t="str">
        <f>'別紙１-1月'!O62</f>
        <v/>
      </c>
      <c r="Q672" s="511" t="str">
        <f>'別紙１-1月'!P62</f>
        <v/>
      </c>
      <c r="R672" s="511" t="str">
        <f>'別紙１-1月'!Q62</f>
        <v/>
      </c>
      <c r="S672" s="511">
        <f>'別紙１-1月'!R62</f>
        <v>0</v>
      </c>
      <c r="T672" s="512">
        <f>'別紙１-1月'!S62</f>
        <v>0</v>
      </c>
      <c r="U672" s="512">
        <f>'別紙１-1月'!T62</f>
        <v>0</v>
      </c>
      <c r="V672" s="511">
        <f>'別紙１-1月'!U62</f>
        <v>0</v>
      </c>
      <c r="W672" s="511">
        <f>'別紙１-1月'!V62</f>
        <v>0</v>
      </c>
      <c r="X672" s="510" t="str">
        <f>'別紙１-1月'!W62</f>
        <v/>
      </c>
    </row>
    <row r="673">
      <c r="A673" s="510" t="s">
        <v>321</v>
      </c>
      <c r="B673" s="510" t="str">
        <f>'別紙１-1月'!A63</f>
        <v/>
      </c>
      <c r="C673" s="510" t="str">
        <f>'別紙１-1月'!B63</f>
        <v/>
      </c>
      <c r="D673" s="510" t="str">
        <f>'別紙１-1月'!C63</f>
        <v/>
      </c>
      <c r="E673" s="510" t="str">
        <f>'別紙１-1月'!D63</f>
        <v/>
      </c>
      <c r="F673" s="510" t="str">
        <f>'別紙１-1月'!E63</f>
        <v/>
      </c>
      <c r="G673" s="510" t="str">
        <f>'別紙１-1月'!F63</f>
        <v/>
      </c>
      <c r="H673" s="510" t="str">
        <f>'別紙１-1月'!G63</f>
        <v/>
      </c>
      <c r="I673" s="510" t="str">
        <f>'別紙１-1月'!H63</f>
        <v/>
      </c>
      <c r="J673" s="510" t="str">
        <f>'別紙１-1月'!I63</f>
        <v/>
      </c>
      <c r="K673" s="510" t="str">
        <f>'別紙１-1月'!J63</f>
        <v/>
      </c>
      <c r="L673" s="510" t="str">
        <f>'別紙１-1月'!K63</f>
        <v/>
      </c>
      <c r="M673" s="511" t="str">
        <f>'別紙１-1月'!L63</f>
        <v/>
      </c>
      <c r="N673" s="512">
        <f>'別紙１-1月'!M63</f>
        <v>0</v>
      </c>
      <c r="O673" s="511">
        <f>'別紙１-1月'!N63</f>
        <v>0</v>
      </c>
      <c r="P673" s="511" t="str">
        <f>'別紙１-1月'!O63</f>
        <v/>
      </c>
      <c r="Q673" s="511" t="str">
        <f>'別紙１-1月'!P63</f>
        <v/>
      </c>
      <c r="R673" s="511" t="str">
        <f>'別紙１-1月'!Q63</f>
        <v/>
      </c>
      <c r="S673" s="511">
        <f>'別紙１-1月'!R63</f>
        <v>0</v>
      </c>
      <c r="T673" s="512">
        <f>'別紙１-1月'!S63</f>
        <v>0</v>
      </c>
      <c r="U673" s="512">
        <f>'別紙１-1月'!T63</f>
        <v>0</v>
      </c>
      <c r="V673" s="511">
        <f>'別紙１-1月'!U63</f>
        <v>0</v>
      </c>
      <c r="W673" s="511">
        <f>'別紙１-1月'!V63</f>
        <v>0</v>
      </c>
      <c r="X673" s="510" t="str">
        <f>'別紙１-1月'!W63</f>
        <v/>
      </c>
    </row>
    <row r="674">
      <c r="A674" s="510" t="s">
        <v>321</v>
      </c>
      <c r="B674" s="510" t="str">
        <f>'別紙１-1月'!A64</f>
        <v/>
      </c>
      <c r="C674" s="510" t="str">
        <f>'別紙１-1月'!B64</f>
        <v/>
      </c>
      <c r="D674" s="510" t="str">
        <f>'別紙１-1月'!C64</f>
        <v/>
      </c>
      <c r="E674" s="510" t="str">
        <f>'別紙１-1月'!D64</f>
        <v/>
      </c>
      <c r="F674" s="510" t="str">
        <f>'別紙１-1月'!E64</f>
        <v/>
      </c>
      <c r="G674" s="510" t="str">
        <f>'別紙１-1月'!F64</f>
        <v/>
      </c>
      <c r="H674" s="510" t="str">
        <f>'別紙１-1月'!G64</f>
        <v/>
      </c>
      <c r="I674" s="510" t="str">
        <f>'別紙１-1月'!H64</f>
        <v/>
      </c>
      <c r="J674" s="510" t="str">
        <f>'別紙１-1月'!I64</f>
        <v/>
      </c>
      <c r="K674" s="510" t="str">
        <f>'別紙１-1月'!J64</f>
        <v/>
      </c>
      <c r="L674" s="510" t="str">
        <f>'別紙１-1月'!K64</f>
        <v/>
      </c>
      <c r="M674" s="511" t="str">
        <f>'別紙１-1月'!L64</f>
        <v/>
      </c>
      <c r="N674" s="512">
        <f>'別紙１-1月'!M64</f>
        <v>0</v>
      </c>
      <c r="O674" s="511">
        <f>'別紙１-1月'!N64</f>
        <v>0</v>
      </c>
      <c r="P674" s="511" t="str">
        <f>'別紙１-1月'!O64</f>
        <v/>
      </c>
      <c r="Q674" s="511" t="str">
        <f>'別紙１-1月'!P64</f>
        <v/>
      </c>
      <c r="R674" s="511" t="str">
        <f>'別紙１-1月'!Q64</f>
        <v/>
      </c>
      <c r="S674" s="511">
        <f>'別紙１-1月'!R64</f>
        <v>0</v>
      </c>
      <c r="T674" s="512">
        <f>'別紙１-1月'!S64</f>
        <v>0</v>
      </c>
      <c r="U674" s="512">
        <f>'別紙１-1月'!T64</f>
        <v>0</v>
      </c>
      <c r="V674" s="511">
        <f>'別紙１-1月'!U64</f>
        <v>0</v>
      </c>
      <c r="W674" s="511">
        <f>'別紙１-1月'!V64</f>
        <v>0</v>
      </c>
      <c r="X674" s="510" t="str">
        <f>'別紙１-1月'!W64</f>
        <v/>
      </c>
    </row>
    <row r="675">
      <c r="A675" s="510" t="s">
        <v>321</v>
      </c>
      <c r="B675" s="510" t="str">
        <f>'別紙１-1月'!A65</f>
        <v/>
      </c>
      <c r="C675" s="510" t="str">
        <f>'別紙１-1月'!B65</f>
        <v/>
      </c>
      <c r="D675" s="510" t="str">
        <f>'別紙１-1月'!C65</f>
        <v/>
      </c>
      <c r="E675" s="510" t="str">
        <f>'別紙１-1月'!D65</f>
        <v/>
      </c>
      <c r="F675" s="510" t="str">
        <f>'別紙１-1月'!E65</f>
        <v/>
      </c>
      <c r="G675" s="510" t="str">
        <f>'別紙１-1月'!F65</f>
        <v/>
      </c>
      <c r="H675" s="510" t="str">
        <f>'別紙１-1月'!G65</f>
        <v/>
      </c>
      <c r="I675" s="510" t="str">
        <f>'別紙１-1月'!H65</f>
        <v/>
      </c>
      <c r="J675" s="510" t="str">
        <f>'別紙１-1月'!I65</f>
        <v/>
      </c>
      <c r="K675" s="510" t="str">
        <f>'別紙１-1月'!J65</f>
        <v/>
      </c>
      <c r="L675" s="510" t="str">
        <f>'別紙１-1月'!K65</f>
        <v/>
      </c>
      <c r="M675" s="511" t="str">
        <f>'別紙１-1月'!L65</f>
        <v/>
      </c>
      <c r="N675" s="512">
        <f>'別紙１-1月'!M65</f>
        <v>0</v>
      </c>
      <c r="O675" s="511">
        <f>'別紙１-1月'!N65</f>
        <v>0</v>
      </c>
      <c r="P675" s="511" t="str">
        <f>'別紙１-1月'!O65</f>
        <v/>
      </c>
      <c r="Q675" s="511" t="str">
        <f>'別紙１-1月'!P65</f>
        <v/>
      </c>
      <c r="R675" s="511" t="str">
        <f>'別紙１-1月'!Q65</f>
        <v/>
      </c>
      <c r="S675" s="511">
        <f>'別紙１-1月'!R65</f>
        <v>0</v>
      </c>
      <c r="T675" s="512">
        <f>'別紙１-1月'!S65</f>
        <v>0</v>
      </c>
      <c r="U675" s="512">
        <f>'別紙１-1月'!T65</f>
        <v>0</v>
      </c>
      <c r="V675" s="511">
        <f>'別紙１-1月'!U65</f>
        <v>0</v>
      </c>
      <c r="W675" s="511">
        <f>'別紙１-1月'!V65</f>
        <v>0</v>
      </c>
      <c r="X675" s="510" t="str">
        <f>'別紙１-1月'!W65</f>
        <v/>
      </c>
    </row>
    <row r="676">
      <c r="A676" s="510" t="s">
        <v>321</v>
      </c>
      <c r="B676" s="510" t="str">
        <f>'別紙１-1月'!A66</f>
        <v/>
      </c>
      <c r="C676" s="510" t="str">
        <f>'別紙１-1月'!B66</f>
        <v/>
      </c>
      <c r="D676" s="510" t="str">
        <f>'別紙１-1月'!C66</f>
        <v/>
      </c>
      <c r="E676" s="510" t="str">
        <f>'別紙１-1月'!D66</f>
        <v/>
      </c>
      <c r="F676" s="510" t="str">
        <f>'別紙１-1月'!E66</f>
        <v/>
      </c>
      <c r="G676" s="510" t="str">
        <f>'別紙１-1月'!F66</f>
        <v/>
      </c>
      <c r="H676" s="510" t="str">
        <f>'別紙１-1月'!G66</f>
        <v/>
      </c>
      <c r="I676" s="510" t="str">
        <f>'別紙１-1月'!H66</f>
        <v/>
      </c>
      <c r="J676" s="510" t="str">
        <f>'別紙１-1月'!I66</f>
        <v/>
      </c>
      <c r="K676" s="510" t="str">
        <f>'別紙１-1月'!J66</f>
        <v/>
      </c>
      <c r="L676" s="510" t="str">
        <f>'別紙１-1月'!K66</f>
        <v/>
      </c>
      <c r="M676" s="511" t="str">
        <f>'別紙１-1月'!L66</f>
        <v/>
      </c>
      <c r="N676" s="512">
        <f>'別紙１-1月'!M66</f>
        <v>0</v>
      </c>
      <c r="O676" s="511">
        <f>'別紙１-1月'!N66</f>
        <v>0</v>
      </c>
      <c r="P676" s="511" t="str">
        <f>'別紙１-1月'!O66</f>
        <v/>
      </c>
      <c r="Q676" s="511" t="str">
        <f>'別紙１-1月'!P66</f>
        <v/>
      </c>
      <c r="R676" s="511" t="str">
        <f>'別紙１-1月'!Q66</f>
        <v/>
      </c>
      <c r="S676" s="511">
        <f>'別紙１-1月'!R66</f>
        <v>0</v>
      </c>
      <c r="T676" s="512">
        <f>'別紙１-1月'!S66</f>
        <v>0</v>
      </c>
      <c r="U676" s="512">
        <f>'別紙１-1月'!T66</f>
        <v>0</v>
      </c>
      <c r="V676" s="511">
        <f>'別紙１-1月'!U66</f>
        <v>0</v>
      </c>
      <c r="W676" s="511">
        <f>'別紙１-1月'!V66</f>
        <v>0</v>
      </c>
      <c r="X676" s="510" t="str">
        <f>'別紙１-1月'!W66</f>
        <v/>
      </c>
    </row>
    <row r="677">
      <c r="A677" s="510" t="s">
        <v>321</v>
      </c>
      <c r="B677" s="510" t="str">
        <f>'別紙１-1月'!A67</f>
        <v/>
      </c>
      <c r="C677" s="510" t="str">
        <f>'別紙１-1月'!B67</f>
        <v/>
      </c>
      <c r="D677" s="510" t="str">
        <f>'別紙１-1月'!C67</f>
        <v/>
      </c>
      <c r="E677" s="510" t="str">
        <f>'別紙１-1月'!D67</f>
        <v/>
      </c>
      <c r="F677" s="510" t="str">
        <f>'別紙１-1月'!E67</f>
        <v/>
      </c>
      <c r="G677" s="510" t="str">
        <f>'別紙１-1月'!F67</f>
        <v/>
      </c>
      <c r="H677" s="510" t="str">
        <f>'別紙１-1月'!G67</f>
        <v/>
      </c>
      <c r="I677" s="510" t="str">
        <f>'別紙１-1月'!H67</f>
        <v/>
      </c>
      <c r="J677" s="510" t="str">
        <f>'別紙１-1月'!I67</f>
        <v/>
      </c>
      <c r="K677" s="510" t="str">
        <f>'別紙１-1月'!J67</f>
        <v/>
      </c>
      <c r="L677" s="510" t="str">
        <f>'別紙１-1月'!K67</f>
        <v/>
      </c>
      <c r="M677" s="511" t="str">
        <f>'別紙１-1月'!L67</f>
        <v/>
      </c>
      <c r="N677" s="512">
        <f>'別紙１-1月'!M67</f>
        <v>0</v>
      </c>
      <c r="O677" s="511">
        <f>'別紙１-1月'!N67</f>
        <v>0</v>
      </c>
      <c r="P677" s="511" t="str">
        <f>'別紙１-1月'!O67</f>
        <v/>
      </c>
      <c r="Q677" s="511" t="str">
        <f>'別紙１-1月'!P67</f>
        <v/>
      </c>
      <c r="R677" s="511" t="str">
        <f>'別紙１-1月'!Q67</f>
        <v/>
      </c>
      <c r="S677" s="511">
        <f>'別紙１-1月'!R67</f>
        <v>0</v>
      </c>
      <c r="T677" s="512">
        <f>'別紙１-1月'!S67</f>
        <v>0</v>
      </c>
      <c r="U677" s="512">
        <f>'別紙１-1月'!T67</f>
        <v>0</v>
      </c>
      <c r="V677" s="511">
        <f>'別紙１-1月'!U67</f>
        <v>0</v>
      </c>
      <c r="W677" s="511">
        <f>'別紙１-1月'!V67</f>
        <v>0</v>
      </c>
      <c r="X677" s="510" t="str">
        <f>'別紙１-1月'!W67</f>
        <v/>
      </c>
    </row>
    <row r="678">
      <c r="A678" s="510" t="s">
        <v>321</v>
      </c>
      <c r="B678" s="510" t="str">
        <f>'別紙１-1月'!A68</f>
        <v/>
      </c>
      <c r="C678" s="510" t="str">
        <f>'別紙１-1月'!B68</f>
        <v/>
      </c>
      <c r="D678" s="510" t="str">
        <f>'別紙１-1月'!C68</f>
        <v/>
      </c>
      <c r="E678" s="510" t="str">
        <f>'別紙１-1月'!D68</f>
        <v/>
      </c>
      <c r="F678" s="510" t="str">
        <f>'別紙１-1月'!E68</f>
        <v/>
      </c>
      <c r="G678" s="510" t="str">
        <f>'別紙１-1月'!F68</f>
        <v/>
      </c>
      <c r="H678" s="510" t="str">
        <f>'別紙１-1月'!G68</f>
        <v/>
      </c>
      <c r="I678" s="510" t="str">
        <f>'別紙１-1月'!H68</f>
        <v/>
      </c>
      <c r="J678" s="510" t="str">
        <f>'別紙１-1月'!I68</f>
        <v/>
      </c>
      <c r="K678" s="510" t="str">
        <f>'別紙１-1月'!J68</f>
        <v/>
      </c>
      <c r="L678" s="510" t="str">
        <f>'別紙１-1月'!K68</f>
        <v/>
      </c>
      <c r="M678" s="511" t="str">
        <f>'別紙１-1月'!L68</f>
        <v/>
      </c>
      <c r="N678" s="512">
        <f>'別紙１-1月'!M68</f>
        <v>0</v>
      </c>
      <c r="O678" s="511">
        <f>'別紙１-1月'!N68</f>
        <v>0</v>
      </c>
      <c r="P678" s="511" t="str">
        <f>'別紙１-1月'!O68</f>
        <v/>
      </c>
      <c r="Q678" s="511" t="str">
        <f>'別紙１-1月'!P68</f>
        <v/>
      </c>
      <c r="R678" s="511" t="str">
        <f>'別紙１-1月'!Q68</f>
        <v/>
      </c>
      <c r="S678" s="511">
        <f>'別紙１-1月'!R68</f>
        <v>0</v>
      </c>
      <c r="T678" s="512">
        <f>'別紙１-1月'!S68</f>
        <v>0</v>
      </c>
      <c r="U678" s="512">
        <f>'別紙１-1月'!T68</f>
        <v>0</v>
      </c>
      <c r="V678" s="511">
        <f>'別紙１-1月'!U68</f>
        <v>0</v>
      </c>
      <c r="W678" s="511">
        <f>'別紙１-1月'!V68</f>
        <v>0</v>
      </c>
      <c r="X678" s="510" t="str">
        <f>'別紙１-1月'!W68</f>
        <v/>
      </c>
    </row>
    <row r="679">
      <c r="A679" s="510" t="s">
        <v>321</v>
      </c>
      <c r="B679" s="510" t="str">
        <f>'別紙１-1月'!A69</f>
        <v/>
      </c>
      <c r="C679" s="510" t="str">
        <f>'別紙１-1月'!B69</f>
        <v/>
      </c>
      <c r="D679" s="510" t="str">
        <f>'別紙１-1月'!C69</f>
        <v/>
      </c>
      <c r="E679" s="510" t="str">
        <f>'別紙１-1月'!D69</f>
        <v/>
      </c>
      <c r="F679" s="510" t="str">
        <f>'別紙１-1月'!E69</f>
        <v/>
      </c>
      <c r="G679" s="510" t="str">
        <f>'別紙１-1月'!F69</f>
        <v/>
      </c>
      <c r="H679" s="510" t="str">
        <f>'別紙１-1月'!G69</f>
        <v/>
      </c>
      <c r="I679" s="510" t="str">
        <f>'別紙１-1月'!H69</f>
        <v/>
      </c>
      <c r="J679" s="510" t="str">
        <f>'別紙１-1月'!I69</f>
        <v/>
      </c>
      <c r="K679" s="510" t="str">
        <f>'別紙１-1月'!J69</f>
        <v/>
      </c>
      <c r="L679" s="510" t="str">
        <f>'別紙１-1月'!K69</f>
        <v/>
      </c>
      <c r="M679" s="511" t="str">
        <f>'別紙１-1月'!L69</f>
        <v/>
      </c>
      <c r="N679" s="512">
        <f>'別紙１-1月'!M69</f>
        <v>0</v>
      </c>
      <c r="O679" s="511">
        <f>'別紙１-1月'!N69</f>
        <v>0</v>
      </c>
      <c r="P679" s="511" t="str">
        <f>'別紙１-1月'!O69</f>
        <v/>
      </c>
      <c r="Q679" s="511" t="str">
        <f>'別紙１-1月'!P69</f>
        <v/>
      </c>
      <c r="R679" s="511" t="str">
        <f>'別紙１-1月'!Q69</f>
        <v/>
      </c>
      <c r="S679" s="511">
        <f>'別紙１-1月'!R69</f>
        <v>0</v>
      </c>
      <c r="T679" s="512">
        <f>'別紙１-1月'!S69</f>
        <v>0</v>
      </c>
      <c r="U679" s="512">
        <f>'別紙１-1月'!T69</f>
        <v>0</v>
      </c>
      <c r="V679" s="511">
        <f>'別紙１-1月'!U69</f>
        <v>0</v>
      </c>
      <c r="W679" s="511">
        <f>'別紙１-1月'!V69</f>
        <v>0</v>
      </c>
      <c r="X679" s="510" t="str">
        <f>'別紙１-1月'!W69</f>
        <v/>
      </c>
    </row>
    <row r="680">
      <c r="A680" s="510" t="s">
        <v>321</v>
      </c>
      <c r="B680" s="510" t="str">
        <f>'別紙１-1月'!A70</f>
        <v/>
      </c>
      <c r="C680" s="510" t="str">
        <f>'別紙１-1月'!B70</f>
        <v/>
      </c>
      <c r="D680" s="510" t="str">
        <f>'別紙１-1月'!C70</f>
        <v/>
      </c>
      <c r="E680" s="510" t="str">
        <f>'別紙１-1月'!D70</f>
        <v/>
      </c>
      <c r="F680" s="510" t="str">
        <f>'別紙１-1月'!E70</f>
        <v/>
      </c>
      <c r="G680" s="510" t="str">
        <f>'別紙１-1月'!F70</f>
        <v/>
      </c>
      <c r="H680" s="510" t="str">
        <f>'別紙１-1月'!G70</f>
        <v/>
      </c>
      <c r="I680" s="510" t="str">
        <f>'別紙１-1月'!H70</f>
        <v/>
      </c>
      <c r="J680" s="510" t="str">
        <f>'別紙１-1月'!I70</f>
        <v/>
      </c>
      <c r="K680" s="510" t="str">
        <f>'別紙１-1月'!J70</f>
        <v/>
      </c>
      <c r="L680" s="510" t="str">
        <f>'別紙１-1月'!K70</f>
        <v/>
      </c>
      <c r="M680" s="511" t="str">
        <f>'別紙１-1月'!L70</f>
        <v/>
      </c>
      <c r="N680" s="512">
        <f>'別紙１-1月'!M70</f>
        <v>0</v>
      </c>
      <c r="O680" s="511">
        <f>'別紙１-1月'!N70</f>
        <v>0</v>
      </c>
      <c r="P680" s="511" t="str">
        <f>'別紙１-1月'!O70</f>
        <v/>
      </c>
      <c r="Q680" s="511" t="str">
        <f>'別紙１-1月'!P70</f>
        <v/>
      </c>
      <c r="R680" s="511" t="str">
        <f>'別紙１-1月'!Q70</f>
        <v/>
      </c>
      <c r="S680" s="511">
        <f>'別紙１-1月'!R70</f>
        <v>0</v>
      </c>
      <c r="T680" s="512">
        <f>'別紙１-1月'!S70</f>
        <v>0</v>
      </c>
      <c r="U680" s="512">
        <f>'別紙１-1月'!T70</f>
        <v>0</v>
      </c>
      <c r="V680" s="511">
        <f>'別紙１-1月'!U70</f>
        <v>0</v>
      </c>
      <c r="W680" s="511">
        <f>'別紙１-1月'!V70</f>
        <v>0</v>
      </c>
      <c r="X680" s="510" t="str">
        <f>'別紙１-1月'!W70</f>
        <v/>
      </c>
    </row>
    <row r="681">
      <c r="A681" s="510" t="s">
        <v>321</v>
      </c>
      <c r="B681" s="510" t="str">
        <f>'別紙１-1月'!A71</f>
        <v/>
      </c>
      <c r="C681" s="510" t="str">
        <f>'別紙１-1月'!B71</f>
        <v/>
      </c>
      <c r="D681" s="510" t="str">
        <f>'別紙１-1月'!C71</f>
        <v/>
      </c>
      <c r="E681" s="510" t="str">
        <f>'別紙１-1月'!D71</f>
        <v/>
      </c>
      <c r="F681" s="510" t="str">
        <f>'別紙１-1月'!E71</f>
        <v/>
      </c>
      <c r="G681" s="510" t="str">
        <f>'別紙１-1月'!F71</f>
        <v/>
      </c>
      <c r="H681" s="510" t="str">
        <f>'別紙１-1月'!G71</f>
        <v/>
      </c>
      <c r="I681" s="510" t="str">
        <f>'別紙１-1月'!H71</f>
        <v/>
      </c>
      <c r="J681" s="510" t="str">
        <f>'別紙１-1月'!I71</f>
        <v/>
      </c>
      <c r="K681" s="510" t="str">
        <f>'別紙１-1月'!J71</f>
        <v/>
      </c>
      <c r="L681" s="510" t="str">
        <f>'別紙１-1月'!K71</f>
        <v/>
      </c>
      <c r="M681" s="511" t="str">
        <f>'別紙１-1月'!L71</f>
        <v/>
      </c>
      <c r="N681" s="512">
        <f>'別紙１-1月'!M71</f>
        <v>0</v>
      </c>
      <c r="O681" s="511">
        <f>'別紙１-1月'!N71</f>
        <v>0</v>
      </c>
      <c r="P681" s="511" t="str">
        <f>'別紙１-1月'!O71</f>
        <v/>
      </c>
      <c r="Q681" s="511" t="str">
        <f>'別紙１-1月'!P71</f>
        <v/>
      </c>
      <c r="R681" s="511" t="str">
        <f>'別紙１-1月'!Q71</f>
        <v/>
      </c>
      <c r="S681" s="511">
        <f>'別紙１-1月'!R71</f>
        <v>0</v>
      </c>
      <c r="T681" s="512">
        <f>'別紙１-1月'!S71</f>
        <v>0</v>
      </c>
      <c r="U681" s="512">
        <f>'別紙１-1月'!T71</f>
        <v>0</v>
      </c>
      <c r="V681" s="511">
        <f>'別紙１-1月'!U71</f>
        <v>0</v>
      </c>
      <c r="W681" s="511">
        <f>'別紙１-1月'!V71</f>
        <v>0</v>
      </c>
      <c r="X681" s="510" t="str">
        <f>'別紙１-1月'!W71</f>
        <v/>
      </c>
    </row>
    <row r="682">
      <c r="A682" s="510" t="s">
        <v>321</v>
      </c>
      <c r="B682" s="510" t="str">
        <f>'別紙１-1月'!A72</f>
        <v/>
      </c>
      <c r="C682" s="510" t="str">
        <f>'別紙１-1月'!B72</f>
        <v/>
      </c>
      <c r="D682" s="510" t="str">
        <f>'別紙１-1月'!C72</f>
        <v/>
      </c>
      <c r="E682" s="510" t="str">
        <f>'別紙１-1月'!D72</f>
        <v/>
      </c>
      <c r="F682" s="510" t="str">
        <f>'別紙１-1月'!E72</f>
        <v/>
      </c>
      <c r="G682" s="510" t="str">
        <f>'別紙１-1月'!F72</f>
        <v/>
      </c>
      <c r="H682" s="510" t="str">
        <f>'別紙１-1月'!G72</f>
        <v/>
      </c>
      <c r="I682" s="510" t="str">
        <f>'別紙１-1月'!H72</f>
        <v/>
      </c>
      <c r="J682" s="510" t="str">
        <f>'別紙１-1月'!I72</f>
        <v/>
      </c>
      <c r="K682" s="510" t="str">
        <f>'別紙１-1月'!J72</f>
        <v/>
      </c>
      <c r="L682" s="510" t="str">
        <f>'別紙１-1月'!K72</f>
        <v/>
      </c>
      <c r="M682" s="511" t="str">
        <f>'別紙１-1月'!L72</f>
        <v/>
      </c>
      <c r="N682" s="512">
        <f>'別紙１-1月'!M72</f>
        <v>0</v>
      </c>
      <c r="O682" s="511">
        <f>'別紙１-1月'!N72</f>
        <v>0</v>
      </c>
      <c r="P682" s="511" t="str">
        <f>'別紙１-1月'!O72</f>
        <v/>
      </c>
      <c r="Q682" s="511" t="str">
        <f>'別紙１-1月'!P72</f>
        <v/>
      </c>
      <c r="R682" s="511" t="str">
        <f>'別紙１-1月'!Q72</f>
        <v/>
      </c>
      <c r="S682" s="511">
        <f>'別紙１-1月'!R72</f>
        <v>0</v>
      </c>
      <c r="T682" s="512">
        <f>'別紙１-1月'!S72</f>
        <v>0</v>
      </c>
      <c r="U682" s="512">
        <f>'別紙１-1月'!T72</f>
        <v>0</v>
      </c>
      <c r="V682" s="511">
        <f>'別紙１-1月'!U72</f>
        <v>0</v>
      </c>
      <c r="W682" s="511">
        <f>'別紙１-1月'!V72</f>
        <v>0</v>
      </c>
      <c r="X682" s="510" t="str">
        <f>'別紙１-1月'!W72</f>
        <v/>
      </c>
    </row>
    <row r="683">
      <c r="A683" s="510" t="s">
        <v>321</v>
      </c>
      <c r="B683" s="510" t="str">
        <f>'別紙１-1月'!A73</f>
        <v/>
      </c>
      <c r="C683" s="510" t="str">
        <f>'別紙１-1月'!B73</f>
        <v/>
      </c>
      <c r="D683" s="510" t="str">
        <f>'別紙１-1月'!C73</f>
        <v/>
      </c>
      <c r="E683" s="510" t="str">
        <f>'別紙１-1月'!D73</f>
        <v/>
      </c>
      <c r="F683" s="510" t="str">
        <f>'別紙１-1月'!E73</f>
        <v/>
      </c>
      <c r="G683" s="510" t="str">
        <f>'別紙１-1月'!F73</f>
        <v/>
      </c>
      <c r="H683" s="510" t="str">
        <f>'別紙１-1月'!G73</f>
        <v/>
      </c>
      <c r="I683" s="510" t="str">
        <f>'別紙１-1月'!H73</f>
        <v/>
      </c>
      <c r="J683" s="510" t="str">
        <f>'別紙１-1月'!I73</f>
        <v/>
      </c>
      <c r="K683" s="510" t="str">
        <f>'別紙１-1月'!J73</f>
        <v/>
      </c>
      <c r="L683" s="510" t="str">
        <f>'別紙１-1月'!K73</f>
        <v/>
      </c>
      <c r="M683" s="511" t="str">
        <f>'別紙１-1月'!L73</f>
        <v/>
      </c>
      <c r="N683" s="512">
        <f>'別紙１-1月'!M73</f>
        <v>0</v>
      </c>
      <c r="O683" s="511">
        <f>'別紙１-1月'!N73</f>
        <v>0</v>
      </c>
      <c r="P683" s="511" t="str">
        <f>'別紙１-1月'!O73</f>
        <v/>
      </c>
      <c r="Q683" s="511" t="str">
        <f>'別紙１-1月'!P73</f>
        <v/>
      </c>
      <c r="R683" s="511" t="str">
        <f>'別紙１-1月'!Q73</f>
        <v/>
      </c>
      <c r="S683" s="511">
        <f>'別紙１-1月'!R73</f>
        <v>0</v>
      </c>
      <c r="T683" s="512">
        <f>'別紙１-1月'!S73</f>
        <v>0</v>
      </c>
      <c r="U683" s="512">
        <f>'別紙１-1月'!T73</f>
        <v>0</v>
      </c>
      <c r="V683" s="511">
        <f>'別紙１-1月'!U73</f>
        <v>0</v>
      </c>
      <c r="W683" s="511">
        <f>'別紙１-1月'!V73</f>
        <v>0</v>
      </c>
      <c r="X683" s="510" t="str">
        <f>'別紙１-1月'!W73</f>
        <v/>
      </c>
    </row>
    <row r="684">
      <c r="A684" s="510" t="s">
        <v>321</v>
      </c>
      <c r="B684" s="510" t="str">
        <f>'別紙１-1月'!A74</f>
        <v/>
      </c>
      <c r="C684" s="510" t="str">
        <f>'別紙１-1月'!B74</f>
        <v/>
      </c>
      <c r="D684" s="510" t="str">
        <f>'別紙１-1月'!C74</f>
        <v/>
      </c>
      <c r="E684" s="510" t="str">
        <f>'別紙１-1月'!D74</f>
        <v/>
      </c>
      <c r="F684" s="510" t="str">
        <f>'別紙１-1月'!E74</f>
        <v/>
      </c>
      <c r="G684" s="510" t="str">
        <f>'別紙１-1月'!F74</f>
        <v/>
      </c>
      <c r="H684" s="510" t="str">
        <f>'別紙１-1月'!G74</f>
        <v/>
      </c>
      <c r="I684" s="510" t="str">
        <f>'別紙１-1月'!H74</f>
        <v/>
      </c>
      <c r="J684" s="510" t="str">
        <f>'別紙１-1月'!I74</f>
        <v/>
      </c>
      <c r="K684" s="510" t="str">
        <f>'別紙１-1月'!J74</f>
        <v/>
      </c>
      <c r="L684" s="510" t="str">
        <f>'別紙１-1月'!K74</f>
        <v/>
      </c>
      <c r="M684" s="511" t="str">
        <f>'別紙１-1月'!L74</f>
        <v/>
      </c>
      <c r="N684" s="512">
        <f>'別紙１-1月'!M74</f>
        <v>0</v>
      </c>
      <c r="O684" s="511">
        <f>'別紙１-1月'!N74</f>
        <v>0</v>
      </c>
      <c r="P684" s="511" t="str">
        <f>'別紙１-1月'!O74</f>
        <v/>
      </c>
      <c r="Q684" s="511" t="str">
        <f>'別紙１-1月'!P74</f>
        <v/>
      </c>
      <c r="R684" s="511" t="str">
        <f>'別紙１-1月'!Q74</f>
        <v/>
      </c>
      <c r="S684" s="511">
        <f>'別紙１-1月'!R74</f>
        <v>0</v>
      </c>
      <c r="T684" s="512">
        <f>'別紙１-1月'!S74</f>
        <v>0</v>
      </c>
      <c r="U684" s="512">
        <f>'別紙１-1月'!T74</f>
        <v>0</v>
      </c>
      <c r="V684" s="511">
        <f>'別紙１-1月'!U74</f>
        <v>0</v>
      </c>
      <c r="W684" s="511">
        <f>'別紙１-1月'!V74</f>
        <v>0</v>
      </c>
      <c r="X684" s="510" t="str">
        <f>'別紙１-1月'!W74</f>
        <v/>
      </c>
    </row>
    <row r="685">
      <c r="A685" s="510" t="s">
        <v>321</v>
      </c>
      <c r="B685" s="510" t="str">
        <f>'別紙１-1月'!A75</f>
        <v/>
      </c>
      <c r="C685" s="510" t="str">
        <f>'別紙１-1月'!B75</f>
        <v/>
      </c>
      <c r="D685" s="510" t="str">
        <f>'別紙１-1月'!C75</f>
        <v/>
      </c>
      <c r="E685" s="510" t="str">
        <f>'別紙１-1月'!D75</f>
        <v/>
      </c>
      <c r="F685" s="510" t="str">
        <f>'別紙１-1月'!E75</f>
        <v/>
      </c>
      <c r="G685" s="510" t="str">
        <f>'別紙１-1月'!F75</f>
        <v/>
      </c>
      <c r="H685" s="510" t="str">
        <f>'別紙１-1月'!G75</f>
        <v/>
      </c>
      <c r="I685" s="510" t="str">
        <f>'別紙１-1月'!H75</f>
        <v/>
      </c>
      <c r="J685" s="510" t="str">
        <f>'別紙１-1月'!I75</f>
        <v/>
      </c>
      <c r="K685" s="510" t="str">
        <f>'別紙１-1月'!J75</f>
        <v/>
      </c>
      <c r="L685" s="510" t="str">
        <f>'別紙１-1月'!K75</f>
        <v/>
      </c>
      <c r="M685" s="511" t="str">
        <f>'別紙１-1月'!L75</f>
        <v/>
      </c>
      <c r="N685" s="512">
        <f>'別紙１-1月'!M75</f>
        <v>0</v>
      </c>
      <c r="O685" s="511">
        <f>'別紙１-1月'!N75</f>
        <v>0</v>
      </c>
      <c r="P685" s="511" t="str">
        <f>'別紙１-1月'!O75</f>
        <v/>
      </c>
      <c r="Q685" s="511" t="str">
        <f>'別紙１-1月'!P75</f>
        <v/>
      </c>
      <c r="R685" s="511" t="str">
        <f>'別紙１-1月'!Q75</f>
        <v/>
      </c>
      <c r="S685" s="511">
        <f>'別紙１-1月'!R75</f>
        <v>0</v>
      </c>
      <c r="T685" s="512">
        <f>'別紙１-1月'!S75</f>
        <v>0</v>
      </c>
      <c r="U685" s="512">
        <f>'別紙１-1月'!T75</f>
        <v>0</v>
      </c>
      <c r="V685" s="511">
        <f>'別紙１-1月'!U75</f>
        <v>0</v>
      </c>
      <c r="W685" s="511">
        <f>'別紙１-1月'!V75</f>
        <v>0</v>
      </c>
      <c r="X685" s="510" t="str">
        <f>'別紙１-1月'!W75</f>
        <v/>
      </c>
    </row>
    <row r="686">
      <c r="A686" s="510" t="s">
        <v>321</v>
      </c>
      <c r="B686" s="510" t="str">
        <f>'別紙１-1月'!A76</f>
        <v/>
      </c>
      <c r="C686" s="510" t="str">
        <f>'別紙１-1月'!B76</f>
        <v/>
      </c>
      <c r="D686" s="510" t="str">
        <f>'別紙１-1月'!C76</f>
        <v/>
      </c>
      <c r="E686" s="510" t="str">
        <f>'別紙１-1月'!D76</f>
        <v/>
      </c>
      <c r="F686" s="510" t="str">
        <f>'別紙１-1月'!E76</f>
        <v/>
      </c>
      <c r="G686" s="510" t="str">
        <f>'別紙１-1月'!F76</f>
        <v/>
      </c>
      <c r="H686" s="510" t="str">
        <f>'別紙１-1月'!G76</f>
        <v/>
      </c>
      <c r="I686" s="510" t="str">
        <f>'別紙１-1月'!H76</f>
        <v/>
      </c>
      <c r="J686" s="510" t="str">
        <f>'別紙１-1月'!I76</f>
        <v/>
      </c>
      <c r="K686" s="510" t="str">
        <f>'別紙１-1月'!J76</f>
        <v/>
      </c>
      <c r="L686" s="510" t="str">
        <f>'別紙１-1月'!K76</f>
        <v/>
      </c>
      <c r="M686" s="511" t="str">
        <f>'別紙１-1月'!L76</f>
        <v/>
      </c>
      <c r="N686" s="512">
        <f>'別紙１-1月'!M76</f>
        <v>0</v>
      </c>
      <c r="O686" s="511">
        <f>'別紙１-1月'!N76</f>
        <v>0</v>
      </c>
      <c r="P686" s="511" t="str">
        <f>'別紙１-1月'!O76</f>
        <v/>
      </c>
      <c r="Q686" s="511" t="str">
        <f>'別紙１-1月'!P76</f>
        <v/>
      </c>
      <c r="R686" s="511" t="str">
        <f>'別紙１-1月'!Q76</f>
        <v/>
      </c>
      <c r="S686" s="511">
        <f>'別紙１-1月'!R76</f>
        <v>0</v>
      </c>
      <c r="T686" s="512">
        <f>'別紙１-1月'!S76</f>
        <v>0</v>
      </c>
      <c r="U686" s="512">
        <f>'別紙１-1月'!T76</f>
        <v>0</v>
      </c>
      <c r="V686" s="511">
        <f>'別紙１-1月'!U76</f>
        <v>0</v>
      </c>
      <c r="W686" s="511">
        <f>'別紙１-1月'!V76</f>
        <v>0</v>
      </c>
      <c r="X686" s="510" t="str">
        <f>'別紙１-1月'!W76</f>
        <v/>
      </c>
    </row>
    <row r="687">
      <c r="A687" s="510" t="s">
        <v>321</v>
      </c>
      <c r="B687" s="510" t="str">
        <f>'別紙１-1月'!A77</f>
        <v/>
      </c>
      <c r="C687" s="510" t="str">
        <f>'別紙１-1月'!B77</f>
        <v/>
      </c>
      <c r="D687" s="510" t="str">
        <f>'別紙１-1月'!C77</f>
        <v/>
      </c>
      <c r="E687" s="510" t="str">
        <f>'別紙１-1月'!D77</f>
        <v/>
      </c>
      <c r="F687" s="510" t="str">
        <f>'別紙１-1月'!E77</f>
        <v/>
      </c>
      <c r="G687" s="510" t="str">
        <f>'別紙１-1月'!F77</f>
        <v/>
      </c>
      <c r="H687" s="510" t="str">
        <f>'別紙１-1月'!G77</f>
        <v/>
      </c>
      <c r="I687" s="510" t="str">
        <f>'別紙１-1月'!H77</f>
        <v/>
      </c>
      <c r="J687" s="510" t="str">
        <f>'別紙１-1月'!I77</f>
        <v/>
      </c>
      <c r="K687" s="510" t="str">
        <f>'別紙１-1月'!J77</f>
        <v/>
      </c>
      <c r="L687" s="510" t="str">
        <f>'別紙１-1月'!K77</f>
        <v/>
      </c>
      <c r="M687" s="511" t="str">
        <f>'別紙１-1月'!L77</f>
        <v/>
      </c>
      <c r="N687" s="512">
        <f>'別紙１-1月'!M77</f>
        <v>0</v>
      </c>
      <c r="O687" s="511">
        <f>'別紙１-1月'!N77</f>
        <v>0</v>
      </c>
      <c r="P687" s="511" t="str">
        <f>'別紙１-1月'!O77</f>
        <v/>
      </c>
      <c r="Q687" s="511" t="str">
        <f>'別紙１-1月'!P77</f>
        <v/>
      </c>
      <c r="R687" s="511" t="str">
        <f>'別紙１-1月'!Q77</f>
        <v/>
      </c>
      <c r="S687" s="511">
        <f>'別紙１-1月'!R77</f>
        <v>0</v>
      </c>
      <c r="T687" s="512">
        <f>'別紙１-1月'!S77</f>
        <v>0</v>
      </c>
      <c r="U687" s="512">
        <f>'別紙１-1月'!T77</f>
        <v>0</v>
      </c>
      <c r="V687" s="511">
        <f>'別紙１-1月'!U77</f>
        <v>0</v>
      </c>
      <c r="W687" s="511">
        <f>'別紙１-1月'!V77</f>
        <v>0</v>
      </c>
      <c r="X687" s="510" t="str">
        <f>'別紙１-1月'!W77</f>
        <v/>
      </c>
    </row>
    <row r="688">
      <c r="A688" s="510" t="s">
        <v>321</v>
      </c>
      <c r="B688" s="510" t="str">
        <f>'別紙１-1月'!A78</f>
        <v/>
      </c>
      <c r="C688" s="510" t="str">
        <f>'別紙１-1月'!B78</f>
        <v/>
      </c>
      <c r="D688" s="510" t="str">
        <f>'別紙１-1月'!C78</f>
        <v/>
      </c>
      <c r="E688" s="510" t="str">
        <f>'別紙１-1月'!D78</f>
        <v/>
      </c>
      <c r="F688" s="510" t="str">
        <f>'別紙１-1月'!E78</f>
        <v/>
      </c>
      <c r="G688" s="510" t="str">
        <f>'別紙１-1月'!F78</f>
        <v/>
      </c>
      <c r="H688" s="510" t="str">
        <f>'別紙１-1月'!G78</f>
        <v/>
      </c>
      <c r="I688" s="510" t="str">
        <f>'別紙１-1月'!H78</f>
        <v/>
      </c>
      <c r="J688" s="510" t="str">
        <f>'別紙１-1月'!I78</f>
        <v/>
      </c>
      <c r="K688" s="510" t="str">
        <f>'別紙１-1月'!J78</f>
        <v/>
      </c>
      <c r="L688" s="510" t="str">
        <f>'別紙１-1月'!K78</f>
        <v/>
      </c>
      <c r="M688" s="511" t="str">
        <f>'別紙１-1月'!L78</f>
        <v/>
      </c>
      <c r="N688" s="512">
        <f>'別紙１-1月'!M78</f>
        <v>0</v>
      </c>
      <c r="O688" s="511">
        <f>'別紙１-1月'!N78</f>
        <v>0</v>
      </c>
      <c r="P688" s="511" t="str">
        <f>'別紙１-1月'!O78</f>
        <v/>
      </c>
      <c r="Q688" s="511" t="str">
        <f>'別紙１-1月'!P78</f>
        <v/>
      </c>
      <c r="R688" s="511" t="str">
        <f>'別紙１-1月'!Q78</f>
        <v/>
      </c>
      <c r="S688" s="511">
        <f>'別紙１-1月'!R78</f>
        <v>0</v>
      </c>
      <c r="T688" s="512">
        <f>'別紙１-1月'!S78</f>
        <v>0</v>
      </c>
      <c r="U688" s="512">
        <f>'別紙１-1月'!T78</f>
        <v>0</v>
      </c>
      <c r="V688" s="511">
        <f>'別紙１-1月'!U78</f>
        <v>0</v>
      </c>
      <c r="W688" s="511">
        <f>'別紙１-1月'!V78</f>
        <v>0</v>
      </c>
      <c r="X688" s="510" t="str">
        <f>'別紙１-1月'!W78</f>
        <v/>
      </c>
    </row>
    <row r="689">
      <c r="A689" s="510" t="s">
        <v>321</v>
      </c>
      <c r="B689" s="510" t="str">
        <f>'別紙１-1月'!A79</f>
        <v/>
      </c>
      <c r="C689" s="510" t="str">
        <f>'別紙１-1月'!B79</f>
        <v/>
      </c>
      <c r="D689" s="510" t="str">
        <f>'別紙１-1月'!C79</f>
        <v/>
      </c>
      <c r="E689" s="510" t="str">
        <f>'別紙１-1月'!D79</f>
        <v/>
      </c>
      <c r="F689" s="510" t="str">
        <f>'別紙１-1月'!E79</f>
        <v/>
      </c>
      <c r="G689" s="510" t="str">
        <f>'別紙１-1月'!F79</f>
        <v/>
      </c>
      <c r="H689" s="510" t="str">
        <f>'別紙１-1月'!G79</f>
        <v/>
      </c>
      <c r="I689" s="510" t="str">
        <f>'別紙１-1月'!H79</f>
        <v/>
      </c>
      <c r="J689" s="510" t="str">
        <f>'別紙１-1月'!I79</f>
        <v/>
      </c>
      <c r="K689" s="510" t="str">
        <f>'別紙１-1月'!J79</f>
        <v/>
      </c>
      <c r="L689" s="510" t="str">
        <f>'別紙１-1月'!K79</f>
        <v/>
      </c>
      <c r="M689" s="511" t="str">
        <f>'別紙１-1月'!L79</f>
        <v/>
      </c>
      <c r="N689" s="512">
        <f>'別紙１-1月'!M79</f>
        <v>0</v>
      </c>
      <c r="O689" s="511">
        <f>'別紙１-1月'!N79</f>
        <v>0</v>
      </c>
      <c r="P689" s="511" t="str">
        <f>'別紙１-1月'!O79</f>
        <v/>
      </c>
      <c r="Q689" s="511" t="str">
        <f>'別紙１-1月'!P79</f>
        <v/>
      </c>
      <c r="R689" s="511" t="str">
        <f>'別紙１-1月'!Q79</f>
        <v/>
      </c>
      <c r="S689" s="511">
        <f>'別紙１-1月'!R79</f>
        <v>0</v>
      </c>
      <c r="T689" s="512">
        <f>'別紙１-1月'!S79</f>
        <v>0</v>
      </c>
      <c r="U689" s="512">
        <f>'別紙１-1月'!T79</f>
        <v>0</v>
      </c>
      <c r="V689" s="511">
        <f>'別紙１-1月'!U79</f>
        <v>0</v>
      </c>
      <c r="W689" s="511">
        <f>'別紙１-1月'!V79</f>
        <v>0</v>
      </c>
      <c r="X689" s="510" t="str">
        <f>'別紙１-1月'!W79</f>
        <v/>
      </c>
    </row>
    <row r="690">
      <c r="A690" s="510" t="s">
        <v>321</v>
      </c>
      <c r="B690" s="510" t="str">
        <f>'別紙１-1月'!A80</f>
        <v/>
      </c>
      <c r="C690" s="510" t="str">
        <f>'別紙１-1月'!B80</f>
        <v/>
      </c>
      <c r="D690" s="510" t="str">
        <f>'別紙１-1月'!C80</f>
        <v/>
      </c>
      <c r="E690" s="510" t="str">
        <f>'別紙１-1月'!D80</f>
        <v/>
      </c>
      <c r="F690" s="510" t="str">
        <f>'別紙１-1月'!E80</f>
        <v/>
      </c>
      <c r="G690" s="510" t="str">
        <f>'別紙１-1月'!F80</f>
        <v/>
      </c>
      <c r="H690" s="510" t="str">
        <f>'別紙１-1月'!G80</f>
        <v/>
      </c>
      <c r="I690" s="510" t="str">
        <f>'別紙１-1月'!H80</f>
        <v/>
      </c>
      <c r="J690" s="510" t="str">
        <f>'別紙１-1月'!I80</f>
        <v/>
      </c>
      <c r="K690" s="510" t="str">
        <f>'別紙１-1月'!J80</f>
        <v/>
      </c>
      <c r="L690" s="510" t="str">
        <f>'別紙１-1月'!K80</f>
        <v/>
      </c>
      <c r="M690" s="511" t="str">
        <f>'別紙１-1月'!L80</f>
        <v/>
      </c>
      <c r="N690" s="512">
        <f>'別紙１-1月'!M80</f>
        <v>0</v>
      </c>
      <c r="O690" s="511">
        <f>'別紙１-1月'!N80</f>
        <v>0</v>
      </c>
      <c r="P690" s="511" t="str">
        <f>'別紙１-1月'!O80</f>
        <v/>
      </c>
      <c r="Q690" s="511" t="str">
        <f>'別紙１-1月'!P80</f>
        <v/>
      </c>
      <c r="R690" s="511" t="str">
        <f>'別紙１-1月'!Q80</f>
        <v/>
      </c>
      <c r="S690" s="511">
        <f>'別紙１-1月'!R80</f>
        <v>0</v>
      </c>
      <c r="T690" s="512">
        <f>'別紙１-1月'!S80</f>
        <v>0</v>
      </c>
      <c r="U690" s="512">
        <f>'別紙１-1月'!T80</f>
        <v>0</v>
      </c>
      <c r="V690" s="511">
        <f>'別紙１-1月'!U80</f>
        <v>0</v>
      </c>
      <c r="W690" s="511">
        <f>'別紙１-1月'!V80</f>
        <v>0</v>
      </c>
      <c r="X690" s="510" t="str">
        <f>'別紙１-1月'!W80</f>
        <v/>
      </c>
    </row>
    <row r="691">
      <c r="A691" s="510" t="s">
        <v>321</v>
      </c>
      <c r="B691" s="510" t="str">
        <f>'別紙１-1月'!A81</f>
        <v/>
      </c>
      <c r="C691" s="510" t="str">
        <f>'別紙１-1月'!B81</f>
        <v/>
      </c>
      <c r="D691" s="510" t="str">
        <f>'別紙１-1月'!C81</f>
        <v/>
      </c>
      <c r="E691" s="510" t="str">
        <f>'別紙１-1月'!D81</f>
        <v/>
      </c>
      <c r="F691" s="510" t="str">
        <f>'別紙１-1月'!E81</f>
        <v/>
      </c>
      <c r="G691" s="510" t="str">
        <f>'別紙１-1月'!F81</f>
        <v/>
      </c>
      <c r="H691" s="510" t="str">
        <f>'別紙１-1月'!G81</f>
        <v/>
      </c>
      <c r="I691" s="510" t="str">
        <f>'別紙１-1月'!H81</f>
        <v/>
      </c>
      <c r="J691" s="510" t="str">
        <f>'別紙１-1月'!I81</f>
        <v/>
      </c>
      <c r="K691" s="510" t="str">
        <f>'別紙１-1月'!J81</f>
        <v/>
      </c>
      <c r="L691" s="510" t="str">
        <f>'別紙１-1月'!K81</f>
        <v/>
      </c>
      <c r="M691" s="511" t="str">
        <f>'別紙１-1月'!L81</f>
        <v/>
      </c>
      <c r="N691" s="512">
        <f>'別紙１-1月'!M81</f>
        <v>0</v>
      </c>
      <c r="O691" s="511">
        <f>'別紙１-1月'!N81</f>
        <v>0</v>
      </c>
      <c r="P691" s="511" t="str">
        <f>'別紙１-1月'!O81</f>
        <v/>
      </c>
      <c r="Q691" s="511" t="str">
        <f>'別紙１-1月'!P81</f>
        <v/>
      </c>
      <c r="R691" s="511" t="str">
        <f>'別紙１-1月'!Q81</f>
        <v/>
      </c>
      <c r="S691" s="511">
        <f>'別紙１-1月'!R81</f>
        <v>0</v>
      </c>
      <c r="T691" s="512">
        <f>'別紙１-1月'!S81</f>
        <v>0</v>
      </c>
      <c r="U691" s="512">
        <f>'別紙１-1月'!T81</f>
        <v>0</v>
      </c>
      <c r="V691" s="511">
        <f>'別紙１-1月'!U81</f>
        <v>0</v>
      </c>
      <c r="W691" s="511">
        <f>'別紙１-1月'!V81</f>
        <v>0</v>
      </c>
      <c r="X691" s="510" t="str">
        <f>'別紙１-1月'!W81</f>
        <v/>
      </c>
    </row>
    <row r="692">
      <c r="A692" s="510" t="s">
        <v>321</v>
      </c>
      <c r="B692" s="510" t="str">
        <f>'別紙１-1月'!A82</f>
        <v/>
      </c>
      <c r="C692" s="510" t="str">
        <f>'別紙１-1月'!B82</f>
        <v/>
      </c>
      <c r="D692" s="510" t="str">
        <f>'別紙１-1月'!C82</f>
        <v/>
      </c>
      <c r="E692" s="510" t="str">
        <f>'別紙１-1月'!D82</f>
        <v/>
      </c>
      <c r="F692" s="510" t="str">
        <f>'別紙１-1月'!E82</f>
        <v/>
      </c>
      <c r="G692" s="510" t="str">
        <f>'別紙１-1月'!F82</f>
        <v/>
      </c>
      <c r="H692" s="510" t="str">
        <f>'別紙１-1月'!G82</f>
        <v/>
      </c>
      <c r="I692" s="510" t="str">
        <f>'別紙１-1月'!H82</f>
        <v/>
      </c>
      <c r="J692" s="510" t="str">
        <f>'別紙１-1月'!I82</f>
        <v/>
      </c>
      <c r="K692" s="510" t="str">
        <f>'別紙１-1月'!J82</f>
        <v/>
      </c>
      <c r="L692" s="510" t="str">
        <f>'別紙１-1月'!K82</f>
        <v/>
      </c>
      <c r="M692" s="511" t="str">
        <f>'別紙１-1月'!L82</f>
        <v/>
      </c>
      <c r="N692" s="512">
        <f>'別紙１-1月'!M82</f>
        <v>0</v>
      </c>
      <c r="O692" s="511">
        <f>'別紙１-1月'!N82</f>
        <v>0</v>
      </c>
      <c r="P692" s="511" t="str">
        <f>'別紙１-1月'!O82</f>
        <v/>
      </c>
      <c r="Q692" s="511" t="str">
        <f>'別紙１-1月'!P82</f>
        <v/>
      </c>
      <c r="R692" s="511" t="str">
        <f>'別紙１-1月'!Q82</f>
        <v/>
      </c>
      <c r="S692" s="511">
        <f>'別紙１-1月'!R82</f>
        <v>0</v>
      </c>
      <c r="T692" s="512">
        <f>'別紙１-1月'!S82</f>
        <v>0</v>
      </c>
      <c r="U692" s="512">
        <f>'別紙１-1月'!T82</f>
        <v>0</v>
      </c>
      <c r="V692" s="511">
        <f>'別紙１-1月'!U82</f>
        <v>0</v>
      </c>
      <c r="W692" s="511">
        <f>'別紙１-1月'!V82</f>
        <v>0</v>
      </c>
      <c r="X692" s="510" t="str">
        <f>'別紙１-1月'!W82</f>
        <v/>
      </c>
    </row>
    <row r="693">
      <c r="A693" s="510" t="s">
        <v>321</v>
      </c>
      <c r="B693" s="510" t="str">
        <f>'別紙１-1月'!A83</f>
        <v/>
      </c>
      <c r="C693" s="510" t="str">
        <f>'別紙１-1月'!B83</f>
        <v/>
      </c>
      <c r="D693" s="510" t="str">
        <f>'別紙１-1月'!C83</f>
        <v/>
      </c>
      <c r="E693" s="510" t="str">
        <f>'別紙１-1月'!D83</f>
        <v/>
      </c>
      <c r="F693" s="510" t="str">
        <f>'別紙１-1月'!E83</f>
        <v/>
      </c>
      <c r="G693" s="510" t="str">
        <f>'別紙１-1月'!F83</f>
        <v/>
      </c>
      <c r="H693" s="510" t="str">
        <f>'別紙１-1月'!G83</f>
        <v/>
      </c>
      <c r="I693" s="510" t="str">
        <f>'別紙１-1月'!H83</f>
        <v/>
      </c>
      <c r="J693" s="510" t="str">
        <f>'別紙１-1月'!I83</f>
        <v/>
      </c>
      <c r="K693" s="510" t="str">
        <f>'別紙１-1月'!J83</f>
        <v/>
      </c>
      <c r="L693" s="510" t="str">
        <f>'別紙１-1月'!K83</f>
        <v/>
      </c>
      <c r="M693" s="511" t="str">
        <f>'別紙１-1月'!L83</f>
        <v/>
      </c>
      <c r="N693" s="512">
        <f>'別紙１-1月'!M83</f>
        <v>0</v>
      </c>
      <c r="O693" s="511">
        <f>'別紙１-1月'!N83</f>
        <v>0</v>
      </c>
      <c r="P693" s="511" t="str">
        <f>'別紙１-1月'!O83</f>
        <v/>
      </c>
      <c r="Q693" s="511" t="str">
        <f>'別紙１-1月'!P83</f>
        <v/>
      </c>
      <c r="R693" s="511" t="str">
        <f>'別紙１-1月'!Q83</f>
        <v/>
      </c>
      <c r="S693" s="511">
        <f>'別紙１-1月'!R83</f>
        <v>0</v>
      </c>
      <c r="T693" s="512">
        <f>'別紙１-1月'!S83</f>
        <v>0</v>
      </c>
      <c r="U693" s="512">
        <f>'別紙１-1月'!T83</f>
        <v>0</v>
      </c>
      <c r="V693" s="511">
        <f>'別紙１-1月'!U83</f>
        <v>0</v>
      </c>
      <c r="W693" s="511">
        <f>'別紙１-1月'!V83</f>
        <v>0</v>
      </c>
      <c r="X693" s="510" t="str">
        <f>'別紙１-1月'!W83</f>
        <v/>
      </c>
    </row>
    <row r="694">
      <c r="A694" s="510" t="s">
        <v>321</v>
      </c>
      <c r="B694" s="510" t="str">
        <f>'別紙１-1月'!A84</f>
        <v/>
      </c>
      <c r="C694" s="510" t="str">
        <f>'別紙１-1月'!B84</f>
        <v/>
      </c>
      <c r="D694" s="510" t="str">
        <f>'別紙１-1月'!C84</f>
        <v/>
      </c>
      <c r="E694" s="510" t="str">
        <f>'別紙１-1月'!D84</f>
        <v/>
      </c>
      <c r="F694" s="510" t="str">
        <f>'別紙１-1月'!E84</f>
        <v/>
      </c>
      <c r="G694" s="510" t="str">
        <f>'別紙１-1月'!F84</f>
        <v/>
      </c>
      <c r="H694" s="510" t="str">
        <f>'別紙１-1月'!G84</f>
        <v/>
      </c>
      <c r="I694" s="510" t="str">
        <f>'別紙１-1月'!H84</f>
        <v/>
      </c>
      <c r="J694" s="510" t="str">
        <f>'別紙１-1月'!I84</f>
        <v/>
      </c>
      <c r="K694" s="510" t="str">
        <f>'別紙１-1月'!J84</f>
        <v/>
      </c>
      <c r="L694" s="510" t="str">
        <f>'別紙１-1月'!K84</f>
        <v/>
      </c>
      <c r="M694" s="511" t="str">
        <f>'別紙１-1月'!L84</f>
        <v/>
      </c>
      <c r="N694" s="512">
        <f>'別紙１-1月'!M84</f>
        <v>0</v>
      </c>
      <c r="O694" s="511">
        <f>'別紙１-1月'!N84</f>
        <v>0</v>
      </c>
      <c r="P694" s="511" t="str">
        <f>'別紙１-1月'!O84</f>
        <v/>
      </c>
      <c r="Q694" s="511" t="str">
        <f>'別紙１-1月'!P84</f>
        <v/>
      </c>
      <c r="R694" s="511" t="str">
        <f>'別紙１-1月'!Q84</f>
        <v/>
      </c>
      <c r="S694" s="511">
        <f>'別紙１-1月'!R84</f>
        <v>0</v>
      </c>
      <c r="T694" s="512">
        <f>'別紙１-1月'!S84</f>
        <v>0</v>
      </c>
      <c r="U694" s="512">
        <f>'別紙１-1月'!T84</f>
        <v>0</v>
      </c>
      <c r="V694" s="511">
        <f>'別紙１-1月'!U84</f>
        <v>0</v>
      </c>
      <c r="W694" s="511">
        <f>'別紙１-1月'!V84</f>
        <v>0</v>
      </c>
      <c r="X694" s="510" t="str">
        <f>'別紙１-1月'!W84</f>
        <v/>
      </c>
    </row>
    <row r="695">
      <c r="A695" s="510" t="s">
        <v>321</v>
      </c>
      <c r="B695" s="510" t="str">
        <f>'別紙１-1月'!A85</f>
        <v/>
      </c>
      <c r="C695" s="510" t="str">
        <f>'別紙１-1月'!B85</f>
        <v/>
      </c>
      <c r="D695" s="510" t="str">
        <f>'別紙１-1月'!C85</f>
        <v/>
      </c>
      <c r="E695" s="510" t="str">
        <f>'別紙１-1月'!D85</f>
        <v/>
      </c>
      <c r="F695" s="510" t="str">
        <f>'別紙１-1月'!E85</f>
        <v/>
      </c>
      <c r="G695" s="510" t="str">
        <f>'別紙１-1月'!F85</f>
        <v/>
      </c>
      <c r="H695" s="510" t="str">
        <f>'別紙１-1月'!G85</f>
        <v/>
      </c>
      <c r="I695" s="510" t="str">
        <f>'別紙１-1月'!H85</f>
        <v/>
      </c>
      <c r="J695" s="510" t="str">
        <f>'別紙１-1月'!I85</f>
        <v/>
      </c>
      <c r="K695" s="510" t="str">
        <f>'別紙１-1月'!J85</f>
        <v/>
      </c>
      <c r="L695" s="510" t="str">
        <f>'別紙１-1月'!K85</f>
        <v/>
      </c>
      <c r="M695" s="511" t="str">
        <f>'別紙１-1月'!L85</f>
        <v/>
      </c>
      <c r="N695" s="512">
        <f>'別紙１-1月'!M85</f>
        <v>0</v>
      </c>
      <c r="O695" s="511">
        <f>'別紙１-1月'!N85</f>
        <v>0</v>
      </c>
      <c r="P695" s="511" t="str">
        <f>'別紙１-1月'!O85</f>
        <v/>
      </c>
      <c r="Q695" s="511" t="str">
        <f>'別紙１-1月'!P85</f>
        <v/>
      </c>
      <c r="R695" s="511" t="str">
        <f>'別紙１-1月'!Q85</f>
        <v/>
      </c>
      <c r="S695" s="511">
        <f>'別紙１-1月'!R85</f>
        <v>0</v>
      </c>
      <c r="T695" s="512">
        <f>'別紙１-1月'!S85</f>
        <v>0</v>
      </c>
      <c r="U695" s="512">
        <f>'別紙１-1月'!T85</f>
        <v>0</v>
      </c>
      <c r="V695" s="511">
        <f>'別紙１-1月'!U85</f>
        <v>0</v>
      </c>
      <c r="W695" s="511">
        <f>'別紙１-1月'!V85</f>
        <v>0</v>
      </c>
      <c r="X695" s="510" t="str">
        <f>'別紙１-1月'!W85</f>
        <v/>
      </c>
    </row>
    <row r="696">
      <c r="A696" s="510" t="s">
        <v>321</v>
      </c>
      <c r="B696" s="510" t="str">
        <f>'別紙１-1月'!A86</f>
        <v/>
      </c>
      <c r="C696" s="510" t="str">
        <f>'別紙１-1月'!B86</f>
        <v/>
      </c>
      <c r="D696" s="510" t="str">
        <f>'別紙１-1月'!C86</f>
        <v/>
      </c>
      <c r="E696" s="510" t="str">
        <f>'別紙１-1月'!D86</f>
        <v/>
      </c>
      <c r="F696" s="510" t="str">
        <f>'別紙１-1月'!E86</f>
        <v/>
      </c>
      <c r="G696" s="510" t="str">
        <f>'別紙１-1月'!F86</f>
        <v/>
      </c>
      <c r="H696" s="510" t="str">
        <f>'別紙１-1月'!G86</f>
        <v/>
      </c>
      <c r="I696" s="510" t="str">
        <f>'別紙１-1月'!H86</f>
        <v/>
      </c>
      <c r="J696" s="510" t="str">
        <f>'別紙１-1月'!I86</f>
        <v/>
      </c>
      <c r="K696" s="510" t="str">
        <f>'別紙１-1月'!J86</f>
        <v/>
      </c>
      <c r="L696" s="510" t="str">
        <f>'別紙１-1月'!K86</f>
        <v/>
      </c>
      <c r="M696" s="511" t="str">
        <f>'別紙１-1月'!L86</f>
        <v/>
      </c>
      <c r="N696" s="512">
        <f>'別紙１-1月'!M86</f>
        <v>0</v>
      </c>
      <c r="O696" s="511">
        <f>'別紙１-1月'!N86</f>
        <v>0</v>
      </c>
      <c r="P696" s="511" t="str">
        <f>'別紙１-1月'!O86</f>
        <v/>
      </c>
      <c r="Q696" s="511" t="str">
        <f>'別紙１-1月'!P86</f>
        <v/>
      </c>
      <c r="R696" s="511" t="str">
        <f>'別紙１-1月'!Q86</f>
        <v/>
      </c>
      <c r="S696" s="511">
        <f>'別紙１-1月'!R86</f>
        <v>0</v>
      </c>
      <c r="T696" s="512">
        <f>'別紙１-1月'!S86</f>
        <v>0</v>
      </c>
      <c r="U696" s="512">
        <f>'別紙１-1月'!T86</f>
        <v>0</v>
      </c>
      <c r="V696" s="511">
        <f>'別紙１-1月'!U86</f>
        <v>0</v>
      </c>
      <c r="W696" s="511">
        <f>'別紙１-1月'!V86</f>
        <v>0</v>
      </c>
      <c r="X696" s="510" t="str">
        <f>'別紙１-1月'!W86</f>
        <v/>
      </c>
    </row>
    <row r="697">
      <c r="A697" s="510" t="s">
        <v>321</v>
      </c>
      <c r="B697" s="510" t="str">
        <f>'別紙１-1月'!A87</f>
        <v/>
      </c>
      <c r="C697" s="510" t="str">
        <f>'別紙１-1月'!B87</f>
        <v/>
      </c>
      <c r="D697" s="510" t="str">
        <f>'別紙１-1月'!C87</f>
        <v/>
      </c>
      <c r="E697" s="510" t="str">
        <f>'別紙１-1月'!D87</f>
        <v/>
      </c>
      <c r="F697" s="510" t="str">
        <f>'別紙１-1月'!E87</f>
        <v/>
      </c>
      <c r="G697" s="510" t="str">
        <f>'別紙１-1月'!F87</f>
        <v/>
      </c>
      <c r="H697" s="510" t="str">
        <f>'別紙１-1月'!G87</f>
        <v/>
      </c>
      <c r="I697" s="510" t="str">
        <f>'別紙１-1月'!H87</f>
        <v/>
      </c>
      <c r="J697" s="510" t="str">
        <f>'別紙１-1月'!I87</f>
        <v/>
      </c>
      <c r="K697" s="510" t="str">
        <f>'別紙１-1月'!J87</f>
        <v/>
      </c>
      <c r="L697" s="510" t="str">
        <f>'別紙１-1月'!K87</f>
        <v/>
      </c>
      <c r="M697" s="511" t="str">
        <f>'別紙１-1月'!L87</f>
        <v/>
      </c>
      <c r="N697" s="512">
        <f>'別紙１-1月'!M87</f>
        <v>0</v>
      </c>
      <c r="O697" s="511">
        <f>'別紙１-1月'!N87</f>
        <v>0</v>
      </c>
      <c r="P697" s="511" t="str">
        <f>'別紙１-1月'!O87</f>
        <v/>
      </c>
      <c r="Q697" s="511" t="str">
        <f>'別紙１-1月'!P87</f>
        <v/>
      </c>
      <c r="R697" s="511" t="str">
        <f>'別紙１-1月'!Q87</f>
        <v/>
      </c>
      <c r="S697" s="511">
        <f>'別紙１-1月'!R87</f>
        <v>0</v>
      </c>
      <c r="T697" s="512">
        <f>'別紙１-1月'!S87</f>
        <v>0</v>
      </c>
      <c r="U697" s="512">
        <f>'別紙１-1月'!T87</f>
        <v>0</v>
      </c>
      <c r="V697" s="511">
        <f>'別紙１-1月'!U87</f>
        <v>0</v>
      </c>
      <c r="W697" s="511">
        <f>'別紙１-1月'!V87</f>
        <v>0</v>
      </c>
      <c r="X697" s="510" t="str">
        <f>'別紙１-1月'!W87</f>
        <v/>
      </c>
    </row>
    <row r="698">
      <c r="A698" s="510" t="s">
        <v>321</v>
      </c>
      <c r="B698" s="510" t="str">
        <f>'別紙１-1月'!A88</f>
        <v/>
      </c>
      <c r="C698" s="510" t="str">
        <f>'別紙１-1月'!B88</f>
        <v/>
      </c>
      <c r="D698" s="510" t="str">
        <f>'別紙１-1月'!C88</f>
        <v/>
      </c>
      <c r="E698" s="510" t="str">
        <f>'別紙１-1月'!D88</f>
        <v/>
      </c>
      <c r="F698" s="510" t="str">
        <f>'別紙１-1月'!E88</f>
        <v/>
      </c>
      <c r="G698" s="510" t="str">
        <f>'別紙１-1月'!F88</f>
        <v/>
      </c>
      <c r="H698" s="510" t="str">
        <f>'別紙１-1月'!G88</f>
        <v/>
      </c>
      <c r="I698" s="510" t="str">
        <f>'別紙１-1月'!H88</f>
        <v/>
      </c>
      <c r="J698" s="510" t="str">
        <f>'別紙１-1月'!I88</f>
        <v/>
      </c>
      <c r="K698" s="510" t="str">
        <f>'別紙１-1月'!J88</f>
        <v/>
      </c>
      <c r="L698" s="510" t="str">
        <f>'別紙１-1月'!K88</f>
        <v/>
      </c>
      <c r="M698" s="511" t="str">
        <f>'別紙１-1月'!L88</f>
        <v/>
      </c>
      <c r="N698" s="512">
        <f>'別紙１-1月'!M88</f>
        <v>0</v>
      </c>
      <c r="O698" s="511">
        <f>'別紙１-1月'!N88</f>
        <v>0</v>
      </c>
      <c r="P698" s="511" t="str">
        <f>'別紙１-1月'!O88</f>
        <v/>
      </c>
      <c r="Q698" s="511" t="str">
        <f>'別紙１-1月'!P88</f>
        <v/>
      </c>
      <c r="R698" s="511" t="str">
        <f>'別紙１-1月'!Q88</f>
        <v/>
      </c>
      <c r="S698" s="511">
        <f>'別紙１-1月'!R88</f>
        <v>0</v>
      </c>
      <c r="T698" s="512">
        <f>'別紙１-1月'!S88</f>
        <v>0</v>
      </c>
      <c r="U698" s="512">
        <f>'別紙１-1月'!T88</f>
        <v>0</v>
      </c>
      <c r="V698" s="511">
        <f>'別紙１-1月'!U88</f>
        <v>0</v>
      </c>
      <c r="W698" s="511">
        <f>'別紙１-1月'!V88</f>
        <v>0</v>
      </c>
      <c r="X698" s="510" t="str">
        <f>'別紙１-1月'!W88</f>
        <v/>
      </c>
    </row>
    <row r="699">
      <c r="A699" s="510" t="s">
        <v>321</v>
      </c>
      <c r="B699" s="510" t="str">
        <f>'別紙１-1月'!A89</f>
        <v/>
      </c>
      <c r="C699" s="510" t="str">
        <f>'別紙１-1月'!B89</f>
        <v/>
      </c>
      <c r="D699" s="510" t="str">
        <f>'別紙１-1月'!C89</f>
        <v/>
      </c>
      <c r="E699" s="510" t="str">
        <f>'別紙１-1月'!D89</f>
        <v/>
      </c>
      <c r="F699" s="510" t="str">
        <f>'別紙１-1月'!E89</f>
        <v/>
      </c>
      <c r="G699" s="510" t="str">
        <f>'別紙１-1月'!F89</f>
        <v/>
      </c>
      <c r="H699" s="510" t="str">
        <f>'別紙１-1月'!G89</f>
        <v/>
      </c>
      <c r="I699" s="510" t="str">
        <f>'別紙１-1月'!H89</f>
        <v/>
      </c>
      <c r="J699" s="510" t="str">
        <f>'別紙１-1月'!I89</f>
        <v/>
      </c>
      <c r="K699" s="510" t="str">
        <f>'別紙１-1月'!J89</f>
        <v/>
      </c>
      <c r="L699" s="510" t="str">
        <f>'別紙１-1月'!K89</f>
        <v/>
      </c>
      <c r="M699" s="511" t="str">
        <f>'別紙１-1月'!L89</f>
        <v/>
      </c>
      <c r="N699" s="512">
        <f>'別紙１-1月'!M89</f>
        <v>0</v>
      </c>
      <c r="O699" s="511">
        <f>'別紙１-1月'!N89</f>
        <v>0</v>
      </c>
      <c r="P699" s="511" t="str">
        <f>'別紙１-1月'!O89</f>
        <v/>
      </c>
      <c r="Q699" s="511" t="str">
        <f>'別紙１-1月'!P89</f>
        <v/>
      </c>
      <c r="R699" s="511" t="str">
        <f>'別紙１-1月'!Q89</f>
        <v/>
      </c>
      <c r="S699" s="511">
        <f>'別紙１-1月'!R89</f>
        <v>0</v>
      </c>
      <c r="T699" s="512">
        <f>'別紙１-1月'!S89</f>
        <v>0</v>
      </c>
      <c r="U699" s="512">
        <f>'別紙１-1月'!T89</f>
        <v>0</v>
      </c>
      <c r="V699" s="511">
        <f>'別紙１-1月'!U89</f>
        <v>0</v>
      </c>
      <c r="W699" s="511">
        <f>'別紙１-1月'!V89</f>
        <v>0</v>
      </c>
      <c r="X699" s="510" t="str">
        <f>'別紙１-1月'!W89</f>
        <v/>
      </c>
    </row>
    <row r="700">
      <c r="A700" s="510" t="s">
        <v>321</v>
      </c>
      <c r="B700" s="510" t="str">
        <f>'別紙１-1月'!A90</f>
        <v/>
      </c>
      <c r="C700" s="510" t="str">
        <f>'別紙１-1月'!B90</f>
        <v/>
      </c>
      <c r="D700" s="510" t="str">
        <f>'別紙１-1月'!C90</f>
        <v/>
      </c>
      <c r="E700" s="510" t="str">
        <f>'別紙１-1月'!D90</f>
        <v/>
      </c>
      <c r="F700" s="510" t="str">
        <f>'別紙１-1月'!E90</f>
        <v/>
      </c>
      <c r="G700" s="510" t="str">
        <f>'別紙１-1月'!F90</f>
        <v/>
      </c>
      <c r="H700" s="510" t="str">
        <f>'別紙１-1月'!G90</f>
        <v/>
      </c>
      <c r="I700" s="510" t="str">
        <f>'別紙１-1月'!H90</f>
        <v/>
      </c>
      <c r="J700" s="510" t="str">
        <f>'別紙１-1月'!I90</f>
        <v/>
      </c>
      <c r="K700" s="510" t="str">
        <f>'別紙１-1月'!J90</f>
        <v/>
      </c>
      <c r="L700" s="510" t="str">
        <f>'別紙１-1月'!K90</f>
        <v/>
      </c>
      <c r="M700" s="511" t="str">
        <f>'別紙１-1月'!L90</f>
        <v/>
      </c>
      <c r="N700" s="512">
        <f>'別紙１-1月'!M90</f>
        <v>0</v>
      </c>
      <c r="O700" s="511">
        <f>'別紙１-1月'!N90</f>
        <v>0</v>
      </c>
      <c r="P700" s="511" t="str">
        <f>'別紙１-1月'!O90</f>
        <v/>
      </c>
      <c r="Q700" s="511" t="str">
        <f>'別紙１-1月'!P90</f>
        <v/>
      </c>
      <c r="R700" s="511" t="str">
        <f>'別紙１-1月'!Q90</f>
        <v/>
      </c>
      <c r="S700" s="511">
        <f>'別紙１-1月'!R90</f>
        <v>0</v>
      </c>
      <c r="T700" s="512">
        <f>'別紙１-1月'!S90</f>
        <v>0</v>
      </c>
      <c r="U700" s="512">
        <f>'別紙１-1月'!T90</f>
        <v>0</v>
      </c>
      <c r="V700" s="511">
        <f>'別紙１-1月'!U90</f>
        <v>0</v>
      </c>
      <c r="W700" s="511">
        <f>'別紙１-1月'!V90</f>
        <v>0</v>
      </c>
      <c r="X700" s="510" t="str">
        <f>'別紙１-1月'!W90</f>
        <v/>
      </c>
    </row>
    <row r="701">
      <c r="A701" s="510" t="s">
        <v>321</v>
      </c>
      <c r="B701" s="510" t="str">
        <f>'別紙１-1月'!A91</f>
        <v/>
      </c>
      <c r="C701" s="510" t="str">
        <f>'別紙１-1月'!B91</f>
        <v/>
      </c>
      <c r="D701" s="510" t="str">
        <f>'別紙１-1月'!C91</f>
        <v/>
      </c>
      <c r="E701" s="510" t="str">
        <f>'別紙１-1月'!D91</f>
        <v/>
      </c>
      <c r="F701" s="510" t="str">
        <f>'別紙１-1月'!E91</f>
        <v/>
      </c>
      <c r="G701" s="510" t="str">
        <f>'別紙１-1月'!F91</f>
        <v/>
      </c>
      <c r="H701" s="510" t="str">
        <f>'別紙１-1月'!G91</f>
        <v/>
      </c>
      <c r="I701" s="510" t="str">
        <f>'別紙１-1月'!H91</f>
        <v/>
      </c>
      <c r="J701" s="510" t="str">
        <f>'別紙１-1月'!I91</f>
        <v/>
      </c>
      <c r="K701" s="510" t="str">
        <f>'別紙１-1月'!J91</f>
        <v/>
      </c>
      <c r="L701" s="510" t="str">
        <f>'別紙１-1月'!K91</f>
        <v/>
      </c>
      <c r="M701" s="511" t="str">
        <f>'別紙１-1月'!L91</f>
        <v/>
      </c>
      <c r="N701" s="512">
        <f>'別紙１-1月'!M91</f>
        <v>0</v>
      </c>
      <c r="O701" s="511">
        <f>'別紙１-1月'!N91</f>
        <v>0</v>
      </c>
      <c r="P701" s="511" t="str">
        <f>'別紙１-1月'!O91</f>
        <v/>
      </c>
      <c r="Q701" s="511" t="str">
        <f>'別紙１-1月'!P91</f>
        <v/>
      </c>
      <c r="R701" s="511" t="str">
        <f>'別紙１-1月'!Q91</f>
        <v/>
      </c>
      <c r="S701" s="511">
        <f>'別紙１-1月'!R91</f>
        <v>0</v>
      </c>
      <c r="T701" s="512">
        <f>'別紙１-1月'!S91</f>
        <v>0</v>
      </c>
      <c r="U701" s="512">
        <f>'別紙１-1月'!T91</f>
        <v>0</v>
      </c>
      <c r="V701" s="511">
        <f>'別紙１-1月'!U91</f>
        <v>0</v>
      </c>
      <c r="W701" s="511">
        <f>'別紙１-1月'!V91</f>
        <v>0</v>
      </c>
      <c r="X701" s="510" t="str">
        <f>'別紙１-1月'!W91</f>
        <v/>
      </c>
    </row>
    <row r="702">
      <c r="A702" s="510" t="s">
        <v>321</v>
      </c>
      <c r="B702" s="510" t="str">
        <f>'別紙１-1月'!A92</f>
        <v/>
      </c>
      <c r="C702" s="510" t="str">
        <f>'別紙１-1月'!B92</f>
        <v/>
      </c>
      <c r="D702" s="510" t="str">
        <f>'別紙１-1月'!C92</f>
        <v/>
      </c>
      <c r="E702" s="510" t="str">
        <f>'別紙１-1月'!D92</f>
        <v/>
      </c>
      <c r="F702" s="510" t="str">
        <f>'別紙１-1月'!E92</f>
        <v/>
      </c>
      <c r="G702" s="510" t="str">
        <f>'別紙１-1月'!F92</f>
        <v/>
      </c>
      <c r="H702" s="510" t="str">
        <f>'別紙１-1月'!G92</f>
        <v/>
      </c>
      <c r="I702" s="510" t="str">
        <f>'別紙１-1月'!H92</f>
        <v/>
      </c>
      <c r="J702" s="510" t="str">
        <f>'別紙１-1月'!I92</f>
        <v/>
      </c>
      <c r="K702" s="510" t="str">
        <f>'別紙１-1月'!J92</f>
        <v/>
      </c>
      <c r="L702" s="510" t="str">
        <f>'別紙１-1月'!K92</f>
        <v/>
      </c>
      <c r="M702" s="511" t="str">
        <f>'別紙１-1月'!L92</f>
        <v/>
      </c>
      <c r="N702" s="512">
        <f>'別紙１-1月'!M92</f>
        <v>0</v>
      </c>
      <c r="O702" s="511">
        <f>'別紙１-1月'!N92</f>
        <v>0</v>
      </c>
      <c r="P702" s="511" t="str">
        <f>'別紙１-1月'!O92</f>
        <v/>
      </c>
      <c r="Q702" s="511" t="str">
        <f>'別紙１-1月'!P92</f>
        <v/>
      </c>
      <c r="R702" s="511" t="str">
        <f>'別紙１-1月'!Q92</f>
        <v/>
      </c>
      <c r="S702" s="511">
        <f>'別紙１-1月'!R92</f>
        <v>0</v>
      </c>
      <c r="T702" s="512">
        <f>'別紙１-1月'!S92</f>
        <v>0</v>
      </c>
      <c r="U702" s="512">
        <f>'別紙１-1月'!T92</f>
        <v>0</v>
      </c>
      <c r="V702" s="511">
        <f>'別紙１-1月'!U92</f>
        <v>0</v>
      </c>
      <c r="W702" s="511">
        <f>'別紙１-1月'!V92</f>
        <v>0</v>
      </c>
      <c r="X702" s="510" t="str">
        <f>'別紙１-1月'!W92</f>
        <v/>
      </c>
    </row>
    <row r="703">
      <c r="A703" s="510" t="s">
        <v>321</v>
      </c>
      <c r="B703" s="510" t="str">
        <f>'別紙１-1月'!A93</f>
        <v/>
      </c>
      <c r="C703" s="510" t="str">
        <f>'別紙１-1月'!B93</f>
        <v/>
      </c>
      <c r="D703" s="510" t="str">
        <f>'別紙１-1月'!C93</f>
        <v/>
      </c>
      <c r="E703" s="510" t="str">
        <f>'別紙１-1月'!D93</f>
        <v/>
      </c>
      <c r="F703" s="510" t="str">
        <f>'別紙１-1月'!E93</f>
        <v/>
      </c>
      <c r="G703" s="510" t="str">
        <f>'別紙１-1月'!F93</f>
        <v/>
      </c>
      <c r="H703" s="510" t="str">
        <f>'別紙１-1月'!G93</f>
        <v/>
      </c>
      <c r="I703" s="510" t="str">
        <f>'別紙１-1月'!H93</f>
        <v/>
      </c>
      <c r="J703" s="510" t="str">
        <f>'別紙１-1月'!I93</f>
        <v/>
      </c>
      <c r="K703" s="510" t="str">
        <f>'別紙１-1月'!J93</f>
        <v/>
      </c>
      <c r="L703" s="510" t="str">
        <f>'別紙１-1月'!K93</f>
        <v/>
      </c>
      <c r="M703" s="511" t="str">
        <f>'別紙１-1月'!L93</f>
        <v/>
      </c>
      <c r="N703" s="512">
        <f>'別紙１-1月'!M93</f>
        <v>0</v>
      </c>
      <c r="O703" s="511">
        <f>'別紙１-1月'!N93</f>
        <v>0</v>
      </c>
      <c r="P703" s="511" t="str">
        <f>'別紙１-1月'!O93</f>
        <v/>
      </c>
      <c r="Q703" s="511" t="str">
        <f>'別紙１-1月'!P93</f>
        <v/>
      </c>
      <c r="R703" s="511" t="str">
        <f>'別紙１-1月'!Q93</f>
        <v/>
      </c>
      <c r="S703" s="511">
        <f>'別紙１-1月'!R93</f>
        <v>0</v>
      </c>
      <c r="T703" s="512">
        <f>'別紙１-1月'!S93</f>
        <v>0</v>
      </c>
      <c r="U703" s="512">
        <f>'別紙１-1月'!T93</f>
        <v>0</v>
      </c>
      <c r="V703" s="511">
        <f>'別紙１-1月'!U93</f>
        <v>0</v>
      </c>
      <c r="W703" s="511">
        <f>'別紙１-1月'!V93</f>
        <v>0</v>
      </c>
      <c r="X703" s="510" t="str">
        <f>'別紙１-1月'!W93</f>
        <v/>
      </c>
    </row>
    <row r="704">
      <c r="A704" s="510" t="s">
        <v>321</v>
      </c>
      <c r="B704" s="510" t="str">
        <f>'別紙１-1月'!A94</f>
        <v/>
      </c>
      <c r="C704" s="510" t="str">
        <f>'別紙１-1月'!B94</f>
        <v/>
      </c>
      <c r="D704" s="510" t="str">
        <f>'別紙１-1月'!C94</f>
        <v/>
      </c>
      <c r="E704" s="510" t="str">
        <f>'別紙１-1月'!D94</f>
        <v/>
      </c>
      <c r="F704" s="510" t="str">
        <f>'別紙１-1月'!E94</f>
        <v/>
      </c>
      <c r="G704" s="510" t="str">
        <f>'別紙１-1月'!F94</f>
        <v/>
      </c>
      <c r="H704" s="510" t="str">
        <f>'別紙１-1月'!G94</f>
        <v/>
      </c>
      <c r="I704" s="510" t="str">
        <f>'別紙１-1月'!H94</f>
        <v/>
      </c>
      <c r="J704" s="510" t="str">
        <f>'別紙１-1月'!I94</f>
        <v/>
      </c>
      <c r="K704" s="510" t="str">
        <f>'別紙１-1月'!J94</f>
        <v/>
      </c>
      <c r="L704" s="510" t="str">
        <f>'別紙１-1月'!K94</f>
        <v/>
      </c>
      <c r="M704" s="511" t="str">
        <f>'別紙１-1月'!L94</f>
        <v/>
      </c>
      <c r="N704" s="512">
        <f>'別紙１-1月'!M94</f>
        <v>0</v>
      </c>
      <c r="O704" s="511">
        <f>'別紙１-1月'!N94</f>
        <v>0</v>
      </c>
      <c r="P704" s="511" t="str">
        <f>'別紙１-1月'!O94</f>
        <v/>
      </c>
      <c r="Q704" s="511" t="str">
        <f>'別紙１-1月'!P94</f>
        <v/>
      </c>
      <c r="R704" s="511" t="str">
        <f>'別紙１-1月'!Q94</f>
        <v/>
      </c>
      <c r="S704" s="511">
        <f>'別紙１-1月'!R94</f>
        <v>0</v>
      </c>
      <c r="T704" s="512">
        <f>'別紙１-1月'!S94</f>
        <v>0</v>
      </c>
      <c r="U704" s="512">
        <f>'別紙１-1月'!T94</f>
        <v>0</v>
      </c>
      <c r="V704" s="511">
        <f>'別紙１-1月'!U94</f>
        <v>0</v>
      </c>
      <c r="W704" s="511">
        <f>'別紙１-1月'!V94</f>
        <v>0</v>
      </c>
      <c r="X704" s="510" t="str">
        <f>'別紙１-1月'!W94</f>
        <v/>
      </c>
    </row>
    <row r="705">
      <c r="A705" s="510" t="s">
        <v>321</v>
      </c>
      <c r="B705" s="510" t="str">
        <f>'別紙１-1月'!A95</f>
        <v/>
      </c>
      <c r="C705" s="510" t="str">
        <f>'別紙１-1月'!B95</f>
        <v/>
      </c>
      <c r="D705" s="510" t="str">
        <f>'別紙１-1月'!C95</f>
        <v/>
      </c>
      <c r="E705" s="510" t="str">
        <f>'別紙１-1月'!D95</f>
        <v/>
      </c>
      <c r="F705" s="510" t="str">
        <f>'別紙１-1月'!E95</f>
        <v/>
      </c>
      <c r="G705" s="510" t="str">
        <f>'別紙１-1月'!F95</f>
        <v/>
      </c>
      <c r="H705" s="510" t="str">
        <f>'別紙１-1月'!G95</f>
        <v/>
      </c>
      <c r="I705" s="510" t="str">
        <f>'別紙１-1月'!H95</f>
        <v/>
      </c>
      <c r="J705" s="510" t="str">
        <f>'別紙１-1月'!I95</f>
        <v/>
      </c>
      <c r="K705" s="510" t="str">
        <f>'別紙１-1月'!J95</f>
        <v/>
      </c>
      <c r="L705" s="510" t="str">
        <f>'別紙１-1月'!K95</f>
        <v/>
      </c>
      <c r="M705" s="511" t="str">
        <f>'別紙１-1月'!L95</f>
        <v/>
      </c>
      <c r="N705" s="512">
        <f>'別紙１-1月'!M95</f>
        <v>0</v>
      </c>
      <c r="O705" s="511">
        <f>'別紙１-1月'!N95</f>
        <v>0</v>
      </c>
      <c r="P705" s="511" t="str">
        <f>'別紙１-1月'!O95</f>
        <v/>
      </c>
      <c r="Q705" s="511" t="str">
        <f>'別紙１-1月'!P95</f>
        <v/>
      </c>
      <c r="R705" s="511" t="str">
        <f>'別紙１-1月'!Q95</f>
        <v/>
      </c>
      <c r="S705" s="511">
        <f>'別紙１-1月'!R95</f>
        <v>0</v>
      </c>
      <c r="T705" s="512">
        <f>'別紙１-1月'!S95</f>
        <v>0</v>
      </c>
      <c r="U705" s="512">
        <f>'別紙１-1月'!T95</f>
        <v>0</v>
      </c>
      <c r="V705" s="511">
        <f>'別紙１-1月'!U95</f>
        <v>0</v>
      </c>
      <c r="W705" s="511">
        <f>'別紙１-1月'!V95</f>
        <v>0</v>
      </c>
      <c r="X705" s="510" t="str">
        <f>'別紙１-1月'!W95</f>
        <v/>
      </c>
    </row>
    <row r="706">
      <c r="A706" s="510" t="s">
        <v>321</v>
      </c>
      <c r="B706" s="510" t="str">
        <f>'別紙１-1月'!A96</f>
        <v/>
      </c>
      <c r="C706" s="510" t="str">
        <f>'別紙１-1月'!B96</f>
        <v/>
      </c>
      <c r="D706" s="510" t="str">
        <f>'別紙１-1月'!C96</f>
        <v/>
      </c>
      <c r="E706" s="510" t="str">
        <f>'別紙１-1月'!D96</f>
        <v/>
      </c>
      <c r="F706" s="510" t="str">
        <f>'別紙１-1月'!E96</f>
        <v/>
      </c>
      <c r="G706" s="510" t="str">
        <f>'別紙１-1月'!F96</f>
        <v/>
      </c>
      <c r="H706" s="510" t="str">
        <f>'別紙１-1月'!G96</f>
        <v/>
      </c>
      <c r="I706" s="510" t="str">
        <f>'別紙１-1月'!H96</f>
        <v/>
      </c>
      <c r="J706" s="510" t="str">
        <f>'別紙１-1月'!I96</f>
        <v/>
      </c>
      <c r="K706" s="510" t="str">
        <f>'別紙１-1月'!J96</f>
        <v/>
      </c>
      <c r="L706" s="510" t="str">
        <f>'別紙１-1月'!K96</f>
        <v/>
      </c>
      <c r="M706" s="511" t="str">
        <f>'別紙１-1月'!L96</f>
        <v/>
      </c>
      <c r="N706" s="512">
        <f>'別紙１-1月'!M96</f>
        <v>0</v>
      </c>
      <c r="O706" s="511">
        <f>'別紙１-1月'!N96</f>
        <v>0</v>
      </c>
      <c r="P706" s="511" t="str">
        <f>'別紙１-1月'!O96</f>
        <v/>
      </c>
      <c r="Q706" s="511" t="str">
        <f>'別紙１-1月'!P96</f>
        <v/>
      </c>
      <c r="R706" s="511" t="str">
        <f>'別紙１-1月'!Q96</f>
        <v/>
      </c>
      <c r="S706" s="511">
        <f>'別紙１-1月'!R96</f>
        <v>0</v>
      </c>
      <c r="T706" s="512">
        <f>'別紙１-1月'!S96</f>
        <v>0</v>
      </c>
      <c r="U706" s="512">
        <f>'別紙１-1月'!T96</f>
        <v>0</v>
      </c>
      <c r="V706" s="511">
        <f>'別紙１-1月'!U96</f>
        <v>0</v>
      </c>
      <c r="W706" s="511">
        <f>'別紙１-1月'!V96</f>
        <v>0</v>
      </c>
      <c r="X706" s="510" t="str">
        <f>'別紙１-1月'!W96</f>
        <v/>
      </c>
    </row>
    <row r="707">
      <c r="A707" s="510" t="s">
        <v>322</v>
      </c>
      <c r="B707" s="510" t="str">
        <f>'別紙１-2月'!A27</f>
        <v/>
      </c>
      <c r="C707" s="510" t="str">
        <f>'別紙１-2月'!B27</f>
        <v/>
      </c>
      <c r="D707" s="510" t="str">
        <f>'別紙１-2月'!C27</f>
        <v/>
      </c>
      <c r="E707" s="510" t="str">
        <f>'別紙１-2月'!D27</f>
        <v/>
      </c>
      <c r="F707" s="510" t="str">
        <f>'別紙１-2月'!E27</f>
        <v/>
      </c>
      <c r="G707" s="510" t="str">
        <f>'別紙１-2月'!F27</f>
        <v/>
      </c>
      <c r="H707" s="510" t="str">
        <f>'別紙１-2月'!G27</f>
        <v/>
      </c>
      <c r="I707" s="510" t="str">
        <f>'別紙１-2月'!H27</f>
        <v/>
      </c>
      <c r="J707" s="510" t="str">
        <f>'別紙１-2月'!I27</f>
        <v/>
      </c>
      <c r="K707" s="510" t="str">
        <f>'別紙１-2月'!J27</f>
        <v/>
      </c>
      <c r="L707" s="510" t="str">
        <f>'別紙１-2月'!K27</f>
        <v/>
      </c>
      <c r="M707" s="511" t="str">
        <f>'別紙１-2月'!L27</f>
        <v/>
      </c>
      <c r="N707" s="512">
        <f>'別紙１-2月'!M27</f>
        <v>0</v>
      </c>
      <c r="O707" s="511">
        <f>'別紙１-2月'!N27</f>
        <v>0</v>
      </c>
      <c r="P707" s="511" t="str">
        <f>'別紙１-2月'!O27</f>
        <v/>
      </c>
      <c r="Q707" s="511" t="str">
        <f>'別紙１-2月'!P27</f>
        <v/>
      </c>
      <c r="R707" s="511" t="str">
        <f>'別紙１-2月'!Q27</f>
        <v/>
      </c>
      <c r="S707" s="511">
        <f>'別紙１-2月'!R27</f>
        <v>0</v>
      </c>
      <c r="T707" s="512">
        <f>'別紙１-2月'!S27</f>
        <v>0</v>
      </c>
      <c r="U707" s="512">
        <f>'別紙１-2月'!T27</f>
        <v>0</v>
      </c>
      <c r="V707" s="511">
        <f>'別紙１-2月'!U27</f>
        <v>0</v>
      </c>
      <c r="W707" s="511">
        <f>'別紙１-2月'!V27</f>
        <v>0</v>
      </c>
      <c r="X707" s="510" t="str">
        <f>'別紙１-2月'!W27</f>
        <v/>
      </c>
    </row>
    <row r="708">
      <c r="A708" s="510" t="s">
        <v>322</v>
      </c>
      <c r="B708" s="510" t="str">
        <f>'別紙１-2月'!A28</f>
        <v/>
      </c>
      <c r="C708" s="510" t="str">
        <f>'別紙１-2月'!B28</f>
        <v/>
      </c>
      <c r="D708" s="510" t="str">
        <f>'別紙１-2月'!C28</f>
        <v/>
      </c>
      <c r="E708" s="510" t="str">
        <f>'別紙１-2月'!D28</f>
        <v/>
      </c>
      <c r="F708" s="510" t="str">
        <f>'別紙１-2月'!E28</f>
        <v/>
      </c>
      <c r="G708" s="510" t="str">
        <f>'別紙１-2月'!F28</f>
        <v/>
      </c>
      <c r="H708" s="510" t="str">
        <f>'別紙１-2月'!G28</f>
        <v/>
      </c>
      <c r="I708" s="510" t="str">
        <f>'別紙１-2月'!H28</f>
        <v/>
      </c>
      <c r="J708" s="510" t="str">
        <f>'別紙１-2月'!I28</f>
        <v/>
      </c>
      <c r="K708" s="510" t="str">
        <f>'別紙１-2月'!J28</f>
        <v/>
      </c>
      <c r="L708" s="510" t="str">
        <f>'別紙１-2月'!K28</f>
        <v/>
      </c>
      <c r="M708" s="511" t="str">
        <f>'別紙１-2月'!L28</f>
        <v/>
      </c>
      <c r="N708" s="512">
        <f>'別紙１-2月'!M28</f>
        <v>0</v>
      </c>
      <c r="O708" s="511">
        <f>'別紙１-2月'!N28</f>
        <v>0</v>
      </c>
      <c r="P708" s="511" t="str">
        <f>'別紙１-2月'!O28</f>
        <v/>
      </c>
      <c r="Q708" s="511" t="str">
        <f>'別紙１-2月'!P28</f>
        <v/>
      </c>
      <c r="R708" s="511" t="str">
        <f>'別紙１-2月'!Q28</f>
        <v/>
      </c>
      <c r="S708" s="511">
        <f>'別紙１-2月'!R28</f>
        <v>0</v>
      </c>
      <c r="T708" s="512">
        <f>'別紙１-2月'!S28</f>
        <v>0</v>
      </c>
      <c r="U708" s="512">
        <f>'別紙１-2月'!T28</f>
        <v>0</v>
      </c>
      <c r="V708" s="511">
        <f>'別紙１-2月'!U28</f>
        <v>0</v>
      </c>
      <c r="W708" s="511">
        <f>'別紙１-2月'!V28</f>
        <v>0</v>
      </c>
      <c r="X708" s="510" t="str">
        <f>'別紙１-2月'!W28</f>
        <v/>
      </c>
    </row>
    <row r="709">
      <c r="A709" s="510" t="s">
        <v>322</v>
      </c>
      <c r="B709" s="510" t="str">
        <f>'別紙１-2月'!A29</f>
        <v/>
      </c>
      <c r="C709" s="510" t="str">
        <f>'別紙１-2月'!B29</f>
        <v/>
      </c>
      <c r="D709" s="510" t="str">
        <f>'別紙１-2月'!C29</f>
        <v/>
      </c>
      <c r="E709" s="510" t="str">
        <f>'別紙１-2月'!D29</f>
        <v/>
      </c>
      <c r="F709" s="510" t="str">
        <f>'別紙１-2月'!E29</f>
        <v/>
      </c>
      <c r="G709" s="510" t="str">
        <f>'別紙１-2月'!F29</f>
        <v/>
      </c>
      <c r="H709" s="510" t="str">
        <f>'別紙１-2月'!G29</f>
        <v/>
      </c>
      <c r="I709" s="510" t="str">
        <f>'別紙１-2月'!H29</f>
        <v/>
      </c>
      <c r="J709" s="510" t="str">
        <f>'別紙１-2月'!I29</f>
        <v/>
      </c>
      <c r="K709" s="510" t="str">
        <f>'別紙１-2月'!J29</f>
        <v/>
      </c>
      <c r="L709" s="510" t="str">
        <f>'別紙１-2月'!K29</f>
        <v/>
      </c>
      <c r="M709" s="511" t="str">
        <f>'別紙１-2月'!L29</f>
        <v/>
      </c>
      <c r="N709" s="512">
        <f>'別紙１-2月'!M29</f>
        <v>0</v>
      </c>
      <c r="O709" s="511">
        <f>'別紙１-2月'!N29</f>
        <v>0</v>
      </c>
      <c r="P709" s="511" t="str">
        <f>'別紙１-2月'!O29</f>
        <v/>
      </c>
      <c r="Q709" s="511" t="str">
        <f>'別紙１-2月'!P29</f>
        <v/>
      </c>
      <c r="R709" s="511" t="str">
        <f>'別紙１-2月'!Q29</f>
        <v/>
      </c>
      <c r="S709" s="511">
        <f>'別紙１-2月'!R29</f>
        <v>0</v>
      </c>
      <c r="T709" s="512">
        <f>'別紙１-2月'!S29</f>
        <v>0</v>
      </c>
      <c r="U709" s="512">
        <f>'別紙１-2月'!T29</f>
        <v>0</v>
      </c>
      <c r="V709" s="511">
        <f>'別紙１-2月'!U29</f>
        <v>0</v>
      </c>
      <c r="W709" s="511">
        <f>'別紙１-2月'!V29</f>
        <v>0</v>
      </c>
      <c r="X709" s="510" t="str">
        <f>'別紙１-2月'!W29</f>
        <v/>
      </c>
    </row>
    <row r="710">
      <c r="A710" s="510" t="s">
        <v>322</v>
      </c>
      <c r="B710" s="510" t="str">
        <f>'別紙１-2月'!A30</f>
        <v/>
      </c>
      <c r="C710" s="510" t="str">
        <f>'別紙１-2月'!B30</f>
        <v/>
      </c>
      <c r="D710" s="510" t="str">
        <f>'別紙１-2月'!C30</f>
        <v/>
      </c>
      <c r="E710" s="510" t="str">
        <f>'別紙１-2月'!D30</f>
        <v/>
      </c>
      <c r="F710" s="510" t="str">
        <f>'別紙１-2月'!E30</f>
        <v/>
      </c>
      <c r="G710" s="510" t="str">
        <f>'別紙１-2月'!F30</f>
        <v/>
      </c>
      <c r="H710" s="510" t="str">
        <f>'別紙１-2月'!G30</f>
        <v/>
      </c>
      <c r="I710" s="510" t="str">
        <f>'別紙１-2月'!H30</f>
        <v/>
      </c>
      <c r="J710" s="510" t="str">
        <f>'別紙１-2月'!I30</f>
        <v/>
      </c>
      <c r="K710" s="510" t="str">
        <f>'別紙１-2月'!J30</f>
        <v/>
      </c>
      <c r="L710" s="510" t="str">
        <f>'別紙１-2月'!K30</f>
        <v/>
      </c>
      <c r="M710" s="511" t="str">
        <f>'別紙１-2月'!L30</f>
        <v/>
      </c>
      <c r="N710" s="512">
        <f>'別紙１-2月'!M30</f>
        <v>0</v>
      </c>
      <c r="O710" s="511">
        <f>'別紙１-2月'!N30</f>
        <v>0</v>
      </c>
      <c r="P710" s="511" t="str">
        <f>'別紙１-2月'!O30</f>
        <v/>
      </c>
      <c r="Q710" s="511" t="str">
        <f>'別紙１-2月'!P30</f>
        <v/>
      </c>
      <c r="R710" s="511" t="str">
        <f>'別紙１-2月'!Q30</f>
        <v/>
      </c>
      <c r="S710" s="511">
        <f>'別紙１-2月'!R30</f>
        <v>0</v>
      </c>
      <c r="T710" s="512">
        <f>'別紙１-2月'!S30</f>
        <v>0</v>
      </c>
      <c r="U710" s="512">
        <f>'別紙１-2月'!T30</f>
        <v>0</v>
      </c>
      <c r="V710" s="511">
        <f>'別紙１-2月'!U30</f>
        <v>0</v>
      </c>
      <c r="W710" s="511">
        <f>'別紙１-2月'!V30</f>
        <v>0</v>
      </c>
      <c r="X710" s="510" t="str">
        <f>'別紙１-2月'!W30</f>
        <v/>
      </c>
    </row>
    <row r="711">
      <c r="A711" s="510" t="s">
        <v>322</v>
      </c>
      <c r="B711" s="510" t="str">
        <f>'別紙１-2月'!A31</f>
        <v/>
      </c>
      <c r="C711" s="510" t="str">
        <f>'別紙１-2月'!B31</f>
        <v/>
      </c>
      <c r="D711" s="510" t="str">
        <f>'別紙１-2月'!C31</f>
        <v/>
      </c>
      <c r="E711" s="510" t="str">
        <f>'別紙１-2月'!D31</f>
        <v/>
      </c>
      <c r="F711" s="510" t="str">
        <f>'別紙１-2月'!E31</f>
        <v/>
      </c>
      <c r="G711" s="510" t="str">
        <f>'別紙１-2月'!F31</f>
        <v/>
      </c>
      <c r="H711" s="510" t="str">
        <f>'別紙１-2月'!G31</f>
        <v/>
      </c>
      <c r="I711" s="510" t="str">
        <f>'別紙１-2月'!H31</f>
        <v/>
      </c>
      <c r="J711" s="510" t="str">
        <f>'別紙１-2月'!I31</f>
        <v/>
      </c>
      <c r="K711" s="510" t="str">
        <f>'別紙１-2月'!J31</f>
        <v/>
      </c>
      <c r="L711" s="510" t="str">
        <f>'別紙１-2月'!K31</f>
        <v/>
      </c>
      <c r="M711" s="511" t="str">
        <f>'別紙１-2月'!L31</f>
        <v/>
      </c>
      <c r="N711" s="512">
        <f>'別紙１-2月'!M31</f>
        <v>0</v>
      </c>
      <c r="O711" s="511">
        <f>'別紙１-2月'!N31</f>
        <v>0</v>
      </c>
      <c r="P711" s="511" t="str">
        <f>'別紙１-2月'!O31</f>
        <v/>
      </c>
      <c r="Q711" s="511" t="str">
        <f>'別紙１-2月'!P31</f>
        <v/>
      </c>
      <c r="R711" s="511" t="str">
        <f>'別紙１-2月'!Q31</f>
        <v/>
      </c>
      <c r="S711" s="511">
        <f>'別紙１-2月'!R31</f>
        <v>0</v>
      </c>
      <c r="T711" s="512">
        <f>'別紙１-2月'!S31</f>
        <v>0</v>
      </c>
      <c r="U711" s="512">
        <f>'別紙１-2月'!T31</f>
        <v>0</v>
      </c>
      <c r="V711" s="511">
        <f>'別紙１-2月'!U31</f>
        <v>0</v>
      </c>
      <c r="W711" s="511">
        <f>'別紙１-2月'!V31</f>
        <v>0</v>
      </c>
      <c r="X711" s="510" t="str">
        <f>'別紙１-2月'!W31</f>
        <v/>
      </c>
    </row>
    <row r="712">
      <c r="A712" s="510" t="s">
        <v>322</v>
      </c>
      <c r="B712" s="510" t="str">
        <f>'別紙１-2月'!A32</f>
        <v/>
      </c>
      <c r="C712" s="510" t="str">
        <f>'別紙１-2月'!B32</f>
        <v/>
      </c>
      <c r="D712" s="510" t="str">
        <f>'別紙１-2月'!C32</f>
        <v/>
      </c>
      <c r="E712" s="510" t="str">
        <f>'別紙１-2月'!D32</f>
        <v/>
      </c>
      <c r="F712" s="510" t="str">
        <f>'別紙１-2月'!E32</f>
        <v/>
      </c>
      <c r="G712" s="510" t="str">
        <f>'別紙１-2月'!F32</f>
        <v/>
      </c>
      <c r="H712" s="510" t="str">
        <f>'別紙１-2月'!G32</f>
        <v/>
      </c>
      <c r="I712" s="510" t="str">
        <f>'別紙１-2月'!H32</f>
        <v/>
      </c>
      <c r="J712" s="510" t="str">
        <f>'別紙１-2月'!I32</f>
        <v/>
      </c>
      <c r="K712" s="510" t="str">
        <f>'別紙１-2月'!J32</f>
        <v/>
      </c>
      <c r="L712" s="510" t="str">
        <f>'別紙１-2月'!K32</f>
        <v/>
      </c>
      <c r="M712" s="511" t="str">
        <f>'別紙１-2月'!L32</f>
        <v/>
      </c>
      <c r="N712" s="512">
        <f>'別紙１-2月'!M32</f>
        <v>0</v>
      </c>
      <c r="O712" s="511">
        <f>'別紙１-2月'!N32</f>
        <v>0</v>
      </c>
      <c r="P712" s="511" t="str">
        <f>'別紙１-2月'!O32</f>
        <v/>
      </c>
      <c r="Q712" s="511" t="str">
        <f>'別紙１-2月'!P32</f>
        <v/>
      </c>
      <c r="R712" s="511" t="str">
        <f>'別紙１-2月'!Q32</f>
        <v/>
      </c>
      <c r="S712" s="511">
        <f>'別紙１-2月'!R32</f>
        <v>0</v>
      </c>
      <c r="T712" s="512">
        <f>'別紙１-2月'!S32</f>
        <v>0</v>
      </c>
      <c r="U712" s="512">
        <f>'別紙１-2月'!T32</f>
        <v>0</v>
      </c>
      <c r="V712" s="511">
        <f>'別紙１-2月'!U32</f>
        <v>0</v>
      </c>
      <c r="W712" s="511">
        <f>'別紙１-2月'!V32</f>
        <v>0</v>
      </c>
      <c r="X712" s="510" t="str">
        <f>'別紙１-2月'!W32</f>
        <v/>
      </c>
    </row>
    <row r="713">
      <c r="A713" s="510" t="s">
        <v>322</v>
      </c>
      <c r="B713" s="510" t="str">
        <f>'別紙１-2月'!A33</f>
        <v/>
      </c>
      <c r="C713" s="510" t="str">
        <f>'別紙１-2月'!B33</f>
        <v/>
      </c>
      <c r="D713" s="510" t="str">
        <f>'別紙１-2月'!C33</f>
        <v/>
      </c>
      <c r="E713" s="510" t="str">
        <f>'別紙１-2月'!D33</f>
        <v/>
      </c>
      <c r="F713" s="510" t="str">
        <f>'別紙１-2月'!E33</f>
        <v/>
      </c>
      <c r="G713" s="510" t="str">
        <f>'別紙１-2月'!F33</f>
        <v/>
      </c>
      <c r="H713" s="510" t="str">
        <f>'別紙１-2月'!G33</f>
        <v/>
      </c>
      <c r="I713" s="510" t="str">
        <f>'別紙１-2月'!H33</f>
        <v/>
      </c>
      <c r="J713" s="510" t="str">
        <f>'別紙１-2月'!I33</f>
        <v/>
      </c>
      <c r="K713" s="510" t="str">
        <f>'別紙１-2月'!J33</f>
        <v/>
      </c>
      <c r="L713" s="510" t="str">
        <f>'別紙１-2月'!K33</f>
        <v/>
      </c>
      <c r="M713" s="511" t="str">
        <f>'別紙１-2月'!L33</f>
        <v/>
      </c>
      <c r="N713" s="512">
        <f>'別紙１-2月'!M33</f>
        <v>0</v>
      </c>
      <c r="O713" s="511">
        <f>'別紙１-2月'!N33</f>
        <v>0</v>
      </c>
      <c r="P713" s="511" t="str">
        <f>'別紙１-2月'!O33</f>
        <v/>
      </c>
      <c r="Q713" s="511" t="str">
        <f>'別紙１-2月'!P33</f>
        <v/>
      </c>
      <c r="R713" s="511" t="str">
        <f>'別紙１-2月'!Q33</f>
        <v/>
      </c>
      <c r="S713" s="511">
        <f>'別紙１-2月'!R33</f>
        <v>0</v>
      </c>
      <c r="T713" s="512">
        <f>'別紙１-2月'!S33</f>
        <v>0</v>
      </c>
      <c r="U713" s="512">
        <f>'別紙１-2月'!T33</f>
        <v>0</v>
      </c>
      <c r="V713" s="511">
        <f>'別紙１-2月'!U33</f>
        <v>0</v>
      </c>
      <c r="W713" s="511">
        <f>'別紙１-2月'!V33</f>
        <v>0</v>
      </c>
      <c r="X713" s="510" t="str">
        <f>'別紙１-2月'!W33</f>
        <v/>
      </c>
    </row>
    <row r="714">
      <c r="A714" s="510" t="s">
        <v>322</v>
      </c>
      <c r="B714" s="510" t="str">
        <f>'別紙１-2月'!A34</f>
        <v/>
      </c>
      <c r="C714" s="510" t="str">
        <f>'別紙１-2月'!B34</f>
        <v/>
      </c>
      <c r="D714" s="510" t="str">
        <f>'別紙１-2月'!C34</f>
        <v/>
      </c>
      <c r="E714" s="510" t="str">
        <f>'別紙１-2月'!D34</f>
        <v/>
      </c>
      <c r="F714" s="510" t="str">
        <f>'別紙１-2月'!E34</f>
        <v/>
      </c>
      <c r="G714" s="510" t="str">
        <f>'別紙１-2月'!F34</f>
        <v/>
      </c>
      <c r="H714" s="510" t="str">
        <f>'別紙１-2月'!G34</f>
        <v/>
      </c>
      <c r="I714" s="510" t="str">
        <f>'別紙１-2月'!H34</f>
        <v/>
      </c>
      <c r="J714" s="510" t="str">
        <f>'別紙１-2月'!I34</f>
        <v/>
      </c>
      <c r="K714" s="510" t="str">
        <f>'別紙１-2月'!J34</f>
        <v/>
      </c>
      <c r="L714" s="510" t="str">
        <f>'別紙１-2月'!K34</f>
        <v/>
      </c>
      <c r="M714" s="511" t="str">
        <f>'別紙１-2月'!L34</f>
        <v/>
      </c>
      <c r="N714" s="512">
        <f>'別紙１-2月'!M34</f>
        <v>0</v>
      </c>
      <c r="O714" s="511">
        <f>'別紙１-2月'!N34</f>
        <v>0</v>
      </c>
      <c r="P714" s="511" t="str">
        <f>'別紙１-2月'!O34</f>
        <v/>
      </c>
      <c r="Q714" s="511" t="str">
        <f>'別紙１-2月'!P34</f>
        <v/>
      </c>
      <c r="R714" s="511" t="str">
        <f>'別紙１-2月'!Q34</f>
        <v/>
      </c>
      <c r="S714" s="511">
        <f>'別紙１-2月'!R34</f>
        <v>0</v>
      </c>
      <c r="T714" s="512">
        <f>'別紙１-2月'!S34</f>
        <v>0</v>
      </c>
      <c r="U714" s="512">
        <f>'別紙１-2月'!T34</f>
        <v>0</v>
      </c>
      <c r="V714" s="511">
        <f>'別紙１-2月'!U34</f>
        <v>0</v>
      </c>
      <c r="W714" s="511">
        <f>'別紙１-2月'!V34</f>
        <v>0</v>
      </c>
      <c r="X714" s="510" t="str">
        <f>'別紙１-2月'!W34</f>
        <v/>
      </c>
    </row>
    <row r="715">
      <c r="A715" s="510" t="s">
        <v>322</v>
      </c>
      <c r="B715" s="510" t="str">
        <f>'別紙１-2月'!A35</f>
        <v/>
      </c>
      <c r="C715" s="510" t="str">
        <f>'別紙１-2月'!B35</f>
        <v/>
      </c>
      <c r="D715" s="510" t="str">
        <f>'別紙１-2月'!C35</f>
        <v/>
      </c>
      <c r="E715" s="510" t="str">
        <f>'別紙１-2月'!D35</f>
        <v/>
      </c>
      <c r="F715" s="510" t="str">
        <f>'別紙１-2月'!E35</f>
        <v/>
      </c>
      <c r="G715" s="510" t="str">
        <f>'別紙１-2月'!F35</f>
        <v/>
      </c>
      <c r="H715" s="510" t="str">
        <f>'別紙１-2月'!G35</f>
        <v/>
      </c>
      <c r="I715" s="510" t="str">
        <f>'別紙１-2月'!H35</f>
        <v/>
      </c>
      <c r="J715" s="510" t="str">
        <f>'別紙１-2月'!I35</f>
        <v/>
      </c>
      <c r="K715" s="510" t="str">
        <f>'別紙１-2月'!J35</f>
        <v/>
      </c>
      <c r="L715" s="510" t="str">
        <f>'別紙１-2月'!K35</f>
        <v/>
      </c>
      <c r="M715" s="511" t="str">
        <f>'別紙１-2月'!L35</f>
        <v/>
      </c>
      <c r="N715" s="512">
        <f>'別紙１-2月'!M35</f>
        <v>0</v>
      </c>
      <c r="O715" s="511">
        <f>'別紙１-2月'!N35</f>
        <v>0</v>
      </c>
      <c r="P715" s="511" t="str">
        <f>'別紙１-2月'!O35</f>
        <v/>
      </c>
      <c r="Q715" s="511" t="str">
        <f>'別紙１-2月'!P35</f>
        <v/>
      </c>
      <c r="R715" s="511" t="str">
        <f>'別紙１-2月'!Q35</f>
        <v/>
      </c>
      <c r="S715" s="511">
        <f>'別紙１-2月'!R35</f>
        <v>0</v>
      </c>
      <c r="T715" s="512">
        <f>'別紙１-2月'!S35</f>
        <v>0</v>
      </c>
      <c r="U715" s="512">
        <f>'別紙１-2月'!T35</f>
        <v>0</v>
      </c>
      <c r="V715" s="511">
        <f>'別紙１-2月'!U35</f>
        <v>0</v>
      </c>
      <c r="W715" s="511">
        <f>'別紙１-2月'!V35</f>
        <v>0</v>
      </c>
      <c r="X715" s="510" t="str">
        <f>'別紙１-2月'!W35</f>
        <v/>
      </c>
    </row>
    <row r="716">
      <c r="A716" s="510" t="s">
        <v>322</v>
      </c>
      <c r="B716" s="510" t="str">
        <f>'別紙１-2月'!A36</f>
        <v/>
      </c>
      <c r="C716" s="510" t="str">
        <f>'別紙１-2月'!B36</f>
        <v/>
      </c>
      <c r="D716" s="510" t="str">
        <f>'別紙１-2月'!C36</f>
        <v/>
      </c>
      <c r="E716" s="510" t="str">
        <f>'別紙１-2月'!D36</f>
        <v/>
      </c>
      <c r="F716" s="510" t="str">
        <f>'別紙１-2月'!E36</f>
        <v/>
      </c>
      <c r="G716" s="510" t="str">
        <f>'別紙１-2月'!F36</f>
        <v/>
      </c>
      <c r="H716" s="510" t="str">
        <f>'別紙１-2月'!G36</f>
        <v/>
      </c>
      <c r="I716" s="510" t="str">
        <f>'別紙１-2月'!H36</f>
        <v/>
      </c>
      <c r="J716" s="510" t="str">
        <f>'別紙１-2月'!I36</f>
        <v/>
      </c>
      <c r="K716" s="510" t="str">
        <f>'別紙１-2月'!J36</f>
        <v/>
      </c>
      <c r="L716" s="510" t="str">
        <f>'別紙１-2月'!K36</f>
        <v/>
      </c>
      <c r="M716" s="511" t="str">
        <f>'別紙１-2月'!L36</f>
        <v/>
      </c>
      <c r="N716" s="512">
        <f>'別紙１-2月'!M36</f>
        <v>0</v>
      </c>
      <c r="O716" s="511">
        <f>'別紙１-2月'!N36</f>
        <v>0</v>
      </c>
      <c r="P716" s="511" t="str">
        <f>'別紙１-2月'!O36</f>
        <v/>
      </c>
      <c r="Q716" s="511" t="str">
        <f>'別紙１-2月'!P36</f>
        <v/>
      </c>
      <c r="R716" s="511" t="str">
        <f>'別紙１-2月'!Q36</f>
        <v/>
      </c>
      <c r="S716" s="511">
        <f>'別紙１-2月'!R36</f>
        <v>0</v>
      </c>
      <c r="T716" s="512">
        <f>'別紙１-2月'!S36</f>
        <v>0</v>
      </c>
      <c r="U716" s="512">
        <f>'別紙１-2月'!T36</f>
        <v>0</v>
      </c>
      <c r="V716" s="511">
        <f>'別紙１-2月'!U36</f>
        <v>0</v>
      </c>
      <c r="W716" s="511">
        <f>'別紙１-2月'!V36</f>
        <v>0</v>
      </c>
      <c r="X716" s="510" t="str">
        <f>'別紙１-2月'!W36</f>
        <v/>
      </c>
    </row>
    <row r="717">
      <c r="A717" s="510" t="s">
        <v>322</v>
      </c>
      <c r="B717" s="510" t="str">
        <f>'別紙１-2月'!A37</f>
        <v/>
      </c>
      <c r="C717" s="510" t="str">
        <f>'別紙１-2月'!B37</f>
        <v/>
      </c>
      <c r="D717" s="510" t="str">
        <f>'別紙１-2月'!C37</f>
        <v/>
      </c>
      <c r="E717" s="510" t="str">
        <f>'別紙１-2月'!D37</f>
        <v/>
      </c>
      <c r="F717" s="510" t="str">
        <f>'別紙１-2月'!E37</f>
        <v/>
      </c>
      <c r="G717" s="510" t="str">
        <f>'別紙１-2月'!F37</f>
        <v/>
      </c>
      <c r="H717" s="510" t="str">
        <f>'別紙１-2月'!G37</f>
        <v/>
      </c>
      <c r="I717" s="510" t="str">
        <f>'別紙１-2月'!H37</f>
        <v/>
      </c>
      <c r="J717" s="510" t="str">
        <f>'別紙１-2月'!I37</f>
        <v/>
      </c>
      <c r="K717" s="510" t="str">
        <f>'別紙１-2月'!J37</f>
        <v/>
      </c>
      <c r="L717" s="510" t="str">
        <f>'別紙１-2月'!K37</f>
        <v/>
      </c>
      <c r="M717" s="511" t="str">
        <f>'別紙１-2月'!L37</f>
        <v/>
      </c>
      <c r="N717" s="512">
        <f>'別紙１-2月'!M37</f>
        <v>0</v>
      </c>
      <c r="O717" s="511">
        <f>'別紙１-2月'!N37</f>
        <v>0</v>
      </c>
      <c r="P717" s="511" t="str">
        <f>'別紙１-2月'!O37</f>
        <v/>
      </c>
      <c r="Q717" s="511" t="str">
        <f>'別紙１-2月'!P37</f>
        <v/>
      </c>
      <c r="R717" s="511" t="str">
        <f>'別紙１-2月'!Q37</f>
        <v/>
      </c>
      <c r="S717" s="511">
        <f>'別紙１-2月'!R37</f>
        <v>0</v>
      </c>
      <c r="T717" s="512">
        <f>'別紙１-2月'!S37</f>
        <v>0</v>
      </c>
      <c r="U717" s="512">
        <f>'別紙１-2月'!T37</f>
        <v>0</v>
      </c>
      <c r="V717" s="511">
        <f>'別紙１-2月'!U37</f>
        <v>0</v>
      </c>
      <c r="W717" s="511">
        <f>'別紙１-2月'!V37</f>
        <v>0</v>
      </c>
      <c r="X717" s="510" t="str">
        <f>'別紙１-2月'!W37</f>
        <v/>
      </c>
    </row>
    <row r="718">
      <c r="A718" s="510" t="s">
        <v>322</v>
      </c>
      <c r="B718" s="510" t="str">
        <f>'別紙１-2月'!A38</f>
        <v/>
      </c>
      <c r="C718" s="510" t="str">
        <f>'別紙１-2月'!B38</f>
        <v/>
      </c>
      <c r="D718" s="510" t="str">
        <f>'別紙１-2月'!C38</f>
        <v/>
      </c>
      <c r="E718" s="510" t="str">
        <f>'別紙１-2月'!D38</f>
        <v/>
      </c>
      <c r="F718" s="510" t="str">
        <f>'別紙１-2月'!E38</f>
        <v/>
      </c>
      <c r="G718" s="510" t="str">
        <f>'別紙１-2月'!F38</f>
        <v/>
      </c>
      <c r="H718" s="510" t="str">
        <f>'別紙１-2月'!G38</f>
        <v/>
      </c>
      <c r="I718" s="510" t="str">
        <f>'別紙１-2月'!H38</f>
        <v/>
      </c>
      <c r="J718" s="510" t="str">
        <f>'別紙１-2月'!I38</f>
        <v/>
      </c>
      <c r="K718" s="510" t="str">
        <f>'別紙１-2月'!J38</f>
        <v/>
      </c>
      <c r="L718" s="510" t="str">
        <f>'別紙１-2月'!K38</f>
        <v/>
      </c>
      <c r="M718" s="511" t="str">
        <f>'別紙１-2月'!L38</f>
        <v/>
      </c>
      <c r="N718" s="512">
        <f>'別紙１-2月'!M38</f>
        <v>0</v>
      </c>
      <c r="O718" s="511">
        <f>'別紙１-2月'!N38</f>
        <v>0</v>
      </c>
      <c r="P718" s="511" t="str">
        <f>'別紙１-2月'!O38</f>
        <v/>
      </c>
      <c r="Q718" s="511" t="str">
        <f>'別紙１-2月'!P38</f>
        <v/>
      </c>
      <c r="R718" s="511" t="str">
        <f>'別紙１-2月'!Q38</f>
        <v/>
      </c>
      <c r="S718" s="511">
        <f>'別紙１-2月'!R38</f>
        <v>0</v>
      </c>
      <c r="T718" s="512">
        <f>'別紙１-2月'!S38</f>
        <v>0</v>
      </c>
      <c r="U718" s="512">
        <f>'別紙１-2月'!T38</f>
        <v>0</v>
      </c>
      <c r="V718" s="511">
        <f>'別紙１-2月'!U38</f>
        <v>0</v>
      </c>
      <c r="W718" s="511">
        <f>'別紙１-2月'!V38</f>
        <v>0</v>
      </c>
      <c r="X718" s="510" t="str">
        <f>'別紙１-2月'!W38</f>
        <v/>
      </c>
    </row>
    <row r="719">
      <c r="A719" s="510" t="s">
        <v>322</v>
      </c>
      <c r="B719" s="510" t="str">
        <f>'別紙１-2月'!A39</f>
        <v/>
      </c>
      <c r="C719" s="510" t="str">
        <f>'別紙１-2月'!B39</f>
        <v/>
      </c>
      <c r="D719" s="510" t="str">
        <f>'別紙１-2月'!C39</f>
        <v/>
      </c>
      <c r="E719" s="510" t="str">
        <f>'別紙１-2月'!D39</f>
        <v/>
      </c>
      <c r="F719" s="510" t="str">
        <f>'別紙１-2月'!E39</f>
        <v/>
      </c>
      <c r="G719" s="510" t="str">
        <f>'別紙１-2月'!F39</f>
        <v/>
      </c>
      <c r="H719" s="510" t="str">
        <f>'別紙１-2月'!G39</f>
        <v/>
      </c>
      <c r="I719" s="510" t="str">
        <f>'別紙１-2月'!H39</f>
        <v/>
      </c>
      <c r="J719" s="510" t="str">
        <f>'別紙１-2月'!I39</f>
        <v/>
      </c>
      <c r="K719" s="510" t="str">
        <f>'別紙１-2月'!J39</f>
        <v/>
      </c>
      <c r="L719" s="510" t="str">
        <f>'別紙１-2月'!K39</f>
        <v/>
      </c>
      <c r="M719" s="511" t="str">
        <f>'別紙１-2月'!L39</f>
        <v/>
      </c>
      <c r="N719" s="512">
        <f>'別紙１-2月'!M39</f>
        <v>0</v>
      </c>
      <c r="O719" s="511">
        <f>'別紙１-2月'!N39</f>
        <v>0</v>
      </c>
      <c r="P719" s="511" t="str">
        <f>'別紙１-2月'!O39</f>
        <v/>
      </c>
      <c r="Q719" s="511" t="str">
        <f>'別紙１-2月'!P39</f>
        <v/>
      </c>
      <c r="R719" s="511" t="str">
        <f>'別紙１-2月'!Q39</f>
        <v/>
      </c>
      <c r="S719" s="511">
        <f>'別紙１-2月'!R39</f>
        <v>0</v>
      </c>
      <c r="T719" s="512">
        <f>'別紙１-2月'!S39</f>
        <v>0</v>
      </c>
      <c r="U719" s="512">
        <f>'別紙１-2月'!T39</f>
        <v>0</v>
      </c>
      <c r="V719" s="511">
        <f>'別紙１-2月'!U39</f>
        <v>0</v>
      </c>
      <c r="W719" s="511">
        <f>'別紙１-2月'!V39</f>
        <v>0</v>
      </c>
      <c r="X719" s="510" t="str">
        <f>'別紙１-2月'!W39</f>
        <v/>
      </c>
    </row>
    <row r="720">
      <c r="A720" s="510" t="s">
        <v>322</v>
      </c>
      <c r="B720" s="510" t="str">
        <f>'別紙１-2月'!A40</f>
        <v/>
      </c>
      <c r="C720" s="510" t="str">
        <f>'別紙１-2月'!B40</f>
        <v/>
      </c>
      <c r="D720" s="510" t="str">
        <f>'別紙１-2月'!C40</f>
        <v/>
      </c>
      <c r="E720" s="510" t="str">
        <f>'別紙１-2月'!D40</f>
        <v/>
      </c>
      <c r="F720" s="510" t="str">
        <f>'別紙１-2月'!E40</f>
        <v/>
      </c>
      <c r="G720" s="510" t="str">
        <f>'別紙１-2月'!F40</f>
        <v/>
      </c>
      <c r="H720" s="510" t="str">
        <f>'別紙１-2月'!G40</f>
        <v/>
      </c>
      <c r="I720" s="510" t="str">
        <f>'別紙１-2月'!H40</f>
        <v/>
      </c>
      <c r="J720" s="510" t="str">
        <f>'別紙１-2月'!I40</f>
        <v/>
      </c>
      <c r="K720" s="510" t="str">
        <f>'別紙１-2月'!J40</f>
        <v/>
      </c>
      <c r="L720" s="510" t="str">
        <f>'別紙１-2月'!K40</f>
        <v/>
      </c>
      <c r="M720" s="511" t="str">
        <f>'別紙１-2月'!L40</f>
        <v/>
      </c>
      <c r="N720" s="512">
        <f>'別紙１-2月'!M40</f>
        <v>0</v>
      </c>
      <c r="O720" s="511">
        <f>'別紙１-2月'!N40</f>
        <v>0</v>
      </c>
      <c r="P720" s="511" t="str">
        <f>'別紙１-2月'!O40</f>
        <v/>
      </c>
      <c r="Q720" s="511" t="str">
        <f>'別紙１-2月'!P40</f>
        <v/>
      </c>
      <c r="R720" s="511" t="str">
        <f>'別紙１-2月'!Q40</f>
        <v/>
      </c>
      <c r="S720" s="511">
        <f>'別紙１-2月'!R40</f>
        <v>0</v>
      </c>
      <c r="T720" s="512">
        <f>'別紙１-2月'!S40</f>
        <v>0</v>
      </c>
      <c r="U720" s="512">
        <f>'別紙１-2月'!T40</f>
        <v>0</v>
      </c>
      <c r="V720" s="511">
        <f>'別紙１-2月'!U40</f>
        <v>0</v>
      </c>
      <c r="W720" s="511">
        <f>'別紙１-2月'!V40</f>
        <v>0</v>
      </c>
      <c r="X720" s="510" t="str">
        <f>'別紙１-2月'!W40</f>
        <v/>
      </c>
    </row>
    <row r="721">
      <c r="A721" s="510" t="s">
        <v>322</v>
      </c>
      <c r="B721" s="510" t="str">
        <f>'別紙１-2月'!A41</f>
        <v/>
      </c>
      <c r="C721" s="510" t="str">
        <f>'別紙１-2月'!B41</f>
        <v/>
      </c>
      <c r="D721" s="510" t="str">
        <f>'別紙１-2月'!C41</f>
        <v/>
      </c>
      <c r="E721" s="510" t="str">
        <f>'別紙１-2月'!D41</f>
        <v/>
      </c>
      <c r="F721" s="510" t="str">
        <f>'別紙１-2月'!E41</f>
        <v/>
      </c>
      <c r="G721" s="510" t="str">
        <f>'別紙１-2月'!F41</f>
        <v/>
      </c>
      <c r="H721" s="510" t="str">
        <f>'別紙１-2月'!G41</f>
        <v/>
      </c>
      <c r="I721" s="510" t="str">
        <f>'別紙１-2月'!H41</f>
        <v/>
      </c>
      <c r="J721" s="510" t="str">
        <f>'別紙１-2月'!I41</f>
        <v/>
      </c>
      <c r="K721" s="510" t="str">
        <f>'別紙１-2月'!J41</f>
        <v/>
      </c>
      <c r="L721" s="510" t="str">
        <f>'別紙１-2月'!K41</f>
        <v/>
      </c>
      <c r="M721" s="511" t="str">
        <f>'別紙１-2月'!L41</f>
        <v/>
      </c>
      <c r="N721" s="512">
        <f>'別紙１-2月'!M41</f>
        <v>0</v>
      </c>
      <c r="O721" s="511">
        <f>'別紙１-2月'!N41</f>
        <v>0</v>
      </c>
      <c r="P721" s="511" t="str">
        <f>'別紙１-2月'!O41</f>
        <v/>
      </c>
      <c r="Q721" s="511" t="str">
        <f>'別紙１-2月'!P41</f>
        <v/>
      </c>
      <c r="R721" s="511" t="str">
        <f>'別紙１-2月'!Q41</f>
        <v/>
      </c>
      <c r="S721" s="511">
        <f>'別紙１-2月'!R41</f>
        <v>0</v>
      </c>
      <c r="T721" s="512">
        <f>'別紙１-2月'!S41</f>
        <v>0</v>
      </c>
      <c r="U721" s="512">
        <f>'別紙１-2月'!T41</f>
        <v>0</v>
      </c>
      <c r="V721" s="511">
        <f>'別紙１-2月'!U41</f>
        <v>0</v>
      </c>
      <c r="W721" s="511">
        <f>'別紙１-2月'!V41</f>
        <v>0</v>
      </c>
      <c r="X721" s="510" t="str">
        <f>'別紙１-2月'!W41</f>
        <v/>
      </c>
    </row>
    <row r="722">
      <c r="A722" s="510" t="s">
        <v>322</v>
      </c>
      <c r="B722" s="510" t="str">
        <f>'別紙１-2月'!A42</f>
        <v/>
      </c>
      <c r="C722" s="510" t="str">
        <f>'別紙１-2月'!B42</f>
        <v/>
      </c>
      <c r="D722" s="510" t="str">
        <f>'別紙１-2月'!C42</f>
        <v/>
      </c>
      <c r="E722" s="510" t="str">
        <f>'別紙１-2月'!D42</f>
        <v/>
      </c>
      <c r="F722" s="510" t="str">
        <f>'別紙１-2月'!E42</f>
        <v/>
      </c>
      <c r="G722" s="510" t="str">
        <f>'別紙１-2月'!F42</f>
        <v/>
      </c>
      <c r="H722" s="510" t="str">
        <f>'別紙１-2月'!G42</f>
        <v/>
      </c>
      <c r="I722" s="510" t="str">
        <f>'別紙１-2月'!H42</f>
        <v/>
      </c>
      <c r="J722" s="510" t="str">
        <f>'別紙１-2月'!I42</f>
        <v/>
      </c>
      <c r="K722" s="510" t="str">
        <f>'別紙１-2月'!J42</f>
        <v/>
      </c>
      <c r="L722" s="510" t="str">
        <f>'別紙１-2月'!K42</f>
        <v/>
      </c>
      <c r="M722" s="511" t="str">
        <f>'別紙１-2月'!L42</f>
        <v/>
      </c>
      <c r="N722" s="512">
        <f>'別紙１-2月'!M42</f>
        <v>0</v>
      </c>
      <c r="O722" s="511">
        <f>'別紙１-2月'!N42</f>
        <v>0</v>
      </c>
      <c r="P722" s="511" t="str">
        <f>'別紙１-2月'!O42</f>
        <v/>
      </c>
      <c r="Q722" s="511" t="str">
        <f>'別紙１-2月'!P42</f>
        <v/>
      </c>
      <c r="R722" s="511" t="str">
        <f>'別紙１-2月'!Q42</f>
        <v/>
      </c>
      <c r="S722" s="511">
        <f>'別紙１-2月'!R42</f>
        <v>0</v>
      </c>
      <c r="T722" s="512">
        <f>'別紙１-2月'!S42</f>
        <v>0</v>
      </c>
      <c r="U722" s="512">
        <f>'別紙１-2月'!T42</f>
        <v>0</v>
      </c>
      <c r="V722" s="511">
        <f>'別紙１-2月'!U42</f>
        <v>0</v>
      </c>
      <c r="W722" s="511">
        <f>'別紙１-2月'!V42</f>
        <v>0</v>
      </c>
      <c r="X722" s="510" t="str">
        <f>'別紙１-2月'!W42</f>
        <v/>
      </c>
    </row>
    <row r="723">
      <c r="A723" s="510" t="s">
        <v>322</v>
      </c>
      <c r="B723" s="510" t="str">
        <f>'別紙１-2月'!A43</f>
        <v/>
      </c>
      <c r="C723" s="510" t="str">
        <f>'別紙１-2月'!B43</f>
        <v/>
      </c>
      <c r="D723" s="510" t="str">
        <f>'別紙１-2月'!C43</f>
        <v/>
      </c>
      <c r="E723" s="510" t="str">
        <f>'別紙１-2月'!D43</f>
        <v/>
      </c>
      <c r="F723" s="510" t="str">
        <f>'別紙１-2月'!E43</f>
        <v/>
      </c>
      <c r="G723" s="510" t="str">
        <f>'別紙１-2月'!F43</f>
        <v/>
      </c>
      <c r="H723" s="510" t="str">
        <f>'別紙１-2月'!G43</f>
        <v/>
      </c>
      <c r="I723" s="510" t="str">
        <f>'別紙１-2月'!H43</f>
        <v/>
      </c>
      <c r="J723" s="510" t="str">
        <f>'別紙１-2月'!I43</f>
        <v/>
      </c>
      <c r="K723" s="510" t="str">
        <f>'別紙１-2月'!J43</f>
        <v/>
      </c>
      <c r="L723" s="510" t="str">
        <f>'別紙１-2月'!K43</f>
        <v/>
      </c>
      <c r="M723" s="511" t="str">
        <f>'別紙１-2月'!L43</f>
        <v/>
      </c>
      <c r="N723" s="512">
        <f>'別紙１-2月'!M43</f>
        <v>0</v>
      </c>
      <c r="O723" s="511">
        <f>'別紙１-2月'!N43</f>
        <v>0</v>
      </c>
      <c r="P723" s="511" t="str">
        <f>'別紙１-2月'!O43</f>
        <v/>
      </c>
      <c r="Q723" s="511" t="str">
        <f>'別紙１-2月'!P43</f>
        <v/>
      </c>
      <c r="R723" s="511" t="str">
        <f>'別紙１-2月'!Q43</f>
        <v/>
      </c>
      <c r="S723" s="511">
        <f>'別紙１-2月'!R43</f>
        <v>0</v>
      </c>
      <c r="T723" s="512">
        <f>'別紙１-2月'!S43</f>
        <v>0</v>
      </c>
      <c r="U723" s="512">
        <f>'別紙１-2月'!T43</f>
        <v>0</v>
      </c>
      <c r="V723" s="511">
        <f>'別紙１-2月'!U43</f>
        <v>0</v>
      </c>
      <c r="W723" s="511">
        <f>'別紙１-2月'!V43</f>
        <v>0</v>
      </c>
      <c r="X723" s="510" t="str">
        <f>'別紙１-2月'!W43</f>
        <v/>
      </c>
    </row>
    <row r="724">
      <c r="A724" s="510" t="s">
        <v>322</v>
      </c>
      <c r="B724" s="510" t="str">
        <f>'別紙１-2月'!A44</f>
        <v/>
      </c>
      <c r="C724" s="510" t="str">
        <f>'別紙１-2月'!B44</f>
        <v/>
      </c>
      <c r="D724" s="510" t="str">
        <f>'別紙１-2月'!C44</f>
        <v/>
      </c>
      <c r="E724" s="510" t="str">
        <f>'別紙１-2月'!D44</f>
        <v/>
      </c>
      <c r="F724" s="510" t="str">
        <f>'別紙１-2月'!E44</f>
        <v/>
      </c>
      <c r="G724" s="510" t="str">
        <f>'別紙１-2月'!F44</f>
        <v/>
      </c>
      <c r="H724" s="510" t="str">
        <f>'別紙１-2月'!G44</f>
        <v/>
      </c>
      <c r="I724" s="510" t="str">
        <f>'別紙１-2月'!H44</f>
        <v/>
      </c>
      <c r="J724" s="510" t="str">
        <f>'別紙１-2月'!I44</f>
        <v/>
      </c>
      <c r="K724" s="510" t="str">
        <f>'別紙１-2月'!J44</f>
        <v/>
      </c>
      <c r="L724" s="510" t="str">
        <f>'別紙１-2月'!K44</f>
        <v/>
      </c>
      <c r="M724" s="511" t="str">
        <f>'別紙１-2月'!L44</f>
        <v/>
      </c>
      <c r="N724" s="512">
        <f>'別紙１-2月'!M44</f>
        <v>0</v>
      </c>
      <c r="O724" s="511">
        <f>'別紙１-2月'!N44</f>
        <v>0</v>
      </c>
      <c r="P724" s="511" t="str">
        <f>'別紙１-2月'!O44</f>
        <v/>
      </c>
      <c r="Q724" s="511" t="str">
        <f>'別紙１-2月'!P44</f>
        <v/>
      </c>
      <c r="R724" s="511" t="str">
        <f>'別紙１-2月'!Q44</f>
        <v/>
      </c>
      <c r="S724" s="511">
        <f>'別紙１-2月'!R44</f>
        <v>0</v>
      </c>
      <c r="T724" s="512">
        <f>'別紙１-2月'!S44</f>
        <v>0</v>
      </c>
      <c r="U724" s="512">
        <f>'別紙１-2月'!T44</f>
        <v>0</v>
      </c>
      <c r="V724" s="511">
        <f>'別紙１-2月'!U44</f>
        <v>0</v>
      </c>
      <c r="W724" s="511">
        <f>'別紙１-2月'!V44</f>
        <v>0</v>
      </c>
      <c r="X724" s="510" t="str">
        <f>'別紙１-2月'!W44</f>
        <v/>
      </c>
    </row>
    <row r="725">
      <c r="A725" s="510" t="s">
        <v>322</v>
      </c>
      <c r="B725" s="510" t="str">
        <f>'別紙１-2月'!A45</f>
        <v/>
      </c>
      <c r="C725" s="510" t="str">
        <f>'別紙１-2月'!B45</f>
        <v/>
      </c>
      <c r="D725" s="510" t="str">
        <f>'別紙１-2月'!C45</f>
        <v/>
      </c>
      <c r="E725" s="510" t="str">
        <f>'別紙１-2月'!D45</f>
        <v/>
      </c>
      <c r="F725" s="510" t="str">
        <f>'別紙１-2月'!E45</f>
        <v/>
      </c>
      <c r="G725" s="510" t="str">
        <f>'別紙１-2月'!F45</f>
        <v/>
      </c>
      <c r="H725" s="510" t="str">
        <f>'別紙１-2月'!G45</f>
        <v/>
      </c>
      <c r="I725" s="510" t="str">
        <f>'別紙１-2月'!H45</f>
        <v/>
      </c>
      <c r="J725" s="510" t="str">
        <f>'別紙１-2月'!I45</f>
        <v/>
      </c>
      <c r="K725" s="510" t="str">
        <f>'別紙１-2月'!J45</f>
        <v/>
      </c>
      <c r="L725" s="510" t="str">
        <f>'別紙１-2月'!K45</f>
        <v/>
      </c>
      <c r="M725" s="511" t="str">
        <f>'別紙１-2月'!L45</f>
        <v/>
      </c>
      <c r="N725" s="512">
        <f>'別紙１-2月'!M45</f>
        <v>0</v>
      </c>
      <c r="O725" s="511">
        <f>'別紙１-2月'!N45</f>
        <v>0</v>
      </c>
      <c r="P725" s="511" t="str">
        <f>'別紙１-2月'!O45</f>
        <v/>
      </c>
      <c r="Q725" s="511" t="str">
        <f>'別紙１-2月'!P45</f>
        <v/>
      </c>
      <c r="R725" s="511" t="str">
        <f>'別紙１-2月'!Q45</f>
        <v/>
      </c>
      <c r="S725" s="511">
        <f>'別紙１-2月'!R45</f>
        <v>0</v>
      </c>
      <c r="T725" s="512">
        <f>'別紙１-2月'!S45</f>
        <v>0</v>
      </c>
      <c r="U725" s="512">
        <f>'別紙１-2月'!T45</f>
        <v>0</v>
      </c>
      <c r="V725" s="511">
        <f>'別紙１-2月'!U45</f>
        <v>0</v>
      </c>
      <c r="W725" s="511">
        <f>'別紙１-2月'!V45</f>
        <v>0</v>
      </c>
      <c r="X725" s="510" t="str">
        <f>'別紙１-2月'!W45</f>
        <v/>
      </c>
    </row>
    <row r="726">
      <c r="A726" s="510" t="s">
        <v>322</v>
      </c>
      <c r="B726" s="510" t="str">
        <f>'別紙１-2月'!A46</f>
        <v/>
      </c>
      <c r="C726" s="510" t="str">
        <f>'別紙１-2月'!B46</f>
        <v/>
      </c>
      <c r="D726" s="510" t="str">
        <f>'別紙１-2月'!C46</f>
        <v/>
      </c>
      <c r="E726" s="510" t="str">
        <f>'別紙１-2月'!D46</f>
        <v/>
      </c>
      <c r="F726" s="510" t="str">
        <f>'別紙１-2月'!E46</f>
        <v/>
      </c>
      <c r="G726" s="510" t="str">
        <f>'別紙１-2月'!F46</f>
        <v/>
      </c>
      <c r="H726" s="510" t="str">
        <f>'別紙１-2月'!G46</f>
        <v/>
      </c>
      <c r="I726" s="510" t="str">
        <f>'別紙１-2月'!H46</f>
        <v/>
      </c>
      <c r="J726" s="510" t="str">
        <f>'別紙１-2月'!I46</f>
        <v/>
      </c>
      <c r="K726" s="510" t="str">
        <f>'別紙１-2月'!J46</f>
        <v/>
      </c>
      <c r="L726" s="510" t="str">
        <f>'別紙１-2月'!K46</f>
        <v/>
      </c>
      <c r="M726" s="511" t="str">
        <f>'別紙１-2月'!L46</f>
        <v/>
      </c>
      <c r="N726" s="512">
        <f>'別紙１-2月'!M46</f>
        <v>0</v>
      </c>
      <c r="O726" s="511">
        <f>'別紙１-2月'!N46</f>
        <v>0</v>
      </c>
      <c r="P726" s="511" t="str">
        <f>'別紙１-2月'!O46</f>
        <v/>
      </c>
      <c r="Q726" s="511" t="str">
        <f>'別紙１-2月'!P46</f>
        <v/>
      </c>
      <c r="R726" s="511" t="str">
        <f>'別紙１-2月'!Q46</f>
        <v/>
      </c>
      <c r="S726" s="511">
        <f>'別紙１-2月'!R46</f>
        <v>0</v>
      </c>
      <c r="T726" s="512">
        <f>'別紙１-2月'!S46</f>
        <v>0</v>
      </c>
      <c r="U726" s="512">
        <f>'別紙１-2月'!T46</f>
        <v>0</v>
      </c>
      <c r="V726" s="511">
        <f>'別紙１-2月'!U46</f>
        <v>0</v>
      </c>
      <c r="W726" s="511">
        <f>'別紙１-2月'!V46</f>
        <v>0</v>
      </c>
      <c r="X726" s="510" t="str">
        <f>'別紙１-2月'!W46</f>
        <v/>
      </c>
    </row>
    <row r="727">
      <c r="A727" s="510" t="s">
        <v>322</v>
      </c>
      <c r="B727" s="510" t="str">
        <f>'別紙１-2月'!A47</f>
        <v/>
      </c>
      <c r="C727" s="510" t="str">
        <f>'別紙１-2月'!B47</f>
        <v/>
      </c>
      <c r="D727" s="510" t="str">
        <f>'別紙１-2月'!C47</f>
        <v/>
      </c>
      <c r="E727" s="510" t="str">
        <f>'別紙１-2月'!D47</f>
        <v/>
      </c>
      <c r="F727" s="510" t="str">
        <f>'別紙１-2月'!E47</f>
        <v/>
      </c>
      <c r="G727" s="510" t="str">
        <f>'別紙１-2月'!F47</f>
        <v/>
      </c>
      <c r="H727" s="510" t="str">
        <f>'別紙１-2月'!G47</f>
        <v/>
      </c>
      <c r="I727" s="510" t="str">
        <f>'別紙１-2月'!H47</f>
        <v/>
      </c>
      <c r="J727" s="510" t="str">
        <f>'別紙１-2月'!I47</f>
        <v/>
      </c>
      <c r="K727" s="510" t="str">
        <f>'別紙１-2月'!J47</f>
        <v/>
      </c>
      <c r="L727" s="510" t="str">
        <f>'別紙１-2月'!K47</f>
        <v/>
      </c>
      <c r="M727" s="511" t="str">
        <f>'別紙１-2月'!L47</f>
        <v/>
      </c>
      <c r="N727" s="512">
        <f>'別紙１-2月'!M47</f>
        <v>0</v>
      </c>
      <c r="O727" s="511">
        <f>'別紙１-2月'!N47</f>
        <v>0</v>
      </c>
      <c r="P727" s="511" t="str">
        <f>'別紙１-2月'!O47</f>
        <v/>
      </c>
      <c r="Q727" s="511" t="str">
        <f>'別紙１-2月'!P47</f>
        <v/>
      </c>
      <c r="R727" s="511" t="str">
        <f>'別紙１-2月'!Q47</f>
        <v/>
      </c>
      <c r="S727" s="511">
        <f>'別紙１-2月'!R47</f>
        <v>0</v>
      </c>
      <c r="T727" s="512">
        <f>'別紙１-2月'!S47</f>
        <v>0</v>
      </c>
      <c r="U727" s="512">
        <f>'別紙１-2月'!T47</f>
        <v>0</v>
      </c>
      <c r="V727" s="511">
        <f>'別紙１-2月'!U47</f>
        <v>0</v>
      </c>
      <c r="W727" s="511">
        <f>'別紙１-2月'!V47</f>
        <v>0</v>
      </c>
      <c r="X727" s="510" t="str">
        <f>'別紙１-2月'!W47</f>
        <v/>
      </c>
    </row>
    <row r="728">
      <c r="A728" s="510" t="s">
        <v>322</v>
      </c>
      <c r="B728" s="510" t="str">
        <f>'別紙１-2月'!A48</f>
        <v/>
      </c>
      <c r="C728" s="510" t="str">
        <f>'別紙１-2月'!B48</f>
        <v/>
      </c>
      <c r="D728" s="510" t="str">
        <f>'別紙１-2月'!C48</f>
        <v/>
      </c>
      <c r="E728" s="510" t="str">
        <f>'別紙１-2月'!D48</f>
        <v/>
      </c>
      <c r="F728" s="510" t="str">
        <f>'別紙１-2月'!E48</f>
        <v/>
      </c>
      <c r="G728" s="510" t="str">
        <f>'別紙１-2月'!F48</f>
        <v/>
      </c>
      <c r="H728" s="510" t="str">
        <f>'別紙１-2月'!G48</f>
        <v/>
      </c>
      <c r="I728" s="510" t="str">
        <f>'別紙１-2月'!H48</f>
        <v/>
      </c>
      <c r="J728" s="510" t="str">
        <f>'別紙１-2月'!I48</f>
        <v/>
      </c>
      <c r="K728" s="510" t="str">
        <f>'別紙１-2月'!J48</f>
        <v/>
      </c>
      <c r="L728" s="510" t="str">
        <f>'別紙１-2月'!K48</f>
        <v/>
      </c>
      <c r="M728" s="511" t="str">
        <f>'別紙１-2月'!L48</f>
        <v/>
      </c>
      <c r="N728" s="512">
        <f>'別紙１-2月'!M48</f>
        <v>0</v>
      </c>
      <c r="O728" s="511">
        <f>'別紙１-2月'!N48</f>
        <v>0</v>
      </c>
      <c r="P728" s="511" t="str">
        <f>'別紙１-2月'!O48</f>
        <v/>
      </c>
      <c r="Q728" s="511" t="str">
        <f>'別紙１-2月'!P48</f>
        <v/>
      </c>
      <c r="R728" s="511" t="str">
        <f>'別紙１-2月'!Q48</f>
        <v/>
      </c>
      <c r="S728" s="511">
        <f>'別紙１-2月'!R48</f>
        <v>0</v>
      </c>
      <c r="T728" s="512">
        <f>'別紙１-2月'!S48</f>
        <v>0</v>
      </c>
      <c r="U728" s="512">
        <f>'別紙１-2月'!T48</f>
        <v>0</v>
      </c>
      <c r="V728" s="511">
        <f>'別紙１-2月'!U48</f>
        <v>0</v>
      </c>
      <c r="W728" s="511">
        <f>'別紙１-2月'!V48</f>
        <v>0</v>
      </c>
      <c r="X728" s="510" t="str">
        <f>'別紙１-2月'!W48</f>
        <v/>
      </c>
    </row>
    <row r="729">
      <c r="A729" s="510" t="s">
        <v>322</v>
      </c>
      <c r="B729" s="510" t="str">
        <f>'別紙１-2月'!A49</f>
        <v/>
      </c>
      <c r="C729" s="510" t="str">
        <f>'別紙１-2月'!B49</f>
        <v/>
      </c>
      <c r="D729" s="510" t="str">
        <f>'別紙１-2月'!C49</f>
        <v/>
      </c>
      <c r="E729" s="510" t="str">
        <f>'別紙１-2月'!D49</f>
        <v/>
      </c>
      <c r="F729" s="510" t="str">
        <f>'別紙１-2月'!E49</f>
        <v/>
      </c>
      <c r="G729" s="510" t="str">
        <f>'別紙１-2月'!F49</f>
        <v/>
      </c>
      <c r="H729" s="510" t="str">
        <f>'別紙１-2月'!G49</f>
        <v/>
      </c>
      <c r="I729" s="510" t="str">
        <f>'別紙１-2月'!H49</f>
        <v/>
      </c>
      <c r="J729" s="510" t="str">
        <f>'別紙１-2月'!I49</f>
        <v/>
      </c>
      <c r="K729" s="510" t="str">
        <f>'別紙１-2月'!J49</f>
        <v/>
      </c>
      <c r="L729" s="510" t="str">
        <f>'別紙１-2月'!K49</f>
        <v/>
      </c>
      <c r="M729" s="511" t="str">
        <f>'別紙１-2月'!L49</f>
        <v/>
      </c>
      <c r="N729" s="512">
        <f>'別紙１-2月'!M49</f>
        <v>0</v>
      </c>
      <c r="O729" s="511">
        <f>'別紙１-2月'!N49</f>
        <v>0</v>
      </c>
      <c r="P729" s="511" t="str">
        <f>'別紙１-2月'!O49</f>
        <v/>
      </c>
      <c r="Q729" s="511" t="str">
        <f>'別紙１-2月'!P49</f>
        <v/>
      </c>
      <c r="R729" s="511" t="str">
        <f>'別紙１-2月'!Q49</f>
        <v/>
      </c>
      <c r="S729" s="511">
        <f>'別紙１-2月'!R49</f>
        <v>0</v>
      </c>
      <c r="T729" s="512">
        <f>'別紙１-2月'!S49</f>
        <v>0</v>
      </c>
      <c r="U729" s="512">
        <f>'別紙１-2月'!T49</f>
        <v>0</v>
      </c>
      <c r="V729" s="511">
        <f>'別紙１-2月'!U49</f>
        <v>0</v>
      </c>
      <c r="W729" s="511">
        <f>'別紙１-2月'!V49</f>
        <v>0</v>
      </c>
      <c r="X729" s="510" t="str">
        <f>'別紙１-2月'!W49</f>
        <v/>
      </c>
    </row>
    <row r="730">
      <c r="A730" s="510" t="s">
        <v>322</v>
      </c>
      <c r="B730" s="510" t="str">
        <f>'別紙１-2月'!A50</f>
        <v/>
      </c>
      <c r="C730" s="510" t="str">
        <f>'別紙１-2月'!B50</f>
        <v/>
      </c>
      <c r="D730" s="510" t="str">
        <f>'別紙１-2月'!C50</f>
        <v/>
      </c>
      <c r="E730" s="510" t="str">
        <f>'別紙１-2月'!D50</f>
        <v/>
      </c>
      <c r="F730" s="510" t="str">
        <f>'別紙１-2月'!E50</f>
        <v/>
      </c>
      <c r="G730" s="510" t="str">
        <f>'別紙１-2月'!F50</f>
        <v/>
      </c>
      <c r="H730" s="510" t="str">
        <f>'別紙１-2月'!G50</f>
        <v/>
      </c>
      <c r="I730" s="510" t="str">
        <f>'別紙１-2月'!H50</f>
        <v/>
      </c>
      <c r="J730" s="510" t="str">
        <f>'別紙１-2月'!I50</f>
        <v/>
      </c>
      <c r="K730" s="510" t="str">
        <f>'別紙１-2月'!J50</f>
        <v/>
      </c>
      <c r="L730" s="510" t="str">
        <f>'別紙１-2月'!K50</f>
        <v/>
      </c>
      <c r="M730" s="511" t="str">
        <f>'別紙１-2月'!L50</f>
        <v/>
      </c>
      <c r="N730" s="512">
        <f>'別紙１-2月'!M50</f>
        <v>0</v>
      </c>
      <c r="O730" s="511">
        <f>'別紙１-2月'!N50</f>
        <v>0</v>
      </c>
      <c r="P730" s="511" t="str">
        <f>'別紙１-2月'!O50</f>
        <v/>
      </c>
      <c r="Q730" s="511" t="str">
        <f>'別紙１-2月'!P50</f>
        <v/>
      </c>
      <c r="R730" s="511" t="str">
        <f>'別紙１-2月'!Q50</f>
        <v/>
      </c>
      <c r="S730" s="511">
        <f>'別紙１-2月'!R50</f>
        <v>0</v>
      </c>
      <c r="T730" s="512">
        <f>'別紙１-2月'!S50</f>
        <v>0</v>
      </c>
      <c r="U730" s="512">
        <f>'別紙１-2月'!T50</f>
        <v>0</v>
      </c>
      <c r="V730" s="511">
        <f>'別紙１-2月'!U50</f>
        <v>0</v>
      </c>
      <c r="W730" s="511">
        <f>'別紙１-2月'!V50</f>
        <v>0</v>
      </c>
      <c r="X730" s="510" t="str">
        <f>'別紙１-2月'!W50</f>
        <v/>
      </c>
    </row>
    <row r="731">
      <c r="A731" s="510" t="s">
        <v>322</v>
      </c>
      <c r="B731" s="510" t="str">
        <f>'別紙１-2月'!A51</f>
        <v/>
      </c>
      <c r="C731" s="510" t="str">
        <f>'別紙１-2月'!B51</f>
        <v/>
      </c>
      <c r="D731" s="510" t="str">
        <f>'別紙１-2月'!C51</f>
        <v/>
      </c>
      <c r="E731" s="510" t="str">
        <f>'別紙１-2月'!D51</f>
        <v/>
      </c>
      <c r="F731" s="510" t="str">
        <f>'別紙１-2月'!E51</f>
        <v/>
      </c>
      <c r="G731" s="510" t="str">
        <f>'別紙１-2月'!F51</f>
        <v/>
      </c>
      <c r="H731" s="510" t="str">
        <f>'別紙１-2月'!G51</f>
        <v/>
      </c>
      <c r="I731" s="510" t="str">
        <f>'別紙１-2月'!H51</f>
        <v/>
      </c>
      <c r="J731" s="510" t="str">
        <f>'別紙１-2月'!I51</f>
        <v/>
      </c>
      <c r="K731" s="510" t="str">
        <f>'別紙１-2月'!J51</f>
        <v/>
      </c>
      <c r="L731" s="510" t="str">
        <f>'別紙１-2月'!K51</f>
        <v/>
      </c>
      <c r="M731" s="511" t="str">
        <f>'別紙１-2月'!L51</f>
        <v/>
      </c>
      <c r="N731" s="512">
        <f>'別紙１-2月'!M51</f>
        <v>0</v>
      </c>
      <c r="O731" s="511">
        <f>'別紙１-2月'!N51</f>
        <v>0</v>
      </c>
      <c r="P731" s="511" t="str">
        <f>'別紙１-2月'!O51</f>
        <v/>
      </c>
      <c r="Q731" s="511" t="str">
        <f>'別紙１-2月'!P51</f>
        <v/>
      </c>
      <c r="R731" s="511" t="str">
        <f>'別紙１-2月'!Q51</f>
        <v/>
      </c>
      <c r="S731" s="511">
        <f>'別紙１-2月'!R51</f>
        <v>0</v>
      </c>
      <c r="T731" s="512">
        <f>'別紙１-2月'!S51</f>
        <v>0</v>
      </c>
      <c r="U731" s="512">
        <f>'別紙１-2月'!T51</f>
        <v>0</v>
      </c>
      <c r="V731" s="511">
        <f>'別紙１-2月'!U51</f>
        <v>0</v>
      </c>
      <c r="W731" s="511">
        <f>'別紙１-2月'!V51</f>
        <v>0</v>
      </c>
      <c r="X731" s="510" t="str">
        <f>'別紙１-2月'!W51</f>
        <v/>
      </c>
    </row>
    <row r="732">
      <c r="A732" s="510" t="s">
        <v>322</v>
      </c>
      <c r="B732" s="510" t="str">
        <f>'別紙１-2月'!A52</f>
        <v/>
      </c>
      <c r="C732" s="510" t="str">
        <f>'別紙１-2月'!B52</f>
        <v/>
      </c>
      <c r="D732" s="510" t="str">
        <f>'別紙１-2月'!C52</f>
        <v/>
      </c>
      <c r="E732" s="510" t="str">
        <f>'別紙１-2月'!D52</f>
        <v/>
      </c>
      <c r="F732" s="510" t="str">
        <f>'別紙１-2月'!E52</f>
        <v/>
      </c>
      <c r="G732" s="510" t="str">
        <f>'別紙１-2月'!F52</f>
        <v/>
      </c>
      <c r="H732" s="510" t="str">
        <f>'別紙１-2月'!G52</f>
        <v/>
      </c>
      <c r="I732" s="510" t="str">
        <f>'別紙１-2月'!H52</f>
        <v/>
      </c>
      <c r="J732" s="510" t="str">
        <f>'別紙１-2月'!I52</f>
        <v/>
      </c>
      <c r="K732" s="510" t="str">
        <f>'別紙１-2月'!J52</f>
        <v/>
      </c>
      <c r="L732" s="510" t="str">
        <f>'別紙１-2月'!K52</f>
        <v/>
      </c>
      <c r="M732" s="511" t="str">
        <f>'別紙１-2月'!L52</f>
        <v/>
      </c>
      <c r="N732" s="512">
        <f>'別紙１-2月'!M52</f>
        <v>0</v>
      </c>
      <c r="O732" s="511">
        <f>'別紙１-2月'!N52</f>
        <v>0</v>
      </c>
      <c r="P732" s="511" t="str">
        <f>'別紙１-2月'!O52</f>
        <v/>
      </c>
      <c r="Q732" s="511" t="str">
        <f>'別紙１-2月'!P52</f>
        <v/>
      </c>
      <c r="R732" s="511" t="str">
        <f>'別紙１-2月'!Q52</f>
        <v/>
      </c>
      <c r="S732" s="511">
        <f>'別紙１-2月'!R52</f>
        <v>0</v>
      </c>
      <c r="T732" s="512">
        <f>'別紙１-2月'!S52</f>
        <v>0</v>
      </c>
      <c r="U732" s="512">
        <f>'別紙１-2月'!T52</f>
        <v>0</v>
      </c>
      <c r="V732" s="511">
        <f>'別紙１-2月'!U52</f>
        <v>0</v>
      </c>
      <c r="W732" s="511">
        <f>'別紙１-2月'!V52</f>
        <v>0</v>
      </c>
      <c r="X732" s="510" t="str">
        <f>'別紙１-2月'!W52</f>
        <v/>
      </c>
    </row>
    <row r="733">
      <c r="A733" s="510" t="s">
        <v>322</v>
      </c>
      <c r="B733" s="510" t="str">
        <f>'別紙１-2月'!A53</f>
        <v/>
      </c>
      <c r="C733" s="510" t="str">
        <f>'別紙１-2月'!B53</f>
        <v/>
      </c>
      <c r="D733" s="510" t="str">
        <f>'別紙１-2月'!C53</f>
        <v/>
      </c>
      <c r="E733" s="510" t="str">
        <f>'別紙１-2月'!D53</f>
        <v/>
      </c>
      <c r="F733" s="510" t="str">
        <f>'別紙１-2月'!E53</f>
        <v/>
      </c>
      <c r="G733" s="510" t="str">
        <f>'別紙１-2月'!F53</f>
        <v/>
      </c>
      <c r="H733" s="510" t="str">
        <f>'別紙１-2月'!G53</f>
        <v/>
      </c>
      <c r="I733" s="510" t="str">
        <f>'別紙１-2月'!H53</f>
        <v/>
      </c>
      <c r="J733" s="510" t="str">
        <f>'別紙１-2月'!I53</f>
        <v/>
      </c>
      <c r="K733" s="510" t="str">
        <f>'別紙１-2月'!J53</f>
        <v/>
      </c>
      <c r="L733" s="510" t="str">
        <f>'別紙１-2月'!K53</f>
        <v/>
      </c>
      <c r="M733" s="511" t="str">
        <f>'別紙１-2月'!L53</f>
        <v/>
      </c>
      <c r="N733" s="512">
        <f>'別紙１-2月'!M53</f>
        <v>0</v>
      </c>
      <c r="O733" s="511">
        <f>'別紙１-2月'!N53</f>
        <v>0</v>
      </c>
      <c r="P733" s="511" t="str">
        <f>'別紙１-2月'!O53</f>
        <v/>
      </c>
      <c r="Q733" s="511" t="str">
        <f>'別紙１-2月'!P53</f>
        <v/>
      </c>
      <c r="R733" s="511" t="str">
        <f>'別紙１-2月'!Q53</f>
        <v/>
      </c>
      <c r="S733" s="511">
        <f>'別紙１-2月'!R53</f>
        <v>0</v>
      </c>
      <c r="T733" s="512">
        <f>'別紙１-2月'!S53</f>
        <v>0</v>
      </c>
      <c r="U733" s="512">
        <f>'別紙１-2月'!T53</f>
        <v>0</v>
      </c>
      <c r="V733" s="511">
        <f>'別紙１-2月'!U53</f>
        <v>0</v>
      </c>
      <c r="W733" s="511">
        <f>'別紙１-2月'!V53</f>
        <v>0</v>
      </c>
      <c r="X733" s="510" t="str">
        <f>'別紙１-2月'!W53</f>
        <v/>
      </c>
    </row>
    <row r="734">
      <c r="A734" s="510" t="s">
        <v>322</v>
      </c>
      <c r="B734" s="510" t="str">
        <f>'別紙１-2月'!A54</f>
        <v/>
      </c>
      <c r="C734" s="510" t="str">
        <f>'別紙１-2月'!B54</f>
        <v/>
      </c>
      <c r="D734" s="510" t="str">
        <f>'別紙１-2月'!C54</f>
        <v/>
      </c>
      <c r="E734" s="510" t="str">
        <f>'別紙１-2月'!D54</f>
        <v/>
      </c>
      <c r="F734" s="510" t="str">
        <f>'別紙１-2月'!E54</f>
        <v/>
      </c>
      <c r="G734" s="510" t="str">
        <f>'別紙１-2月'!F54</f>
        <v/>
      </c>
      <c r="H734" s="510" t="str">
        <f>'別紙１-2月'!G54</f>
        <v/>
      </c>
      <c r="I734" s="510" t="str">
        <f>'別紙１-2月'!H54</f>
        <v/>
      </c>
      <c r="J734" s="510" t="str">
        <f>'別紙１-2月'!I54</f>
        <v/>
      </c>
      <c r="K734" s="510" t="str">
        <f>'別紙１-2月'!J54</f>
        <v/>
      </c>
      <c r="L734" s="510" t="str">
        <f>'別紙１-2月'!K54</f>
        <v/>
      </c>
      <c r="M734" s="511" t="str">
        <f>'別紙１-2月'!L54</f>
        <v/>
      </c>
      <c r="N734" s="512">
        <f>'別紙１-2月'!M54</f>
        <v>0</v>
      </c>
      <c r="O734" s="511">
        <f>'別紙１-2月'!N54</f>
        <v>0</v>
      </c>
      <c r="P734" s="511" t="str">
        <f>'別紙１-2月'!O54</f>
        <v/>
      </c>
      <c r="Q734" s="511" t="str">
        <f>'別紙１-2月'!P54</f>
        <v/>
      </c>
      <c r="R734" s="511" t="str">
        <f>'別紙１-2月'!Q54</f>
        <v/>
      </c>
      <c r="S734" s="511">
        <f>'別紙１-2月'!R54</f>
        <v>0</v>
      </c>
      <c r="T734" s="512">
        <f>'別紙１-2月'!S54</f>
        <v>0</v>
      </c>
      <c r="U734" s="512">
        <f>'別紙１-2月'!T54</f>
        <v>0</v>
      </c>
      <c r="V734" s="511">
        <f>'別紙１-2月'!U54</f>
        <v>0</v>
      </c>
      <c r="W734" s="511">
        <f>'別紙１-2月'!V54</f>
        <v>0</v>
      </c>
      <c r="X734" s="510" t="str">
        <f>'別紙１-2月'!W54</f>
        <v/>
      </c>
    </row>
    <row r="735">
      <c r="A735" s="510" t="s">
        <v>322</v>
      </c>
      <c r="B735" s="510" t="str">
        <f>'別紙１-2月'!A55</f>
        <v/>
      </c>
      <c r="C735" s="510" t="str">
        <f>'別紙１-2月'!B55</f>
        <v/>
      </c>
      <c r="D735" s="510" t="str">
        <f>'別紙１-2月'!C55</f>
        <v/>
      </c>
      <c r="E735" s="510" t="str">
        <f>'別紙１-2月'!D55</f>
        <v/>
      </c>
      <c r="F735" s="510" t="str">
        <f>'別紙１-2月'!E55</f>
        <v/>
      </c>
      <c r="G735" s="510" t="str">
        <f>'別紙１-2月'!F55</f>
        <v/>
      </c>
      <c r="H735" s="510" t="str">
        <f>'別紙１-2月'!G55</f>
        <v/>
      </c>
      <c r="I735" s="510" t="str">
        <f>'別紙１-2月'!H55</f>
        <v/>
      </c>
      <c r="J735" s="510" t="str">
        <f>'別紙１-2月'!I55</f>
        <v/>
      </c>
      <c r="K735" s="510" t="str">
        <f>'別紙１-2月'!J55</f>
        <v/>
      </c>
      <c r="L735" s="510" t="str">
        <f>'別紙１-2月'!K55</f>
        <v/>
      </c>
      <c r="M735" s="511" t="str">
        <f>'別紙１-2月'!L55</f>
        <v/>
      </c>
      <c r="N735" s="512">
        <f>'別紙１-2月'!M55</f>
        <v>0</v>
      </c>
      <c r="O735" s="511">
        <f>'別紙１-2月'!N55</f>
        <v>0</v>
      </c>
      <c r="P735" s="511" t="str">
        <f>'別紙１-2月'!O55</f>
        <v/>
      </c>
      <c r="Q735" s="511" t="str">
        <f>'別紙１-2月'!P55</f>
        <v/>
      </c>
      <c r="R735" s="511" t="str">
        <f>'別紙１-2月'!Q55</f>
        <v/>
      </c>
      <c r="S735" s="511">
        <f>'別紙１-2月'!R55</f>
        <v>0</v>
      </c>
      <c r="T735" s="512">
        <f>'別紙１-2月'!S55</f>
        <v>0</v>
      </c>
      <c r="U735" s="512">
        <f>'別紙１-2月'!T55</f>
        <v>0</v>
      </c>
      <c r="V735" s="511">
        <f>'別紙１-2月'!U55</f>
        <v>0</v>
      </c>
      <c r="W735" s="511">
        <f>'別紙１-2月'!V55</f>
        <v>0</v>
      </c>
      <c r="X735" s="510" t="str">
        <f>'別紙１-2月'!W55</f>
        <v/>
      </c>
    </row>
    <row r="736">
      <c r="A736" s="510" t="s">
        <v>322</v>
      </c>
      <c r="B736" s="510" t="str">
        <f>'別紙１-2月'!A56</f>
        <v/>
      </c>
      <c r="C736" s="510" t="str">
        <f>'別紙１-2月'!B56</f>
        <v/>
      </c>
      <c r="D736" s="510" t="str">
        <f>'別紙１-2月'!C56</f>
        <v/>
      </c>
      <c r="E736" s="510" t="str">
        <f>'別紙１-2月'!D56</f>
        <v/>
      </c>
      <c r="F736" s="510" t="str">
        <f>'別紙１-2月'!E56</f>
        <v/>
      </c>
      <c r="G736" s="510" t="str">
        <f>'別紙１-2月'!F56</f>
        <v/>
      </c>
      <c r="H736" s="510" t="str">
        <f>'別紙１-2月'!G56</f>
        <v/>
      </c>
      <c r="I736" s="510" t="str">
        <f>'別紙１-2月'!H56</f>
        <v/>
      </c>
      <c r="J736" s="510" t="str">
        <f>'別紙１-2月'!I56</f>
        <v/>
      </c>
      <c r="K736" s="510" t="str">
        <f>'別紙１-2月'!J56</f>
        <v/>
      </c>
      <c r="L736" s="510" t="str">
        <f>'別紙１-2月'!K56</f>
        <v/>
      </c>
      <c r="M736" s="511" t="str">
        <f>'別紙１-2月'!L56</f>
        <v/>
      </c>
      <c r="N736" s="512">
        <f>'別紙１-2月'!M56</f>
        <v>0</v>
      </c>
      <c r="O736" s="511">
        <f>'別紙１-2月'!N56</f>
        <v>0</v>
      </c>
      <c r="P736" s="511" t="str">
        <f>'別紙１-2月'!O56</f>
        <v/>
      </c>
      <c r="Q736" s="511" t="str">
        <f>'別紙１-2月'!P56</f>
        <v/>
      </c>
      <c r="R736" s="511" t="str">
        <f>'別紙１-2月'!Q56</f>
        <v/>
      </c>
      <c r="S736" s="511">
        <f>'別紙１-2月'!R56</f>
        <v>0</v>
      </c>
      <c r="T736" s="512">
        <f>'別紙１-2月'!S56</f>
        <v>0</v>
      </c>
      <c r="U736" s="512">
        <f>'別紙１-2月'!T56</f>
        <v>0</v>
      </c>
      <c r="V736" s="511">
        <f>'別紙１-2月'!U56</f>
        <v>0</v>
      </c>
      <c r="W736" s="511">
        <f>'別紙１-2月'!V56</f>
        <v>0</v>
      </c>
      <c r="X736" s="510" t="str">
        <f>'別紙１-2月'!W56</f>
        <v/>
      </c>
    </row>
    <row r="737">
      <c r="A737" s="510" t="s">
        <v>322</v>
      </c>
      <c r="B737" s="510" t="str">
        <f>'別紙１-2月'!A57</f>
        <v/>
      </c>
      <c r="C737" s="510" t="str">
        <f>'別紙１-2月'!B57</f>
        <v/>
      </c>
      <c r="D737" s="510" t="str">
        <f>'別紙１-2月'!C57</f>
        <v/>
      </c>
      <c r="E737" s="510" t="str">
        <f>'別紙１-2月'!D57</f>
        <v/>
      </c>
      <c r="F737" s="510" t="str">
        <f>'別紙１-2月'!E57</f>
        <v/>
      </c>
      <c r="G737" s="510" t="str">
        <f>'別紙１-2月'!F57</f>
        <v/>
      </c>
      <c r="H737" s="510" t="str">
        <f>'別紙１-2月'!G57</f>
        <v/>
      </c>
      <c r="I737" s="510" t="str">
        <f>'別紙１-2月'!H57</f>
        <v/>
      </c>
      <c r="J737" s="510" t="str">
        <f>'別紙１-2月'!I57</f>
        <v/>
      </c>
      <c r="K737" s="510" t="str">
        <f>'別紙１-2月'!J57</f>
        <v/>
      </c>
      <c r="L737" s="510" t="str">
        <f>'別紙１-2月'!K57</f>
        <v/>
      </c>
      <c r="M737" s="511" t="str">
        <f>'別紙１-2月'!L57</f>
        <v/>
      </c>
      <c r="N737" s="512">
        <f>'別紙１-2月'!M57</f>
        <v>0</v>
      </c>
      <c r="O737" s="511">
        <f>'別紙１-2月'!N57</f>
        <v>0</v>
      </c>
      <c r="P737" s="511" t="str">
        <f>'別紙１-2月'!O57</f>
        <v/>
      </c>
      <c r="Q737" s="511" t="str">
        <f>'別紙１-2月'!P57</f>
        <v/>
      </c>
      <c r="R737" s="511" t="str">
        <f>'別紙１-2月'!Q57</f>
        <v/>
      </c>
      <c r="S737" s="511">
        <f>'別紙１-2月'!R57</f>
        <v>0</v>
      </c>
      <c r="T737" s="512">
        <f>'別紙１-2月'!S57</f>
        <v>0</v>
      </c>
      <c r="U737" s="512">
        <f>'別紙１-2月'!T57</f>
        <v>0</v>
      </c>
      <c r="V737" s="511">
        <f>'別紙１-2月'!U57</f>
        <v>0</v>
      </c>
      <c r="W737" s="511">
        <f>'別紙１-2月'!V57</f>
        <v>0</v>
      </c>
      <c r="X737" s="510" t="str">
        <f>'別紙１-2月'!W57</f>
        <v/>
      </c>
    </row>
    <row r="738">
      <c r="A738" s="510" t="s">
        <v>322</v>
      </c>
      <c r="B738" s="510" t="str">
        <f>'別紙１-2月'!A58</f>
        <v/>
      </c>
      <c r="C738" s="510" t="str">
        <f>'別紙１-2月'!B58</f>
        <v/>
      </c>
      <c r="D738" s="510" t="str">
        <f>'別紙１-2月'!C58</f>
        <v/>
      </c>
      <c r="E738" s="510" t="str">
        <f>'別紙１-2月'!D58</f>
        <v/>
      </c>
      <c r="F738" s="510" t="str">
        <f>'別紙１-2月'!E58</f>
        <v/>
      </c>
      <c r="G738" s="510" t="str">
        <f>'別紙１-2月'!F58</f>
        <v/>
      </c>
      <c r="H738" s="510" t="str">
        <f>'別紙１-2月'!G58</f>
        <v/>
      </c>
      <c r="I738" s="510" t="str">
        <f>'別紙１-2月'!H58</f>
        <v/>
      </c>
      <c r="J738" s="510" t="str">
        <f>'別紙１-2月'!I58</f>
        <v/>
      </c>
      <c r="K738" s="510" t="str">
        <f>'別紙１-2月'!J58</f>
        <v/>
      </c>
      <c r="L738" s="510" t="str">
        <f>'別紙１-2月'!K58</f>
        <v/>
      </c>
      <c r="M738" s="511" t="str">
        <f>'別紙１-2月'!L58</f>
        <v/>
      </c>
      <c r="N738" s="512">
        <f>'別紙１-2月'!M58</f>
        <v>0</v>
      </c>
      <c r="O738" s="511">
        <f>'別紙１-2月'!N58</f>
        <v>0</v>
      </c>
      <c r="P738" s="511" t="str">
        <f>'別紙１-2月'!O58</f>
        <v/>
      </c>
      <c r="Q738" s="511" t="str">
        <f>'別紙１-2月'!P58</f>
        <v/>
      </c>
      <c r="R738" s="511" t="str">
        <f>'別紙１-2月'!Q58</f>
        <v/>
      </c>
      <c r="S738" s="511">
        <f>'別紙１-2月'!R58</f>
        <v>0</v>
      </c>
      <c r="T738" s="512">
        <f>'別紙１-2月'!S58</f>
        <v>0</v>
      </c>
      <c r="U738" s="512">
        <f>'別紙１-2月'!T58</f>
        <v>0</v>
      </c>
      <c r="V738" s="511">
        <f>'別紙１-2月'!U58</f>
        <v>0</v>
      </c>
      <c r="W738" s="511">
        <f>'別紙１-2月'!V58</f>
        <v>0</v>
      </c>
      <c r="X738" s="510" t="str">
        <f>'別紙１-2月'!W58</f>
        <v/>
      </c>
    </row>
    <row r="739">
      <c r="A739" s="510" t="s">
        <v>322</v>
      </c>
      <c r="B739" s="510" t="str">
        <f>'別紙１-2月'!A59</f>
        <v/>
      </c>
      <c r="C739" s="510" t="str">
        <f>'別紙１-2月'!B59</f>
        <v/>
      </c>
      <c r="D739" s="510" t="str">
        <f>'別紙１-2月'!C59</f>
        <v/>
      </c>
      <c r="E739" s="510" t="str">
        <f>'別紙１-2月'!D59</f>
        <v/>
      </c>
      <c r="F739" s="510" t="str">
        <f>'別紙１-2月'!E59</f>
        <v/>
      </c>
      <c r="G739" s="510" t="str">
        <f>'別紙１-2月'!F59</f>
        <v/>
      </c>
      <c r="H739" s="510" t="str">
        <f>'別紙１-2月'!G59</f>
        <v/>
      </c>
      <c r="I739" s="510" t="str">
        <f>'別紙１-2月'!H59</f>
        <v/>
      </c>
      <c r="J739" s="510" t="str">
        <f>'別紙１-2月'!I59</f>
        <v/>
      </c>
      <c r="K739" s="510" t="str">
        <f>'別紙１-2月'!J59</f>
        <v/>
      </c>
      <c r="L739" s="510" t="str">
        <f>'別紙１-2月'!K59</f>
        <v/>
      </c>
      <c r="M739" s="511" t="str">
        <f>'別紙１-2月'!L59</f>
        <v/>
      </c>
      <c r="N739" s="512">
        <f>'別紙１-2月'!M59</f>
        <v>0</v>
      </c>
      <c r="O739" s="511">
        <f>'別紙１-2月'!N59</f>
        <v>0</v>
      </c>
      <c r="P739" s="511" t="str">
        <f>'別紙１-2月'!O59</f>
        <v/>
      </c>
      <c r="Q739" s="511" t="str">
        <f>'別紙１-2月'!P59</f>
        <v/>
      </c>
      <c r="R739" s="511" t="str">
        <f>'別紙１-2月'!Q59</f>
        <v/>
      </c>
      <c r="S739" s="511">
        <f>'別紙１-2月'!R59</f>
        <v>0</v>
      </c>
      <c r="T739" s="512">
        <f>'別紙１-2月'!S59</f>
        <v>0</v>
      </c>
      <c r="U739" s="512">
        <f>'別紙１-2月'!T59</f>
        <v>0</v>
      </c>
      <c r="V739" s="511">
        <f>'別紙１-2月'!U59</f>
        <v>0</v>
      </c>
      <c r="W739" s="511">
        <f>'別紙１-2月'!V59</f>
        <v>0</v>
      </c>
      <c r="X739" s="510" t="str">
        <f>'別紙１-2月'!W59</f>
        <v/>
      </c>
    </row>
    <row r="740">
      <c r="A740" s="510" t="s">
        <v>322</v>
      </c>
      <c r="B740" s="510" t="str">
        <f>'別紙１-2月'!A60</f>
        <v/>
      </c>
      <c r="C740" s="510" t="str">
        <f>'別紙１-2月'!B60</f>
        <v/>
      </c>
      <c r="D740" s="510" t="str">
        <f>'別紙１-2月'!C60</f>
        <v/>
      </c>
      <c r="E740" s="510" t="str">
        <f>'別紙１-2月'!D60</f>
        <v/>
      </c>
      <c r="F740" s="510" t="str">
        <f>'別紙１-2月'!E60</f>
        <v/>
      </c>
      <c r="G740" s="510" t="str">
        <f>'別紙１-2月'!F60</f>
        <v/>
      </c>
      <c r="H740" s="510" t="str">
        <f>'別紙１-2月'!G60</f>
        <v/>
      </c>
      <c r="I740" s="510" t="str">
        <f>'別紙１-2月'!H60</f>
        <v/>
      </c>
      <c r="J740" s="510" t="str">
        <f>'別紙１-2月'!I60</f>
        <v/>
      </c>
      <c r="K740" s="510" t="str">
        <f>'別紙１-2月'!J60</f>
        <v/>
      </c>
      <c r="L740" s="510" t="str">
        <f>'別紙１-2月'!K60</f>
        <v/>
      </c>
      <c r="M740" s="511" t="str">
        <f>'別紙１-2月'!L60</f>
        <v/>
      </c>
      <c r="N740" s="512">
        <f>'別紙１-2月'!M60</f>
        <v>0</v>
      </c>
      <c r="O740" s="511">
        <f>'別紙１-2月'!N60</f>
        <v>0</v>
      </c>
      <c r="P740" s="511" t="str">
        <f>'別紙１-2月'!O60</f>
        <v/>
      </c>
      <c r="Q740" s="511" t="str">
        <f>'別紙１-2月'!P60</f>
        <v/>
      </c>
      <c r="R740" s="511" t="str">
        <f>'別紙１-2月'!Q60</f>
        <v/>
      </c>
      <c r="S740" s="511">
        <f>'別紙１-2月'!R60</f>
        <v>0</v>
      </c>
      <c r="T740" s="512">
        <f>'別紙１-2月'!S60</f>
        <v>0</v>
      </c>
      <c r="U740" s="512">
        <f>'別紙１-2月'!T60</f>
        <v>0</v>
      </c>
      <c r="V740" s="511">
        <f>'別紙１-2月'!U60</f>
        <v>0</v>
      </c>
      <c r="W740" s="511">
        <f>'別紙１-2月'!V60</f>
        <v>0</v>
      </c>
      <c r="X740" s="510" t="str">
        <f>'別紙１-2月'!W60</f>
        <v/>
      </c>
    </row>
    <row r="741">
      <c r="A741" s="510" t="s">
        <v>322</v>
      </c>
      <c r="B741" s="510" t="str">
        <f>'別紙１-2月'!A61</f>
        <v/>
      </c>
      <c r="C741" s="510" t="str">
        <f>'別紙１-2月'!B61</f>
        <v/>
      </c>
      <c r="D741" s="510" t="str">
        <f>'別紙１-2月'!C61</f>
        <v/>
      </c>
      <c r="E741" s="510" t="str">
        <f>'別紙１-2月'!D61</f>
        <v/>
      </c>
      <c r="F741" s="510" t="str">
        <f>'別紙１-2月'!E61</f>
        <v/>
      </c>
      <c r="G741" s="510" t="str">
        <f>'別紙１-2月'!F61</f>
        <v/>
      </c>
      <c r="H741" s="510" t="str">
        <f>'別紙１-2月'!G61</f>
        <v/>
      </c>
      <c r="I741" s="510" t="str">
        <f>'別紙１-2月'!H61</f>
        <v/>
      </c>
      <c r="J741" s="510" t="str">
        <f>'別紙１-2月'!I61</f>
        <v/>
      </c>
      <c r="K741" s="510" t="str">
        <f>'別紙１-2月'!J61</f>
        <v/>
      </c>
      <c r="L741" s="510" t="str">
        <f>'別紙１-2月'!K61</f>
        <v/>
      </c>
      <c r="M741" s="511" t="str">
        <f>'別紙１-2月'!L61</f>
        <v/>
      </c>
      <c r="N741" s="512">
        <f>'別紙１-2月'!M61</f>
        <v>0</v>
      </c>
      <c r="O741" s="511">
        <f>'別紙１-2月'!N61</f>
        <v>0</v>
      </c>
      <c r="P741" s="511" t="str">
        <f>'別紙１-2月'!O61</f>
        <v/>
      </c>
      <c r="Q741" s="511" t="str">
        <f>'別紙１-2月'!P61</f>
        <v/>
      </c>
      <c r="R741" s="511" t="str">
        <f>'別紙１-2月'!Q61</f>
        <v/>
      </c>
      <c r="S741" s="511">
        <f>'別紙１-2月'!R61</f>
        <v>0</v>
      </c>
      <c r="T741" s="512">
        <f>'別紙１-2月'!S61</f>
        <v>0</v>
      </c>
      <c r="U741" s="512">
        <f>'別紙１-2月'!T61</f>
        <v>0</v>
      </c>
      <c r="V741" s="511">
        <f>'別紙１-2月'!U61</f>
        <v>0</v>
      </c>
      <c r="W741" s="511">
        <f>'別紙１-2月'!V61</f>
        <v>0</v>
      </c>
      <c r="X741" s="510" t="str">
        <f>'別紙１-2月'!W61</f>
        <v/>
      </c>
    </row>
    <row r="742">
      <c r="A742" s="510" t="s">
        <v>322</v>
      </c>
      <c r="B742" s="510" t="str">
        <f>'別紙１-2月'!A62</f>
        <v/>
      </c>
      <c r="C742" s="510" t="str">
        <f>'別紙１-2月'!B62</f>
        <v/>
      </c>
      <c r="D742" s="510" t="str">
        <f>'別紙１-2月'!C62</f>
        <v/>
      </c>
      <c r="E742" s="510" t="str">
        <f>'別紙１-2月'!D62</f>
        <v/>
      </c>
      <c r="F742" s="510" t="str">
        <f>'別紙１-2月'!E62</f>
        <v/>
      </c>
      <c r="G742" s="510" t="str">
        <f>'別紙１-2月'!F62</f>
        <v/>
      </c>
      <c r="H742" s="510" t="str">
        <f>'別紙１-2月'!G62</f>
        <v/>
      </c>
      <c r="I742" s="510" t="str">
        <f>'別紙１-2月'!H62</f>
        <v/>
      </c>
      <c r="J742" s="510" t="str">
        <f>'別紙１-2月'!I62</f>
        <v/>
      </c>
      <c r="K742" s="510" t="str">
        <f>'別紙１-2月'!J62</f>
        <v/>
      </c>
      <c r="L742" s="510" t="str">
        <f>'別紙１-2月'!K62</f>
        <v/>
      </c>
      <c r="M742" s="511" t="str">
        <f>'別紙１-2月'!L62</f>
        <v/>
      </c>
      <c r="N742" s="512">
        <f>'別紙１-2月'!M62</f>
        <v>0</v>
      </c>
      <c r="O742" s="511">
        <f>'別紙１-2月'!N62</f>
        <v>0</v>
      </c>
      <c r="P742" s="511" t="str">
        <f>'別紙１-2月'!O62</f>
        <v/>
      </c>
      <c r="Q742" s="511" t="str">
        <f>'別紙１-2月'!P62</f>
        <v/>
      </c>
      <c r="R742" s="511" t="str">
        <f>'別紙１-2月'!Q62</f>
        <v/>
      </c>
      <c r="S742" s="511">
        <f>'別紙１-2月'!R62</f>
        <v>0</v>
      </c>
      <c r="T742" s="512">
        <f>'別紙１-2月'!S62</f>
        <v>0</v>
      </c>
      <c r="U742" s="512">
        <f>'別紙１-2月'!T62</f>
        <v>0</v>
      </c>
      <c r="V742" s="511">
        <f>'別紙１-2月'!U62</f>
        <v>0</v>
      </c>
      <c r="W742" s="511">
        <f>'別紙１-2月'!V62</f>
        <v>0</v>
      </c>
      <c r="X742" s="510" t="str">
        <f>'別紙１-2月'!W62</f>
        <v/>
      </c>
    </row>
    <row r="743">
      <c r="A743" s="510" t="s">
        <v>322</v>
      </c>
      <c r="B743" s="510" t="str">
        <f>'別紙１-2月'!A63</f>
        <v/>
      </c>
      <c r="C743" s="510" t="str">
        <f>'別紙１-2月'!B63</f>
        <v/>
      </c>
      <c r="D743" s="510" t="str">
        <f>'別紙１-2月'!C63</f>
        <v/>
      </c>
      <c r="E743" s="510" t="str">
        <f>'別紙１-2月'!D63</f>
        <v/>
      </c>
      <c r="F743" s="510" t="str">
        <f>'別紙１-2月'!E63</f>
        <v/>
      </c>
      <c r="G743" s="510" t="str">
        <f>'別紙１-2月'!F63</f>
        <v/>
      </c>
      <c r="H743" s="510" t="str">
        <f>'別紙１-2月'!G63</f>
        <v/>
      </c>
      <c r="I743" s="510" t="str">
        <f>'別紙１-2月'!H63</f>
        <v/>
      </c>
      <c r="J743" s="510" t="str">
        <f>'別紙１-2月'!I63</f>
        <v/>
      </c>
      <c r="K743" s="510" t="str">
        <f>'別紙１-2月'!J63</f>
        <v/>
      </c>
      <c r="L743" s="510" t="str">
        <f>'別紙１-2月'!K63</f>
        <v/>
      </c>
      <c r="M743" s="511" t="str">
        <f>'別紙１-2月'!L63</f>
        <v/>
      </c>
      <c r="N743" s="512">
        <f>'別紙１-2月'!M63</f>
        <v>0</v>
      </c>
      <c r="O743" s="511">
        <f>'別紙１-2月'!N63</f>
        <v>0</v>
      </c>
      <c r="P743" s="511" t="str">
        <f>'別紙１-2月'!O63</f>
        <v/>
      </c>
      <c r="Q743" s="511" t="str">
        <f>'別紙１-2月'!P63</f>
        <v/>
      </c>
      <c r="R743" s="511" t="str">
        <f>'別紙１-2月'!Q63</f>
        <v/>
      </c>
      <c r="S743" s="511">
        <f>'別紙１-2月'!R63</f>
        <v>0</v>
      </c>
      <c r="T743" s="512">
        <f>'別紙１-2月'!S63</f>
        <v>0</v>
      </c>
      <c r="U743" s="512">
        <f>'別紙１-2月'!T63</f>
        <v>0</v>
      </c>
      <c r="V743" s="511">
        <f>'別紙１-2月'!U63</f>
        <v>0</v>
      </c>
      <c r="W743" s="511">
        <f>'別紙１-2月'!V63</f>
        <v>0</v>
      </c>
      <c r="X743" s="510" t="str">
        <f>'別紙１-2月'!W63</f>
        <v/>
      </c>
    </row>
    <row r="744">
      <c r="A744" s="510" t="s">
        <v>322</v>
      </c>
      <c r="B744" s="510" t="str">
        <f>'別紙１-2月'!A64</f>
        <v/>
      </c>
      <c r="C744" s="510" t="str">
        <f>'別紙１-2月'!B64</f>
        <v/>
      </c>
      <c r="D744" s="510" t="str">
        <f>'別紙１-2月'!C64</f>
        <v/>
      </c>
      <c r="E744" s="510" t="str">
        <f>'別紙１-2月'!D64</f>
        <v/>
      </c>
      <c r="F744" s="510" t="str">
        <f>'別紙１-2月'!E64</f>
        <v/>
      </c>
      <c r="G744" s="510" t="str">
        <f>'別紙１-2月'!F64</f>
        <v/>
      </c>
      <c r="H744" s="510" t="str">
        <f>'別紙１-2月'!G64</f>
        <v/>
      </c>
      <c r="I744" s="510" t="str">
        <f>'別紙１-2月'!H64</f>
        <v/>
      </c>
      <c r="J744" s="510" t="str">
        <f>'別紙１-2月'!I64</f>
        <v/>
      </c>
      <c r="K744" s="510" t="str">
        <f>'別紙１-2月'!J64</f>
        <v/>
      </c>
      <c r="L744" s="510" t="str">
        <f>'別紙１-2月'!K64</f>
        <v/>
      </c>
      <c r="M744" s="511" t="str">
        <f>'別紙１-2月'!L64</f>
        <v/>
      </c>
      <c r="N744" s="512">
        <f>'別紙１-2月'!M64</f>
        <v>0</v>
      </c>
      <c r="O744" s="511">
        <f>'別紙１-2月'!N64</f>
        <v>0</v>
      </c>
      <c r="P744" s="511" t="str">
        <f>'別紙１-2月'!O64</f>
        <v/>
      </c>
      <c r="Q744" s="511" t="str">
        <f>'別紙１-2月'!P64</f>
        <v/>
      </c>
      <c r="R744" s="511" t="str">
        <f>'別紙１-2月'!Q64</f>
        <v/>
      </c>
      <c r="S744" s="511">
        <f>'別紙１-2月'!R64</f>
        <v>0</v>
      </c>
      <c r="T744" s="512">
        <f>'別紙１-2月'!S64</f>
        <v>0</v>
      </c>
      <c r="U744" s="512">
        <f>'別紙１-2月'!T64</f>
        <v>0</v>
      </c>
      <c r="V744" s="511">
        <f>'別紙１-2月'!U64</f>
        <v>0</v>
      </c>
      <c r="W744" s="511">
        <f>'別紙１-2月'!V64</f>
        <v>0</v>
      </c>
      <c r="X744" s="510" t="str">
        <f>'別紙１-2月'!W64</f>
        <v/>
      </c>
    </row>
    <row r="745">
      <c r="A745" s="510" t="s">
        <v>322</v>
      </c>
      <c r="B745" s="510" t="str">
        <f>'別紙１-2月'!A65</f>
        <v/>
      </c>
      <c r="C745" s="510" t="str">
        <f>'別紙１-2月'!B65</f>
        <v/>
      </c>
      <c r="D745" s="510" t="str">
        <f>'別紙１-2月'!C65</f>
        <v/>
      </c>
      <c r="E745" s="510" t="str">
        <f>'別紙１-2月'!D65</f>
        <v/>
      </c>
      <c r="F745" s="510" t="str">
        <f>'別紙１-2月'!E65</f>
        <v/>
      </c>
      <c r="G745" s="510" t="str">
        <f>'別紙１-2月'!F65</f>
        <v/>
      </c>
      <c r="H745" s="510" t="str">
        <f>'別紙１-2月'!G65</f>
        <v/>
      </c>
      <c r="I745" s="510" t="str">
        <f>'別紙１-2月'!H65</f>
        <v/>
      </c>
      <c r="J745" s="510" t="str">
        <f>'別紙１-2月'!I65</f>
        <v/>
      </c>
      <c r="K745" s="510" t="str">
        <f>'別紙１-2月'!J65</f>
        <v/>
      </c>
      <c r="L745" s="510" t="str">
        <f>'別紙１-2月'!K65</f>
        <v/>
      </c>
      <c r="M745" s="511" t="str">
        <f>'別紙１-2月'!L65</f>
        <v/>
      </c>
      <c r="N745" s="512">
        <f>'別紙１-2月'!M65</f>
        <v>0</v>
      </c>
      <c r="O745" s="511">
        <f>'別紙１-2月'!N65</f>
        <v>0</v>
      </c>
      <c r="P745" s="511" t="str">
        <f>'別紙１-2月'!O65</f>
        <v/>
      </c>
      <c r="Q745" s="511" t="str">
        <f>'別紙１-2月'!P65</f>
        <v/>
      </c>
      <c r="R745" s="511" t="str">
        <f>'別紙１-2月'!Q65</f>
        <v/>
      </c>
      <c r="S745" s="511">
        <f>'別紙１-2月'!R65</f>
        <v>0</v>
      </c>
      <c r="T745" s="512">
        <f>'別紙１-2月'!S65</f>
        <v>0</v>
      </c>
      <c r="U745" s="512">
        <f>'別紙１-2月'!T65</f>
        <v>0</v>
      </c>
      <c r="V745" s="511">
        <f>'別紙１-2月'!U65</f>
        <v>0</v>
      </c>
      <c r="W745" s="511">
        <f>'別紙１-2月'!V65</f>
        <v>0</v>
      </c>
      <c r="X745" s="510" t="str">
        <f>'別紙１-2月'!W65</f>
        <v/>
      </c>
    </row>
    <row r="746">
      <c r="A746" s="510" t="s">
        <v>322</v>
      </c>
      <c r="B746" s="510" t="str">
        <f>'別紙１-2月'!A66</f>
        <v/>
      </c>
      <c r="C746" s="510" t="str">
        <f>'別紙１-2月'!B66</f>
        <v/>
      </c>
      <c r="D746" s="510" t="str">
        <f>'別紙１-2月'!C66</f>
        <v/>
      </c>
      <c r="E746" s="510" t="str">
        <f>'別紙１-2月'!D66</f>
        <v/>
      </c>
      <c r="F746" s="510" t="str">
        <f>'別紙１-2月'!E66</f>
        <v/>
      </c>
      <c r="G746" s="510" t="str">
        <f>'別紙１-2月'!F66</f>
        <v/>
      </c>
      <c r="H746" s="510" t="str">
        <f>'別紙１-2月'!G66</f>
        <v/>
      </c>
      <c r="I746" s="510" t="str">
        <f>'別紙１-2月'!H66</f>
        <v/>
      </c>
      <c r="J746" s="510" t="str">
        <f>'別紙１-2月'!I66</f>
        <v/>
      </c>
      <c r="K746" s="510" t="str">
        <f>'別紙１-2月'!J66</f>
        <v/>
      </c>
      <c r="L746" s="510" t="str">
        <f>'別紙１-2月'!K66</f>
        <v/>
      </c>
      <c r="M746" s="511" t="str">
        <f>'別紙１-2月'!L66</f>
        <v/>
      </c>
      <c r="N746" s="512">
        <f>'別紙１-2月'!M66</f>
        <v>0</v>
      </c>
      <c r="O746" s="511">
        <f>'別紙１-2月'!N66</f>
        <v>0</v>
      </c>
      <c r="P746" s="511" t="str">
        <f>'別紙１-2月'!O66</f>
        <v/>
      </c>
      <c r="Q746" s="511" t="str">
        <f>'別紙１-2月'!P66</f>
        <v/>
      </c>
      <c r="R746" s="511" t="str">
        <f>'別紙１-2月'!Q66</f>
        <v/>
      </c>
      <c r="S746" s="511">
        <f>'別紙１-2月'!R66</f>
        <v>0</v>
      </c>
      <c r="T746" s="512">
        <f>'別紙１-2月'!S66</f>
        <v>0</v>
      </c>
      <c r="U746" s="512">
        <f>'別紙１-2月'!T66</f>
        <v>0</v>
      </c>
      <c r="V746" s="511">
        <f>'別紙１-2月'!U66</f>
        <v>0</v>
      </c>
      <c r="W746" s="511">
        <f>'別紙１-2月'!V66</f>
        <v>0</v>
      </c>
      <c r="X746" s="510" t="str">
        <f>'別紙１-2月'!W66</f>
        <v/>
      </c>
    </row>
    <row r="747">
      <c r="A747" s="510" t="s">
        <v>322</v>
      </c>
      <c r="B747" s="510" t="str">
        <f>'別紙１-2月'!A67</f>
        <v/>
      </c>
      <c r="C747" s="510" t="str">
        <f>'別紙１-2月'!B67</f>
        <v/>
      </c>
      <c r="D747" s="510" t="str">
        <f>'別紙１-2月'!C67</f>
        <v/>
      </c>
      <c r="E747" s="510" t="str">
        <f>'別紙１-2月'!D67</f>
        <v/>
      </c>
      <c r="F747" s="510" t="str">
        <f>'別紙１-2月'!E67</f>
        <v/>
      </c>
      <c r="G747" s="510" t="str">
        <f>'別紙１-2月'!F67</f>
        <v/>
      </c>
      <c r="H747" s="510" t="str">
        <f>'別紙１-2月'!G67</f>
        <v/>
      </c>
      <c r="I747" s="510" t="str">
        <f>'別紙１-2月'!H67</f>
        <v/>
      </c>
      <c r="J747" s="510" t="str">
        <f>'別紙１-2月'!I67</f>
        <v/>
      </c>
      <c r="K747" s="510" t="str">
        <f>'別紙１-2月'!J67</f>
        <v/>
      </c>
      <c r="L747" s="510" t="str">
        <f>'別紙１-2月'!K67</f>
        <v/>
      </c>
      <c r="M747" s="511" t="str">
        <f>'別紙１-2月'!L67</f>
        <v/>
      </c>
      <c r="N747" s="512">
        <f>'別紙１-2月'!M67</f>
        <v>0</v>
      </c>
      <c r="O747" s="511">
        <f>'別紙１-2月'!N67</f>
        <v>0</v>
      </c>
      <c r="P747" s="511" t="str">
        <f>'別紙１-2月'!O67</f>
        <v/>
      </c>
      <c r="Q747" s="511" t="str">
        <f>'別紙１-2月'!P67</f>
        <v/>
      </c>
      <c r="R747" s="511" t="str">
        <f>'別紙１-2月'!Q67</f>
        <v/>
      </c>
      <c r="S747" s="511">
        <f>'別紙１-2月'!R67</f>
        <v>0</v>
      </c>
      <c r="T747" s="512">
        <f>'別紙１-2月'!S67</f>
        <v>0</v>
      </c>
      <c r="U747" s="512">
        <f>'別紙１-2月'!T67</f>
        <v>0</v>
      </c>
      <c r="V747" s="511">
        <f>'別紙１-2月'!U67</f>
        <v>0</v>
      </c>
      <c r="W747" s="511">
        <f>'別紙１-2月'!V67</f>
        <v>0</v>
      </c>
      <c r="X747" s="510" t="str">
        <f>'別紙１-2月'!W67</f>
        <v/>
      </c>
    </row>
    <row r="748">
      <c r="A748" s="510" t="s">
        <v>322</v>
      </c>
      <c r="B748" s="510" t="str">
        <f>'別紙１-2月'!A68</f>
        <v/>
      </c>
      <c r="C748" s="510" t="str">
        <f>'別紙１-2月'!B68</f>
        <v/>
      </c>
      <c r="D748" s="510" t="str">
        <f>'別紙１-2月'!C68</f>
        <v/>
      </c>
      <c r="E748" s="510" t="str">
        <f>'別紙１-2月'!D68</f>
        <v/>
      </c>
      <c r="F748" s="510" t="str">
        <f>'別紙１-2月'!E68</f>
        <v/>
      </c>
      <c r="G748" s="510" t="str">
        <f>'別紙１-2月'!F68</f>
        <v/>
      </c>
      <c r="H748" s="510" t="str">
        <f>'別紙１-2月'!G68</f>
        <v/>
      </c>
      <c r="I748" s="510" t="str">
        <f>'別紙１-2月'!H68</f>
        <v/>
      </c>
      <c r="J748" s="510" t="str">
        <f>'別紙１-2月'!I68</f>
        <v/>
      </c>
      <c r="K748" s="510" t="str">
        <f>'別紙１-2月'!J68</f>
        <v/>
      </c>
      <c r="L748" s="510" t="str">
        <f>'別紙１-2月'!K68</f>
        <v/>
      </c>
      <c r="M748" s="511" t="str">
        <f>'別紙１-2月'!L68</f>
        <v/>
      </c>
      <c r="N748" s="512">
        <f>'別紙１-2月'!M68</f>
        <v>0</v>
      </c>
      <c r="O748" s="511">
        <f>'別紙１-2月'!N68</f>
        <v>0</v>
      </c>
      <c r="P748" s="511" t="str">
        <f>'別紙１-2月'!O68</f>
        <v/>
      </c>
      <c r="Q748" s="511" t="str">
        <f>'別紙１-2月'!P68</f>
        <v/>
      </c>
      <c r="R748" s="511" t="str">
        <f>'別紙１-2月'!Q68</f>
        <v/>
      </c>
      <c r="S748" s="511">
        <f>'別紙１-2月'!R68</f>
        <v>0</v>
      </c>
      <c r="T748" s="512">
        <f>'別紙１-2月'!S68</f>
        <v>0</v>
      </c>
      <c r="U748" s="512">
        <f>'別紙１-2月'!T68</f>
        <v>0</v>
      </c>
      <c r="V748" s="511">
        <f>'別紙１-2月'!U68</f>
        <v>0</v>
      </c>
      <c r="W748" s="511">
        <f>'別紙１-2月'!V68</f>
        <v>0</v>
      </c>
      <c r="X748" s="510" t="str">
        <f>'別紙１-2月'!W68</f>
        <v/>
      </c>
    </row>
    <row r="749">
      <c r="A749" s="510" t="s">
        <v>322</v>
      </c>
      <c r="B749" s="510" t="str">
        <f>'別紙１-2月'!A69</f>
        <v/>
      </c>
      <c r="C749" s="510" t="str">
        <f>'別紙１-2月'!B69</f>
        <v/>
      </c>
      <c r="D749" s="510" t="str">
        <f>'別紙１-2月'!C69</f>
        <v/>
      </c>
      <c r="E749" s="510" t="str">
        <f>'別紙１-2月'!D69</f>
        <v/>
      </c>
      <c r="F749" s="510" t="str">
        <f>'別紙１-2月'!E69</f>
        <v/>
      </c>
      <c r="G749" s="510" t="str">
        <f>'別紙１-2月'!F69</f>
        <v/>
      </c>
      <c r="H749" s="510" t="str">
        <f>'別紙１-2月'!G69</f>
        <v/>
      </c>
      <c r="I749" s="510" t="str">
        <f>'別紙１-2月'!H69</f>
        <v/>
      </c>
      <c r="J749" s="510" t="str">
        <f>'別紙１-2月'!I69</f>
        <v/>
      </c>
      <c r="K749" s="510" t="str">
        <f>'別紙１-2月'!J69</f>
        <v/>
      </c>
      <c r="L749" s="510" t="str">
        <f>'別紙１-2月'!K69</f>
        <v/>
      </c>
      <c r="M749" s="511" t="str">
        <f>'別紙１-2月'!L69</f>
        <v/>
      </c>
      <c r="N749" s="512">
        <f>'別紙１-2月'!M69</f>
        <v>0</v>
      </c>
      <c r="O749" s="511">
        <f>'別紙１-2月'!N69</f>
        <v>0</v>
      </c>
      <c r="P749" s="511" t="str">
        <f>'別紙１-2月'!O69</f>
        <v/>
      </c>
      <c r="Q749" s="511" t="str">
        <f>'別紙１-2月'!P69</f>
        <v/>
      </c>
      <c r="R749" s="511" t="str">
        <f>'別紙１-2月'!Q69</f>
        <v/>
      </c>
      <c r="S749" s="511">
        <f>'別紙１-2月'!R69</f>
        <v>0</v>
      </c>
      <c r="T749" s="512">
        <f>'別紙１-2月'!S69</f>
        <v>0</v>
      </c>
      <c r="U749" s="512">
        <f>'別紙１-2月'!T69</f>
        <v>0</v>
      </c>
      <c r="V749" s="511">
        <f>'別紙１-2月'!U69</f>
        <v>0</v>
      </c>
      <c r="W749" s="511">
        <f>'別紙１-2月'!V69</f>
        <v>0</v>
      </c>
      <c r="X749" s="510" t="str">
        <f>'別紙１-2月'!W69</f>
        <v/>
      </c>
    </row>
    <row r="750">
      <c r="A750" s="510" t="s">
        <v>322</v>
      </c>
      <c r="B750" s="510" t="str">
        <f>'別紙１-2月'!A70</f>
        <v/>
      </c>
      <c r="C750" s="510" t="str">
        <f>'別紙１-2月'!B70</f>
        <v/>
      </c>
      <c r="D750" s="510" t="str">
        <f>'別紙１-2月'!C70</f>
        <v/>
      </c>
      <c r="E750" s="510" t="str">
        <f>'別紙１-2月'!D70</f>
        <v/>
      </c>
      <c r="F750" s="510" t="str">
        <f>'別紙１-2月'!E70</f>
        <v/>
      </c>
      <c r="G750" s="510" t="str">
        <f>'別紙１-2月'!F70</f>
        <v/>
      </c>
      <c r="H750" s="510" t="str">
        <f>'別紙１-2月'!G70</f>
        <v/>
      </c>
      <c r="I750" s="510" t="str">
        <f>'別紙１-2月'!H70</f>
        <v/>
      </c>
      <c r="J750" s="510" t="str">
        <f>'別紙１-2月'!I70</f>
        <v/>
      </c>
      <c r="K750" s="510" t="str">
        <f>'別紙１-2月'!J70</f>
        <v/>
      </c>
      <c r="L750" s="510" t="str">
        <f>'別紙１-2月'!K70</f>
        <v/>
      </c>
      <c r="M750" s="511" t="str">
        <f>'別紙１-2月'!L70</f>
        <v/>
      </c>
      <c r="N750" s="512">
        <f>'別紙１-2月'!M70</f>
        <v>0</v>
      </c>
      <c r="O750" s="511">
        <f>'別紙１-2月'!N70</f>
        <v>0</v>
      </c>
      <c r="P750" s="511" t="str">
        <f>'別紙１-2月'!O70</f>
        <v/>
      </c>
      <c r="Q750" s="511" t="str">
        <f>'別紙１-2月'!P70</f>
        <v/>
      </c>
      <c r="R750" s="511" t="str">
        <f>'別紙１-2月'!Q70</f>
        <v/>
      </c>
      <c r="S750" s="511">
        <f>'別紙１-2月'!R70</f>
        <v>0</v>
      </c>
      <c r="T750" s="512">
        <f>'別紙１-2月'!S70</f>
        <v>0</v>
      </c>
      <c r="U750" s="512">
        <f>'別紙１-2月'!T70</f>
        <v>0</v>
      </c>
      <c r="V750" s="511">
        <f>'別紙１-2月'!U70</f>
        <v>0</v>
      </c>
      <c r="W750" s="511">
        <f>'別紙１-2月'!V70</f>
        <v>0</v>
      </c>
      <c r="X750" s="510" t="str">
        <f>'別紙１-2月'!W70</f>
        <v/>
      </c>
    </row>
    <row r="751">
      <c r="A751" s="510" t="s">
        <v>322</v>
      </c>
      <c r="B751" s="510" t="str">
        <f>'別紙１-2月'!A71</f>
        <v/>
      </c>
      <c r="C751" s="510" t="str">
        <f>'別紙１-2月'!B71</f>
        <v/>
      </c>
      <c r="D751" s="510" t="str">
        <f>'別紙１-2月'!C71</f>
        <v/>
      </c>
      <c r="E751" s="510" t="str">
        <f>'別紙１-2月'!D71</f>
        <v/>
      </c>
      <c r="F751" s="510" t="str">
        <f>'別紙１-2月'!E71</f>
        <v/>
      </c>
      <c r="G751" s="510" t="str">
        <f>'別紙１-2月'!F71</f>
        <v/>
      </c>
      <c r="H751" s="510" t="str">
        <f>'別紙１-2月'!G71</f>
        <v/>
      </c>
      <c r="I751" s="510" t="str">
        <f>'別紙１-2月'!H71</f>
        <v/>
      </c>
      <c r="J751" s="510" t="str">
        <f>'別紙１-2月'!I71</f>
        <v/>
      </c>
      <c r="K751" s="510" t="str">
        <f>'別紙１-2月'!J71</f>
        <v/>
      </c>
      <c r="L751" s="510" t="str">
        <f>'別紙１-2月'!K71</f>
        <v/>
      </c>
      <c r="M751" s="511" t="str">
        <f>'別紙１-2月'!L71</f>
        <v/>
      </c>
      <c r="N751" s="512">
        <f>'別紙１-2月'!M71</f>
        <v>0</v>
      </c>
      <c r="O751" s="511">
        <f>'別紙１-2月'!N71</f>
        <v>0</v>
      </c>
      <c r="P751" s="511" t="str">
        <f>'別紙１-2月'!O71</f>
        <v/>
      </c>
      <c r="Q751" s="511" t="str">
        <f>'別紙１-2月'!P71</f>
        <v/>
      </c>
      <c r="R751" s="511" t="str">
        <f>'別紙１-2月'!Q71</f>
        <v/>
      </c>
      <c r="S751" s="511">
        <f>'別紙１-2月'!R71</f>
        <v>0</v>
      </c>
      <c r="T751" s="512">
        <f>'別紙１-2月'!S71</f>
        <v>0</v>
      </c>
      <c r="U751" s="512">
        <f>'別紙１-2月'!T71</f>
        <v>0</v>
      </c>
      <c r="V751" s="511">
        <f>'別紙１-2月'!U71</f>
        <v>0</v>
      </c>
      <c r="W751" s="511">
        <f>'別紙１-2月'!V71</f>
        <v>0</v>
      </c>
      <c r="X751" s="510" t="str">
        <f>'別紙１-2月'!W71</f>
        <v/>
      </c>
    </row>
    <row r="752">
      <c r="A752" s="510" t="s">
        <v>322</v>
      </c>
      <c r="B752" s="510" t="str">
        <f>'別紙１-2月'!A72</f>
        <v/>
      </c>
      <c r="C752" s="510" t="str">
        <f>'別紙１-2月'!B72</f>
        <v/>
      </c>
      <c r="D752" s="510" t="str">
        <f>'別紙１-2月'!C72</f>
        <v/>
      </c>
      <c r="E752" s="510" t="str">
        <f>'別紙１-2月'!D72</f>
        <v/>
      </c>
      <c r="F752" s="510" t="str">
        <f>'別紙１-2月'!E72</f>
        <v/>
      </c>
      <c r="G752" s="510" t="str">
        <f>'別紙１-2月'!F72</f>
        <v/>
      </c>
      <c r="H752" s="510" t="str">
        <f>'別紙１-2月'!G72</f>
        <v/>
      </c>
      <c r="I752" s="510" t="str">
        <f>'別紙１-2月'!H72</f>
        <v/>
      </c>
      <c r="J752" s="510" t="str">
        <f>'別紙１-2月'!I72</f>
        <v/>
      </c>
      <c r="K752" s="510" t="str">
        <f>'別紙１-2月'!J72</f>
        <v/>
      </c>
      <c r="L752" s="510" t="str">
        <f>'別紙１-2月'!K72</f>
        <v/>
      </c>
      <c r="M752" s="511" t="str">
        <f>'別紙１-2月'!L72</f>
        <v/>
      </c>
      <c r="N752" s="512">
        <f>'別紙１-2月'!M72</f>
        <v>0</v>
      </c>
      <c r="O752" s="511">
        <f>'別紙１-2月'!N72</f>
        <v>0</v>
      </c>
      <c r="P752" s="511" t="str">
        <f>'別紙１-2月'!O72</f>
        <v/>
      </c>
      <c r="Q752" s="511" t="str">
        <f>'別紙１-2月'!P72</f>
        <v/>
      </c>
      <c r="R752" s="511" t="str">
        <f>'別紙１-2月'!Q72</f>
        <v/>
      </c>
      <c r="S752" s="511">
        <f>'別紙１-2月'!R72</f>
        <v>0</v>
      </c>
      <c r="T752" s="512">
        <f>'別紙１-2月'!S72</f>
        <v>0</v>
      </c>
      <c r="U752" s="512">
        <f>'別紙１-2月'!T72</f>
        <v>0</v>
      </c>
      <c r="V752" s="511">
        <f>'別紙１-2月'!U72</f>
        <v>0</v>
      </c>
      <c r="W752" s="511">
        <f>'別紙１-2月'!V72</f>
        <v>0</v>
      </c>
      <c r="X752" s="510" t="str">
        <f>'別紙１-2月'!W72</f>
        <v/>
      </c>
    </row>
    <row r="753">
      <c r="A753" s="510" t="s">
        <v>322</v>
      </c>
      <c r="B753" s="510" t="str">
        <f>'別紙１-2月'!A73</f>
        <v/>
      </c>
      <c r="C753" s="510" t="str">
        <f>'別紙１-2月'!B73</f>
        <v/>
      </c>
      <c r="D753" s="510" t="str">
        <f>'別紙１-2月'!C73</f>
        <v/>
      </c>
      <c r="E753" s="510" t="str">
        <f>'別紙１-2月'!D73</f>
        <v/>
      </c>
      <c r="F753" s="510" t="str">
        <f>'別紙１-2月'!E73</f>
        <v/>
      </c>
      <c r="G753" s="510" t="str">
        <f>'別紙１-2月'!F73</f>
        <v/>
      </c>
      <c r="H753" s="510" t="str">
        <f>'別紙１-2月'!G73</f>
        <v/>
      </c>
      <c r="I753" s="510" t="str">
        <f>'別紙１-2月'!H73</f>
        <v/>
      </c>
      <c r="J753" s="510" t="str">
        <f>'別紙１-2月'!I73</f>
        <v/>
      </c>
      <c r="K753" s="510" t="str">
        <f>'別紙１-2月'!J73</f>
        <v/>
      </c>
      <c r="L753" s="510" t="str">
        <f>'別紙１-2月'!K73</f>
        <v/>
      </c>
      <c r="M753" s="511" t="str">
        <f>'別紙１-2月'!L73</f>
        <v/>
      </c>
      <c r="N753" s="512">
        <f>'別紙１-2月'!M73</f>
        <v>0</v>
      </c>
      <c r="O753" s="511">
        <f>'別紙１-2月'!N73</f>
        <v>0</v>
      </c>
      <c r="P753" s="511" t="str">
        <f>'別紙１-2月'!O73</f>
        <v/>
      </c>
      <c r="Q753" s="511" t="str">
        <f>'別紙１-2月'!P73</f>
        <v/>
      </c>
      <c r="R753" s="511" t="str">
        <f>'別紙１-2月'!Q73</f>
        <v/>
      </c>
      <c r="S753" s="511">
        <f>'別紙１-2月'!R73</f>
        <v>0</v>
      </c>
      <c r="T753" s="512">
        <f>'別紙１-2月'!S73</f>
        <v>0</v>
      </c>
      <c r="U753" s="512">
        <f>'別紙１-2月'!T73</f>
        <v>0</v>
      </c>
      <c r="V753" s="511">
        <f>'別紙１-2月'!U73</f>
        <v>0</v>
      </c>
      <c r="W753" s="511">
        <f>'別紙１-2月'!V73</f>
        <v>0</v>
      </c>
      <c r="X753" s="510" t="str">
        <f>'別紙１-2月'!W73</f>
        <v/>
      </c>
    </row>
    <row r="754">
      <c r="A754" s="510" t="s">
        <v>322</v>
      </c>
      <c r="B754" s="510" t="str">
        <f>'別紙１-2月'!A74</f>
        <v/>
      </c>
      <c r="C754" s="510" t="str">
        <f>'別紙１-2月'!B74</f>
        <v/>
      </c>
      <c r="D754" s="510" t="str">
        <f>'別紙１-2月'!C74</f>
        <v/>
      </c>
      <c r="E754" s="510" t="str">
        <f>'別紙１-2月'!D74</f>
        <v/>
      </c>
      <c r="F754" s="510" t="str">
        <f>'別紙１-2月'!E74</f>
        <v/>
      </c>
      <c r="G754" s="510" t="str">
        <f>'別紙１-2月'!F74</f>
        <v/>
      </c>
      <c r="H754" s="510" t="str">
        <f>'別紙１-2月'!G74</f>
        <v/>
      </c>
      <c r="I754" s="510" t="str">
        <f>'別紙１-2月'!H74</f>
        <v/>
      </c>
      <c r="J754" s="510" t="str">
        <f>'別紙１-2月'!I74</f>
        <v/>
      </c>
      <c r="K754" s="510" t="str">
        <f>'別紙１-2月'!J74</f>
        <v/>
      </c>
      <c r="L754" s="510" t="str">
        <f>'別紙１-2月'!K74</f>
        <v/>
      </c>
      <c r="M754" s="511" t="str">
        <f>'別紙１-2月'!L74</f>
        <v/>
      </c>
      <c r="N754" s="512">
        <f>'別紙１-2月'!M74</f>
        <v>0</v>
      </c>
      <c r="O754" s="511">
        <f>'別紙１-2月'!N74</f>
        <v>0</v>
      </c>
      <c r="P754" s="511" t="str">
        <f>'別紙１-2月'!O74</f>
        <v/>
      </c>
      <c r="Q754" s="511" t="str">
        <f>'別紙１-2月'!P74</f>
        <v/>
      </c>
      <c r="R754" s="511" t="str">
        <f>'別紙１-2月'!Q74</f>
        <v/>
      </c>
      <c r="S754" s="511">
        <f>'別紙１-2月'!R74</f>
        <v>0</v>
      </c>
      <c r="T754" s="512">
        <f>'別紙１-2月'!S74</f>
        <v>0</v>
      </c>
      <c r="U754" s="512">
        <f>'別紙１-2月'!T74</f>
        <v>0</v>
      </c>
      <c r="V754" s="511">
        <f>'別紙１-2月'!U74</f>
        <v>0</v>
      </c>
      <c r="W754" s="511">
        <f>'別紙１-2月'!V74</f>
        <v>0</v>
      </c>
      <c r="X754" s="510" t="str">
        <f>'別紙１-2月'!W74</f>
        <v/>
      </c>
    </row>
    <row r="755">
      <c r="A755" s="510" t="s">
        <v>322</v>
      </c>
      <c r="B755" s="510" t="str">
        <f>'別紙１-2月'!A75</f>
        <v/>
      </c>
      <c r="C755" s="510" t="str">
        <f>'別紙１-2月'!B75</f>
        <v/>
      </c>
      <c r="D755" s="510" t="str">
        <f>'別紙１-2月'!C75</f>
        <v/>
      </c>
      <c r="E755" s="510" t="str">
        <f>'別紙１-2月'!D75</f>
        <v/>
      </c>
      <c r="F755" s="510" t="str">
        <f>'別紙１-2月'!E75</f>
        <v/>
      </c>
      <c r="G755" s="510" t="str">
        <f>'別紙１-2月'!F75</f>
        <v/>
      </c>
      <c r="H755" s="510" t="str">
        <f>'別紙１-2月'!G75</f>
        <v/>
      </c>
      <c r="I755" s="510" t="str">
        <f>'別紙１-2月'!H75</f>
        <v/>
      </c>
      <c r="J755" s="510" t="str">
        <f>'別紙１-2月'!I75</f>
        <v/>
      </c>
      <c r="K755" s="510" t="str">
        <f>'別紙１-2月'!J75</f>
        <v/>
      </c>
      <c r="L755" s="510" t="str">
        <f>'別紙１-2月'!K75</f>
        <v/>
      </c>
      <c r="M755" s="511" t="str">
        <f>'別紙１-2月'!L75</f>
        <v/>
      </c>
      <c r="N755" s="512">
        <f>'別紙１-2月'!M75</f>
        <v>0</v>
      </c>
      <c r="O755" s="511">
        <f>'別紙１-2月'!N75</f>
        <v>0</v>
      </c>
      <c r="P755" s="511" t="str">
        <f>'別紙１-2月'!O75</f>
        <v/>
      </c>
      <c r="Q755" s="511" t="str">
        <f>'別紙１-2月'!P75</f>
        <v/>
      </c>
      <c r="R755" s="511" t="str">
        <f>'別紙１-2月'!Q75</f>
        <v/>
      </c>
      <c r="S755" s="511">
        <f>'別紙１-2月'!R75</f>
        <v>0</v>
      </c>
      <c r="T755" s="512">
        <f>'別紙１-2月'!S75</f>
        <v>0</v>
      </c>
      <c r="U755" s="512">
        <f>'別紙１-2月'!T75</f>
        <v>0</v>
      </c>
      <c r="V755" s="511">
        <f>'別紙１-2月'!U75</f>
        <v>0</v>
      </c>
      <c r="W755" s="511">
        <f>'別紙１-2月'!V75</f>
        <v>0</v>
      </c>
      <c r="X755" s="510" t="str">
        <f>'別紙１-2月'!W75</f>
        <v/>
      </c>
    </row>
    <row r="756">
      <c r="A756" s="510" t="s">
        <v>322</v>
      </c>
      <c r="B756" s="510" t="str">
        <f>'別紙１-2月'!A76</f>
        <v/>
      </c>
      <c r="C756" s="510" t="str">
        <f>'別紙１-2月'!B76</f>
        <v/>
      </c>
      <c r="D756" s="510" t="str">
        <f>'別紙１-2月'!C76</f>
        <v/>
      </c>
      <c r="E756" s="510" t="str">
        <f>'別紙１-2月'!D76</f>
        <v/>
      </c>
      <c r="F756" s="510" t="str">
        <f>'別紙１-2月'!E76</f>
        <v/>
      </c>
      <c r="G756" s="510" t="str">
        <f>'別紙１-2月'!F76</f>
        <v/>
      </c>
      <c r="H756" s="510" t="str">
        <f>'別紙１-2月'!G76</f>
        <v/>
      </c>
      <c r="I756" s="510" t="str">
        <f>'別紙１-2月'!H76</f>
        <v/>
      </c>
      <c r="J756" s="510" t="str">
        <f>'別紙１-2月'!I76</f>
        <v/>
      </c>
      <c r="K756" s="510" t="str">
        <f>'別紙１-2月'!J76</f>
        <v/>
      </c>
      <c r="L756" s="510" t="str">
        <f>'別紙１-2月'!K76</f>
        <v/>
      </c>
      <c r="M756" s="511" t="str">
        <f>'別紙１-2月'!L76</f>
        <v/>
      </c>
      <c r="N756" s="512">
        <f>'別紙１-2月'!M76</f>
        <v>0</v>
      </c>
      <c r="O756" s="511">
        <f>'別紙１-2月'!N76</f>
        <v>0</v>
      </c>
      <c r="P756" s="511" t="str">
        <f>'別紙１-2月'!O76</f>
        <v/>
      </c>
      <c r="Q756" s="511" t="str">
        <f>'別紙１-2月'!P76</f>
        <v/>
      </c>
      <c r="R756" s="511" t="str">
        <f>'別紙１-2月'!Q76</f>
        <v/>
      </c>
      <c r="S756" s="511">
        <f>'別紙１-2月'!R76</f>
        <v>0</v>
      </c>
      <c r="T756" s="512">
        <f>'別紙１-2月'!S76</f>
        <v>0</v>
      </c>
      <c r="U756" s="512">
        <f>'別紙１-2月'!T76</f>
        <v>0</v>
      </c>
      <c r="V756" s="511">
        <f>'別紙１-2月'!U76</f>
        <v>0</v>
      </c>
      <c r="W756" s="511">
        <f>'別紙１-2月'!V76</f>
        <v>0</v>
      </c>
      <c r="X756" s="510" t="str">
        <f>'別紙１-2月'!W76</f>
        <v/>
      </c>
    </row>
    <row r="757">
      <c r="A757" s="510" t="s">
        <v>322</v>
      </c>
      <c r="B757" s="510" t="str">
        <f>'別紙１-2月'!A77</f>
        <v/>
      </c>
      <c r="C757" s="510" t="str">
        <f>'別紙１-2月'!B77</f>
        <v/>
      </c>
      <c r="D757" s="510" t="str">
        <f>'別紙１-2月'!C77</f>
        <v/>
      </c>
      <c r="E757" s="510" t="str">
        <f>'別紙１-2月'!D77</f>
        <v/>
      </c>
      <c r="F757" s="510" t="str">
        <f>'別紙１-2月'!E77</f>
        <v/>
      </c>
      <c r="G757" s="510" t="str">
        <f>'別紙１-2月'!F77</f>
        <v/>
      </c>
      <c r="H757" s="510" t="str">
        <f>'別紙１-2月'!G77</f>
        <v/>
      </c>
      <c r="I757" s="510" t="str">
        <f>'別紙１-2月'!H77</f>
        <v/>
      </c>
      <c r="J757" s="510" t="str">
        <f>'別紙１-2月'!I77</f>
        <v/>
      </c>
      <c r="K757" s="510" t="str">
        <f>'別紙１-2月'!J77</f>
        <v/>
      </c>
      <c r="L757" s="510" t="str">
        <f>'別紙１-2月'!K77</f>
        <v/>
      </c>
      <c r="M757" s="511" t="str">
        <f>'別紙１-2月'!L77</f>
        <v/>
      </c>
      <c r="N757" s="512">
        <f>'別紙１-2月'!M77</f>
        <v>0</v>
      </c>
      <c r="O757" s="511">
        <f>'別紙１-2月'!N77</f>
        <v>0</v>
      </c>
      <c r="P757" s="511" t="str">
        <f>'別紙１-2月'!O77</f>
        <v/>
      </c>
      <c r="Q757" s="511" t="str">
        <f>'別紙１-2月'!P77</f>
        <v/>
      </c>
      <c r="R757" s="511" t="str">
        <f>'別紙１-2月'!Q77</f>
        <v/>
      </c>
      <c r="S757" s="511">
        <f>'別紙１-2月'!R77</f>
        <v>0</v>
      </c>
      <c r="T757" s="512">
        <f>'別紙１-2月'!S77</f>
        <v>0</v>
      </c>
      <c r="U757" s="512">
        <f>'別紙１-2月'!T77</f>
        <v>0</v>
      </c>
      <c r="V757" s="511">
        <f>'別紙１-2月'!U77</f>
        <v>0</v>
      </c>
      <c r="W757" s="511">
        <f>'別紙１-2月'!V77</f>
        <v>0</v>
      </c>
      <c r="X757" s="510" t="str">
        <f>'別紙１-2月'!W77</f>
        <v/>
      </c>
    </row>
    <row r="758">
      <c r="A758" s="510" t="s">
        <v>322</v>
      </c>
      <c r="B758" s="510" t="str">
        <f>'別紙１-2月'!A78</f>
        <v/>
      </c>
      <c r="C758" s="510" t="str">
        <f>'別紙１-2月'!B78</f>
        <v/>
      </c>
      <c r="D758" s="510" t="str">
        <f>'別紙１-2月'!C78</f>
        <v/>
      </c>
      <c r="E758" s="510" t="str">
        <f>'別紙１-2月'!D78</f>
        <v/>
      </c>
      <c r="F758" s="510" t="str">
        <f>'別紙１-2月'!E78</f>
        <v/>
      </c>
      <c r="G758" s="510" t="str">
        <f>'別紙１-2月'!F78</f>
        <v/>
      </c>
      <c r="H758" s="510" t="str">
        <f>'別紙１-2月'!G78</f>
        <v/>
      </c>
      <c r="I758" s="510" t="str">
        <f>'別紙１-2月'!H78</f>
        <v/>
      </c>
      <c r="J758" s="510" t="str">
        <f>'別紙１-2月'!I78</f>
        <v/>
      </c>
      <c r="K758" s="510" t="str">
        <f>'別紙１-2月'!J78</f>
        <v/>
      </c>
      <c r="L758" s="510" t="str">
        <f>'別紙１-2月'!K78</f>
        <v/>
      </c>
      <c r="M758" s="511" t="str">
        <f>'別紙１-2月'!L78</f>
        <v/>
      </c>
      <c r="N758" s="512">
        <f>'別紙１-2月'!M78</f>
        <v>0</v>
      </c>
      <c r="O758" s="511">
        <f>'別紙１-2月'!N78</f>
        <v>0</v>
      </c>
      <c r="P758" s="511" t="str">
        <f>'別紙１-2月'!O78</f>
        <v/>
      </c>
      <c r="Q758" s="511" t="str">
        <f>'別紙１-2月'!P78</f>
        <v/>
      </c>
      <c r="R758" s="511" t="str">
        <f>'別紙１-2月'!Q78</f>
        <v/>
      </c>
      <c r="S758" s="511">
        <f>'別紙１-2月'!R78</f>
        <v>0</v>
      </c>
      <c r="T758" s="512">
        <f>'別紙１-2月'!S78</f>
        <v>0</v>
      </c>
      <c r="U758" s="512">
        <f>'別紙１-2月'!T78</f>
        <v>0</v>
      </c>
      <c r="V758" s="511">
        <f>'別紙１-2月'!U78</f>
        <v>0</v>
      </c>
      <c r="W758" s="511">
        <f>'別紙１-2月'!V78</f>
        <v>0</v>
      </c>
      <c r="X758" s="510" t="str">
        <f>'別紙１-2月'!W78</f>
        <v/>
      </c>
    </row>
    <row r="759">
      <c r="A759" s="510" t="s">
        <v>322</v>
      </c>
      <c r="B759" s="510" t="str">
        <f>'別紙１-2月'!A79</f>
        <v/>
      </c>
      <c r="C759" s="510" t="str">
        <f>'別紙１-2月'!B79</f>
        <v/>
      </c>
      <c r="D759" s="510" t="str">
        <f>'別紙１-2月'!C79</f>
        <v/>
      </c>
      <c r="E759" s="510" t="str">
        <f>'別紙１-2月'!D79</f>
        <v/>
      </c>
      <c r="F759" s="510" t="str">
        <f>'別紙１-2月'!E79</f>
        <v/>
      </c>
      <c r="G759" s="510" t="str">
        <f>'別紙１-2月'!F79</f>
        <v/>
      </c>
      <c r="H759" s="510" t="str">
        <f>'別紙１-2月'!G79</f>
        <v/>
      </c>
      <c r="I759" s="510" t="str">
        <f>'別紙１-2月'!H79</f>
        <v/>
      </c>
      <c r="J759" s="510" t="str">
        <f>'別紙１-2月'!I79</f>
        <v/>
      </c>
      <c r="K759" s="510" t="str">
        <f>'別紙１-2月'!J79</f>
        <v/>
      </c>
      <c r="L759" s="510" t="str">
        <f>'別紙１-2月'!K79</f>
        <v/>
      </c>
      <c r="M759" s="511" t="str">
        <f>'別紙１-2月'!L79</f>
        <v/>
      </c>
      <c r="N759" s="512">
        <f>'別紙１-2月'!M79</f>
        <v>0</v>
      </c>
      <c r="O759" s="511">
        <f>'別紙１-2月'!N79</f>
        <v>0</v>
      </c>
      <c r="P759" s="511" t="str">
        <f>'別紙１-2月'!O79</f>
        <v/>
      </c>
      <c r="Q759" s="511" t="str">
        <f>'別紙１-2月'!P79</f>
        <v/>
      </c>
      <c r="R759" s="511" t="str">
        <f>'別紙１-2月'!Q79</f>
        <v/>
      </c>
      <c r="S759" s="511">
        <f>'別紙１-2月'!R79</f>
        <v>0</v>
      </c>
      <c r="T759" s="512">
        <f>'別紙１-2月'!S79</f>
        <v>0</v>
      </c>
      <c r="U759" s="512">
        <f>'別紙１-2月'!T79</f>
        <v>0</v>
      </c>
      <c r="V759" s="511">
        <f>'別紙１-2月'!U79</f>
        <v>0</v>
      </c>
      <c r="W759" s="511">
        <f>'別紙１-2月'!V79</f>
        <v>0</v>
      </c>
      <c r="X759" s="510" t="str">
        <f>'別紙１-2月'!W79</f>
        <v/>
      </c>
    </row>
    <row r="760">
      <c r="A760" s="510" t="s">
        <v>322</v>
      </c>
      <c r="B760" s="510" t="str">
        <f>'別紙１-2月'!A80</f>
        <v/>
      </c>
      <c r="C760" s="510" t="str">
        <f>'別紙１-2月'!B80</f>
        <v/>
      </c>
      <c r="D760" s="510" t="str">
        <f>'別紙１-2月'!C80</f>
        <v/>
      </c>
      <c r="E760" s="510" t="str">
        <f>'別紙１-2月'!D80</f>
        <v/>
      </c>
      <c r="F760" s="510" t="str">
        <f>'別紙１-2月'!E80</f>
        <v/>
      </c>
      <c r="G760" s="510" t="str">
        <f>'別紙１-2月'!F80</f>
        <v/>
      </c>
      <c r="H760" s="510" t="str">
        <f>'別紙１-2月'!G80</f>
        <v/>
      </c>
      <c r="I760" s="510" t="str">
        <f>'別紙１-2月'!H80</f>
        <v/>
      </c>
      <c r="J760" s="510" t="str">
        <f>'別紙１-2月'!I80</f>
        <v/>
      </c>
      <c r="K760" s="510" t="str">
        <f>'別紙１-2月'!J80</f>
        <v/>
      </c>
      <c r="L760" s="510" t="str">
        <f>'別紙１-2月'!K80</f>
        <v/>
      </c>
      <c r="M760" s="511" t="str">
        <f>'別紙１-2月'!L80</f>
        <v/>
      </c>
      <c r="N760" s="512">
        <f>'別紙１-2月'!M80</f>
        <v>0</v>
      </c>
      <c r="O760" s="511">
        <f>'別紙１-2月'!N80</f>
        <v>0</v>
      </c>
      <c r="P760" s="511" t="str">
        <f>'別紙１-2月'!O80</f>
        <v/>
      </c>
      <c r="Q760" s="511" t="str">
        <f>'別紙１-2月'!P80</f>
        <v/>
      </c>
      <c r="R760" s="511" t="str">
        <f>'別紙１-2月'!Q80</f>
        <v/>
      </c>
      <c r="S760" s="511">
        <f>'別紙１-2月'!R80</f>
        <v>0</v>
      </c>
      <c r="T760" s="512">
        <f>'別紙１-2月'!S80</f>
        <v>0</v>
      </c>
      <c r="U760" s="512">
        <f>'別紙１-2月'!T80</f>
        <v>0</v>
      </c>
      <c r="V760" s="511">
        <f>'別紙１-2月'!U80</f>
        <v>0</v>
      </c>
      <c r="W760" s="511">
        <f>'別紙１-2月'!V80</f>
        <v>0</v>
      </c>
      <c r="X760" s="510" t="str">
        <f>'別紙１-2月'!W80</f>
        <v/>
      </c>
    </row>
    <row r="761">
      <c r="A761" s="510" t="s">
        <v>322</v>
      </c>
      <c r="B761" s="510" t="str">
        <f>'別紙１-2月'!A81</f>
        <v/>
      </c>
      <c r="C761" s="510" t="str">
        <f>'別紙１-2月'!B81</f>
        <v/>
      </c>
      <c r="D761" s="510" t="str">
        <f>'別紙１-2月'!C81</f>
        <v/>
      </c>
      <c r="E761" s="510" t="str">
        <f>'別紙１-2月'!D81</f>
        <v/>
      </c>
      <c r="F761" s="510" t="str">
        <f>'別紙１-2月'!E81</f>
        <v/>
      </c>
      <c r="G761" s="510" t="str">
        <f>'別紙１-2月'!F81</f>
        <v/>
      </c>
      <c r="H761" s="510" t="str">
        <f>'別紙１-2月'!G81</f>
        <v/>
      </c>
      <c r="I761" s="510" t="str">
        <f>'別紙１-2月'!H81</f>
        <v/>
      </c>
      <c r="J761" s="510" t="str">
        <f>'別紙１-2月'!I81</f>
        <v/>
      </c>
      <c r="K761" s="510" t="str">
        <f>'別紙１-2月'!J81</f>
        <v/>
      </c>
      <c r="L761" s="510" t="str">
        <f>'別紙１-2月'!K81</f>
        <v/>
      </c>
      <c r="M761" s="511" t="str">
        <f>'別紙１-2月'!L81</f>
        <v/>
      </c>
      <c r="N761" s="512">
        <f>'別紙１-2月'!M81</f>
        <v>0</v>
      </c>
      <c r="O761" s="511">
        <f>'別紙１-2月'!N81</f>
        <v>0</v>
      </c>
      <c r="P761" s="511" t="str">
        <f>'別紙１-2月'!O81</f>
        <v/>
      </c>
      <c r="Q761" s="511" t="str">
        <f>'別紙１-2月'!P81</f>
        <v/>
      </c>
      <c r="R761" s="511" t="str">
        <f>'別紙１-2月'!Q81</f>
        <v/>
      </c>
      <c r="S761" s="511">
        <f>'別紙１-2月'!R81</f>
        <v>0</v>
      </c>
      <c r="T761" s="512">
        <f>'別紙１-2月'!S81</f>
        <v>0</v>
      </c>
      <c r="U761" s="512">
        <f>'別紙１-2月'!T81</f>
        <v>0</v>
      </c>
      <c r="V761" s="511">
        <f>'別紙１-2月'!U81</f>
        <v>0</v>
      </c>
      <c r="W761" s="511">
        <f>'別紙１-2月'!V81</f>
        <v>0</v>
      </c>
      <c r="X761" s="510" t="str">
        <f>'別紙１-2月'!W81</f>
        <v/>
      </c>
    </row>
    <row r="762">
      <c r="A762" s="510" t="s">
        <v>322</v>
      </c>
      <c r="B762" s="510" t="str">
        <f>'別紙１-2月'!A82</f>
        <v/>
      </c>
      <c r="C762" s="510" t="str">
        <f>'別紙１-2月'!B82</f>
        <v/>
      </c>
      <c r="D762" s="510" t="str">
        <f>'別紙１-2月'!C82</f>
        <v/>
      </c>
      <c r="E762" s="510" t="str">
        <f>'別紙１-2月'!D82</f>
        <v/>
      </c>
      <c r="F762" s="510" t="str">
        <f>'別紙１-2月'!E82</f>
        <v/>
      </c>
      <c r="G762" s="510" t="str">
        <f>'別紙１-2月'!F82</f>
        <v/>
      </c>
      <c r="H762" s="510" t="str">
        <f>'別紙１-2月'!G82</f>
        <v/>
      </c>
      <c r="I762" s="510" t="str">
        <f>'別紙１-2月'!H82</f>
        <v/>
      </c>
      <c r="J762" s="510" t="str">
        <f>'別紙１-2月'!I82</f>
        <v/>
      </c>
      <c r="K762" s="510" t="str">
        <f>'別紙１-2月'!J82</f>
        <v/>
      </c>
      <c r="L762" s="510" t="str">
        <f>'別紙１-2月'!K82</f>
        <v/>
      </c>
      <c r="M762" s="511" t="str">
        <f>'別紙１-2月'!L82</f>
        <v/>
      </c>
      <c r="N762" s="512">
        <f>'別紙１-2月'!M82</f>
        <v>0</v>
      </c>
      <c r="O762" s="511">
        <f>'別紙１-2月'!N82</f>
        <v>0</v>
      </c>
      <c r="P762" s="511" t="str">
        <f>'別紙１-2月'!O82</f>
        <v/>
      </c>
      <c r="Q762" s="511" t="str">
        <f>'別紙１-2月'!P82</f>
        <v/>
      </c>
      <c r="R762" s="511" t="str">
        <f>'別紙１-2月'!Q82</f>
        <v/>
      </c>
      <c r="S762" s="511">
        <f>'別紙１-2月'!R82</f>
        <v>0</v>
      </c>
      <c r="T762" s="512">
        <f>'別紙１-2月'!S82</f>
        <v>0</v>
      </c>
      <c r="U762" s="512">
        <f>'別紙１-2月'!T82</f>
        <v>0</v>
      </c>
      <c r="V762" s="511">
        <f>'別紙１-2月'!U82</f>
        <v>0</v>
      </c>
      <c r="W762" s="511">
        <f>'別紙１-2月'!V82</f>
        <v>0</v>
      </c>
      <c r="X762" s="510" t="str">
        <f>'別紙１-2月'!W82</f>
        <v/>
      </c>
    </row>
    <row r="763">
      <c r="A763" s="510" t="s">
        <v>322</v>
      </c>
      <c r="B763" s="510" t="str">
        <f>'別紙１-2月'!A83</f>
        <v/>
      </c>
      <c r="C763" s="510" t="str">
        <f>'別紙１-2月'!B83</f>
        <v/>
      </c>
      <c r="D763" s="510" t="str">
        <f>'別紙１-2月'!C83</f>
        <v/>
      </c>
      <c r="E763" s="510" t="str">
        <f>'別紙１-2月'!D83</f>
        <v/>
      </c>
      <c r="F763" s="510" t="str">
        <f>'別紙１-2月'!E83</f>
        <v/>
      </c>
      <c r="G763" s="510" t="str">
        <f>'別紙１-2月'!F83</f>
        <v/>
      </c>
      <c r="H763" s="510" t="str">
        <f>'別紙１-2月'!G83</f>
        <v/>
      </c>
      <c r="I763" s="510" t="str">
        <f>'別紙１-2月'!H83</f>
        <v/>
      </c>
      <c r="J763" s="510" t="str">
        <f>'別紙１-2月'!I83</f>
        <v/>
      </c>
      <c r="K763" s="510" t="str">
        <f>'別紙１-2月'!J83</f>
        <v/>
      </c>
      <c r="L763" s="510" t="str">
        <f>'別紙１-2月'!K83</f>
        <v/>
      </c>
      <c r="M763" s="511" t="str">
        <f>'別紙１-2月'!L83</f>
        <v/>
      </c>
      <c r="N763" s="512">
        <f>'別紙１-2月'!M83</f>
        <v>0</v>
      </c>
      <c r="O763" s="511">
        <f>'別紙１-2月'!N83</f>
        <v>0</v>
      </c>
      <c r="P763" s="511" t="str">
        <f>'別紙１-2月'!O83</f>
        <v/>
      </c>
      <c r="Q763" s="511" t="str">
        <f>'別紙１-2月'!P83</f>
        <v/>
      </c>
      <c r="R763" s="511" t="str">
        <f>'別紙１-2月'!Q83</f>
        <v/>
      </c>
      <c r="S763" s="511">
        <f>'別紙１-2月'!R83</f>
        <v>0</v>
      </c>
      <c r="T763" s="512">
        <f>'別紙１-2月'!S83</f>
        <v>0</v>
      </c>
      <c r="U763" s="512">
        <f>'別紙１-2月'!T83</f>
        <v>0</v>
      </c>
      <c r="V763" s="511">
        <f>'別紙１-2月'!U83</f>
        <v>0</v>
      </c>
      <c r="W763" s="511">
        <f>'別紙１-2月'!V83</f>
        <v>0</v>
      </c>
      <c r="X763" s="510" t="str">
        <f>'別紙１-2月'!W83</f>
        <v/>
      </c>
    </row>
    <row r="764">
      <c r="A764" s="510" t="s">
        <v>322</v>
      </c>
      <c r="B764" s="510" t="str">
        <f>'別紙１-2月'!A84</f>
        <v/>
      </c>
      <c r="C764" s="510" t="str">
        <f>'別紙１-2月'!B84</f>
        <v/>
      </c>
      <c r="D764" s="510" t="str">
        <f>'別紙１-2月'!C84</f>
        <v/>
      </c>
      <c r="E764" s="510" t="str">
        <f>'別紙１-2月'!D84</f>
        <v/>
      </c>
      <c r="F764" s="510" t="str">
        <f>'別紙１-2月'!E84</f>
        <v/>
      </c>
      <c r="G764" s="510" t="str">
        <f>'別紙１-2月'!F84</f>
        <v/>
      </c>
      <c r="H764" s="510" t="str">
        <f>'別紙１-2月'!G84</f>
        <v/>
      </c>
      <c r="I764" s="510" t="str">
        <f>'別紙１-2月'!H84</f>
        <v/>
      </c>
      <c r="J764" s="510" t="str">
        <f>'別紙１-2月'!I84</f>
        <v/>
      </c>
      <c r="K764" s="510" t="str">
        <f>'別紙１-2月'!J84</f>
        <v/>
      </c>
      <c r="L764" s="510" t="str">
        <f>'別紙１-2月'!K84</f>
        <v/>
      </c>
      <c r="M764" s="511" t="str">
        <f>'別紙１-2月'!L84</f>
        <v/>
      </c>
      <c r="N764" s="512">
        <f>'別紙１-2月'!M84</f>
        <v>0</v>
      </c>
      <c r="O764" s="511">
        <f>'別紙１-2月'!N84</f>
        <v>0</v>
      </c>
      <c r="P764" s="511" t="str">
        <f>'別紙１-2月'!O84</f>
        <v/>
      </c>
      <c r="Q764" s="511" t="str">
        <f>'別紙１-2月'!P84</f>
        <v/>
      </c>
      <c r="R764" s="511" t="str">
        <f>'別紙１-2月'!Q84</f>
        <v/>
      </c>
      <c r="S764" s="511">
        <f>'別紙１-2月'!R84</f>
        <v>0</v>
      </c>
      <c r="T764" s="512">
        <f>'別紙１-2月'!S84</f>
        <v>0</v>
      </c>
      <c r="U764" s="512">
        <f>'別紙１-2月'!T84</f>
        <v>0</v>
      </c>
      <c r="V764" s="511">
        <f>'別紙１-2月'!U84</f>
        <v>0</v>
      </c>
      <c r="W764" s="511">
        <f>'別紙１-2月'!V84</f>
        <v>0</v>
      </c>
      <c r="X764" s="510" t="str">
        <f>'別紙１-2月'!W84</f>
        <v/>
      </c>
    </row>
    <row r="765">
      <c r="A765" s="510" t="s">
        <v>322</v>
      </c>
      <c r="B765" s="510" t="str">
        <f>'別紙１-2月'!A85</f>
        <v/>
      </c>
      <c r="C765" s="510" t="str">
        <f>'別紙１-2月'!B85</f>
        <v/>
      </c>
      <c r="D765" s="510" t="str">
        <f>'別紙１-2月'!C85</f>
        <v/>
      </c>
      <c r="E765" s="510" t="str">
        <f>'別紙１-2月'!D85</f>
        <v/>
      </c>
      <c r="F765" s="510" t="str">
        <f>'別紙１-2月'!E85</f>
        <v/>
      </c>
      <c r="G765" s="510" t="str">
        <f>'別紙１-2月'!F85</f>
        <v/>
      </c>
      <c r="H765" s="510" t="str">
        <f>'別紙１-2月'!G85</f>
        <v/>
      </c>
      <c r="I765" s="510" t="str">
        <f>'別紙１-2月'!H85</f>
        <v/>
      </c>
      <c r="J765" s="510" t="str">
        <f>'別紙１-2月'!I85</f>
        <v/>
      </c>
      <c r="K765" s="510" t="str">
        <f>'別紙１-2月'!J85</f>
        <v/>
      </c>
      <c r="L765" s="510" t="str">
        <f>'別紙１-2月'!K85</f>
        <v/>
      </c>
      <c r="M765" s="511" t="str">
        <f>'別紙１-2月'!L85</f>
        <v/>
      </c>
      <c r="N765" s="512">
        <f>'別紙１-2月'!M85</f>
        <v>0</v>
      </c>
      <c r="O765" s="511">
        <f>'別紙１-2月'!N85</f>
        <v>0</v>
      </c>
      <c r="P765" s="511" t="str">
        <f>'別紙１-2月'!O85</f>
        <v/>
      </c>
      <c r="Q765" s="511" t="str">
        <f>'別紙１-2月'!P85</f>
        <v/>
      </c>
      <c r="R765" s="511" t="str">
        <f>'別紙１-2月'!Q85</f>
        <v/>
      </c>
      <c r="S765" s="511">
        <f>'別紙１-2月'!R85</f>
        <v>0</v>
      </c>
      <c r="T765" s="512">
        <f>'別紙１-2月'!S85</f>
        <v>0</v>
      </c>
      <c r="U765" s="512">
        <f>'別紙１-2月'!T85</f>
        <v>0</v>
      </c>
      <c r="V765" s="511">
        <f>'別紙１-2月'!U85</f>
        <v>0</v>
      </c>
      <c r="W765" s="511">
        <f>'別紙１-2月'!V85</f>
        <v>0</v>
      </c>
      <c r="X765" s="510" t="str">
        <f>'別紙１-2月'!W85</f>
        <v/>
      </c>
    </row>
    <row r="766">
      <c r="A766" s="510" t="s">
        <v>322</v>
      </c>
      <c r="B766" s="510" t="str">
        <f>'別紙１-2月'!A86</f>
        <v/>
      </c>
      <c r="C766" s="510" t="str">
        <f>'別紙１-2月'!B86</f>
        <v/>
      </c>
      <c r="D766" s="510" t="str">
        <f>'別紙１-2月'!C86</f>
        <v/>
      </c>
      <c r="E766" s="510" t="str">
        <f>'別紙１-2月'!D86</f>
        <v/>
      </c>
      <c r="F766" s="510" t="str">
        <f>'別紙１-2月'!E86</f>
        <v/>
      </c>
      <c r="G766" s="510" t="str">
        <f>'別紙１-2月'!F86</f>
        <v/>
      </c>
      <c r="H766" s="510" t="str">
        <f>'別紙１-2月'!G86</f>
        <v/>
      </c>
      <c r="I766" s="510" t="str">
        <f>'別紙１-2月'!H86</f>
        <v/>
      </c>
      <c r="J766" s="510" t="str">
        <f>'別紙１-2月'!I86</f>
        <v/>
      </c>
      <c r="K766" s="510" t="str">
        <f>'別紙１-2月'!J86</f>
        <v/>
      </c>
      <c r="L766" s="510" t="str">
        <f>'別紙１-2月'!K86</f>
        <v/>
      </c>
      <c r="M766" s="511" t="str">
        <f>'別紙１-2月'!L86</f>
        <v/>
      </c>
      <c r="N766" s="512">
        <f>'別紙１-2月'!M86</f>
        <v>0</v>
      </c>
      <c r="O766" s="511">
        <f>'別紙１-2月'!N86</f>
        <v>0</v>
      </c>
      <c r="P766" s="511" t="str">
        <f>'別紙１-2月'!O86</f>
        <v/>
      </c>
      <c r="Q766" s="511" t="str">
        <f>'別紙１-2月'!P86</f>
        <v/>
      </c>
      <c r="R766" s="511" t="str">
        <f>'別紙１-2月'!Q86</f>
        <v/>
      </c>
      <c r="S766" s="511">
        <f>'別紙１-2月'!R86</f>
        <v>0</v>
      </c>
      <c r="T766" s="512">
        <f>'別紙１-2月'!S86</f>
        <v>0</v>
      </c>
      <c r="U766" s="512">
        <f>'別紙１-2月'!T86</f>
        <v>0</v>
      </c>
      <c r="V766" s="511">
        <f>'別紙１-2月'!U86</f>
        <v>0</v>
      </c>
      <c r="W766" s="511">
        <f>'別紙１-2月'!V86</f>
        <v>0</v>
      </c>
      <c r="X766" s="510" t="str">
        <f>'別紙１-2月'!W86</f>
        <v/>
      </c>
    </row>
    <row r="767">
      <c r="A767" s="510" t="s">
        <v>322</v>
      </c>
      <c r="B767" s="510" t="str">
        <f>'別紙１-2月'!A87</f>
        <v/>
      </c>
      <c r="C767" s="510" t="str">
        <f>'別紙１-2月'!B87</f>
        <v/>
      </c>
      <c r="D767" s="510" t="str">
        <f>'別紙１-2月'!C87</f>
        <v/>
      </c>
      <c r="E767" s="510" t="str">
        <f>'別紙１-2月'!D87</f>
        <v/>
      </c>
      <c r="F767" s="510" t="str">
        <f>'別紙１-2月'!E87</f>
        <v/>
      </c>
      <c r="G767" s="510" t="str">
        <f>'別紙１-2月'!F87</f>
        <v/>
      </c>
      <c r="H767" s="510" t="str">
        <f>'別紙１-2月'!G87</f>
        <v/>
      </c>
      <c r="I767" s="510" t="str">
        <f>'別紙１-2月'!H87</f>
        <v/>
      </c>
      <c r="J767" s="510" t="str">
        <f>'別紙１-2月'!I87</f>
        <v/>
      </c>
      <c r="K767" s="510" t="str">
        <f>'別紙１-2月'!J87</f>
        <v/>
      </c>
      <c r="L767" s="510" t="str">
        <f>'別紙１-2月'!K87</f>
        <v/>
      </c>
      <c r="M767" s="511" t="str">
        <f>'別紙１-2月'!L87</f>
        <v/>
      </c>
      <c r="N767" s="512">
        <f>'別紙１-2月'!M87</f>
        <v>0</v>
      </c>
      <c r="O767" s="511">
        <f>'別紙１-2月'!N87</f>
        <v>0</v>
      </c>
      <c r="P767" s="511" t="str">
        <f>'別紙１-2月'!O87</f>
        <v/>
      </c>
      <c r="Q767" s="511" t="str">
        <f>'別紙１-2月'!P87</f>
        <v/>
      </c>
      <c r="R767" s="511" t="str">
        <f>'別紙１-2月'!Q87</f>
        <v/>
      </c>
      <c r="S767" s="511">
        <f>'別紙１-2月'!R87</f>
        <v>0</v>
      </c>
      <c r="T767" s="512">
        <f>'別紙１-2月'!S87</f>
        <v>0</v>
      </c>
      <c r="U767" s="512">
        <f>'別紙１-2月'!T87</f>
        <v>0</v>
      </c>
      <c r="V767" s="511">
        <f>'別紙１-2月'!U87</f>
        <v>0</v>
      </c>
      <c r="W767" s="511">
        <f>'別紙１-2月'!V87</f>
        <v>0</v>
      </c>
      <c r="X767" s="510" t="str">
        <f>'別紙１-2月'!W87</f>
        <v/>
      </c>
    </row>
    <row r="768">
      <c r="A768" s="510" t="s">
        <v>322</v>
      </c>
      <c r="B768" s="510" t="str">
        <f>'別紙１-2月'!A88</f>
        <v/>
      </c>
      <c r="C768" s="510" t="str">
        <f>'別紙１-2月'!B88</f>
        <v/>
      </c>
      <c r="D768" s="510" t="str">
        <f>'別紙１-2月'!C88</f>
        <v/>
      </c>
      <c r="E768" s="510" t="str">
        <f>'別紙１-2月'!D88</f>
        <v/>
      </c>
      <c r="F768" s="510" t="str">
        <f>'別紙１-2月'!E88</f>
        <v/>
      </c>
      <c r="G768" s="510" t="str">
        <f>'別紙１-2月'!F88</f>
        <v/>
      </c>
      <c r="H768" s="510" t="str">
        <f>'別紙１-2月'!G88</f>
        <v/>
      </c>
      <c r="I768" s="510" t="str">
        <f>'別紙１-2月'!H88</f>
        <v/>
      </c>
      <c r="J768" s="510" t="str">
        <f>'別紙１-2月'!I88</f>
        <v/>
      </c>
      <c r="K768" s="510" t="str">
        <f>'別紙１-2月'!J88</f>
        <v/>
      </c>
      <c r="L768" s="510" t="str">
        <f>'別紙１-2月'!K88</f>
        <v/>
      </c>
      <c r="M768" s="511" t="str">
        <f>'別紙１-2月'!L88</f>
        <v/>
      </c>
      <c r="N768" s="512">
        <f>'別紙１-2月'!M88</f>
        <v>0</v>
      </c>
      <c r="O768" s="511">
        <f>'別紙１-2月'!N88</f>
        <v>0</v>
      </c>
      <c r="P768" s="511" t="str">
        <f>'別紙１-2月'!O88</f>
        <v/>
      </c>
      <c r="Q768" s="511" t="str">
        <f>'別紙１-2月'!P88</f>
        <v/>
      </c>
      <c r="R768" s="511" t="str">
        <f>'別紙１-2月'!Q88</f>
        <v/>
      </c>
      <c r="S768" s="511">
        <f>'別紙１-2月'!R88</f>
        <v>0</v>
      </c>
      <c r="T768" s="512">
        <f>'別紙１-2月'!S88</f>
        <v>0</v>
      </c>
      <c r="U768" s="512">
        <f>'別紙１-2月'!T88</f>
        <v>0</v>
      </c>
      <c r="V768" s="511">
        <f>'別紙１-2月'!U88</f>
        <v>0</v>
      </c>
      <c r="W768" s="511">
        <f>'別紙１-2月'!V88</f>
        <v>0</v>
      </c>
      <c r="X768" s="510" t="str">
        <f>'別紙１-2月'!W88</f>
        <v/>
      </c>
    </row>
    <row r="769">
      <c r="A769" s="510" t="s">
        <v>322</v>
      </c>
      <c r="B769" s="510" t="str">
        <f>'別紙１-2月'!A89</f>
        <v/>
      </c>
      <c r="C769" s="510" t="str">
        <f>'別紙１-2月'!B89</f>
        <v/>
      </c>
      <c r="D769" s="510" t="str">
        <f>'別紙１-2月'!C89</f>
        <v/>
      </c>
      <c r="E769" s="510" t="str">
        <f>'別紙１-2月'!D89</f>
        <v/>
      </c>
      <c r="F769" s="510" t="str">
        <f>'別紙１-2月'!E89</f>
        <v/>
      </c>
      <c r="G769" s="510" t="str">
        <f>'別紙１-2月'!F89</f>
        <v/>
      </c>
      <c r="H769" s="510" t="str">
        <f>'別紙１-2月'!G89</f>
        <v/>
      </c>
      <c r="I769" s="510" t="str">
        <f>'別紙１-2月'!H89</f>
        <v/>
      </c>
      <c r="J769" s="510" t="str">
        <f>'別紙１-2月'!I89</f>
        <v/>
      </c>
      <c r="K769" s="510" t="str">
        <f>'別紙１-2月'!J89</f>
        <v/>
      </c>
      <c r="L769" s="510" t="str">
        <f>'別紙１-2月'!K89</f>
        <v/>
      </c>
      <c r="M769" s="511" t="str">
        <f>'別紙１-2月'!L89</f>
        <v/>
      </c>
      <c r="N769" s="512">
        <f>'別紙１-2月'!M89</f>
        <v>0</v>
      </c>
      <c r="O769" s="511">
        <f>'別紙１-2月'!N89</f>
        <v>0</v>
      </c>
      <c r="P769" s="511" t="str">
        <f>'別紙１-2月'!O89</f>
        <v/>
      </c>
      <c r="Q769" s="511" t="str">
        <f>'別紙１-2月'!P89</f>
        <v/>
      </c>
      <c r="R769" s="511" t="str">
        <f>'別紙１-2月'!Q89</f>
        <v/>
      </c>
      <c r="S769" s="511">
        <f>'別紙１-2月'!R89</f>
        <v>0</v>
      </c>
      <c r="T769" s="512">
        <f>'別紙１-2月'!S89</f>
        <v>0</v>
      </c>
      <c r="U769" s="512">
        <f>'別紙１-2月'!T89</f>
        <v>0</v>
      </c>
      <c r="V769" s="511">
        <f>'別紙１-2月'!U89</f>
        <v>0</v>
      </c>
      <c r="W769" s="511">
        <f>'別紙１-2月'!V89</f>
        <v>0</v>
      </c>
      <c r="X769" s="510" t="str">
        <f>'別紙１-2月'!W89</f>
        <v/>
      </c>
    </row>
    <row r="770">
      <c r="A770" s="510" t="s">
        <v>322</v>
      </c>
      <c r="B770" s="510" t="str">
        <f>'別紙１-2月'!A90</f>
        <v/>
      </c>
      <c r="C770" s="510" t="str">
        <f>'別紙１-2月'!B90</f>
        <v/>
      </c>
      <c r="D770" s="510" t="str">
        <f>'別紙１-2月'!C90</f>
        <v/>
      </c>
      <c r="E770" s="510" t="str">
        <f>'別紙１-2月'!D90</f>
        <v/>
      </c>
      <c r="F770" s="510" t="str">
        <f>'別紙１-2月'!E90</f>
        <v/>
      </c>
      <c r="G770" s="510" t="str">
        <f>'別紙１-2月'!F90</f>
        <v/>
      </c>
      <c r="H770" s="510" t="str">
        <f>'別紙１-2月'!G90</f>
        <v/>
      </c>
      <c r="I770" s="510" t="str">
        <f>'別紙１-2月'!H90</f>
        <v/>
      </c>
      <c r="J770" s="510" t="str">
        <f>'別紙１-2月'!I90</f>
        <v/>
      </c>
      <c r="K770" s="510" t="str">
        <f>'別紙１-2月'!J90</f>
        <v/>
      </c>
      <c r="L770" s="510" t="str">
        <f>'別紙１-2月'!K90</f>
        <v/>
      </c>
      <c r="M770" s="511" t="str">
        <f>'別紙１-2月'!L90</f>
        <v/>
      </c>
      <c r="N770" s="512">
        <f>'別紙１-2月'!M90</f>
        <v>0</v>
      </c>
      <c r="O770" s="511">
        <f>'別紙１-2月'!N90</f>
        <v>0</v>
      </c>
      <c r="P770" s="511" t="str">
        <f>'別紙１-2月'!O90</f>
        <v/>
      </c>
      <c r="Q770" s="511" t="str">
        <f>'別紙１-2月'!P90</f>
        <v/>
      </c>
      <c r="R770" s="511" t="str">
        <f>'別紙１-2月'!Q90</f>
        <v/>
      </c>
      <c r="S770" s="511">
        <f>'別紙１-2月'!R90</f>
        <v>0</v>
      </c>
      <c r="T770" s="512">
        <f>'別紙１-2月'!S90</f>
        <v>0</v>
      </c>
      <c r="U770" s="512">
        <f>'別紙１-2月'!T90</f>
        <v>0</v>
      </c>
      <c r="V770" s="511">
        <f>'別紙１-2月'!U90</f>
        <v>0</v>
      </c>
      <c r="W770" s="511">
        <f>'別紙１-2月'!V90</f>
        <v>0</v>
      </c>
      <c r="X770" s="510" t="str">
        <f>'別紙１-2月'!W90</f>
        <v/>
      </c>
    </row>
    <row r="771">
      <c r="A771" s="510" t="s">
        <v>322</v>
      </c>
      <c r="B771" s="510" t="str">
        <f>'別紙１-2月'!A91</f>
        <v/>
      </c>
      <c r="C771" s="510" t="str">
        <f>'別紙１-2月'!B91</f>
        <v/>
      </c>
      <c r="D771" s="510" t="str">
        <f>'別紙１-2月'!C91</f>
        <v/>
      </c>
      <c r="E771" s="510" t="str">
        <f>'別紙１-2月'!D91</f>
        <v/>
      </c>
      <c r="F771" s="510" t="str">
        <f>'別紙１-2月'!E91</f>
        <v/>
      </c>
      <c r="G771" s="510" t="str">
        <f>'別紙１-2月'!F91</f>
        <v/>
      </c>
      <c r="H771" s="510" t="str">
        <f>'別紙１-2月'!G91</f>
        <v/>
      </c>
      <c r="I771" s="510" t="str">
        <f>'別紙１-2月'!H91</f>
        <v/>
      </c>
      <c r="J771" s="510" t="str">
        <f>'別紙１-2月'!I91</f>
        <v/>
      </c>
      <c r="K771" s="510" t="str">
        <f>'別紙１-2月'!J91</f>
        <v/>
      </c>
      <c r="L771" s="510" t="str">
        <f>'別紙１-2月'!K91</f>
        <v/>
      </c>
      <c r="M771" s="511" t="str">
        <f>'別紙１-2月'!L91</f>
        <v/>
      </c>
      <c r="N771" s="512">
        <f>'別紙１-2月'!M91</f>
        <v>0</v>
      </c>
      <c r="O771" s="511">
        <f>'別紙１-2月'!N91</f>
        <v>0</v>
      </c>
      <c r="P771" s="511" t="str">
        <f>'別紙１-2月'!O91</f>
        <v/>
      </c>
      <c r="Q771" s="511" t="str">
        <f>'別紙１-2月'!P91</f>
        <v/>
      </c>
      <c r="R771" s="511" t="str">
        <f>'別紙１-2月'!Q91</f>
        <v/>
      </c>
      <c r="S771" s="511">
        <f>'別紙１-2月'!R91</f>
        <v>0</v>
      </c>
      <c r="T771" s="512">
        <f>'別紙１-2月'!S91</f>
        <v>0</v>
      </c>
      <c r="U771" s="512">
        <f>'別紙１-2月'!T91</f>
        <v>0</v>
      </c>
      <c r="V771" s="511">
        <f>'別紙１-2月'!U91</f>
        <v>0</v>
      </c>
      <c r="W771" s="511">
        <f>'別紙１-2月'!V91</f>
        <v>0</v>
      </c>
      <c r="X771" s="510" t="str">
        <f>'別紙１-2月'!W91</f>
        <v/>
      </c>
    </row>
    <row r="772">
      <c r="A772" s="510" t="s">
        <v>322</v>
      </c>
      <c r="B772" s="510" t="str">
        <f>'別紙１-2月'!A92</f>
        <v/>
      </c>
      <c r="C772" s="510" t="str">
        <f>'別紙１-2月'!B92</f>
        <v/>
      </c>
      <c r="D772" s="510" t="str">
        <f>'別紙１-2月'!C92</f>
        <v/>
      </c>
      <c r="E772" s="510" t="str">
        <f>'別紙１-2月'!D92</f>
        <v/>
      </c>
      <c r="F772" s="510" t="str">
        <f>'別紙１-2月'!E92</f>
        <v/>
      </c>
      <c r="G772" s="510" t="str">
        <f>'別紙１-2月'!F92</f>
        <v/>
      </c>
      <c r="H772" s="510" t="str">
        <f>'別紙１-2月'!G92</f>
        <v/>
      </c>
      <c r="I772" s="510" t="str">
        <f>'別紙１-2月'!H92</f>
        <v/>
      </c>
      <c r="J772" s="510" t="str">
        <f>'別紙１-2月'!I92</f>
        <v/>
      </c>
      <c r="K772" s="510" t="str">
        <f>'別紙１-2月'!J92</f>
        <v/>
      </c>
      <c r="L772" s="510" t="str">
        <f>'別紙１-2月'!K92</f>
        <v/>
      </c>
      <c r="M772" s="511" t="str">
        <f>'別紙１-2月'!L92</f>
        <v/>
      </c>
      <c r="N772" s="512">
        <f>'別紙１-2月'!M92</f>
        <v>0</v>
      </c>
      <c r="O772" s="511">
        <f>'別紙１-2月'!N92</f>
        <v>0</v>
      </c>
      <c r="P772" s="511" t="str">
        <f>'別紙１-2月'!O92</f>
        <v/>
      </c>
      <c r="Q772" s="511" t="str">
        <f>'別紙１-2月'!P92</f>
        <v/>
      </c>
      <c r="R772" s="511" t="str">
        <f>'別紙１-2月'!Q92</f>
        <v/>
      </c>
      <c r="S772" s="511">
        <f>'別紙１-2月'!R92</f>
        <v>0</v>
      </c>
      <c r="T772" s="512">
        <f>'別紙１-2月'!S92</f>
        <v>0</v>
      </c>
      <c r="U772" s="512">
        <f>'別紙１-2月'!T92</f>
        <v>0</v>
      </c>
      <c r="V772" s="511">
        <f>'別紙１-2月'!U92</f>
        <v>0</v>
      </c>
      <c r="W772" s="511">
        <f>'別紙１-2月'!V92</f>
        <v>0</v>
      </c>
      <c r="X772" s="510" t="str">
        <f>'別紙１-2月'!W92</f>
        <v/>
      </c>
    </row>
    <row r="773">
      <c r="A773" s="510" t="s">
        <v>322</v>
      </c>
      <c r="B773" s="510" t="str">
        <f>'別紙１-2月'!A93</f>
        <v/>
      </c>
      <c r="C773" s="510" t="str">
        <f>'別紙１-2月'!B93</f>
        <v/>
      </c>
      <c r="D773" s="510" t="str">
        <f>'別紙１-2月'!C93</f>
        <v/>
      </c>
      <c r="E773" s="510" t="str">
        <f>'別紙１-2月'!D93</f>
        <v/>
      </c>
      <c r="F773" s="510" t="str">
        <f>'別紙１-2月'!E93</f>
        <v/>
      </c>
      <c r="G773" s="510" t="str">
        <f>'別紙１-2月'!F93</f>
        <v/>
      </c>
      <c r="H773" s="510" t="str">
        <f>'別紙１-2月'!G93</f>
        <v/>
      </c>
      <c r="I773" s="510" t="str">
        <f>'別紙１-2月'!H93</f>
        <v/>
      </c>
      <c r="J773" s="510" t="str">
        <f>'別紙１-2月'!I93</f>
        <v/>
      </c>
      <c r="K773" s="510" t="str">
        <f>'別紙１-2月'!J93</f>
        <v/>
      </c>
      <c r="L773" s="510" t="str">
        <f>'別紙１-2月'!K93</f>
        <v/>
      </c>
      <c r="M773" s="511" t="str">
        <f>'別紙１-2月'!L93</f>
        <v/>
      </c>
      <c r="N773" s="512">
        <f>'別紙１-2月'!M93</f>
        <v>0</v>
      </c>
      <c r="O773" s="511">
        <f>'別紙１-2月'!N93</f>
        <v>0</v>
      </c>
      <c r="P773" s="511" t="str">
        <f>'別紙１-2月'!O93</f>
        <v/>
      </c>
      <c r="Q773" s="511" t="str">
        <f>'別紙１-2月'!P93</f>
        <v/>
      </c>
      <c r="R773" s="511" t="str">
        <f>'別紙１-2月'!Q93</f>
        <v/>
      </c>
      <c r="S773" s="511">
        <f>'別紙１-2月'!R93</f>
        <v>0</v>
      </c>
      <c r="T773" s="512">
        <f>'別紙１-2月'!S93</f>
        <v>0</v>
      </c>
      <c r="U773" s="512">
        <f>'別紙１-2月'!T93</f>
        <v>0</v>
      </c>
      <c r="V773" s="511">
        <f>'別紙１-2月'!U93</f>
        <v>0</v>
      </c>
      <c r="W773" s="511">
        <f>'別紙１-2月'!V93</f>
        <v>0</v>
      </c>
      <c r="X773" s="510" t="str">
        <f>'別紙１-2月'!W93</f>
        <v/>
      </c>
    </row>
    <row r="774">
      <c r="A774" s="510" t="s">
        <v>322</v>
      </c>
      <c r="B774" s="510" t="str">
        <f>'別紙１-2月'!A94</f>
        <v/>
      </c>
      <c r="C774" s="510" t="str">
        <f>'別紙１-2月'!B94</f>
        <v/>
      </c>
      <c r="D774" s="510" t="str">
        <f>'別紙１-2月'!C94</f>
        <v/>
      </c>
      <c r="E774" s="510" t="str">
        <f>'別紙１-2月'!D94</f>
        <v/>
      </c>
      <c r="F774" s="510" t="str">
        <f>'別紙１-2月'!E94</f>
        <v/>
      </c>
      <c r="G774" s="510" t="str">
        <f>'別紙１-2月'!F94</f>
        <v/>
      </c>
      <c r="H774" s="510" t="str">
        <f>'別紙１-2月'!G94</f>
        <v/>
      </c>
      <c r="I774" s="510" t="str">
        <f>'別紙１-2月'!H94</f>
        <v/>
      </c>
      <c r="J774" s="510" t="str">
        <f>'別紙１-2月'!I94</f>
        <v/>
      </c>
      <c r="K774" s="510" t="str">
        <f>'別紙１-2月'!J94</f>
        <v/>
      </c>
      <c r="L774" s="510" t="str">
        <f>'別紙１-2月'!K94</f>
        <v/>
      </c>
      <c r="M774" s="511" t="str">
        <f>'別紙１-2月'!L94</f>
        <v/>
      </c>
      <c r="N774" s="512">
        <f>'別紙１-2月'!M94</f>
        <v>0</v>
      </c>
      <c r="O774" s="511">
        <f>'別紙１-2月'!N94</f>
        <v>0</v>
      </c>
      <c r="P774" s="511" t="str">
        <f>'別紙１-2月'!O94</f>
        <v/>
      </c>
      <c r="Q774" s="511" t="str">
        <f>'別紙１-2月'!P94</f>
        <v/>
      </c>
      <c r="R774" s="511" t="str">
        <f>'別紙１-2月'!Q94</f>
        <v/>
      </c>
      <c r="S774" s="511">
        <f>'別紙１-2月'!R94</f>
        <v>0</v>
      </c>
      <c r="T774" s="512">
        <f>'別紙１-2月'!S94</f>
        <v>0</v>
      </c>
      <c r="U774" s="512">
        <f>'別紙１-2月'!T94</f>
        <v>0</v>
      </c>
      <c r="V774" s="511">
        <f>'別紙１-2月'!U94</f>
        <v>0</v>
      </c>
      <c r="W774" s="511">
        <f>'別紙１-2月'!V94</f>
        <v>0</v>
      </c>
      <c r="X774" s="510" t="str">
        <f>'別紙１-2月'!W94</f>
        <v/>
      </c>
    </row>
    <row r="775">
      <c r="A775" s="510" t="s">
        <v>322</v>
      </c>
      <c r="B775" s="510" t="str">
        <f>'別紙１-2月'!A95</f>
        <v/>
      </c>
      <c r="C775" s="510" t="str">
        <f>'別紙１-2月'!B95</f>
        <v/>
      </c>
      <c r="D775" s="510" t="str">
        <f>'別紙１-2月'!C95</f>
        <v/>
      </c>
      <c r="E775" s="510" t="str">
        <f>'別紙１-2月'!D95</f>
        <v/>
      </c>
      <c r="F775" s="510" t="str">
        <f>'別紙１-2月'!E95</f>
        <v/>
      </c>
      <c r="G775" s="510" t="str">
        <f>'別紙１-2月'!F95</f>
        <v/>
      </c>
      <c r="H775" s="510" t="str">
        <f>'別紙１-2月'!G95</f>
        <v/>
      </c>
      <c r="I775" s="510" t="str">
        <f>'別紙１-2月'!H95</f>
        <v/>
      </c>
      <c r="J775" s="510" t="str">
        <f>'別紙１-2月'!I95</f>
        <v/>
      </c>
      <c r="K775" s="510" t="str">
        <f>'別紙１-2月'!J95</f>
        <v/>
      </c>
      <c r="L775" s="510" t="str">
        <f>'別紙１-2月'!K95</f>
        <v/>
      </c>
      <c r="M775" s="511" t="str">
        <f>'別紙１-2月'!L95</f>
        <v/>
      </c>
      <c r="N775" s="512">
        <f>'別紙１-2月'!M95</f>
        <v>0</v>
      </c>
      <c r="O775" s="511">
        <f>'別紙１-2月'!N95</f>
        <v>0</v>
      </c>
      <c r="P775" s="511" t="str">
        <f>'別紙１-2月'!O95</f>
        <v/>
      </c>
      <c r="Q775" s="511" t="str">
        <f>'別紙１-2月'!P95</f>
        <v/>
      </c>
      <c r="R775" s="511" t="str">
        <f>'別紙１-2月'!Q95</f>
        <v/>
      </c>
      <c r="S775" s="511">
        <f>'別紙１-2月'!R95</f>
        <v>0</v>
      </c>
      <c r="T775" s="512">
        <f>'別紙１-2月'!S95</f>
        <v>0</v>
      </c>
      <c r="U775" s="512">
        <f>'別紙１-2月'!T95</f>
        <v>0</v>
      </c>
      <c r="V775" s="511">
        <f>'別紙１-2月'!U95</f>
        <v>0</v>
      </c>
      <c r="W775" s="511">
        <f>'別紙１-2月'!V95</f>
        <v>0</v>
      </c>
      <c r="X775" s="510" t="str">
        <f>'別紙１-2月'!W95</f>
        <v/>
      </c>
    </row>
    <row r="776">
      <c r="A776" s="510" t="s">
        <v>322</v>
      </c>
      <c r="B776" s="510" t="str">
        <f>'別紙１-2月'!A96</f>
        <v/>
      </c>
      <c r="C776" s="510" t="str">
        <f>'別紙１-2月'!B96</f>
        <v/>
      </c>
      <c r="D776" s="510" t="str">
        <f>'別紙１-2月'!C96</f>
        <v/>
      </c>
      <c r="E776" s="510" t="str">
        <f>'別紙１-2月'!D96</f>
        <v/>
      </c>
      <c r="F776" s="510" t="str">
        <f>'別紙１-2月'!E96</f>
        <v/>
      </c>
      <c r="G776" s="510" t="str">
        <f>'別紙１-2月'!F96</f>
        <v/>
      </c>
      <c r="H776" s="510" t="str">
        <f>'別紙１-2月'!G96</f>
        <v/>
      </c>
      <c r="I776" s="510" t="str">
        <f>'別紙１-2月'!H96</f>
        <v/>
      </c>
      <c r="J776" s="510" t="str">
        <f>'別紙１-2月'!I96</f>
        <v/>
      </c>
      <c r="K776" s="510" t="str">
        <f>'別紙１-2月'!J96</f>
        <v/>
      </c>
      <c r="L776" s="510" t="str">
        <f>'別紙１-2月'!K96</f>
        <v/>
      </c>
      <c r="M776" s="511" t="str">
        <f>'別紙１-2月'!L96</f>
        <v/>
      </c>
      <c r="N776" s="512">
        <f>'別紙１-2月'!M96</f>
        <v>0</v>
      </c>
      <c r="O776" s="511">
        <f>'別紙１-2月'!N96</f>
        <v>0</v>
      </c>
      <c r="P776" s="511" t="str">
        <f>'別紙１-2月'!O96</f>
        <v/>
      </c>
      <c r="Q776" s="511" t="str">
        <f>'別紙１-2月'!P96</f>
        <v/>
      </c>
      <c r="R776" s="511" t="str">
        <f>'別紙１-2月'!Q96</f>
        <v/>
      </c>
      <c r="S776" s="511">
        <f>'別紙１-2月'!R96</f>
        <v>0</v>
      </c>
      <c r="T776" s="512">
        <f>'別紙１-2月'!S96</f>
        <v>0</v>
      </c>
      <c r="U776" s="512">
        <f>'別紙１-2月'!T96</f>
        <v>0</v>
      </c>
      <c r="V776" s="511">
        <f>'別紙１-2月'!U96</f>
        <v>0</v>
      </c>
      <c r="W776" s="511">
        <f>'別紙１-2月'!V96</f>
        <v>0</v>
      </c>
      <c r="X776" s="510" t="str">
        <f>'別紙１-2月'!W96</f>
        <v/>
      </c>
    </row>
    <row r="777">
      <c r="A777" s="510" t="s">
        <v>323</v>
      </c>
      <c r="B777" s="510" t="str">
        <f>'別紙１-3月'!A27</f>
        <v/>
      </c>
      <c r="C777" s="510" t="str">
        <f>'別紙１-3月'!B27</f>
        <v/>
      </c>
      <c r="D777" s="510" t="str">
        <f>'別紙１-3月'!C27</f>
        <v/>
      </c>
      <c r="E777" s="510" t="str">
        <f>'別紙１-3月'!D27</f>
        <v/>
      </c>
      <c r="F777" s="510" t="str">
        <f>'別紙１-3月'!E27</f>
        <v/>
      </c>
      <c r="G777" s="510" t="str">
        <f>'別紙１-3月'!F27</f>
        <v/>
      </c>
      <c r="H777" s="510" t="str">
        <f>'別紙１-3月'!G27</f>
        <v/>
      </c>
      <c r="I777" s="510" t="str">
        <f>'別紙１-3月'!H27</f>
        <v/>
      </c>
      <c r="J777" s="510" t="str">
        <f>'別紙１-3月'!I27</f>
        <v/>
      </c>
      <c r="K777" s="510" t="str">
        <f>'別紙１-3月'!J27</f>
        <v/>
      </c>
      <c r="L777" s="510" t="str">
        <f>'別紙１-3月'!K27</f>
        <v/>
      </c>
      <c r="M777" s="511" t="str">
        <f>'別紙１-3月'!L27</f>
        <v/>
      </c>
      <c r="N777" s="512">
        <f>'別紙１-3月'!M27</f>
        <v>0</v>
      </c>
      <c r="O777" s="511">
        <f>'別紙１-3月'!N27</f>
        <v>0</v>
      </c>
      <c r="P777" s="511" t="str">
        <f>'別紙１-3月'!O27</f>
        <v/>
      </c>
      <c r="Q777" s="511" t="str">
        <f>'別紙１-3月'!P27</f>
        <v/>
      </c>
      <c r="R777" s="511" t="str">
        <f>'別紙１-3月'!Q27</f>
        <v/>
      </c>
      <c r="S777" s="511">
        <f>'別紙１-3月'!R27</f>
        <v>0</v>
      </c>
      <c r="T777" s="512">
        <f>'別紙１-3月'!S27</f>
        <v>0</v>
      </c>
      <c r="U777" s="512">
        <f>'別紙１-3月'!T27</f>
        <v>0</v>
      </c>
      <c r="V777" s="511">
        <f>'別紙１-3月'!U27</f>
        <v>0</v>
      </c>
      <c r="W777" s="511">
        <f>'別紙１-3月'!V27</f>
        <v>0</v>
      </c>
      <c r="X777" s="510" t="str">
        <f>'別紙１-3月'!W27</f>
        <v/>
      </c>
    </row>
    <row r="778">
      <c r="A778" s="510" t="s">
        <v>323</v>
      </c>
      <c r="B778" s="510" t="str">
        <f>'別紙１-3月'!A28</f>
        <v/>
      </c>
      <c r="C778" s="510" t="str">
        <f>'別紙１-3月'!B28</f>
        <v/>
      </c>
      <c r="D778" s="510" t="str">
        <f>'別紙１-3月'!C28</f>
        <v/>
      </c>
      <c r="E778" s="510" t="str">
        <f>'別紙１-3月'!D28</f>
        <v/>
      </c>
      <c r="F778" s="510" t="str">
        <f>'別紙１-3月'!E28</f>
        <v/>
      </c>
      <c r="G778" s="510" t="str">
        <f>'別紙１-3月'!F28</f>
        <v/>
      </c>
      <c r="H778" s="510" t="str">
        <f>'別紙１-3月'!G28</f>
        <v/>
      </c>
      <c r="I778" s="510" t="str">
        <f>'別紙１-3月'!H28</f>
        <v/>
      </c>
      <c r="J778" s="510" t="str">
        <f>'別紙１-3月'!I28</f>
        <v/>
      </c>
      <c r="K778" s="510" t="str">
        <f>'別紙１-3月'!J28</f>
        <v/>
      </c>
      <c r="L778" s="510" t="str">
        <f>'別紙１-3月'!K28</f>
        <v/>
      </c>
      <c r="M778" s="511" t="str">
        <f>'別紙１-3月'!L28</f>
        <v/>
      </c>
      <c r="N778" s="512">
        <f>'別紙１-3月'!M28</f>
        <v>0</v>
      </c>
      <c r="O778" s="511">
        <f>'別紙１-3月'!N28</f>
        <v>0</v>
      </c>
      <c r="P778" s="511" t="str">
        <f>'別紙１-3月'!O28</f>
        <v/>
      </c>
      <c r="Q778" s="511" t="str">
        <f>'別紙１-3月'!P28</f>
        <v/>
      </c>
      <c r="R778" s="511" t="str">
        <f>'別紙１-3月'!Q28</f>
        <v/>
      </c>
      <c r="S778" s="511">
        <f>'別紙１-3月'!R28</f>
        <v>0</v>
      </c>
      <c r="T778" s="512">
        <f>'別紙１-3月'!S28</f>
        <v>0</v>
      </c>
      <c r="U778" s="512">
        <f>'別紙１-3月'!T28</f>
        <v>0</v>
      </c>
      <c r="V778" s="511">
        <f>'別紙１-3月'!U28</f>
        <v>0</v>
      </c>
      <c r="W778" s="511">
        <f>'別紙１-3月'!V28</f>
        <v>0</v>
      </c>
      <c r="X778" s="510" t="str">
        <f>'別紙１-3月'!W28</f>
        <v/>
      </c>
    </row>
    <row r="779">
      <c r="A779" s="510" t="s">
        <v>323</v>
      </c>
      <c r="B779" s="510" t="str">
        <f>'別紙１-3月'!A29</f>
        <v/>
      </c>
      <c r="C779" s="510" t="str">
        <f>'別紙１-3月'!B29</f>
        <v/>
      </c>
      <c r="D779" s="510" t="str">
        <f>'別紙１-3月'!C29</f>
        <v/>
      </c>
      <c r="E779" s="510" t="str">
        <f>'別紙１-3月'!D29</f>
        <v/>
      </c>
      <c r="F779" s="510" t="str">
        <f>'別紙１-3月'!E29</f>
        <v/>
      </c>
      <c r="G779" s="510" t="str">
        <f>'別紙１-3月'!F29</f>
        <v/>
      </c>
      <c r="H779" s="510" t="str">
        <f>'別紙１-3月'!G29</f>
        <v/>
      </c>
      <c r="I779" s="510" t="str">
        <f>'別紙１-3月'!H29</f>
        <v/>
      </c>
      <c r="J779" s="510" t="str">
        <f>'別紙１-3月'!I29</f>
        <v/>
      </c>
      <c r="K779" s="510" t="str">
        <f>'別紙１-3月'!J29</f>
        <v/>
      </c>
      <c r="L779" s="510" t="str">
        <f>'別紙１-3月'!K29</f>
        <v/>
      </c>
      <c r="M779" s="511" t="str">
        <f>'別紙１-3月'!L29</f>
        <v/>
      </c>
      <c r="N779" s="512">
        <f>'別紙１-3月'!M29</f>
        <v>0</v>
      </c>
      <c r="O779" s="511">
        <f>'別紙１-3月'!N29</f>
        <v>0</v>
      </c>
      <c r="P779" s="511" t="str">
        <f>'別紙１-3月'!O29</f>
        <v/>
      </c>
      <c r="Q779" s="511" t="str">
        <f>'別紙１-3月'!P29</f>
        <v/>
      </c>
      <c r="R779" s="511" t="str">
        <f>'別紙１-3月'!Q29</f>
        <v/>
      </c>
      <c r="S779" s="511">
        <f>'別紙１-3月'!R29</f>
        <v>0</v>
      </c>
      <c r="T779" s="512">
        <f>'別紙１-3月'!S29</f>
        <v>0</v>
      </c>
      <c r="U779" s="512">
        <f>'別紙１-3月'!T29</f>
        <v>0</v>
      </c>
      <c r="V779" s="511">
        <f>'別紙１-3月'!U29</f>
        <v>0</v>
      </c>
      <c r="W779" s="511">
        <f>'別紙１-3月'!V29</f>
        <v>0</v>
      </c>
      <c r="X779" s="510" t="str">
        <f>'別紙１-3月'!W29</f>
        <v/>
      </c>
    </row>
    <row r="780">
      <c r="A780" s="510" t="s">
        <v>323</v>
      </c>
      <c r="B780" s="510" t="str">
        <f>'別紙１-3月'!A30</f>
        <v/>
      </c>
      <c r="C780" s="510" t="str">
        <f>'別紙１-3月'!B30</f>
        <v/>
      </c>
      <c r="D780" s="510" t="str">
        <f>'別紙１-3月'!C30</f>
        <v/>
      </c>
      <c r="E780" s="510" t="str">
        <f>'別紙１-3月'!D30</f>
        <v/>
      </c>
      <c r="F780" s="510" t="str">
        <f>'別紙１-3月'!E30</f>
        <v/>
      </c>
      <c r="G780" s="510" t="str">
        <f>'別紙１-3月'!F30</f>
        <v/>
      </c>
      <c r="H780" s="510" t="str">
        <f>'別紙１-3月'!G30</f>
        <v/>
      </c>
      <c r="I780" s="510" t="str">
        <f>'別紙１-3月'!H30</f>
        <v/>
      </c>
      <c r="J780" s="510" t="str">
        <f>'別紙１-3月'!I30</f>
        <v/>
      </c>
      <c r="K780" s="510" t="str">
        <f>'別紙１-3月'!J30</f>
        <v/>
      </c>
      <c r="L780" s="510" t="str">
        <f>'別紙１-3月'!K30</f>
        <v/>
      </c>
      <c r="M780" s="511" t="str">
        <f>'別紙１-3月'!L30</f>
        <v/>
      </c>
      <c r="N780" s="512">
        <f>'別紙１-3月'!M30</f>
        <v>0</v>
      </c>
      <c r="O780" s="511">
        <f>'別紙１-3月'!N30</f>
        <v>0</v>
      </c>
      <c r="P780" s="511" t="str">
        <f>'別紙１-3月'!O30</f>
        <v/>
      </c>
      <c r="Q780" s="511" t="str">
        <f>'別紙１-3月'!P30</f>
        <v/>
      </c>
      <c r="R780" s="511" t="str">
        <f>'別紙１-3月'!Q30</f>
        <v/>
      </c>
      <c r="S780" s="511">
        <f>'別紙１-3月'!R30</f>
        <v>0</v>
      </c>
      <c r="T780" s="512">
        <f>'別紙１-3月'!S30</f>
        <v>0</v>
      </c>
      <c r="U780" s="512">
        <f>'別紙１-3月'!T30</f>
        <v>0</v>
      </c>
      <c r="V780" s="511">
        <f>'別紙１-3月'!U30</f>
        <v>0</v>
      </c>
      <c r="W780" s="511">
        <f>'別紙１-3月'!V30</f>
        <v>0</v>
      </c>
      <c r="X780" s="510" t="str">
        <f>'別紙１-3月'!W30</f>
        <v/>
      </c>
    </row>
    <row r="781">
      <c r="A781" s="510" t="s">
        <v>323</v>
      </c>
      <c r="B781" s="510" t="str">
        <f>'別紙１-3月'!A31</f>
        <v/>
      </c>
      <c r="C781" s="510" t="str">
        <f>'別紙１-3月'!B31</f>
        <v/>
      </c>
      <c r="D781" s="510" t="str">
        <f>'別紙１-3月'!C31</f>
        <v/>
      </c>
      <c r="E781" s="510" t="str">
        <f>'別紙１-3月'!D31</f>
        <v/>
      </c>
      <c r="F781" s="510" t="str">
        <f>'別紙１-3月'!E31</f>
        <v/>
      </c>
      <c r="G781" s="510" t="str">
        <f>'別紙１-3月'!F31</f>
        <v/>
      </c>
      <c r="H781" s="510" t="str">
        <f>'別紙１-3月'!G31</f>
        <v/>
      </c>
      <c r="I781" s="510" t="str">
        <f>'別紙１-3月'!H31</f>
        <v/>
      </c>
      <c r="J781" s="510" t="str">
        <f>'別紙１-3月'!I31</f>
        <v/>
      </c>
      <c r="K781" s="510" t="str">
        <f>'別紙１-3月'!J31</f>
        <v/>
      </c>
      <c r="L781" s="510" t="str">
        <f>'別紙１-3月'!K31</f>
        <v/>
      </c>
      <c r="M781" s="511" t="str">
        <f>'別紙１-3月'!L31</f>
        <v/>
      </c>
      <c r="N781" s="512">
        <f>'別紙１-3月'!M31</f>
        <v>0</v>
      </c>
      <c r="O781" s="511">
        <f>'別紙１-3月'!N31</f>
        <v>0</v>
      </c>
      <c r="P781" s="511" t="str">
        <f>'別紙１-3月'!O31</f>
        <v/>
      </c>
      <c r="Q781" s="511" t="str">
        <f>'別紙１-3月'!P31</f>
        <v/>
      </c>
      <c r="R781" s="511" t="str">
        <f>'別紙１-3月'!Q31</f>
        <v/>
      </c>
      <c r="S781" s="511">
        <f>'別紙１-3月'!R31</f>
        <v>0</v>
      </c>
      <c r="T781" s="512">
        <f>'別紙１-3月'!S31</f>
        <v>0</v>
      </c>
      <c r="U781" s="512">
        <f>'別紙１-3月'!T31</f>
        <v>0</v>
      </c>
      <c r="V781" s="511">
        <f>'別紙１-3月'!U31</f>
        <v>0</v>
      </c>
      <c r="W781" s="511">
        <f>'別紙１-3月'!V31</f>
        <v>0</v>
      </c>
      <c r="X781" s="510" t="str">
        <f>'別紙１-3月'!W31</f>
        <v/>
      </c>
    </row>
    <row r="782">
      <c r="A782" s="510" t="s">
        <v>323</v>
      </c>
      <c r="B782" s="510" t="str">
        <f>'別紙１-3月'!A32</f>
        <v/>
      </c>
      <c r="C782" s="510" t="str">
        <f>'別紙１-3月'!B32</f>
        <v/>
      </c>
      <c r="D782" s="510" t="str">
        <f>'別紙１-3月'!C32</f>
        <v/>
      </c>
      <c r="E782" s="510" t="str">
        <f>'別紙１-3月'!D32</f>
        <v/>
      </c>
      <c r="F782" s="510" t="str">
        <f>'別紙１-3月'!E32</f>
        <v/>
      </c>
      <c r="G782" s="510" t="str">
        <f>'別紙１-3月'!F32</f>
        <v/>
      </c>
      <c r="H782" s="510" t="str">
        <f>'別紙１-3月'!G32</f>
        <v/>
      </c>
      <c r="I782" s="510" t="str">
        <f>'別紙１-3月'!H32</f>
        <v/>
      </c>
      <c r="J782" s="510" t="str">
        <f>'別紙１-3月'!I32</f>
        <v/>
      </c>
      <c r="K782" s="510" t="str">
        <f>'別紙１-3月'!J32</f>
        <v/>
      </c>
      <c r="L782" s="510" t="str">
        <f>'別紙１-3月'!K32</f>
        <v/>
      </c>
      <c r="M782" s="511" t="str">
        <f>'別紙１-3月'!L32</f>
        <v/>
      </c>
      <c r="N782" s="512">
        <f>'別紙１-3月'!M32</f>
        <v>0</v>
      </c>
      <c r="O782" s="511">
        <f>'別紙１-3月'!N32</f>
        <v>0</v>
      </c>
      <c r="P782" s="511" t="str">
        <f>'別紙１-3月'!O32</f>
        <v/>
      </c>
      <c r="Q782" s="511" t="str">
        <f>'別紙１-3月'!P32</f>
        <v/>
      </c>
      <c r="R782" s="511" t="str">
        <f>'別紙１-3月'!Q32</f>
        <v/>
      </c>
      <c r="S782" s="511">
        <f>'別紙１-3月'!R32</f>
        <v>0</v>
      </c>
      <c r="T782" s="512">
        <f>'別紙１-3月'!S32</f>
        <v>0</v>
      </c>
      <c r="U782" s="512">
        <f>'別紙１-3月'!T32</f>
        <v>0</v>
      </c>
      <c r="V782" s="511">
        <f>'別紙１-3月'!U32</f>
        <v>0</v>
      </c>
      <c r="W782" s="511">
        <f>'別紙１-3月'!V32</f>
        <v>0</v>
      </c>
      <c r="X782" s="510" t="str">
        <f>'別紙１-3月'!W32</f>
        <v/>
      </c>
    </row>
    <row r="783">
      <c r="A783" s="510" t="s">
        <v>323</v>
      </c>
      <c r="B783" s="510" t="str">
        <f>'別紙１-3月'!A33</f>
        <v/>
      </c>
      <c r="C783" s="510" t="str">
        <f>'別紙１-3月'!B33</f>
        <v/>
      </c>
      <c r="D783" s="510" t="str">
        <f>'別紙１-3月'!C33</f>
        <v/>
      </c>
      <c r="E783" s="510" t="str">
        <f>'別紙１-3月'!D33</f>
        <v/>
      </c>
      <c r="F783" s="510" t="str">
        <f>'別紙１-3月'!E33</f>
        <v/>
      </c>
      <c r="G783" s="510" t="str">
        <f>'別紙１-3月'!F33</f>
        <v/>
      </c>
      <c r="H783" s="510" t="str">
        <f>'別紙１-3月'!G33</f>
        <v/>
      </c>
      <c r="I783" s="510" t="str">
        <f>'別紙１-3月'!H33</f>
        <v/>
      </c>
      <c r="J783" s="510" t="str">
        <f>'別紙１-3月'!I33</f>
        <v/>
      </c>
      <c r="K783" s="510" t="str">
        <f>'別紙１-3月'!J33</f>
        <v/>
      </c>
      <c r="L783" s="510" t="str">
        <f>'別紙１-3月'!K33</f>
        <v/>
      </c>
      <c r="M783" s="511" t="str">
        <f>'別紙１-3月'!L33</f>
        <v/>
      </c>
      <c r="N783" s="512">
        <f>'別紙１-3月'!M33</f>
        <v>0</v>
      </c>
      <c r="O783" s="511">
        <f>'別紙１-3月'!N33</f>
        <v>0</v>
      </c>
      <c r="P783" s="511" t="str">
        <f>'別紙１-3月'!O33</f>
        <v/>
      </c>
      <c r="Q783" s="511" t="str">
        <f>'別紙１-3月'!P33</f>
        <v/>
      </c>
      <c r="R783" s="511" t="str">
        <f>'別紙１-3月'!Q33</f>
        <v/>
      </c>
      <c r="S783" s="511">
        <f>'別紙１-3月'!R33</f>
        <v>0</v>
      </c>
      <c r="T783" s="512">
        <f>'別紙１-3月'!S33</f>
        <v>0</v>
      </c>
      <c r="U783" s="512">
        <f>'別紙１-3月'!T33</f>
        <v>0</v>
      </c>
      <c r="V783" s="511">
        <f>'別紙１-3月'!U33</f>
        <v>0</v>
      </c>
      <c r="W783" s="511">
        <f>'別紙１-3月'!V33</f>
        <v>0</v>
      </c>
      <c r="X783" s="510" t="str">
        <f>'別紙１-3月'!W33</f>
        <v/>
      </c>
    </row>
    <row r="784">
      <c r="A784" s="510" t="s">
        <v>323</v>
      </c>
      <c r="B784" s="510" t="str">
        <f>'別紙１-3月'!A34</f>
        <v/>
      </c>
      <c r="C784" s="510" t="str">
        <f>'別紙１-3月'!B34</f>
        <v/>
      </c>
      <c r="D784" s="510" t="str">
        <f>'別紙１-3月'!C34</f>
        <v/>
      </c>
      <c r="E784" s="510" t="str">
        <f>'別紙１-3月'!D34</f>
        <v/>
      </c>
      <c r="F784" s="510" t="str">
        <f>'別紙１-3月'!E34</f>
        <v/>
      </c>
      <c r="G784" s="510" t="str">
        <f>'別紙１-3月'!F34</f>
        <v/>
      </c>
      <c r="H784" s="510" t="str">
        <f>'別紙１-3月'!G34</f>
        <v/>
      </c>
      <c r="I784" s="510" t="str">
        <f>'別紙１-3月'!H34</f>
        <v/>
      </c>
      <c r="J784" s="510" t="str">
        <f>'別紙１-3月'!I34</f>
        <v/>
      </c>
      <c r="K784" s="510" t="str">
        <f>'別紙１-3月'!J34</f>
        <v/>
      </c>
      <c r="L784" s="510" t="str">
        <f>'別紙１-3月'!K34</f>
        <v/>
      </c>
      <c r="M784" s="511" t="str">
        <f>'別紙１-3月'!L34</f>
        <v/>
      </c>
      <c r="N784" s="512">
        <f>'別紙１-3月'!M34</f>
        <v>0</v>
      </c>
      <c r="O784" s="511">
        <f>'別紙１-3月'!N34</f>
        <v>0</v>
      </c>
      <c r="P784" s="511" t="str">
        <f>'別紙１-3月'!O34</f>
        <v/>
      </c>
      <c r="Q784" s="511" t="str">
        <f>'別紙１-3月'!P34</f>
        <v/>
      </c>
      <c r="R784" s="511" t="str">
        <f>'別紙１-3月'!Q34</f>
        <v/>
      </c>
      <c r="S784" s="511">
        <f>'別紙１-3月'!R34</f>
        <v>0</v>
      </c>
      <c r="T784" s="512">
        <f>'別紙１-3月'!S34</f>
        <v>0</v>
      </c>
      <c r="U784" s="512">
        <f>'別紙１-3月'!T34</f>
        <v>0</v>
      </c>
      <c r="V784" s="511">
        <f>'別紙１-3月'!U34</f>
        <v>0</v>
      </c>
      <c r="W784" s="511">
        <f>'別紙１-3月'!V34</f>
        <v>0</v>
      </c>
      <c r="X784" s="510" t="str">
        <f>'別紙１-3月'!W34</f>
        <v/>
      </c>
    </row>
    <row r="785">
      <c r="A785" s="510" t="s">
        <v>323</v>
      </c>
      <c r="B785" s="510" t="str">
        <f>'別紙１-3月'!A35</f>
        <v/>
      </c>
      <c r="C785" s="510" t="str">
        <f>'別紙１-3月'!B35</f>
        <v/>
      </c>
      <c r="D785" s="510" t="str">
        <f>'別紙１-3月'!C35</f>
        <v/>
      </c>
      <c r="E785" s="510" t="str">
        <f>'別紙１-3月'!D35</f>
        <v/>
      </c>
      <c r="F785" s="510" t="str">
        <f>'別紙１-3月'!E35</f>
        <v/>
      </c>
      <c r="G785" s="510" t="str">
        <f>'別紙１-3月'!F35</f>
        <v/>
      </c>
      <c r="H785" s="510" t="str">
        <f>'別紙１-3月'!G35</f>
        <v/>
      </c>
      <c r="I785" s="510" t="str">
        <f>'別紙１-3月'!H35</f>
        <v/>
      </c>
      <c r="J785" s="510" t="str">
        <f>'別紙１-3月'!I35</f>
        <v/>
      </c>
      <c r="K785" s="510" t="str">
        <f>'別紙１-3月'!J35</f>
        <v/>
      </c>
      <c r="L785" s="510" t="str">
        <f>'別紙１-3月'!K35</f>
        <v/>
      </c>
      <c r="M785" s="511" t="str">
        <f>'別紙１-3月'!L35</f>
        <v/>
      </c>
      <c r="N785" s="512">
        <f>'別紙１-3月'!M35</f>
        <v>0</v>
      </c>
      <c r="O785" s="511">
        <f>'別紙１-3月'!N35</f>
        <v>0</v>
      </c>
      <c r="P785" s="511" t="str">
        <f>'別紙１-3月'!O35</f>
        <v/>
      </c>
      <c r="Q785" s="511" t="str">
        <f>'別紙１-3月'!P35</f>
        <v/>
      </c>
      <c r="R785" s="511" t="str">
        <f>'別紙１-3月'!Q35</f>
        <v/>
      </c>
      <c r="S785" s="511">
        <f>'別紙１-3月'!R35</f>
        <v>0</v>
      </c>
      <c r="T785" s="512">
        <f>'別紙１-3月'!S35</f>
        <v>0</v>
      </c>
      <c r="U785" s="512">
        <f>'別紙１-3月'!T35</f>
        <v>0</v>
      </c>
      <c r="V785" s="511">
        <f>'別紙１-3月'!U35</f>
        <v>0</v>
      </c>
      <c r="W785" s="511">
        <f>'別紙１-3月'!V35</f>
        <v>0</v>
      </c>
      <c r="X785" s="510" t="str">
        <f>'別紙１-3月'!W35</f>
        <v/>
      </c>
    </row>
    <row r="786">
      <c r="A786" s="510" t="s">
        <v>323</v>
      </c>
      <c r="B786" s="510" t="str">
        <f>'別紙１-3月'!A36</f>
        <v/>
      </c>
      <c r="C786" s="510" t="str">
        <f>'別紙１-3月'!B36</f>
        <v/>
      </c>
      <c r="D786" s="510" t="str">
        <f>'別紙１-3月'!C36</f>
        <v/>
      </c>
      <c r="E786" s="510" t="str">
        <f>'別紙１-3月'!D36</f>
        <v/>
      </c>
      <c r="F786" s="510" t="str">
        <f>'別紙１-3月'!E36</f>
        <v/>
      </c>
      <c r="G786" s="510" t="str">
        <f>'別紙１-3月'!F36</f>
        <v/>
      </c>
      <c r="H786" s="510" t="str">
        <f>'別紙１-3月'!G36</f>
        <v/>
      </c>
      <c r="I786" s="510" t="str">
        <f>'別紙１-3月'!H36</f>
        <v/>
      </c>
      <c r="J786" s="510" t="str">
        <f>'別紙１-3月'!I36</f>
        <v/>
      </c>
      <c r="K786" s="510" t="str">
        <f>'別紙１-3月'!J36</f>
        <v/>
      </c>
      <c r="L786" s="510" t="str">
        <f>'別紙１-3月'!K36</f>
        <v/>
      </c>
      <c r="M786" s="511" t="str">
        <f>'別紙１-3月'!L36</f>
        <v/>
      </c>
      <c r="N786" s="512">
        <f>'別紙１-3月'!M36</f>
        <v>0</v>
      </c>
      <c r="O786" s="511">
        <f>'別紙１-3月'!N36</f>
        <v>0</v>
      </c>
      <c r="P786" s="511" t="str">
        <f>'別紙１-3月'!O36</f>
        <v/>
      </c>
      <c r="Q786" s="511" t="str">
        <f>'別紙１-3月'!P36</f>
        <v/>
      </c>
      <c r="R786" s="511" t="str">
        <f>'別紙１-3月'!Q36</f>
        <v/>
      </c>
      <c r="S786" s="511">
        <f>'別紙１-3月'!R36</f>
        <v>0</v>
      </c>
      <c r="T786" s="512">
        <f>'別紙１-3月'!S36</f>
        <v>0</v>
      </c>
      <c r="U786" s="512">
        <f>'別紙１-3月'!T36</f>
        <v>0</v>
      </c>
      <c r="V786" s="511">
        <f>'別紙１-3月'!U36</f>
        <v>0</v>
      </c>
      <c r="W786" s="511">
        <f>'別紙１-3月'!V36</f>
        <v>0</v>
      </c>
      <c r="X786" s="510" t="str">
        <f>'別紙１-3月'!W36</f>
        <v/>
      </c>
    </row>
    <row r="787">
      <c r="A787" s="510" t="s">
        <v>323</v>
      </c>
      <c r="B787" s="510" t="str">
        <f>'別紙１-3月'!A37</f>
        <v/>
      </c>
      <c r="C787" s="510" t="str">
        <f>'別紙１-3月'!B37</f>
        <v/>
      </c>
      <c r="D787" s="510" t="str">
        <f>'別紙１-3月'!C37</f>
        <v/>
      </c>
      <c r="E787" s="510" t="str">
        <f>'別紙１-3月'!D37</f>
        <v/>
      </c>
      <c r="F787" s="510" t="str">
        <f>'別紙１-3月'!E37</f>
        <v/>
      </c>
      <c r="G787" s="510" t="str">
        <f>'別紙１-3月'!F37</f>
        <v/>
      </c>
      <c r="H787" s="510" t="str">
        <f>'別紙１-3月'!G37</f>
        <v/>
      </c>
      <c r="I787" s="510" t="str">
        <f>'別紙１-3月'!H37</f>
        <v/>
      </c>
      <c r="J787" s="510" t="str">
        <f>'別紙１-3月'!I37</f>
        <v/>
      </c>
      <c r="K787" s="510" t="str">
        <f>'別紙１-3月'!J37</f>
        <v/>
      </c>
      <c r="L787" s="510" t="str">
        <f>'別紙１-3月'!K37</f>
        <v/>
      </c>
      <c r="M787" s="511" t="str">
        <f>'別紙１-3月'!L37</f>
        <v/>
      </c>
      <c r="N787" s="512">
        <f>'別紙１-3月'!M37</f>
        <v>0</v>
      </c>
      <c r="O787" s="511">
        <f>'別紙１-3月'!N37</f>
        <v>0</v>
      </c>
      <c r="P787" s="511" t="str">
        <f>'別紙１-3月'!O37</f>
        <v/>
      </c>
      <c r="Q787" s="511" t="str">
        <f>'別紙１-3月'!P37</f>
        <v/>
      </c>
      <c r="R787" s="511" t="str">
        <f>'別紙１-3月'!Q37</f>
        <v/>
      </c>
      <c r="S787" s="511">
        <f>'別紙１-3月'!R37</f>
        <v>0</v>
      </c>
      <c r="T787" s="512">
        <f>'別紙１-3月'!S37</f>
        <v>0</v>
      </c>
      <c r="U787" s="512">
        <f>'別紙１-3月'!T37</f>
        <v>0</v>
      </c>
      <c r="V787" s="511">
        <f>'別紙１-3月'!U37</f>
        <v>0</v>
      </c>
      <c r="W787" s="511">
        <f>'別紙１-3月'!V37</f>
        <v>0</v>
      </c>
      <c r="X787" s="510" t="str">
        <f>'別紙１-3月'!W37</f>
        <v/>
      </c>
    </row>
    <row r="788">
      <c r="A788" s="510" t="s">
        <v>323</v>
      </c>
      <c r="B788" s="510" t="str">
        <f>'別紙１-3月'!A38</f>
        <v/>
      </c>
      <c r="C788" s="510" t="str">
        <f>'別紙１-3月'!B38</f>
        <v/>
      </c>
      <c r="D788" s="510" t="str">
        <f>'別紙１-3月'!C38</f>
        <v/>
      </c>
      <c r="E788" s="510" t="str">
        <f>'別紙１-3月'!D38</f>
        <v/>
      </c>
      <c r="F788" s="510" t="str">
        <f>'別紙１-3月'!E38</f>
        <v/>
      </c>
      <c r="G788" s="510" t="str">
        <f>'別紙１-3月'!F38</f>
        <v/>
      </c>
      <c r="H788" s="510" t="str">
        <f>'別紙１-3月'!G38</f>
        <v/>
      </c>
      <c r="I788" s="510" t="str">
        <f>'別紙１-3月'!H38</f>
        <v/>
      </c>
      <c r="J788" s="510" t="str">
        <f>'別紙１-3月'!I38</f>
        <v/>
      </c>
      <c r="K788" s="510" t="str">
        <f>'別紙１-3月'!J38</f>
        <v/>
      </c>
      <c r="L788" s="510" t="str">
        <f>'別紙１-3月'!K38</f>
        <v/>
      </c>
      <c r="M788" s="511" t="str">
        <f>'別紙１-3月'!L38</f>
        <v/>
      </c>
      <c r="N788" s="512">
        <f>'別紙１-3月'!M38</f>
        <v>0</v>
      </c>
      <c r="O788" s="511">
        <f>'別紙１-3月'!N38</f>
        <v>0</v>
      </c>
      <c r="P788" s="511" t="str">
        <f>'別紙１-3月'!O38</f>
        <v/>
      </c>
      <c r="Q788" s="511" t="str">
        <f>'別紙１-3月'!P38</f>
        <v/>
      </c>
      <c r="R788" s="511" t="str">
        <f>'別紙１-3月'!Q38</f>
        <v/>
      </c>
      <c r="S788" s="511">
        <f>'別紙１-3月'!R38</f>
        <v>0</v>
      </c>
      <c r="T788" s="512">
        <f>'別紙１-3月'!S38</f>
        <v>0</v>
      </c>
      <c r="U788" s="512">
        <f>'別紙１-3月'!T38</f>
        <v>0</v>
      </c>
      <c r="V788" s="511">
        <f>'別紙１-3月'!U38</f>
        <v>0</v>
      </c>
      <c r="W788" s="511">
        <f>'別紙１-3月'!V38</f>
        <v>0</v>
      </c>
      <c r="X788" s="510" t="str">
        <f>'別紙１-3月'!W38</f>
        <v/>
      </c>
    </row>
    <row r="789">
      <c r="A789" s="510" t="s">
        <v>323</v>
      </c>
      <c r="B789" s="510" t="str">
        <f>'別紙１-3月'!A39</f>
        <v/>
      </c>
      <c r="C789" s="510" t="str">
        <f>'別紙１-3月'!B39</f>
        <v/>
      </c>
      <c r="D789" s="510" t="str">
        <f>'別紙１-3月'!C39</f>
        <v/>
      </c>
      <c r="E789" s="510" t="str">
        <f>'別紙１-3月'!D39</f>
        <v/>
      </c>
      <c r="F789" s="510" t="str">
        <f>'別紙１-3月'!E39</f>
        <v/>
      </c>
      <c r="G789" s="510" t="str">
        <f>'別紙１-3月'!F39</f>
        <v/>
      </c>
      <c r="H789" s="510" t="str">
        <f>'別紙１-3月'!G39</f>
        <v/>
      </c>
      <c r="I789" s="510" t="str">
        <f>'別紙１-3月'!H39</f>
        <v/>
      </c>
      <c r="J789" s="510" t="str">
        <f>'別紙１-3月'!I39</f>
        <v/>
      </c>
      <c r="K789" s="510" t="str">
        <f>'別紙１-3月'!J39</f>
        <v/>
      </c>
      <c r="L789" s="510" t="str">
        <f>'別紙１-3月'!K39</f>
        <v/>
      </c>
      <c r="M789" s="511" t="str">
        <f>'別紙１-3月'!L39</f>
        <v/>
      </c>
      <c r="N789" s="512">
        <f>'別紙１-3月'!M39</f>
        <v>0</v>
      </c>
      <c r="O789" s="511">
        <f>'別紙１-3月'!N39</f>
        <v>0</v>
      </c>
      <c r="P789" s="511" t="str">
        <f>'別紙１-3月'!O39</f>
        <v/>
      </c>
      <c r="Q789" s="511" t="str">
        <f>'別紙１-3月'!P39</f>
        <v/>
      </c>
      <c r="R789" s="511" t="str">
        <f>'別紙１-3月'!Q39</f>
        <v/>
      </c>
      <c r="S789" s="511">
        <f>'別紙１-3月'!R39</f>
        <v>0</v>
      </c>
      <c r="T789" s="512">
        <f>'別紙１-3月'!S39</f>
        <v>0</v>
      </c>
      <c r="U789" s="512">
        <f>'別紙１-3月'!T39</f>
        <v>0</v>
      </c>
      <c r="V789" s="511">
        <f>'別紙１-3月'!U39</f>
        <v>0</v>
      </c>
      <c r="W789" s="511">
        <f>'別紙１-3月'!V39</f>
        <v>0</v>
      </c>
      <c r="X789" s="510" t="str">
        <f>'別紙１-3月'!W39</f>
        <v/>
      </c>
    </row>
    <row r="790">
      <c r="A790" s="510" t="s">
        <v>323</v>
      </c>
      <c r="B790" s="510" t="str">
        <f>'別紙１-3月'!A40</f>
        <v/>
      </c>
      <c r="C790" s="510" t="str">
        <f>'別紙１-3月'!B40</f>
        <v/>
      </c>
      <c r="D790" s="510" t="str">
        <f>'別紙１-3月'!C40</f>
        <v/>
      </c>
      <c r="E790" s="510" t="str">
        <f>'別紙１-3月'!D40</f>
        <v/>
      </c>
      <c r="F790" s="510" t="str">
        <f>'別紙１-3月'!E40</f>
        <v/>
      </c>
      <c r="G790" s="510" t="str">
        <f>'別紙１-3月'!F40</f>
        <v/>
      </c>
      <c r="H790" s="510" t="str">
        <f>'別紙１-3月'!G40</f>
        <v/>
      </c>
      <c r="I790" s="510" t="str">
        <f>'別紙１-3月'!H40</f>
        <v/>
      </c>
      <c r="J790" s="510" t="str">
        <f>'別紙１-3月'!I40</f>
        <v/>
      </c>
      <c r="K790" s="510" t="str">
        <f>'別紙１-3月'!J40</f>
        <v/>
      </c>
      <c r="L790" s="510" t="str">
        <f>'別紙１-3月'!K40</f>
        <v/>
      </c>
      <c r="M790" s="511" t="str">
        <f>'別紙１-3月'!L40</f>
        <v/>
      </c>
      <c r="N790" s="512">
        <f>'別紙１-3月'!M40</f>
        <v>0</v>
      </c>
      <c r="O790" s="511">
        <f>'別紙１-3月'!N40</f>
        <v>0</v>
      </c>
      <c r="P790" s="511" t="str">
        <f>'別紙１-3月'!O40</f>
        <v/>
      </c>
      <c r="Q790" s="511" t="str">
        <f>'別紙１-3月'!P40</f>
        <v/>
      </c>
      <c r="R790" s="511" t="str">
        <f>'別紙１-3月'!Q40</f>
        <v/>
      </c>
      <c r="S790" s="511">
        <f>'別紙１-3月'!R40</f>
        <v>0</v>
      </c>
      <c r="T790" s="512">
        <f>'別紙１-3月'!S40</f>
        <v>0</v>
      </c>
      <c r="U790" s="512">
        <f>'別紙１-3月'!T40</f>
        <v>0</v>
      </c>
      <c r="V790" s="511">
        <f>'別紙１-3月'!U40</f>
        <v>0</v>
      </c>
      <c r="W790" s="511">
        <f>'別紙１-3月'!V40</f>
        <v>0</v>
      </c>
      <c r="X790" s="510" t="str">
        <f>'別紙１-3月'!W40</f>
        <v/>
      </c>
    </row>
    <row r="791">
      <c r="A791" s="510" t="s">
        <v>323</v>
      </c>
      <c r="B791" s="510" t="str">
        <f>'別紙１-3月'!A41</f>
        <v/>
      </c>
      <c r="C791" s="510" t="str">
        <f>'別紙１-3月'!B41</f>
        <v/>
      </c>
      <c r="D791" s="510" t="str">
        <f>'別紙１-3月'!C41</f>
        <v/>
      </c>
      <c r="E791" s="510" t="str">
        <f>'別紙１-3月'!D41</f>
        <v/>
      </c>
      <c r="F791" s="510" t="str">
        <f>'別紙１-3月'!E41</f>
        <v/>
      </c>
      <c r="G791" s="510" t="str">
        <f>'別紙１-3月'!F41</f>
        <v/>
      </c>
      <c r="H791" s="510" t="str">
        <f>'別紙１-3月'!G41</f>
        <v/>
      </c>
      <c r="I791" s="510" t="str">
        <f>'別紙１-3月'!H41</f>
        <v/>
      </c>
      <c r="J791" s="510" t="str">
        <f>'別紙１-3月'!I41</f>
        <v/>
      </c>
      <c r="K791" s="510" t="str">
        <f>'別紙１-3月'!J41</f>
        <v/>
      </c>
      <c r="L791" s="510" t="str">
        <f>'別紙１-3月'!K41</f>
        <v/>
      </c>
      <c r="M791" s="511" t="str">
        <f>'別紙１-3月'!L41</f>
        <v/>
      </c>
      <c r="N791" s="512">
        <f>'別紙１-3月'!M41</f>
        <v>0</v>
      </c>
      <c r="O791" s="511">
        <f>'別紙１-3月'!N41</f>
        <v>0</v>
      </c>
      <c r="P791" s="511" t="str">
        <f>'別紙１-3月'!O41</f>
        <v/>
      </c>
      <c r="Q791" s="511" t="str">
        <f>'別紙１-3月'!P41</f>
        <v/>
      </c>
      <c r="R791" s="511" t="str">
        <f>'別紙１-3月'!Q41</f>
        <v/>
      </c>
      <c r="S791" s="511">
        <f>'別紙１-3月'!R41</f>
        <v>0</v>
      </c>
      <c r="T791" s="512">
        <f>'別紙１-3月'!S41</f>
        <v>0</v>
      </c>
      <c r="U791" s="512">
        <f>'別紙１-3月'!T41</f>
        <v>0</v>
      </c>
      <c r="V791" s="511">
        <f>'別紙１-3月'!U41</f>
        <v>0</v>
      </c>
      <c r="W791" s="511">
        <f>'別紙１-3月'!V41</f>
        <v>0</v>
      </c>
      <c r="X791" s="510" t="str">
        <f>'別紙１-3月'!W41</f>
        <v/>
      </c>
    </row>
    <row r="792">
      <c r="A792" s="510" t="s">
        <v>323</v>
      </c>
      <c r="B792" s="510" t="str">
        <f>'別紙１-3月'!A42</f>
        <v/>
      </c>
      <c r="C792" s="510" t="str">
        <f>'別紙１-3月'!B42</f>
        <v/>
      </c>
      <c r="D792" s="510" t="str">
        <f>'別紙１-3月'!C42</f>
        <v/>
      </c>
      <c r="E792" s="510" t="str">
        <f>'別紙１-3月'!D42</f>
        <v/>
      </c>
      <c r="F792" s="510" t="str">
        <f>'別紙１-3月'!E42</f>
        <v/>
      </c>
      <c r="G792" s="510" t="str">
        <f>'別紙１-3月'!F42</f>
        <v/>
      </c>
      <c r="H792" s="510" t="str">
        <f>'別紙１-3月'!G42</f>
        <v/>
      </c>
      <c r="I792" s="510" t="str">
        <f>'別紙１-3月'!H42</f>
        <v/>
      </c>
      <c r="J792" s="510" t="str">
        <f>'別紙１-3月'!I42</f>
        <v/>
      </c>
      <c r="K792" s="510" t="str">
        <f>'別紙１-3月'!J42</f>
        <v/>
      </c>
      <c r="L792" s="510" t="str">
        <f>'別紙１-3月'!K42</f>
        <v/>
      </c>
      <c r="M792" s="511" t="str">
        <f>'別紙１-3月'!L42</f>
        <v/>
      </c>
      <c r="N792" s="512">
        <f>'別紙１-3月'!M42</f>
        <v>0</v>
      </c>
      <c r="O792" s="511">
        <f>'別紙１-3月'!N42</f>
        <v>0</v>
      </c>
      <c r="P792" s="511" t="str">
        <f>'別紙１-3月'!O42</f>
        <v/>
      </c>
      <c r="Q792" s="511" t="str">
        <f>'別紙１-3月'!P42</f>
        <v/>
      </c>
      <c r="R792" s="511" t="str">
        <f>'別紙１-3月'!Q42</f>
        <v/>
      </c>
      <c r="S792" s="511">
        <f>'別紙１-3月'!R42</f>
        <v>0</v>
      </c>
      <c r="T792" s="512">
        <f>'別紙１-3月'!S42</f>
        <v>0</v>
      </c>
      <c r="U792" s="512">
        <f>'別紙１-3月'!T42</f>
        <v>0</v>
      </c>
      <c r="V792" s="511">
        <f>'別紙１-3月'!U42</f>
        <v>0</v>
      </c>
      <c r="W792" s="511">
        <f>'別紙１-3月'!V42</f>
        <v>0</v>
      </c>
      <c r="X792" s="510" t="str">
        <f>'別紙１-3月'!W42</f>
        <v/>
      </c>
    </row>
    <row r="793">
      <c r="A793" s="510" t="s">
        <v>323</v>
      </c>
      <c r="B793" s="510" t="str">
        <f>'別紙１-3月'!A43</f>
        <v/>
      </c>
      <c r="C793" s="510" t="str">
        <f>'別紙１-3月'!B43</f>
        <v/>
      </c>
      <c r="D793" s="510" t="str">
        <f>'別紙１-3月'!C43</f>
        <v/>
      </c>
      <c r="E793" s="510" t="str">
        <f>'別紙１-3月'!D43</f>
        <v/>
      </c>
      <c r="F793" s="510" t="str">
        <f>'別紙１-3月'!E43</f>
        <v/>
      </c>
      <c r="G793" s="510" t="str">
        <f>'別紙１-3月'!F43</f>
        <v/>
      </c>
      <c r="H793" s="510" t="str">
        <f>'別紙１-3月'!G43</f>
        <v/>
      </c>
      <c r="I793" s="510" t="str">
        <f>'別紙１-3月'!H43</f>
        <v/>
      </c>
      <c r="J793" s="510" t="str">
        <f>'別紙１-3月'!I43</f>
        <v/>
      </c>
      <c r="K793" s="510" t="str">
        <f>'別紙１-3月'!J43</f>
        <v/>
      </c>
      <c r="L793" s="510" t="str">
        <f>'別紙１-3月'!K43</f>
        <v/>
      </c>
      <c r="M793" s="511" t="str">
        <f>'別紙１-3月'!L43</f>
        <v/>
      </c>
      <c r="N793" s="512">
        <f>'別紙１-3月'!M43</f>
        <v>0</v>
      </c>
      <c r="O793" s="511">
        <f>'別紙１-3月'!N43</f>
        <v>0</v>
      </c>
      <c r="P793" s="511" t="str">
        <f>'別紙１-3月'!O43</f>
        <v/>
      </c>
      <c r="Q793" s="511" t="str">
        <f>'別紙１-3月'!P43</f>
        <v/>
      </c>
      <c r="R793" s="511" t="str">
        <f>'別紙１-3月'!Q43</f>
        <v/>
      </c>
      <c r="S793" s="511">
        <f>'別紙１-3月'!R43</f>
        <v>0</v>
      </c>
      <c r="T793" s="512">
        <f>'別紙１-3月'!S43</f>
        <v>0</v>
      </c>
      <c r="U793" s="512">
        <f>'別紙１-3月'!T43</f>
        <v>0</v>
      </c>
      <c r="V793" s="511">
        <f>'別紙１-3月'!U43</f>
        <v>0</v>
      </c>
      <c r="W793" s="511">
        <f>'別紙１-3月'!V43</f>
        <v>0</v>
      </c>
      <c r="X793" s="510" t="str">
        <f>'別紙１-3月'!W43</f>
        <v/>
      </c>
    </row>
    <row r="794">
      <c r="A794" s="510" t="s">
        <v>323</v>
      </c>
      <c r="B794" s="510" t="str">
        <f>'別紙１-3月'!A44</f>
        <v/>
      </c>
      <c r="C794" s="510" t="str">
        <f>'別紙１-3月'!B44</f>
        <v/>
      </c>
      <c r="D794" s="510" t="str">
        <f>'別紙１-3月'!C44</f>
        <v/>
      </c>
      <c r="E794" s="510" t="str">
        <f>'別紙１-3月'!D44</f>
        <v/>
      </c>
      <c r="F794" s="510" t="str">
        <f>'別紙１-3月'!E44</f>
        <v/>
      </c>
      <c r="G794" s="510" t="str">
        <f>'別紙１-3月'!F44</f>
        <v/>
      </c>
      <c r="H794" s="510" t="str">
        <f>'別紙１-3月'!G44</f>
        <v/>
      </c>
      <c r="I794" s="510" t="str">
        <f>'別紙１-3月'!H44</f>
        <v/>
      </c>
      <c r="J794" s="510" t="str">
        <f>'別紙１-3月'!I44</f>
        <v/>
      </c>
      <c r="K794" s="510" t="str">
        <f>'別紙１-3月'!J44</f>
        <v/>
      </c>
      <c r="L794" s="510" t="str">
        <f>'別紙１-3月'!K44</f>
        <v/>
      </c>
      <c r="M794" s="511" t="str">
        <f>'別紙１-3月'!L44</f>
        <v/>
      </c>
      <c r="N794" s="512">
        <f>'別紙１-3月'!M44</f>
        <v>0</v>
      </c>
      <c r="O794" s="511">
        <f>'別紙１-3月'!N44</f>
        <v>0</v>
      </c>
      <c r="P794" s="511" t="str">
        <f>'別紙１-3月'!O44</f>
        <v/>
      </c>
      <c r="Q794" s="511" t="str">
        <f>'別紙１-3月'!P44</f>
        <v/>
      </c>
      <c r="R794" s="511" t="str">
        <f>'別紙１-3月'!Q44</f>
        <v/>
      </c>
      <c r="S794" s="511">
        <f>'別紙１-3月'!R44</f>
        <v>0</v>
      </c>
      <c r="T794" s="512">
        <f>'別紙１-3月'!S44</f>
        <v>0</v>
      </c>
      <c r="U794" s="512">
        <f>'別紙１-3月'!T44</f>
        <v>0</v>
      </c>
      <c r="V794" s="511">
        <f>'別紙１-3月'!U44</f>
        <v>0</v>
      </c>
      <c r="W794" s="511">
        <f>'別紙１-3月'!V44</f>
        <v>0</v>
      </c>
      <c r="X794" s="510" t="str">
        <f>'別紙１-3月'!W44</f>
        <v/>
      </c>
    </row>
    <row r="795">
      <c r="A795" s="510" t="s">
        <v>323</v>
      </c>
      <c r="B795" s="510" t="str">
        <f>'別紙１-3月'!A45</f>
        <v/>
      </c>
      <c r="C795" s="510" t="str">
        <f>'別紙１-3月'!B45</f>
        <v/>
      </c>
      <c r="D795" s="510" t="str">
        <f>'別紙１-3月'!C45</f>
        <v/>
      </c>
      <c r="E795" s="510" t="str">
        <f>'別紙１-3月'!D45</f>
        <v/>
      </c>
      <c r="F795" s="510" t="str">
        <f>'別紙１-3月'!E45</f>
        <v/>
      </c>
      <c r="G795" s="510" t="str">
        <f>'別紙１-3月'!F45</f>
        <v/>
      </c>
      <c r="H795" s="510" t="str">
        <f>'別紙１-3月'!G45</f>
        <v/>
      </c>
      <c r="I795" s="510" t="str">
        <f>'別紙１-3月'!H45</f>
        <v/>
      </c>
      <c r="J795" s="510" t="str">
        <f>'別紙１-3月'!I45</f>
        <v/>
      </c>
      <c r="K795" s="510" t="str">
        <f>'別紙１-3月'!J45</f>
        <v/>
      </c>
      <c r="L795" s="510" t="str">
        <f>'別紙１-3月'!K45</f>
        <v/>
      </c>
      <c r="M795" s="511" t="str">
        <f>'別紙１-3月'!L45</f>
        <v/>
      </c>
      <c r="N795" s="512">
        <f>'別紙１-3月'!M45</f>
        <v>0</v>
      </c>
      <c r="O795" s="511">
        <f>'別紙１-3月'!N45</f>
        <v>0</v>
      </c>
      <c r="P795" s="511" t="str">
        <f>'別紙１-3月'!O45</f>
        <v/>
      </c>
      <c r="Q795" s="511" t="str">
        <f>'別紙１-3月'!P45</f>
        <v/>
      </c>
      <c r="R795" s="511" t="str">
        <f>'別紙１-3月'!Q45</f>
        <v/>
      </c>
      <c r="S795" s="511">
        <f>'別紙１-3月'!R45</f>
        <v>0</v>
      </c>
      <c r="T795" s="512">
        <f>'別紙１-3月'!S45</f>
        <v>0</v>
      </c>
      <c r="U795" s="512">
        <f>'別紙１-3月'!T45</f>
        <v>0</v>
      </c>
      <c r="V795" s="511">
        <f>'別紙１-3月'!U45</f>
        <v>0</v>
      </c>
      <c r="W795" s="511">
        <f>'別紙１-3月'!V45</f>
        <v>0</v>
      </c>
      <c r="X795" s="510" t="str">
        <f>'別紙１-3月'!W45</f>
        <v/>
      </c>
    </row>
    <row r="796">
      <c r="A796" s="510" t="s">
        <v>323</v>
      </c>
      <c r="B796" s="510" t="str">
        <f>'別紙１-3月'!A46</f>
        <v/>
      </c>
      <c r="C796" s="510" t="str">
        <f>'別紙１-3月'!B46</f>
        <v/>
      </c>
      <c r="D796" s="510" t="str">
        <f>'別紙１-3月'!C46</f>
        <v/>
      </c>
      <c r="E796" s="510" t="str">
        <f>'別紙１-3月'!D46</f>
        <v/>
      </c>
      <c r="F796" s="510" t="str">
        <f>'別紙１-3月'!E46</f>
        <v/>
      </c>
      <c r="G796" s="510" t="str">
        <f>'別紙１-3月'!F46</f>
        <v/>
      </c>
      <c r="H796" s="510" t="str">
        <f>'別紙１-3月'!G46</f>
        <v/>
      </c>
      <c r="I796" s="510" t="str">
        <f>'別紙１-3月'!H46</f>
        <v/>
      </c>
      <c r="J796" s="510" t="str">
        <f>'別紙１-3月'!I46</f>
        <v/>
      </c>
      <c r="K796" s="510" t="str">
        <f>'別紙１-3月'!J46</f>
        <v/>
      </c>
      <c r="L796" s="510" t="str">
        <f>'別紙１-3月'!K46</f>
        <v/>
      </c>
      <c r="M796" s="511" t="str">
        <f>'別紙１-3月'!L46</f>
        <v/>
      </c>
      <c r="N796" s="512">
        <f>'別紙１-3月'!M46</f>
        <v>0</v>
      </c>
      <c r="O796" s="511">
        <f>'別紙１-3月'!N46</f>
        <v>0</v>
      </c>
      <c r="P796" s="511" t="str">
        <f>'別紙１-3月'!O46</f>
        <v/>
      </c>
      <c r="Q796" s="511" t="str">
        <f>'別紙１-3月'!P46</f>
        <v/>
      </c>
      <c r="R796" s="511" t="str">
        <f>'別紙１-3月'!Q46</f>
        <v/>
      </c>
      <c r="S796" s="511">
        <f>'別紙１-3月'!R46</f>
        <v>0</v>
      </c>
      <c r="T796" s="512">
        <f>'別紙１-3月'!S46</f>
        <v>0</v>
      </c>
      <c r="U796" s="512">
        <f>'別紙１-3月'!T46</f>
        <v>0</v>
      </c>
      <c r="V796" s="511">
        <f>'別紙１-3月'!U46</f>
        <v>0</v>
      </c>
      <c r="W796" s="511">
        <f>'別紙１-3月'!V46</f>
        <v>0</v>
      </c>
      <c r="X796" s="510" t="str">
        <f>'別紙１-3月'!W46</f>
        <v/>
      </c>
    </row>
    <row r="797">
      <c r="A797" s="510" t="s">
        <v>323</v>
      </c>
      <c r="B797" s="510" t="str">
        <f>'別紙１-3月'!A47</f>
        <v/>
      </c>
      <c r="C797" s="510" t="str">
        <f>'別紙１-3月'!B47</f>
        <v/>
      </c>
      <c r="D797" s="510" t="str">
        <f>'別紙１-3月'!C47</f>
        <v/>
      </c>
      <c r="E797" s="510" t="str">
        <f>'別紙１-3月'!D47</f>
        <v/>
      </c>
      <c r="F797" s="510" t="str">
        <f>'別紙１-3月'!E47</f>
        <v/>
      </c>
      <c r="G797" s="510" t="str">
        <f>'別紙１-3月'!F47</f>
        <v/>
      </c>
      <c r="H797" s="510" t="str">
        <f>'別紙１-3月'!G47</f>
        <v/>
      </c>
      <c r="I797" s="510" t="str">
        <f>'別紙１-3月'!H47</f>
        <v/>
      </c>
      <c r="J797" s="510" t="str">
        <f>'別紙１-3月'!I47</f>
        <v/>
      </c>
      <c r="K797" s="510" t="str">
        <f>'別紙１-3月'!J47</f>
        <v/>
      </c>
      <c r="L797" s="510" t="str">
        <f>'別紙１-3月'!K47</f>
        <v/>
      </c>
      <c r="M797" s="511" t="str">
        <f>'別紙１-3月'!L47</f>
        <v/>
      </c>
      <c r="N797" s="512">
        <f>'別紙１-3月'!M47</f>
        <v>0</v>
      </c>
      <c r="O797" s="511">
        <f>'別紙１-3月'!N47</f>
        <v>0</v>
      </c>
      <c r="P797" s="511" t="str">
        <f>'別紙１-3月'!O47</f>
        <v/>
      </c>
      <c r="Q797" s="511" t="str">
        <f>'別紙１-3月'!P47</f>
        <v/>
      </c>
      <c r="R797" s="511" t="str">
        <f>'別紙１-3月'!Q47</f>
        <v/>
      </c>
      <c r="S797" s="511">
        <f>'別紙１-3月'!R47</f>
        <v>0</v>
      </c>
      <c r="T797" s="512">
        <f>'別紙１-3月'!S47</f>
        <v>0</v>
      </c>
      <c r="U797" s="512">
        <f>'別紙１-3月'!T47</f>
        <v>0</v>
      </c>
      <c r="V797" s="511">
        <f>'別紙１-3月'!U47</f>
        <v>0</v>
      </c>
      <c r="W797" s="511">
        <f>'別紙１-3月'!V47</f>
        <v>0</v>
      </c>
      <c r="X797" s="510" t="str">
        <f>'別紙１-3月'!W47</f>
        <v/>
      </c>
    </row>
    <row r="798">
      <c r="A798" s="510" t="s">
        <v>323</v>
      </c>
      <c r="B798" s="510" t="str">
        <f>'別紙１-3月'!A48</f>
        <v/>
      </c>
      <c r="C798" s="510" t="str">
        <f>'別紙１-3月'!B48</f>
        <v/>
      </c>
      <c r="D798" s="510" t="str">
        <f>'別紙１-3月'!C48</f>
        <v/>
      </c>
      <c r="E798" s="510" t="str">
        <f>'別紙１-3月'!D48</f>
        <v/>
      </c>
      <c r="F798" s="510" t="str">
        <f>'別紙１-3月'!E48</f>
        <v/>
      </c>
      <c r="G798" s="510" t="str">
        <f>'別紙１-3月'!F48</f>
        <v/>
      </c>
      <c r="H798" s="510" t="str">
        <f>'別紙１-3月'!G48</f>
        <v/>
      </c>
      <c r="I798" s="510" t="str">
        <f>'別紙１-3月'!H48</f>
        <v/>
      </c>
      <c r="J798" s="510" t="str">
        <f>'別紙１-3月'!I48</f>
        <v/>
      </c>
      <c r="K798" s="510" t="str">
        <f>'別紙１-3月'!J48</f>
        <v/>
      </c>
      <c r="L798" s="510" t="str">
        <f>'別紙１-3月'!K48</f>
        <v/>
      </c>
      <c r="M798" s="511" t="str">
        <f>'別紙１-3月'!L48</f>
        <v/>
      </c>
      <c r="N798" s="512">
        <f>'別紙１-3月'!M48</f>
        <v>0</v>
      </c>
      <c r="O798" s="511">
        <f>'別紙１-3月'!N48</f>
        <v>0</v>
      </c>
      <c r="P798" s="511" t="str">
        <f>'別紙１-3月'!O48</f>
        <v/>
      </c>
      <c r="Q798" s="511" t="str">
        <f>'別紙１-3月'!P48</f>
        <v/>
      </c>
      <c r="R798" s="511" t="str">
        <f>'別紙１-3月'!Q48</f>
        <v/>
      </c>
      <c r="S798" s="511">
        <f>'別紙１-3月'!R48</f>
        <v>0</v>
      </c>
      <c r="T798" s="512">
        <f>'別紙１-3月'!S48</f>
        <v>0</v>
      </c>
      <c r="U798" s="512">
        <f>'別紙１-3月'!T48</f>
        <v>0</v>
      </c>
      <c r="V798" s="511">
        <f>'別紙１-3月'!U48</f>
        <v>0</v>
      </c>
      <c r="W798" s="511">
        <f>'別紙１-3月'!V48</f>
        <v>0</v>
      </c>
      <c r="X798" s="510" t="str">
        <f>'別紙１-3月'!W48</f>
        <v/>
      </c>
    </row>
    <row r="799">
      <c r="A799" s="510" t="s">
        <v>323</v>
      </c>
      <c r="B799" s="510" t="str">
        <f>'別紙１-3月'!A49</f>
        <v/>
      </c>
      <c r="C799" s="510" t="str">
        <f>'別紙１-3月'!B49</f>
        <v/>
      </c>
      <c r="D799" s="510" t="str">
        <f>'別紙１-3月'!C49</f>
        <v/>
      </c>
      <c r="E799" s="510" t="str">
        <f>'別紙１-3月'!D49</f>
        <v/>
      </c>
      <c r="F799" s="510" t="str">
        <f>'別紙１-3月'!E49</f>
        <v/>
      </c>
      <c r="G799" s="510" t="str">
        <f>'別紙１-3月'!F49</f>
        <v/>
      </c>
      <c r="H799" s="510" t="str">
        <f>'別紙１-3月'!G49</f>
        <v/>
      </c>
      <c r="I799" s="510" t="str">
        <f>'別紙１-3月'!H49</f>
        <v/>
      </c>
      <c r="J799" s="510" t="str">
        <f>'別紙１-3月'!I49</f>
        <v/>
      </c>
      <c r="K799" s="510" t="str">
        <f>'別紙１-3月'!J49</f>
        <v/>
      </c>
      <c r="L799" s="510" t="str">
        <f>'別紙１-3月'!K49</f>
        <v/>
      </c>
      <c r="M799" s="511" t="str">
        <f>'別紙１-3月'!L49</f>
        <v/>
      </c>
      <c r="N799" s="512">
        <f>'別紙１-3月'!M49</f>
        <v>0</v>
      </c>
      <c r="O799" s="511">
        <f>'別紙１-3月'!N49</f>
        <v>0</v>
      </c>
      <c r="P799" s="511" t="str">
        <f>'別紙１-3月'!O49</f>
        <v/>
      </c>
      <c r="Q799" s="511" t="str">
        <f>'別紙１-3月'!P49</f>
        <v/>
      </c>
      <c r="R799" s="511" t="str">
        <f>'別紙１-3月'!Q49</f>
        <v/>
      </c>
      <c r="S799" s="511">
        <f>'別紙１-3月'!R49</f>
        <v>0</v>
      </c>
      <c r="T799" s="512">
        <f>'別紙１-3月'!S49</f>
        <v>0</v>
      </c>
      <c r="U799" s="512">
        <f>'別紙１-3月'!T49</f>
        <v>0</v>
      </c>
      <c r="V799" s="511">
        <f>'別紙１-3月'!U49</f>
        <v>0</v>
      </c>
      <c r="W799" s="511">
        <f>'別紙１-3月'!V49</f>
        <v>0</v>
      </c>
      <c r="X799" s="510" t="str">
        <f>'別紙１-3月'!W49</f>
        <v/>
      </c>
    </row>
    <row r="800">
      <c r="A800" s="510" t="s">
        <v>323</v>
      </c>
      <c r="B800" s="510" t="str">
        <f>'別紙１-3月'!A50</f>
        <v/>
      </c>
      <c r="C800" s="510" t="str">
        <f>'別紙１-3月'!B50</f>
        <v/>
      </c>
      <c r="D800" s="510" t="str">
        <f>'別紙１-3月'!C50</f>
        <v/>
      </c>
      <c r="E800" s="510" t="str">
        <f>'別紙１-3月'!D50</f>
        <v/>
      </c>
      <c r="F800" s="510" t="str">
        <f>'別紙１-3月'!E50</f>
        <v/>
      </c>
      <c r="G800" s="510" t="str">
        <f>'別紙１-3月'!F50</f>
        <v/>
      </c>
      <c r="H800" s="510" t="str">
        <f>'別紙１-3月'!G50</f>
        <v/>
      </c>
      <c r="I800" s="510" t="str">
        <f>'別紙１-3月'!H50</f>
        <v/>
      </c>
      <c r="J800" s="510" t="str">
        <f>'別紙１-3月'!I50</f>
        <v/>
      </c>
      <c r="K800" s="510" t="str">
        <f>'別紙１-3月'!J50</f>
        <v/>
      </c>
      <c r="L800" s="510" t="str">
        <f>'別紙１-3月'!K50</f>
        <v/>
      </c>
      <c r="M800" s="511" t="str">
        <f>'別紙１-3月'!L50</f>
        <v/>
      </c>
      <c r="N800" s="512">
        <f>'別紙１-3月'!M50</f>
        <v>0</v>
      </c>
      <c r="O800" s="511">
        <f>'別紙１-3月'!N50</f>
        <v>0</v>
      </c>
      <c r="P800" s="511" t="str">
        <f>'別紙１-3月'!O50</f>
        <v/>
      </c>
      <c r="Q800" s="511" t="str">
        <f>'別紙１-3月'!P50</f>
        <v/>
      </c>
      <c r="R800" s="511" t="str">
        <f>'別紙１-3月'!Q50</f>
        <v/>
      </c>
      <c r="S800" s="511">
        <f>'別紙１-3月'!R50</f>
        <v>0</v>
      </c>
      <c r="T800" s="512">
        <f>'別紙１-3月'!S50</f>
        <v>0</v>
      </c>
      <c r="U800" s="512">
        <f>'別紙１-3月'!T50</f>
        <v>0</v>
      </c>
      <c r="V800" s="511">
        <f>'別紙１-3月'!U50</f>
        <v>0</v>
      </c>
      <c r="W800" s="511">
        <f>'別紙１-3月'!V50</f>
        <v>0</v>
      </c>
      <c r="X800" s="510" t="str">
        <f>'別紙１-3月'!W50</f>
        <v/>
      </c>
    </row>
    <row r="801">
      <c r="A801" s="510" t="s">
        <v>323</v>
      </c>
      <c r="B801" s="510" t="str">
        <f>'別紙１-3月'!A51</f>
        <v/>
      </c>
      <c r="C801" s="510" t="str">
        <f>'別紙１-3月'!B51</f>
        <v/>
      </c>
      <c r="D801" s="510" t="str">
        <f>'別紙１-3月'!C51</f>
        <v/>
      </c>
      <c r="E801" s="510" t="str">
        <f>'別紙１-3月'!D51</f>
        <v/>
      </c>
      <c r="F801" s="510" t="str">
        <f>'別紙１-3月'!E51</f>
        <v/>
      </c>
      <c r="G801" s="510" t="str">
        <f>'別紙１-3月'!F51</f>
        <v/>
      </c>
      <c r="H801" s="510" t="str">
        <f>'別紙１-3月'!G51</f>
        <v/>
      </c>
      <c r="I801" s="510" t="str">
        <f>'別紙１-3月'!H51</f>
        <v/>
      </c>
      <c r="J801" s="510" t="str">
        <f>'別紙１-3月'!I51</f>
        <v/>
      </c>
      <c r="K801" s="510" t="str">
        <f>'別紙１-3月'!J51</f>
        <v/>
      </c>
      <c r="L801" s="510" t="str">
        <f>'別紙１-3月'!K51</f>
        <v/>
      </c>
      <c r="M801" s="511" t="str">
        <f>'別紙１-3月'!L51</f>
        <v/>
      </c>
      <c r="N801" s="512">
        <f>'別紙１-3月'!M51</f>
        <v>0</v>
      </c>
      <c r="O801" s="511">
        <f>'別紙１-3月'!N51</f>
        <v>0</v>
      </c>
      <c r="P801" s="511" t="str">
        <f>'別紙１-3月'!O51</f>
        <v/>
      </c>
      <c r="Q801" s="511" t="str">
        <f>'別紙１-3月'!P51</f>
        <v/>
      </c>
      <c r="R801" s="511" t="str">
        <f>'別紙１-3月'!Q51</f>
        <v/>
      </c>
      <c r="S801" s="511">
        <f>'別紙１-3月'!R51</f>
        <v>0</v>
      </c>
      <c r="T801" s="512">
        <f>'別紙１-3月'!S51</f>
        <v>0</v>
      </c>
      <c r="U801" s="512">
        <f>'別紙１-3月'!T51</f>
        <v>0</v>
      </c>
      <c r="V801" s="511">
        <f>'別紙１-3月'!U51</f>
        <v>0</v>
      </c>
      <c r="W801" s="511">
        <f>'別紙１-3月'!V51</f>
        <v>0</v>
      </c>
      <c r="X801" s="510" t="str">
        <f>'別紙１-3月'!W51</f>
        <v/>
      </c>
    </row>
    <row r="802">
      <c r="A802" s="510" t="s">
        <v>323</v>
      </c>
      <c r="B802" s="510" t="str">
        <f>'別紙１-3月'!A52</f>
        <v/>
      </c>
      <c r="C802" s="510" t="str">
        <f>'別紙１-3月'!B52</f>
        <v/>
      </c>
      <c r="D802" s="510" t="str">
        <f>'別紙１-3月'!C52</f>
        <v/>
      </c>
      <c r="E802" s="510" t="str">
        <f>'別紙１-3月'!D52</f>
        <v/>
      </c>
      <c r="F802" s="510" t="str">
        <f>'別紙１-3月'!E52</f>
        <v/>
      </c>
      <c r="G802" s="510" t="str">
        <f>'別紙１-3月'!F52</f>
        <v/>
      </c>
      <c r="H802" s="510" t="str">
        <f>'別紙１-3月'!G52</f>
        <v/>
      </c>
      <c r="I802" s="510" t="str">
        <f>'別紙１-3月'!H52</f>
        <v/>
      </c>
      <c r="J802" s="510" t="str">
        <f>'別紙１-3月'!I52</f>
        <v/>
      </c>
      <c r="K802" s="510" t="str">
        <f>'別紙１-3月'!J52</f>
        <v/>
      </c>
      <c r="L802" s="510" t="str">
        <f>'別紙１-3月'!K52</f>
        <v/>
      </c>
      <c r="M802" s="511" t="str">
        <f>'別紙１-3月'!L52</f>
        <v/>
      </c>
      <c r="N802" s="512">
        <f>'別紙１-3月'!M52</f>
        <v>0</v>
      </c>
      <c r="O802" s="511">
        <f>'別紙１-3月'!N52</f>
        <v>0</v>
      </c>
      <c r="P802" s="511" t="str">
        <f>'別紙１-3月'!O52</f>
        <v/>
      </c>
      <c r="Q802" s="511" t="str">
        <f>'別紙１-3月'!P52</f>
        <v/>
      </c>
      <c r="R802" s="511" t="str">
        <f>'別紙１-3月'!Q52</f>
        <v/>
      </c>
      <c r="S802" s="511">
        <f>'別紙１-3月'!R52</f>
        <v>0</v>
      </c>
      <c r="T802" s="512">
        <f>'別紙１-3月'!S52</f>
        <v>0</v>
      </c>
      <c r="U802" s="512">
        <f>'別紙１-3月'!T52</f>
        <v>0</v>
      </c>
      <c r="V802" s="511">
        <f>'別紙１-3月'!U52</f>
        <v>0</v>
      </c>
      <c r="W802" s="511">
        <f>'別紙１-3月'!V52</f>
        <v>0</v>
      </c>
      <c r="X802" s="510" t="str">
        <f>'別紙１-3月'!W52</f>
        <v/>
      </c>
    </row>
    <row r="803">
      <c r="A803" s="510" t="s">
        <v>323</v>
      </c>
      <c r="B803" s="510" t="str">
        <f>'別紙１-3月'!A53</f>
        <v/>
      </c>
      <c r="C803" s="510" t="str">
        <f>'別紙１-3月'!B53</f>
        <v/>
      </c>
      <c r="D803" s="510" t="str">
        <f>'別紙１-3月'!C53</f>
        <v/>
      </c>
      <c r="E803" s="510" t="str">
        <f>'別紙１-3月'!D53</f>
        <v/>
      </c>
      <c r="F803" s="510" t="str">
        <f>'別紙１-3月'!E53</f>
        <v/>
      </c>
      <c r="G803" s="510" t="str">
        <f>'別紙１-3月'!F53</f>
        <v/>
      </c>
      <c r="H803" s="510" t="str">
        <f>'別紙１-3月'!G53</f>
        <v/>
      </c>
      <c r="I803" s="510" t="str">
        <f>'別紙１-3月'!H53</f>
        <v/>
      </c>
      <c r="J803" s="510" t="str">
        <f>'別紙１-3月'!I53</f>
        <v/>
      </c>
      <c r="K803" s="510" t="str">
        <f>'別紙１-3月'!J53</f>
        <v/>
      </c>
      <c r="L803" s="510" t="str">
        <f>'別紙１-3月'!K53</f>
        <v/>
      </c>
      <c r="M803" s="511" t="str">
        <f>'別紙１-3月'!L53</f>
        <v/>
      </c>
      <c r="N803" s="512">
        <f>'別紙１-3月'!M53</f>
        <v>0</v>
      </c>
      <c r="O803" s="511">
        <f>'別紙１-3月'!N53</f>
        <v>0</v>
      </c>
      <c r="P803" s="511" t="str">
        <f>'別紙１-3月'!O53</f>
        <v/>
      </c>
      <c r="Q803" s="511" t="str">
        <f>'別紙１-3月'!P53</f>
        <v/>
      </c>
      <c r="R803" s="511" t="str">
        <f>'別紙１-3月'!Q53</f>
        <v/>
      </c>
      <c r="S803" s="511">
        <f>'別紙１-3月'!R53</f>
        <v>0</v>
      </c>
      <c r="T803" s="512">
        <f>'別紙１-3月'!S53</f>
        <v>0</v>
      </c>
      <c r="U803" s="512">
        <f>'別紙１-3月'!T53</f>
        <v>0</v>
      </c>
      <c r="V803" s="511">
        <f>'別紙１-3月'!U53</f>
        <v>0</v>
      </c>
      <c r="W803" s="511">
        <f>'別紙１-3月'!V53</f>
        <v>0</v>
      </c>
      <c r="X803" s="510" t="str">
        <f>'別紙１-3月'!W53</f>
        <v/>
      </c>
    </row>
    <row r="804">
      <c r="A804" s="510" t="s">
        <v>323</v>
      </c>
      <c r="B804" s="510" t="str">
        <f>'別紙１-3月'!A54</f>
        <v/>
      </c>
      <c r="C804" s="510" t="str">
        <f>'別紙１-3月'!B54</f>
        <v/>
      </c>
      <c r="D804" s="510" t="str">
        <f>'別紙１-3月'!C54</f>
        <v/>
      </c>
      <c r="E804" s="510" t="str">
        <f>'別紙１-3月'!D54</f>
        <v/>
      </c>
      <c r="F804" s="510" t="str">
        <f>'別紙１-3月'!E54</f>
        <v/>
      </c>
      <c r="G804" s="510" t="str">
        <f>'別紙１-3月'!F54</f>
        <v/>
      </c>
      <c r="H804" s="510" t="str">
        <f>'別紙１-3月'!G54</f>
        <v/>
      </c>
      <c r="I804" s="510" t="str">
        <f>'別紙１-3月'!H54</f>
        <v/>
      </c>
      <c r="J804" s="510" t="str">
        <f>'別紙１-3月'!I54</f>
        <v/>
      </c>
      <c r="K804" s="510" t="str">
        <f>'別紙１-3月'!J54</f>
        <v/>
      </c>
      <c r="L804" s="510" t="str">
        <f>'別紙１-3月'!K54</f>
        <v/>
      </c>
      <c r="M804" s="511" t="str">
        <f>'別紙１-3月'!L54</f>
        <v/>
      </c>
      <c r="N804" s="512">
        <f>'別紙１-3月'!M54</f>
        <v>0</v>
      </c>
      <c r="O804" s="511">
        <f>'別紙１-3月'!N54</f>
        <v>0</v>
      </c>
      <c r="P804" s="511" t="str">
        <f>'別紙１-3月'!O54</f>
        <v/>
      </c>
      <c r="Q804" s="511" t="str">
        <f>'別紙１-3月'!P54</f>
        <v/>
      </c>
      <c r="R804" s="511" t="str">
        <f>'別紙１-3月'!Q54</f>
        <v/>
      </c>
      <c r="S804" s="511">
        <f>'別紙１-3月'!R54</f>
        <v>0</v>
      </c>
      <c r="T804" s="512">
        <f>'別紙１-3月'!S54</f>
        <v>0</v>
      </c>
      <c r="U804" s="512">
        <f>'別紙１-3月'!T54</f>
        <v>0</v>
      </c>
      <c r="V804" s="511">
        <f>'別紙１-3月'!U54</f>
        <v>0</v>
      </c>
      <c r="W804" s="511">
        <f>'別紙１-3月'!V54</f>
        <v>0</v>
      </c>
      <c r="X804" s="510" t="str">
        <f>'別紙１-3月'!W54</f>
        <v/>
      </c>
    </row>
    <row r="805">
      <c r="A805" s="510" t="s">
        <v>323</v>
      </c>
      <c r="B805" s="510" t="str">
        <f>'別紙１-3月'!A55</f>
        <v/>
      </c>
      <c r="C805" s="510" t="str">
        <f>'別紙１-3月'!B55</f>
        <v/>
      </c>
      <c r="D805" s="510" t="str">
        <f>'別紙１-3月'!C55</f>
        <v/>
      </c>
      <c r="E805" s="510" t="str">
        <f>'別紙１-3月'!D55</f>
        <v/>
      </c>
      <c r="F805" s="510" t="str">
        <f>'別紙１-3月'!E55</f>
        <v/>
      </c>
      <c r="G805" s="510" t="str">
        <f>'別紙１-3月'!F55</f>
        <v/>
      </c>
      <c r="H805" s="510" t="str">
        <f>'別紙１-3月'!G55</f>
        <v/>
      </c>
      <c r="I805" s="510" t="str">
        <f>'別紙１-3月'!H55</f>
        <v/>
      </c>
      <c r="J805" s="510" t="str">
        <f>'別紙１-3月'!I55</f>
        <v/>
      </c>
      <c r="K805" s="510" t="str">
        <f>'別紙１-3月'!J55</f>
        <v/>
      </c>
      <c r="L805" s="510" t="str">
        <f>'別紙１-3月'!K55</f>
        <v/>
      </c>
      <c r="M805" s="511" t="str">
        <f>'別紙１-3月'!L55</f>
        <v/>
      </c>
      <c r="N805" s="512">
        <f>'別紙１-3月'!M55</f>
        <v>0</v>
      </c>
      <c r="O805" s="511">
        <f>'別紙１-3月'!N55</f>
        <v>0</v>
      </c>
      <c r="P805" s="511" t="str">
        <f>'別紙１-3月'!O55</f>
        <v/>
      </c>
      <c r="Q805" s="511" t="str">
        <f>'別紙１-3月'!P55</f>
        <v/>
      </c>
      <c r="R805" s="511" t="str">
        <f>'別紙１-3月'!Q55</f>
        <v/>
      </c>
      <c r="S805" s="511">
        <f>'別紙１-3月'!R55</f>
        <v>0</v>
      </c>
      <c r="T805" s="512">
        <f>'別紙１-3月'!S55</f>
        <v>0</v>
      </c>
      <c r="U805" s="512">
        <f>'別紙１-3月'!T55</f>
        <v>0</v>
      </c>
      <c r="V805" s="511">
        <f>'別紙１-3月'!U55</f>
        <v>0</v>
      </c>
      <c r="W805" s="511">
        <f>'別紙１-3月'!V55</f>
        <v>0</v>
      </c>
      <c r="X805" s="510" t="str">
        <f>'別紙１-3月'!W55</f>
        <v/>
      </c>
    </row>
    <row r="806">
      <c r="A806" s="510" t="s">
        <v>323</v>
      </c>
      <c r="B806" s="510" t="str">
        <f>'別紙１-3月'!A56</f>
        <v/>
      </c>
      <c r="C806" s="510" t="str">
        <f>'別紙１-3月'!B56</f>
        <v/>
      </c>
      <c r="D806" s="510" t="str">
        <f>'別紙１-3月'!C56</f>
        <v/>
      </c>
      <c r="E806" s="510" t="str">
        <f>'別紙１-3月'!D56</f>
        <v/>
      </c>
      <c r="F806" s="510" t="str">
        <f>'別紙１-3月'!E56</f>
        <v/>
      </c>
      <c r="G806" s="510" t="str">
        <f>'別紙１-3月'!F56</f>
        <v/>
      </c>
      <c r="H806" s="510" t="str">
        <f>'別紙１-3月'!G56</f>
        <v/>
      </c>
      <c r="I806" s="510" t="str">
        <f>'別紙１-3月'!H56</f>
        <v/>
      </c>
      <c r="J806" s="510" t="str">
        <f>'別紙１-3月'!I56</f>
        <v/>
      </c>
      <c r="K806" s="510" t="str">
        <f>'別紙１-3月'!J56</f>
        <v/>
      </c>
      <c r="L806" s="510" t="str">
        <f>'別紙１-3月'!K56</f>
        <v/>
      </c>
      <c r="M806" s="511" t="str">
        <f>'別紙１-3月'!L56</f>
        <v/>
      </c>
      <c r="N806" s="512">
        <f>'別紙１-3月'!M56</f>
        <v>0</v>
      </c>
      <c r="O806" s="511">
        <f>'別紙１-3月'!N56</f>
        <v>0</v>
      </c>
      <c r="P806" s="511" t="str">
        <f>'別紙１-3月'!O56</f>
        <v/>
      </c>
      <c r="Q806" s="511" t="str">
        <f>'別紙１-3月'!P56</f>
        <v/>
      </c>
      <c r="R806" s="511" t="str">
        <f>'別紙１-3月'!Q56</f>
        <v/>
      </c>
      <c r="S806" s="511">
        <f>'別紙１-3月'!R56</f>
        <v>0</v>
      </c>
      <c r="T806" s="512">
        <f>'別紙１-3月'!S56</f>
        <v>0</v>
      </c>
      <c r="U806" s="512">
        <f>'別紙１-3月'!T56</f>
        <v>0</v>
      </c>
      <c r="V806" s="511">
        <f>'別紙１-3月'!U56</f>
        <v>0</v>
      </c>
      <c r="W806" s="511">
        <f>'別紙１-3月'!V56</f>
        <v>0</v>
      </c>
      <c r="X806" s="510" t="str">
        <f>'別紙１-3月'!W56</f>
        <v/>
      </c>
    </row>
    <row r="807">
      <c r="A807" s="510" t="s">
        <v>323</v>
      </c>
      <c r="B807" s="510" t="str">
        <f>'別紙１-3月'!A57</f>
        <v/>
      </c>
      <c r="C807" s="510" t="str">
        <f>'別紙１-3月'!B57</f>
        <v/>
      </c>
      <c r="D807" s="510" t="str">
        <f>'別紙１-3月'!C57</f>
        <v/>
      </c>
      <c r="E807" s="510" t="str">
        <f>'別紙１-3月'!D57</f>
        <v/>
      </c>
      <c r="F807" s="510" t="str">
        <f>'別紙１-3月'!E57</f>
        <v/>
      </c>
      <c r="G807" s="510" t="str">
        <f>'別紙１-3月'!F57</f>
        <v/>
      </c>
      <c r="H807" s="510" t="str">
        <f>'別紙１-3月'!G57</f>
        <v/>
      </c>
      <c r="I807" s="510" t="str">
        <f>'別紙１-3月'!H57</f>
        <v/>
      </c>
      <c r="J807" s="510" t="str">
        <f>'別紙１-3月'!I57</f>
        <v/>
      </c>
      <c r="K807" s="510" t="str">
        <f>'別紙１-3月'!J57</f>
        <v/>
      </c>
      <c r="L807" s="510" t="str">
        <f>'別紙１-3月'!K57</f>
        <v/>
      </c>
      <c r="M807" s="511" t="str">
        <f>'別紙１-3月'!L57</f>
        <v/>
      </c>
      <c r="N807" s="512">
        <f>'別紙１-3月'!M57</f>
        <v>0</v>
      </c>
      <c r="O807" s="511">
        <f>'別紙１-3月'!N57</f>
        <v>0</v>
      </c>
      <c r="P807" s="511" t="str">
        <f>'別紙１-3月'!O57</f>
        <v/>
      </c>
      <c r="Q807" s="511" t="str">
        <f>'別紙１-3月'!P57</f>
        <v/>
      </c>
      <c r="R807" s="511" t="str">
        <f>'別紙１-3月'!Q57</f>
        <v/>
      </c>
      <c r="S807" s="511">
        <f>'別紙１-3月'!R57</f>
        <v>0</v>
      </c>
      <c r="T807" s="512">
        <f>'別紙１-3月'!S57</f>
        <v>0</v>
      </c>
      <c r="U807" s="512">
        <f>'別紙１-3月'!T57</f>
        <v>0</v>
      </c>
      <c r="V807" s="511">
        <f>'別紙１-3月'!U57</f>
        <v>0</v>
      </c>
      <c r="W807" s="511">
        <f>'別紙１-3月'!V57</f>
        <v>0</v>
      </c>
      <c r="X807" s="510" t="str">
        <f>'別紙１-3月'!W57</f>
        <v/>
      </c>
    </row>
    <row r="808">
      <c r="A808" s="510" t="s">
        <v>323</v>
      </c>
      <c r="B808" s="510" t="str">
        <f>'別紙１-3月'!A58</f>
        <v/>
      </c>
      <c r="C808" s="510" t="str">
        <f>'別紙１-3月'!B58</f>
        <v/>
      </c>
      <c r="D808" s="510" t="str">
        <f>'別紙１-3月'!C58</f>
        <v/>
      </c>
      <c r="E808" s="510" t="str">
        <f>'別紙１-3月'!D58</f>
        <v/>
      </c>
      <c r="F808" s="510" t="str">
        <f>'別紙１-3月'!E58</f>
        <v/>
      </c>
      <c r="G808" s="510" t="str">
        <f>'別紙１-3月'!F58</f>
        <v/>
      </c>
      <c r="H808" s="510" t="str">
        <f>'別紙１-3月'!G58</f>
        <v/>
      </c>
      <c r="I808" s="510" t="str">
        <f>'別紙１-3月'!H58</f>
        <v/>
      </c>
      <c r="J808" s="510" t="str">
        <f>'別紙１-3月'!I58</f>
        <v/>
      </c>
      <c r="K808" s="510" t="str">
        <f>'別紙１-3月'!J58</f>
        <v/>
      </c>
      <c r="L808" s="510" t="str">
        <f>'別紙１-3月'!K58</f>
        <v/>
      </c>
      <c r="M808" s="511" t="str">
        <f>'別紙１-3月'!L58</f>
        <v/>
      </c>
      <c r="N808" s="512">
        <f>'別紙１-3月'!M58</f>
        <v>0</v>
      </c>
      <c r="O808" s="511">
        <f>'別紙１-3月'!N58</f>
        <v>0</v>
      </c>
      <c r="P808" s="511" t="str">
        <f>'別紙１-3月'!O58</f>
        <v/>
      </c>
      <c r="Q808" s="511" t="str">
        <f>'別紙１-3月'!P58</f>
        <v/>
      </c>
      <c r="R808" s="511" t="str">
        <f>'別紙１-3月'!Q58</f>
        <v/>
      </c>
      <c r="S808" s="511">
        <f>'別紙１-3月'!R58</f>
        <v>0</v>
      </c>
      <c r="T808" s="512">
        <f>'別紙１-3月'!S58</f>
        <v>0</v>
      </c>
      <c r="U808" s="512">
        <f>'別紙１-3月'!T58</f>
        <v>0</v>
      </c>
      <c r="V808" s="511">
        <f>'別紙１-3月'!U58</f>
        <v>0</v>
      </c>
      <c r="W808" s="511">
        <f>'別紙１-3月'!V58</f>
        <v>0</v>
      </c>
      <c r="X808" s="510" t="str">
        <f>'別紙１-3月'!W58</f>
        <v/>
      </c>
    </row>
    <row r="809">
      <c r="A809" s="510" t="s">
        <v>323</v>
      </c>
      <c r="B809" s="510" t="str">
        <f>'別紙１-3月'!A59</f>
        <v/>
      </c>
      <c r="C809" s="510" t="str">
        <f>'別紙１-3月'!B59</f>
        <v/>
      </c>
      <c r="D809" s="510" t="str">
        <f>'別紙１-3月'!C59</f>
        <v/>
      </c>
      <c r="E809" s="510" t="str">
        <f>'別紙１-3月'!D59</f>
        <v/>
      </c>
      <c r="F809" s="510" t="str">
        <f>'別紙１-3月'!E59</f>
        <v/>
      </c>
      <c r="G809" s="510" t="str">
        <f>'別紙１-3月'!F59</f>
        <v/>
      </c>
      <c r="H809" s="510" t="str">
        <f>'別紙１-3月'!G59</f>
        <v/>
      </c>
      <c r="I809" s="510" t="str">
        <f>'別紙１-3月'!H59</f>
        <v/>
      </c>
      <c r="J809" s="510" t="str">
        <f>'別紙１-3月'!I59</f>
        <v/>
      </c>
      <c r="K809" s="510" t="str">
        <f>'別紙１-3月'!J59</f>
        <v/>
      </c>
      <c r="L809" s="510" t="str">
        <f>'別紙１-3月'!K59</f>
        <v/>
      </c>
      <c r="M809" s="511" t="str">
        <f>'別紙１-3月'!L59</f>
        <v/>
      </c>
      <c r="N809" s="512">
        <f>'別紙１-3月'!M59</f>
        <v>0</v>
      </c>
      <c r="O809" s="511">
        <f>'別紙１-3月'!N59</f>
        <v>0</v>
      </c>
      <c r="P809" s="511" t="str">
        <f>'別紙１-3月'!O59</f>
        <v/>
      </c>
      <c r="Q809" s="511" t="str">
        <f>'別紙１-3月'!P59</f>
        <v/>
      </c>
      <c r="R809" s="511" t="str">
        <f>'別紙１-3月'!Q59</f>
        <v/>
      </c>
      <c r="S809" s="511">
        <f>'別紙１-3月'!R59</f>
        <v>0</v>
      </c>
      <c r="T809" s="512">
        <f>'別紙１-3月'!S59</f>
        <v>0</v>
      </c>
      <c r="U809" s="512">
        <f>'別紙１-3月'!T59</f>
        <v>0</v>
      </c>
      <c r="V809" s="511">
        <f>'別紙１-3月'!U59</f>
        <v>0</v>
      </c>
      <c r="W809" s="511">
        <f>'別紙１-3月'!V59</f>
        <v>0</v>
      </c>
      <c r="X809" s="510" t="str">
        <f>'別紙１-3月'!W59</f>
        <v/>
      </c>
    </row>
    <row r="810">
      <c r="A810" s="510" t="s">
        <v>323</v>
      </c>
      <c r="B810" s="510" t="str">
        <f>'別紙１-3月'!A60</f>
        <v/>
      </c>
      <c r="C810" s="510" t="str">
        <f>'別紙１-3月'!B60</f>
        <v/>
      </c>
      <c r="D810" s="510" t="str">
        <f>'別紙１-3月'!C60</f>
        <v/>
      </c>
      <c r="E810" s="510" t="str">
        <f>'別紙１-3月'!D60</f>
        <v/>
      </c>
      <c r="F810" s="510" t="str">
        <f>'別紙１-3月'!E60</f>
        <v/>
      </c>
      <c r="G810" s="510" t="str">
        <f>'別紙１-3月'!F60</f>
        <v/>
      </c>
      <c r="H810" s="510" t="str">
        <f>'別紙１-3月'!G60</f>
        <v/>
      </c>
      <c r="I810" s="510" t="str">
        <f>'別紙１-3月'!H60</f>
        <v/>
      </c>
      <c r="J810" s="510" t="str">
        <f>'別紙１-3月'!I60</f>
        <v/>
      </c>
      <c r="K810" s="510" t="str">
        <f>'別紙１-3月'!J60</f>
        <v/>
      </c>
      <c r="L810" s="510" t="str">
        <f>'別紙１-3月'!K60</f>
        <v/>
      </c>
      <c r="M810" s="511" t="str">
        <f>'別紙１-3月'!L60</f>
        <v/>
      </c>
      <c r="N810" s="512">
        <f>'別紙１-3月'!M60</f>
        <v>0</v>
      </c>
      <c r="O810" s="511">
        <f>'別紙１-3月'!N60</f>
        <v>0</v>
      </c>
      <c r="P810" s="511" t="str">
        <f>'別紙１-3月'!O60</f>
        <v/>
      </c>
      <c r="Q810" s="511" t="str">
        <f>'別紙１-3月'!P60</f>
        <v/>
      </c>
      <c r="R810" s="511" t="str">
        <f>'別紙１-3月'!Q60</f>
        <v/>
      </c>
      <c r="S810" s="511">
        <f>'別紙１-3月'!R60</f>
        <v>0</v>
      </c>
      <c r="T810" s="512">
        <f>'別紙１-3月'!S60</f>
        <v>0</v>
      </c>
      <c r="U810" s="512">
        <f>'別紙１-3月'!T60</f>
        <v>0</v>
      </c>
      <c r="V810" s="511">
        <f>'別紙１-3月'!U60</f>
        <v>0</v>
      </c>
      <c r="W810" s="511">
        <f>'別紙１-3月'!V60</f>
        <v>0</v>
      </c>
      <c r="X810" s="510" t="str">
        <f>'別紙１-3月'!W60</f>
        <v/>
      </c>
    </row>
    <row r="811">
      <c r="A811" s="510" t="s">
        <v>323</v>
      </c>
      <c r="B811" s="510" t="str">
        <f>'別紙１-3月'!A61</f>
        <v/>
      </c>
      <c r="C811" s="510" t="str">
        <f>'別紙１-3月'!B61</f>
        <v/>
      </c>
      <c r="D811" s="510" t="str">
        <f>'別紙１-3月'!C61</f>
        <v/>
      </c>
      <c r="E811" s="510" t="str">
        <f>'別紙１-3月'!D61</f>
        <v/>
      </c>
      <c r="F811" s="510" t="str">
        <f>'別紙１-3月'!E61</f>
        <v/>
      </c>
      <c r="G811" s="510" t="str">
        <f>'別紙１-3月'!F61</f>
        <v/>
      </c>
      <c r="H811" s="510" t="str">
        <f>'別紙１-3月'!G61</f>
        <v/>
      </c>
      <c r="I811" s="510" t="str">
        <f>'別紙１-3月'!H61</f>
        <v/>
      </c>
      <c r="J811" s="510" t="str">
        <f>'別紙１-3月'!I61</f>
        <v/>
      </c>
      <c r="K811" s="510" t="str">
        <f>'別紙１-3月'!J61</f>
        <v/>
      </c>
      <c r="L811" s="510" t="str">
        <f>'別紙１-3月'!K61</f>
        <v/>
      </c>
      <c r="M811" s="511" t="str">
        <f>'別紙１-3月'!L61</f>
        <v/>
      </c>
      <c r="N811" s="512">
        <f>'別紙１-3月'!M61</f>
        <v>0</v>
      </c>
      <c r="O811" s="511">
        <f>'別紙１-3月'!N61</f>
        <v>0</v>
      </c>
      <c r="P811" s="511" t="str">
        <f>'別紙１-3月'!O61</f>
        <v/>
      </c>
      <c r="Q811" s="511" t="str">
        <f>'別紙１-3月'!P61</f>
        <v/>
      </c>
      <c r="R811" s="511" t="str">
        <f>'別紙１-3月'!Q61</f>
        <v/>
      </c>
      <c r="S811" s="511">
        <f>'別紙１-3月'!R61</f>
        <v>0</v>
      </c>
      <c r="T811" s="512">
        <f>'別紙１-3月'!S61</f>
        <v>0</v>
      </c>
      <c r="U811" s="512">
        <f>'別紙１-3月'!T61</f>
        <v>0</v>
      </c>
      <c r="V811" s="511">
        <f>'別紙１-3月'!U61</f>
        <v>0</v>
      </c>
      <c r="W811" s="511">
        <f>'別紙１-3月'!V61</f>
        <v>0</v>
      </c>
      <c r="X811" s="510" t="str">
        <f>'別紙１-3月'!W61</f>
        <v/>
      </c>
    </row>
    <row r="812">
      <c r="A812" s="510" t="s">
        <v>323</v>
      </c>
      <c r="B812" s="510" t="str">
        <f>'別紙１-3月'!A62</f>
        <v/>
      </c>
      <c r="C812" s="510" t="str">
        <f>'別紙１-3月'!B62</f>
        <v/>
      </c>
      <c r="D812" s="510" t="str">
        <f>'別紙１-3月'!C62</f>
        <v/>
      </c>
      <c r="E812" s="510" t="str">
        <f>'別紙１-3月'!D62</f>
        <v/>
      </c>
      <c r="F812" s="510" t="str">
        <f>'別紙１-3月'!E62</f>
        <v/>
      </c>
      <c r="G812" s="510" t="str">
        <f>'別紙１-3月'!F62</f>
        <v/>
      </c>
      <c r="H812" s="510" t="str">
        <f>'別紙１-3月'!G62</f>
        <v/>
      </c>
      <c r="I812" s="510" t="str">
        <f>'別紙１-3月'!H62</f>
        <v/>
      </c>
      <c r="J812" s="510" t="str">
        <f>'別紙１-3月'!I62</f>
        <v/>
      </c>
      <c r="K812" s="510" t="str">
        <f>'別紙１-3月'!J62</f>
        <v/>
      </c>
      <c r="L812" s="510" t="str">
        <f>'別紙１-3月'!K62</f>
        <v/>
      </c>
      <c r="M812" s="511" t="str">
        <f>'別紙１-3月'!L62</f>
        <v/>
      </c>
      <c r="N812" s="512">
        <f>'別紙１-3月'!M62</f>
        <v>0</v>
      </c>
      <c r="O812" s="511">
        <f>'別紙１-3月'!N62</f>
        <v>0</v>
      </c>
      <c r="P812" s="511" t="str">
        <f>'別紙１-3月'!O62</f>
        <v/>
      </c>
      <c r="Q812" s="511" t="str">
        <f>'別紙１-3月'!P62</f>
        <v/>
      </c>
      <c r="R812" s="511" t="str">
        <f>'別紙１-3月'!Q62</f>
        <v/>
      </c>
      <c r="S812" s="511">
        <f>'別紙１-3月'!R62</f>
        <v>0</v>
      </c>
      <c r="T812" s="512">
        <f>'別紙１-3月'!S62</f>
        <v>0</v>
      </c>
      <c r="U812" s="512">
        <f>'別紙１-3月'!T62</f>
        <v>0</v>
      </c>
      <c r="V812" s="511">
        <f>'別紙１-3月'!U62</f>
        <v>0</v>
      </c>
      <c r="W812" s="511">
        <f>'別紙１-3月'!V62</f>
        <v>0</v>
      </c>
      <c r="X812" s="510" t="str">
        <f>'別紙１-3月'!W62</f>
        <v/>
      </c>
    </row>
    <row r="813">
      <c r="A813" s="510" t="s">
        <v>323</v>
      </c>
      <c r="B813" s="510" t="str">
        <f>'別紙１-3月'!A63</f>
        <v/>
      </c>
      <c r="C813" s="510" t="str">
        <f>'別紙１-3月'!B63</f>
        <v/>
      </c>
      <c r="D813" s="510" t="str">
        <f>'別紙１-3月'!C63</f>
        <v/>
      </c>
      <c r="E813" s="510" t="str">
        <f>'別紙１-3月'!D63</f>
        <v/>
      </c>
      <c r="F813" s="510" t="str">
        <f>'別紙１-3月'!E63</f>
        <v/>
      </c>
      <c r="G813" s="510" t="str">
        <f>'別紙１-3月'!F63</f>
        <v/>
      </c>
      <c r="H813" s="510" t="str">
        <f>'別紙１-3月'!G63</f>
        <v/>
      </c>
      <c r="I813" s="510" t="str">
        <f>'別紙１-3月'!H63</f>
        <v/>
      </c>
      <c r="J813" s="510" t="str">
        <f>'別紙１-3月'!I63</f>
        <v/>
      </c>
      <c r="K813" s="510" t="str">
        <f>'別紙１-3月'!J63</f>
        <v/>
      </c>
      <c r="L813" s="510" t="str">
        <f>'別紙１-3月'!K63</f>
        <v/>
      </c>
      <c r="M813" s="511" t="str">
        <f>'別紙１-3月'!L63</f>
        <v/>
      </c>
      <c r="N813" s="512">
        <f>'別紙１-3月'!M63</f>
        <v>0</v>
      </c>
      <c r="O813" s="511">
        <f>'別紙１-3月'!N63</f>
        <v>0</v>
      </c>
      <c r="P813" s="511" t="str">
        <f>'別紙１-3月'!O63</f>
        <v/>
      </c>
      <c r="Q813" s="511" t="str">
        <f>'別紙１-3月'!P63</f>
        <v/>
      </c>
      <c r="R813" s="511" t="str">
        <f>'別紙１-3月'!Q63</f>
        <v/>
      </c>
      <c r="S813" s="511">
        <f>'別紙１-3月'!R63</f>
        <v>0</v>
      </c>
      <c r="T813" s="512">
        <f>'別紙１-3月'!S63</f>
        <v>0</v>
      </c>
      <c r="U813" s="512">
        <f>'別紙１-3月'!T63</f>
        <v>0</v>
      </c>
      <c r="V813" s="511">
        <f>'別紙１-3月'!U63</f>
        <v>0</v>
      </c>
      <c r="W813" s="511">
        <f>'別紙１-3月'!V63</f>
        <v>0</v>
      </c>
      <c r="X813" s="510" t="str">
        <f>'別紙１-3月'!W63</f>
        <v/>
      </c>
    </row>
    <row r="814">
      <c r="A814" s="510" t="s">
        <v>323</v>
      </c>
      <c r="B814" s="510" t="str">
        <f>'別紙１-3月'!A64</f>
        <v/>
      </c>
      <c r="C814" s="510" t="str">
        <f>'別紙１-3月'!B64</f>
        <v/>
      </c>
      <c r="D814" s="510" t="str">
        <f>'別紙１-3月'!C64</f>
        <v/>
      </c>
      <c r="E814" s="510" t="str">
        <f>'別紙１-3月'!D64</f>
        <v/>
      </c>
      <c r="F814" s="510" t="str">
        <f>'別紙１-3月'!E64</f>
        <v/>
      </c>
      <c r="G814" s="510" t="str">
        <f>'別紙１-3月'!F64</f>
        <v/>
      </c>
      <c r="H814" s="510" t="str">
        <f>'別紙１-3月'!G64</f>
        <v/>
      </c>
      <c r="I814" s="510" t="str">
        <f>'別紙１-3月'!H64</f>
        <v/>
      </c>
      <c r="J814" s="510" t="str">
        <f>'別紙１-3月'!I64</f>
        <v/>
      </c>
      <c r="K814" s="510" t="str">
        <f>'別紙１-3月'!J64</f>
        <v/>
      </c>
      <c r="L814" s="510" t="str">
        <f>'別紙１-3月'!K64</f>
        <v/>
      </c>
      <c r="M814" s="511" t="str">
        <f>'別紙１-3月'!L64</f>
        <v/>
      </c>
      <c r="N814" s="512">
        <f>'別紙１-3月'!M64</f>
        <v>0</v>
      </c>
      <c r="O814" s="511">
        <f>'別紙１-3月'!N64</f>
        <v>0</v>
      </c>
      <c r="P814" s="511" t="str">
        <f>'別紙１-3月'!O64</f>
        <v/>
      </c>
      <c r="Q814" s="511" t="str">
        <f>'別紙１-3月'!P64</f>
        <v/>
      </c>
      <c r="R814" s="511" t="str">
        <f>'別紙１-3月'!Q64</f>
        <v/>
      </c>
      <c r="S814" s="511">
        <f>'別紙１-3月'!R64</f>
        <v>0</v>
      </c>
      <c r="T814" s="512">
        <f>'別紙１-3月'!S64</f>
        <v>0</v>
      </c>
      <c r="U814" s="512">
        <f>'別紙１-3月'!T64</f>
        <v>0</v>
      </c>
      <c r="V814" s="511">
        <f>'別紙１-3月'!U64</f>
        <v>0</v>
      </c>
      <c r="W814" s="511">
        <f>'別紙１-3月'!V64</f>
        <v>0</v>
      </c>
      <c r="X814" s="510" t="str">
        <f>'別紙１-3月'!W64</f>
        <v/>
      </c>
    </row>
    <row r="815">
      <c r="A815" s="510" t="s">
        <v>323</v>
      </c>
      <c r="B815" s="510" t="str">
        <f>'別紙１-3月'!A65</f>
        <v/>
      </c>
      <c r="C815" s="510" t="str">
        <f>'別紙１-3月'!B65</f>
        <v/>
      </c>
      <c r="D815" s="510" t="str">
        <f>'別紙１-3月'!C65</f>
        <v/>
      </c>
      <c r="E815" s="510" t="str">
        <f>'別紙１-3月'!D65</f>
        <v/>
      </c>
      <c r="F815" s="510" t="str">
        <f>'別紙１-3月'!E65</f>
        <v/>
      </c>
      <c r="G815" s="510" t="str">
        <f>'別紙１-3月'!F65</f>
        <v/>
      </c>
      <c r="H815" s="510" t="str">
        <f>'別紙１-3月'!G65</f>
        <v/>
      </c>
      <c r="I815" s="510" t="str">
        <f>'別紙１-3月'!H65</f>
        <v/>
      </c>
      <c r="J815" s="510" t="str">
        <f>'別紙１-3月'!I65</f>
        <v/>
      </c>
      <c r="K815" s="510" t="str">
        <f>'別紙１-3月'!J65</f>
        <v/>
      </c>
      <c r="L815" s="510" t="str">
        <f>'別紙１-3月'!K65</f>
        <v/>
      </c>
      <c r="M815" s="511" t="str">
        <f>'別紙１-3月'!L65</f>
        <v/>
      </c>
      <c r="N815" s="512">
        <f>'別紙１-3月'!M65</f>
        <v>0</v>
      </c>
      <c r="O815" s="511">
        <f>'別紙１-3月'!N65</f>
        <v>0</v>
      </c>
      <c r="P815" s="511" t="str">
        <f>'別紙１-3月'!O65</f>
        <v/>
      </c>
      <c r="Q815" s="511" t="str">
        <f>'別紙１-3月'!P65</f>
        <v/>
      </c>
      <c r="R815" s="511" t="str">
        <f>'別紙１-3月'!Q65</f>
        <v/>
      </c>
      <c r="S815" s="511">
        <f>'別紙１-3月'!R65</f>
        <v>0</v>
      </c>
      <c r="T815" s="512">
        <f>'別紙１-3月'!S65</f>
        <v>0</v>
      </c>
      <c r="U815" s="512">
        <f>'別紙１-3月'!T65</f>
        <v>0</v>
      </c>
      <c r="V815" s="511">
        <f>'別紙１-3月'!U65</f>
        <v>0</v>
      </c>
      <c r="W815" s="511">
        <f>'別紙１-3月'!V65</f>
        <v>0</v>
      </c>
      <c r="X815" s="510" t="str">
        <f>'別紙１-3月'!W65</f>
        <v/>
      </c>
    </row>
    <row r="816">
      <c r="A816" s="510" t="s">
        <v>323</v>
      </c>
      <c r="B816" s="510" t="str">
        <f>'別紙１-3月'!A66</f>
        <v/>
      </c>
      <c r="C816" s="510" t="str">
        <f>'別紙１-3月'!B66</f>
        <v/>
      </c>
      <c r="D816" s="510" t="str">
        <f>'別紙１-3月'!C66</f>
        <v/>
      </c>
      <c r="E816" s="510" t="str">
        <f>'別紙１-3月'!D66</f>
        <v/>
      </c>
      <c r="F816" s="510" t="str">
        <f>'別紙１-3月'!E66</f>
        <v/>
      </c>
      <c r="G816" s="510" t="str">
        <f>'別紙１-3月'!F66</f>
        <v/>
      </c>
      <c r="H816" s="510" t="str">
        <f>'別紙１-3月'!G66</f>
        <v/>
      </c>
      <c r="I816" s="510" t="str">
        <f>'別紙１-3月'!H66</f>
        <v/>
      </c>
      <c r="J816" s="510" t="str">
        <f>'別紙１-3月'!I66</f>
        <v/>
      </c>
      <c r="K816" s="510" t="str">
        <f>'別紙１-3月'!J66</f>
        <v/>
      </c>
      <c r="L816" s="510" t="str">
        <f>'別紙１-3月'!K66</f>
        <v/>
      </c>
      <c r="M816" s="511" t="str">
        <f>'別紙１-3月'!L66</f>
        <v/>
      </c>
      <c r="N816" s="512">
        <f>'別紙１-3月'!M66</f>
        <v>0</v>
      </c>
      <c r="O816" s="511">
        <f>'別紙１-3月'!N66</f>
        <v>0</v>
      </c>
      <c r="P816" s="511" t="str">
        <f>'別紙１-3月'!O66</f>
        <v/>
      </c>
      <c r="Q816" s="511" t="str">
        <f>'別紙１-3月'!P66</f>
        <v/>
      </c>
      <c r="R816" s="511" t="str">
        <f>'別紙１-3月'!Q66</f>
        <v/>
      </c>
      <c r="S816" s="511">
        <f>'別紙１-3月'!R66</f>
        <v>0</v>
      </c>
      <c r="T816" s="512">
        <f>'別紙１-3月'!S66</f>
        <v>0</v>
      </c>
      <c r="U816" s="512">
        <f>'別紙１-3月'!T66</f>
        <v>0</v>
      </c>
      <c r="V816" s="511">
        <f>'別紙１-3月'!U66</f>
        <v>0</v>
      </c>
      <c r="W816" s="511">
        <f>'別紙１-3月'!V66</f>
        <v>0</v>
      </c>
      <c r="X816" s="510" t="str">
        <f>'別紙１-3月'!W66</f>
        <v/>
      </c>
    </row>
    <row r="817">
      <c r="A817" s="510" t="s">
        <v>323</v>
      </c>
      <c r="B817" s="510" t="str">
        <f>'別紙１-3月'!A67</f>
        <v/>
      </c>
      <c r="C817" s="510" t="str">
        <f>'別紙１-3月'!B67</f>
        <v/>
      </c>
      <c r="D817" s="510" t="str">
        <f>'別紙１-3月'!C67</f>
        <v/>
      </c>
      <c r="E817" s="510" t="str">
        <f>'別紙１-3月'!D67</f>
        <v/>
      </c>
      <c r="F817" s="510" t="str">
        <f>'別紙１-3月'!E67</f>
        <v/>
      </c>
      <c r="G817" s="510" t="str">
        <f>'別紙１-3月'!F67</f>
        <v/>
      </c>
      <c r="H817" s="510" t="str">
        <f>'別紙１-3月'!G67</f>
        <v/>
      </c>
      <c r="I817" s="510" t="str">
        <f>'別紙１-3月'!H67</f>
        <v/>
      </c>
      <c r="J817" s="510" t="str">
        <f>'別紙１-3月'!I67</f>
        <v/>
      </c>
      <c r="K817" s="510" t="str">
        <f>'別紙１-3月'!J67</f>
        <v/>
      </c>
      <c r="L817" s="510" t="str">
        <f>'別紙１-3月'!K67</f>
        <v/>
      </c>
      <c r="M817" s="511" t="str">
        <f>'別紙１-3月'!L67</f>
        <v/>
      </c>
      <c r="N817" s="512">
        <f>'別紙１-3月'!M67</f>
        <v>0</v>
      </c>
      <c r="O817" s="511">
        <f>'別紙１-3月'!N67</f>
        <v>0</v>
      </c>
      <c r="P817" s="511" t="str">
        <f>'別紙１-3月'!O67</f>
        <v/>
      </c>
      <c r="Q817" s="511" t="str">
        <f>'別紙１-3月'!P67</f>
        <v/>
      </c>
      <c r="R817" s="511" t="str">
        <f>'別紙１-3月'!Q67</f>
        <v/>
      </c>
      <c r="S817" s="511">
        <f>'別紙１-3月'!R67</f>
        <v>0</v>
      </c>
      <c r="T817" s="512">
        <f>'別紙１-3月'!S67</f>
        <v>0</v>
      </c>
      <c r="U817" s="512">
        <f>'別紙１-3月'!T67</f>
        <v>0</v>
      </c>
      <c r="V817" s="511">
        <f>'別紙１-3月'!U67</f>
        <v>0</v>
      </c>
      <c r="W817" s="511">
        <f>'別紙１-3月'!V67</f>
        <v>0</v>
      </c>
      <c r="X817" s="510" t="str">
        <f>'別紙１-3月'!W67</f>
        <v/>
      </c>
    </row>
    <row r="818">
      <c r="A818" s="510" t="s">
        <v>323</v>
      </c>
      <c r="B818" s="510" t="str">
        <f>'別紙１-3月'!A68</f>
        <v/>
      </c>
      <c r="C818" s="510" t="str">
        <f>'別紙１-3月'!B68</f>
        <v/>
      </c>
      <c r="D818" s="510" t="str">
        <f>'別紙１-3月'!C68</f>
        <v/>
      </c>
      <c r="E818" s="510" t="str">
        <f>'別紙１-3月'!D68</f>
        <v/>
      </c>
      <c r="F818" s="510" t="str">
        <f>'別紙１-3月'!E68</f>
        <v/>
      </c>
      <c r="G818" s="510" t="str">
        <f>'別紙１-3月'!F68</f>
        <v/>
      </c>
      <c r="H818" s="510" t="str">
        <f>'別紙１-3月'!G68</f>
        <v/>
      </c>
      <c r="I818" s="510" t="str">
        <f>'別紙１-3月'!H68</f>
        <v/>
      </c>
      <c r="J818" s="510" t="str">
        <f>'別紙１-3月'!I68</f>
        <v/>
      </c>
      <c r="K818" s="510" t="str">
        <f>'別紙１-3月'!J68</f>
        <v/>
      </c>
      <c r="L818" s="510" t="str">
        <f>'別紙１-3月'!K68</f>
        <v/>
      </c>
      <c r="M818" s="511" t="str">
        <f>'別紙１-3月'!L68</f>
        <v/>
      </c>
      <c r="N818" s="512">
        <f>'別紙１-3月'!M68</f>
        <v>0</v>
      </c>
      <c r="O818" s="511">
        <f>'別紙１-3月'!N68</f>
        <v>0</v>
      </c>
      <c r="P818" s="511" t="str">
        <f>'別紙１-3月'!O68</f>
        <v/>
      </c>
      <c r="Q818" s="511" t="str">
        <f>'別紙１-3月'!P68</f>
        <v/>
      </c>
      <c r="R818" s="511" t="str">
        <f>'別紙１-3月'!Q68</f>
        <v/>
      </c>
      <c r="S818" s="511">
        <f>'別紙１-3月'!R68</f>
        <v>0</v>
      </c>
      <c r="T818" s="512">
        <f>'別紙１-3月'!S68</f>
        <v>0</v>
      </c>
      <c r="U818" s="512">
        <f>'別紙１-3月'!T68</f>
        <v>0</v>
      </c>
      <c r="V818" s="511">
        <f>'別紙１-3月'!U68</f>
        <v>0</v>
      </c>
      <c r="W818" s="511">
        <f>'別紙１-3月'!V68</f>
        <v>0</v>
      </c>
      <c r="X818" s="510" t="str">
        <f>'別紙１-3月'!W68</f>
        <v/>
      </c>
    </row>
    <row r="819">
      <c r="A819" s="510" t="s">
        <v>323</v>
      </c>
      <c r="B819" s="510" t="str">
        <f>'別紙１-3月'!A69</f>
        <v/>
      </c>
      <c r="C819" s="510" t="str">
        <f>'別紙１-3月'!B69</f>
        <v/>
      </c>
      <c r="D819" s="510" t="str">
        <f>'別紙１-3月'!C69</f>
        <v/>
      </c>
      <c r="E819" s="510" t="str">
        <f>'別紙１-3月'!D69</f>
        <v/>
      </c>
      <c r="F819" s="510" t="str">
        <f>'別紙１-3月'!E69</f>
        <v/>
      </c>
      <c r="G819" s="510" t="str">
        <f>'別紙１-3月'!F69</f>
        <v/>
      </c>
      <c r="H819" s="510" t="str">
        <f>'別紙１-3月'!G69</f>
        <v/>
      </c>
      <c r="I819" s="510" t="str">
        <f>'別紙１-3月'!H69</f>
        <v/>
      </c>
      <c r="J819" s="510" t="str">
        <f>'別紙１-3月'!I69</f>
        <v/>
      </c>
      <c r="K819" s="510" t="str">
        <f>'別紙１-3月'!J69</f>
        <v/>
      </c>
      <c r="L819" s="510" t="str">
        <f>'別紙１-3月'!K69</f>
        <v/>
      </c>
      <c r="M819" s="511" t="str">
        <f>'別紙１-3月'!L69</f>
        <v/>
      </c>
      <c r="N819" s="512">
        <f>'別紙１-3月'!M69</f>
        <v>0</v>
      </c>
      <c r="O819" s="511">
        <f>'別紙１-3月'!N69</f>
        <v>0</v>
      </c>
      <c r="P819" s="511" t="str">
        <f>'別紙１-3月'!O69</f>
        <v/>
      </c>
      <c r="Q819" s="511" t="str">
        <f>'別紙１-3月'!P69</f>
        <v/>
      </c>
      <c r="R819" s="511" t="str">
        <f>'別紙１-3月'!Q69</f>
        <v/>
      </c>
      <c r="S819" s="511">
        <f>'別紙１-3月'!R69</f>
        <v>0</v>
      </c>
      <c r="T819" s="512">
        <f>'別紙１-3月'!S69</f>
        <v>0</v>
      </c>
      <c r="U819" s="512">
        <f>'別紙１-3月'!T69</f>
        <v>0</v>
      </c>
      <c r="V819" s="511">
        <f>'別紙１-3月'!U69</f>
        <v>0</v>
      </c>
      <c r="W819" s="511">
        <f>'別紙１-3月'!V69</f>
        <v>0</v>
      </c>
      <c r="X819" s="510" t="str">
        <f>'別紙１-3月'!W69</f>
        <v/>
      </c>
    </row>
    <row r="820">
      <c r="A820" s="510" t="s">
        <v>323</v>
      </c>
      <c r="B820" s="510" t="str">
        <f>'別紙１-3月'!A70</f>
        <v/>
      </c>
      <c r="C820" s="510" t="str">
        <f>'別紙１-3月'!B70</f>
        <v/>
      </c>
      <c r="D820" s="510" t="str">
        <f>'別紙１-3月'!C70</f>
        <v/>
      </c>
      <c r="E820" s="510" t="str">
        <f>'別紙１-3月'!D70</f>
        <v/>
      </c>
      <c r="F820" s="510" t="str">
        <f>'別紙１-3月'!E70</f>
        <v/>
      </c>
      <c r="G820" s="510" t="str">
        <f>'別紙１-3月'!F70</f>
        <v/>
      </c>
      <c r="H820" s="510" t="str">
        <f>'別紙１-3月'!G70</f>
        <v/>
      </c>
      <c r="I820" s="510" t="str">
        <f>'別紙１-3月'!H70</f>
        <v/>
      </c>
      <c r="J820" s="510" t="str">
        <f>'別紙１-3月'!I70</f>
        <v/>
      </c>
      <c r="K820" s="510" t="str">
        <f>'別紙１-3月'!J70</f>
        <v/>
      </c>
      <c r="L820" s="510" t="str">
        <f>'別紙１-3月'!K70</f>
        <v/>
      </c>
      <c r="M820" s="511" t="str">
        <f>'別紙１-3月'!L70</f>
        <v/>
      </c>
      <c r="N820" s="512">
        <f>'別紙１-3月'!M70</f>
        <v>0</v>
      </c>
      <c r="O820" s="511">
        <f>'別紙１-3月'!N70</f>
        <v>0</v>
      </c>
      <c r="P820" s="511" t="str">
        <f>'別紙１-3月'!O70</f>
        <v/>
      </c>
      <c r="Q820" s="511" t="str">
        <f>'別紙１-3月'!P70</f>
        <v/>
      </c>
      <c r="R820" s="511" t="str">
        <f>'別紙１-3月'!Q70</f>
        <v/>
      </c>
      <c r="S820" s="511">
        <f>'別紙１-3月'!R70</f>
        <v>0</v>
      </c>
      <c r="T820" s="512">
        <f>'別紙１-3月'!S70</f>
        <v>0</v>
      </c>
      <c r="U820" s="512">
        <f>'別紙１-3月'!T70</f>
        <v>0</v>
      </c>
      <c r="V820" s="511">
        <f>'別紙１-3月'!U70</f>
        <v>0</v>
      </c>
      <c r="W820" s="511">
        <f>'別紙１-3月'!V70</f>
        <v>0</v>
      </c>
      <c r="X820" s="510" t="str">
        <f>'別紙１-3月'!W70</f>
        <v/>
      </c>
    </row>
    <row r="821">
      <c r="A821" s="510" t="s">
        <v>323</v>
      </c>
      <c r="B821" s="510" t="str">
        <f>'別紙１-3月'!A71</f>
        <v/>
      </c>
      <c r="C821" s="510" t="str">
        <f>'別紙１-3月'!B71</f>
        <v/>
      </c>
      <c r="D821" s="510" t="str">
        <f>'別紙１-3月'!C71</f>
        <v/>
      </c>
      <c r="E821" s="510" t="str">
        <f>'別紙１-3月'!D71</f>
        <v/>
      </c>
      <c r="F821" s="510" t="str">
        <f>'別紙１-3月'!E71</f>
        <v/>
      </c>
      <c r="G821" s="510" t="str">
        <f>'別紙１-3月'!F71</f>
        <v/>
      </c>
      <c r="H821" s="510" t="str">
        <f>'別紙１-3月'!G71</f>
        <v/>
      </c>
      <c r="I821" s="510" t="str">
        <f>'別紙１-3月'!H71</f>
        <v/>
      </c>
      <c r="J821" s="510" t="str">
        <f>'別紙１-3月'!I71</f>
        <v/>
      </c>
      <c r="K821" s="510" t="str">
        <f>'別紙１-3月'!J71</f>
        <v/>
      </c>
      <c r="L821" s="510" t="str">
        <f>'別紙１-3月'!K71</f>
        <v/>
      </c>
      <c r="M821" s="511" t="str">
        <f>'別紙１-3月'!L71</f>
        <v/>
      </c>
      <c r="N821" s="512">
        <f>'別紙１-3月'!M71</f>
        <v>0</v>
      </c>
      <c r="O821" s="511">
        <f>'別紙１-3月'!N71</f>
        <v>0</v>
      </c>
      <c r="P821" s="511" t="str">
        <f>'別紙１-3月'!O71</f>
        <v/>
      </c>
      <c r="Q821" s="511" t="str">
        <f>'別紙１-3月'!P71</f>
        <v/>
      </c>
      <c r="R821" s="511" t="str">
        <f>'別紙１-3月'!Q71</f>
        <v/>
      </c>
      <c r="S821" s="511">
        <f>'別紙１-3月'!R71</f>
        <v>0</v>
      </c>
      <c r="T821" s="512">
        <f>'別紙１-3月'!S71</f>
        <v>0</v>
      </c>
      <c r="U821" s="512">
        <f>'別紙１-3月'!T71</f>
        <v>0</v>
      </c>
      <c r="V821" s="511">
        <f>'別紙１-3月'!U71</f>
        <v>0</v>
      </c>
      <c r="W821" s="511">
        <f>'別紙１-3月'!V71</f>
        <v>0</v>
      </c>
      <c r="X821" s="510" t="str">
        <f>'別紙１-3月'!W71</f>
        <v/>
      </c>
    </row>
    <row r="822">
      <c r="A822" s="510" t="s">
        <v>323</v>
      </c>
      <c r="B822" s="510" t="str">
        <f>'別紙１-3月'!A72</f>
        <v/>
      </c>
      <c r="C822" s="510" t="str">
        <f>'別紙１-3月'!B72</f>
        <v/>
      </c>
      <c r="D822" s="510" t="str">
        <f>'別紙１-3月'!C72</f>
        <v/>
      </c>
      <c r="E822" s="510" t="str">
        <f>'別紙１-3月'!D72</f>
        <v/>
      </c>
      <c r="F822" s="510" t="str">
        <f>'別紙１-3月'!E72</f>
        <v/>
      </c>
      <c r="G822" s="510" t="str">
        <f>'別紙１-3月'!F72</f>
        <v/>
      </c>
      <c r="H822" s="510" t="str">
        <f>'別紙１-3月'!G72</f>
        <v/>
      </c>
      <c r="I822" s="510" t="str">
        <f>'別紙１-3月'!H72</f>
        <v/>
      </c>
      <c r="J822" s="510" t="str">
        <f>'別紙１-3月'!I72</f>
        <v/>
      </c>
      <c r="K822" s="510" t="str">
        <f>'別紙１-3月'!J72</f>
        <v/>
      </c>
      <c r="L822" s="510" t="str">
        <f>'別紙１-3月'!K72</f>
        <v/>
      </c>
      <c r="M822" s="511" t="str">
        <f>'別紙１-3月'!L72</f>
        <v/>
      </c>
      <c r="N822" s="512">
        <f>'別紙１-3月'!M72</f>
        <v>0</v>
      </c>
      <c r="O822" s="511">
        <f>'別紙１-3月'!N72</f>
        <v>0</v>
      </c>
      <c r="P822" s="511" t="str">
        <f>'別紙１-3月'!O72</f>
        <v/>
      </c>
      <c r="Q822" s="511" t="str">
        <f>'別紙１-3月'!P72</f>
        <v/>
      </c>
      <c r="R822" s="511" t="str">
        <f>'別紙１-3月'!Q72</f>
        <v/>
      </c>
      <c r="S822" s="511">
        <f>'別紙１-3月'!R72</f>
        <v>0</v>
      </c>
      <c r="T822" s="512">
        <f>'別紙１-3月'!S72</f>
        <v>0</v>
      </c>
      <c r="U822" s="512">
        <f>'別紙１-3月'!T72</f>
        <v>0</v>
      </c>
      <c r="V822" s="511">
        <f>'別紙１-3月'!U72</f>
        <v>0</v>
      </c>
      <c r="W822" s="511">
        <f>'別紙１-3月'!V72</f>
        <v>0</v>
      </c>
      <c r="X822" s="510" t="str">
        <f>'別紙１-3月'!W72</f>
        <v/>
      </c>
    </row>
    <row r="823">
      <c r="A823" s="510" t="s">
        <v>323</v>
      </c>
      <c r="B823" s="510" t="str">
        <f>'別紙１-3月'!A73</f>
        <v/>
      </c>
      <c r="C823" s="510" t="str">
        <f>'別紙１-3月'!B73</f>
        <v/>
      </c>
      <c r="D823" s="510" t="str">
        <f>'別紙１-3月'!C73</f>
        <v/>
      </c>
      <c r="E823" s="510" t="str">
        <f>'別紙１-3月'!D73</f>
        <v/>
      </c>
      <c r="F823" s="510" t="str">
        <f>'別紙１-3月'!E73</f>
        <v/>
      </c>
      <c r="G823" s="510" t="str">
        <f>'別紙１-3月'!F73</f>
        <v/>
      </c>
      <c r="H823" s="510" t="str">
        <f>'別紙１-3月'!G73</f>
        <v/>
      </c>
      <c r="I823" s="510" t="str">
        <f>'別紙１-3月'!H73</f>
        <v/>
      </c>
      <c r="J823" s="510" t="str">
        <f>'別紙１-3月'!I73</f>
        <v/>
      </c>
      <c r="K823" s="510" t="str">
        <f>'別紙１-3月'!J73</f>
        <v/>
      </c>
      <c r="L823" s="510" t="str">
        <f>'別紙１-3月'!K73</f>
        <v/>
      </c>
      <c r="M823" s="511" t="str">
        <f>'別紙１-3月'!L73</f>
        <v/>
      </c>
      <c r="N823" s="512">
        <f>'別紙１-3月'!M73</f>
        <v>0</v>
      </c>
      <c r="O823" s="511">
        <f>'別紙１-3月'!N73</f>
        <v>0</v>
      </c>
      <c r="P823" s="511" t="str">
        <f>'別紙１-3月'!O73</f>
        <v/>
      </c>
      <c r="Q823" s="511" t="str">
        <f>'別紙１-3月'!P73</f>
        <v/>
      </c>
      <c r="R823" s="511" t="str">
        <f>'別紙１-3月'!Q73</f>
        <v/>
      </c>
      <c r="S823" s="511">
        <f>'別紙１-3月'!R73</f>
        <v>0</v>
      </c>
      <c r="T823" s="512">
        <f>'別紙１-3月'!S73</f>
        <v>0</v>
      </c>
      <c r="U823" s="512">
        <f>'別紙１-3月'!T73</f>
        <v>0</v>
      </c>
      <c r="V823" s="511">
        <f>'別紙１-3月'!U73</f>
        <v>0</v>
      </c>
      <c r="W823" s="511">
        <f>'別紙１-3月'!V73</f>
        <v>0</v>
      </c>
      <c r="X823" s="510" t="str">
        <f>'別紙１-3月'!W73</f>
        <v/>
      </c>
    </row>
    <row r="824">
      <c r="A824" s="510" t="s">
        <v>323</v>
      </c>
      <c r="B824" s="510" t="str">
        <f>'別紙１-3月'!A74</f>
        <v/>
      </c>
      <c r="C824" s="510" t="str">
        <f>'別紙１-3月'!B74</f>
        <v/>
      </c>
      <c r="D824" s="510" t="str">
        <f>'別紙１-3月'!C74</f>
        <v/>
      </c>
      <c r="E824" s="510" t="str">
        <f>'別紙１-3月'!D74</f>
        <v/>
      </c>
      <c r="F824" s="510" t="str">
        <f>'別紙１-3月'!E74</f>
        <v/>
      </c>
      <c r="G824" s="510" t="str">
        <f>'別紙１-3月'!F74</f>
        <v/>
      </c>
      <c r="H824" s="510" t="str">
        <f>'別紙１-3月'!G74</f>
        <v/>
      </c>
      <c r="I824" s="510" t="str">
        <f>'別紙１-3月'!H74</f>
        <v/>
      </c>
      <c r="J824" s="510" t="str">
        <f>'別紙１-3月'!I74</f>
        <v/>
      </c>
      <c r="K824" s="510" t="str">
        <f>'別紙１-3月'!J74</f>
        <v/>
      </c>
      <c r="L824" s="510" t="str">
        <f>'別紙１-3月'!K74</f>
        <v/>
      </c>
      <c r="M824" s="511" t="str">
        <f>'別紙１-3月'!L74</f>
        <v/>
      </c>
      <c r="N824" s="512">
        <f>'別紙１-3月'!M74</f>
        <v>0</v>
      </c>
      <c r="O824" s="511">
        <f>'別紙１-3月'!N74</f>
        <v>0</v>
      </c>
      <c r="P824" s="511" t="str">
        <f>'別紙１-3月'!O74</f>
        <v/>
      </c>
      <c r="Q824" s="511" t="str">
        <f>'別紙１-3月'!P74</f>
        <v/>
      </c>
      <c r="R824" s="511" t="str">
        <f>'別紙１-3月'!Q74</f>
        <v/>
      </c>
      <c r="S824" s="511">
        <f>'別紙１-3月'!R74</f>
        <v>0</v>
      </c>
      <c r="T824" s="512">
        <f>'別紙１-3月'!S74</f>
        <v>0</v>
      </c>
      <c r="U824" s="512">
        <f>'別紙１-3月'!T74</f>
        <v>0</v>
      </c>
      <c r="V824" s="511">
        <f>'別紙１-3月'!U74</f>
        <v>0</v>
      </c>
      <c r="W824" s="511">
        <f>'別紙１-3月'!V74</f>
        <v>0</v>
      </c>
      <c r="X824" s="510" t="str">
        <f>'別紙１-3月'!W74</f>
        <v/>
      </c>
    </row>
    <row r="825">
      <c r="A825" s="510" t="s">
        <v>323</v>
      </c>
      <c r="B825" s="510" t="str">
        <f>'別紙１-3月'!A75</f>
        <v/>
      </c>
      <c r="C825" s="510" t="str">
        <f>'別紙１-3月'!B75</f>
        <v/>
      </c>
      <c r="D825" s="510" t="str">
        <f>'別紙１-3月'!C75</f>
        <v/>
      </c>
      <c r="E825" s="510" t="str">
        <f>'別紙１-3月'!D75</f>
        <v/>
      </c>
      <c r="F825" s="510" t="str">
        <f>'別紙１-3月'!E75</f>
        <v/>
      </c>
      <c r="G825" s="510" t="str">
        <f>'別紙１-3月'!F75</f>
        <v/>
      </c>
      <c r="H825" s="510" t="str">
        <f>'別紙１-3月'!G75</f>
        <v/>
      </c>
      <c r="I825" s="510" t="str">
        <f>'別紙１-3月'!H75</f>
        <v/>
      </c>
      <c r="J825" s="510" t="str">
        <f>'別紙１-3月'!I75</f>
        <v/>
      </c>
      <c r="K825" s="510" t="str">
        <f>'別紙１-3月'!J75</f>
        <v/>
      </c>
      <c r="L825" s="510" t="str">
        <f>'別紙１-3月'!K75</f>
        <v/>
      </c>
      <c r="M825" s="511" t="str">
        <f>'別紙１-3月'!L75</f>
        <v/>
      </c>
      <c r="N825" s="512">
        <f>'別紙１-3月'!M75</f>
        <v>0</v>
      </c>
      <c r="O825" s="511">
        <f>'別紙１-3月'!N75</f>
        <v>0</v>
      </c>
      <c r="P825" s="511" t="str">
        <f>'別紙１-3月'!O75</f>
        <v/>
      </c>
      <c r="Q825" s="511" t="str">
        <f>'別紙１-3月'!P75</f>
        <v/>
      </c>
      <c r="R825" s="511" t="str">
        <f>'別紙１-3月'!Q75</f>
        <v/>
      </c>
      <c r="S825" s="511">
        <f>'別紙１-3月'!R75</f>
        <v>0</v>
      </c>
      <c r="T825" s="512">
        <f>'別紙１-3月'!S75</f>
        <v>0</v>
      </c>
      <c r="U825" s="512">
        <f>'別紙１-3月'!T75</f>
        <v>0</v>
      </c>
      <c r="V825" s="511">
        <f>'別紙１-3月'!U75</f>
        <v>0</v>
      </c>
      <c r="W825" s="511">
        <f>'別紙１-3月'!V75</f>
        <v>0</v>
      </c>
      <c r="X825" s="510" t="str">
        <f>'別紙１-3月'!W75</f>
        <v/>
      </c>
    </row>
    <row r="826">
      <c r="A826" s="510" t="s">
        <v>323</v>
      </c>
      <c r="B826" s="510" t="str">
        <f>'別紙１-3月'!A76</f>
        <v/>
      </c>
      <c r="C826" s="510" t="str">
        <f>'別紙１-3月'!B76</f>
        <v/>
      </c>
      <c r="D826" s="510" t="str">
        <f>'別紙１-3月'!C76</f>
        <v/>
      </c>
      <c r="E826" s="510" t="str">
        <f>'別紙１-3月'!D76</f>
        <v/>
      </c>
      <c r="F826" s="510" t="str">
        <f>'別紙１-3月'!E76</f>
        <v/>
      </c>
      <c r="G826" s="510" t="str">
        <f>'別紙１-3月'!F76</f>
        <v/>
      </c>
      <c r="H826" s="510" t="str">
        <f>'別紙１-3月'!G76</f>
        <v/>
      </c>
      <c r="I826" s="510" t="str">
        <f>'別紙１-3月'!H76</f>
        <v/>
      </c>
      <c r="J826" s="510" t="str">
        <f>'別紙１-3月'!I76</f>
        <v/>
      </c>
      <c r="K826" s="510" t="str">
        <f>'別紙１-3月'!J76</f>
        <v/>
      </c>
      <c r="L826" s="510" t="str">
        <f>'別紙１-3月'!K76</f>
        <v/>
      </c>
      <c r="M826" s="511" t="str">
        <f>'別紙１-3月'!L76</f>
        <v/>
      </c>
      <c r="N826" s="512">
        <f>'別紙１-3月'!M76</f>
        <v>0</v>
      </c>
      <c r="O826" s="511">
        <f>'別紙１-3月'!N76</f>
        <v>0</v>
      </c>
      <c r="P826" s="511" t="str">
        <f>'別紙１-3月'!O76</f>
        <v/>
      </c>
      <c r="Q826" s="511" t="str">
        <f>'別紙１-3月'!P76</f>
        <v/>
      </c>
      <c r="R826" s="511" t="str">
        <f>'別紙１-3月'!Q76</f>
        <v/>
      </c>
      <c r="S826" s="511">
        <f>'別紙１-3月'!R76</f>
        <v>0</v>
      </c>
      <c r="T826" s="512">
        <f>'別紙１-3月'!S76</f>
        <v>0</v>
      </c>
      <c r="U826" s="512">
        <f>'別紙１-3月'!T76</f>
        <v>0</v>
      </c>
      <c r="V826" s="511">
        <f>'別紙１-3月'!U76</f>
        <v>0</v>
      </c>
      <c r="W826" s="511">
        <f>'別紙１-3月'!V76</f>
        <v>0</v>
      </c>
      <c r="X826" s="510" t="str">
        <f>'別紙１-3月'!W76</f>
        <v/>
      </c>
    </row>
    <row r="827">
      <c r="A827" s="510" t="s">
        <v>323</v>
      </c>
      <c r="B827" s="510" t="str">
        <f>'別紙１-3月'!A77</f>
        <v/>
      </c>
      <c r="C827" s="510" t="str">
        <f>'別紙１-3月'!B77</f>
        <v/>
      </c>
      <c r="D827" s="510" t="str">
        <f>'別紙１-3月'!C77</f>
        <v/>
      </c>
      <c r="E827" s="510" t="str">
        <f>'別紙１-3月'!D77</f>
        <v/>
      </c>
      <c r="F827" s="510" t="str">
        <f>'別紙１-3月'!E77</f>
        <v/>
      </c>
      <c r="G827" s="510" t="str">
        <f>'別紙１-3月'!F77</f>
        <v/>
      </c>
      <c r="H827" s="510" t="str">
        <f>'別紙１-3月'!G77</f>
        <v/>
      </c>
      <c r="I827" s="510" t="str">
        <f>'別紙１-3月'!H77</f>
        <v/>
      </c>
      <c r="J827" s="510" t="str">
        <f>'別紙１-3月'!I77</f>
        <v/>
      </c>
      <c r="K827" s="510" t="str">
        <f>'別紙１-3月'!J77</f>
        <v/>
      </c>
      <c r="L827" s="510" t="str">
        <f>'別紙１-3月'!K77</f>
        <v/>
      </c>
      <c r="M827" s="511" t="str">
        <f>'別紙１-3月'!L77</f>
        <v/>
      </c>
      <c r="N827" s="512">
        <f>'別紙１-3月'!M77</f>
        <v>0</v>
      </c>
      <c r="O827" s="511">
        <f>'別紙１-3月'!N77</f>
        <v>0</v>
      </c>
      <c r="P827" s="511" t="str">
        <f>'別紙１-3月'!O77</f>
        <v/>
      </c>
      <c r="Q827" s="511" t="str">
        <f>'別紙１-3月'!P77</f>
        <v/>
      </c>
      <c r="R827" s="511" t="str">
        <f>'別紙１-3月'!Q77</f>
        <v/>
      </c>
      <c r="S827" s="511">
        <f>'別紙１-3月'!R77</f>
        <v>0</v>
      </c>
      <c r="T827" s="512">
        <f>'別紙１-3月'!S77</f>
        <v>0</v>
      </c>
      <c r="U827" s="512">
        <f>'別紙１-3月'!T77</f>
        <v>0</v>
      </c>
      <c r="V827" s="511">
        <f>'別紙１-3月'!U77</f>
        <v>0</v>
      </c>
      <c r="W827" s="511">
        <f>'別紙１-3月'!V77</f>
        <v>0</v>
      </c>
      <c r="X827" s="510" t="str">
        <f>'別紙１-3月'!W77</f>
        <v/>
      </c>
    </row>
    <row r="828">
      <c r="A828" s="510" t="s">
        <v>323</v>
      </c>
      <c r="B828" s="510" t="str">
        <f>'別紙１-3月'!A78</f>
        <v/>
      </c>
      <c r="C828" s="510" t="str">
        <f>'別紙１-3月'!B78</f>
        <v/>
      </c>
      <c r="D828" s="510" t="str">
        <f>'別紙１-3月'!C78</f>
        <v/>
      </c>
      <c r="E828" s="510" t="str">
        <f>'別紙１-3月'!D78</f>
        <v/>
      </c>
      <c r="F828" s="510" t="str">
        <f>'別紙１-3月'!E78</f>
        <v/>
      </c>
      <c r="G828" s="510" t="str">
        <f>'別紙１-3月'!F78</f>
        <v/>
      </c>
      <c r="H828" s="510" t="str">
        <f>'別紙１-3月'!G78</f>
        <v/>
      </c>
      <c r="I828" s="510" t="str">
        <f>'別紙１-3月'!H78</f>
        <v/>
      </c>
      <c r="J828" s="510" t="str">
        <f>'別紙１-3月'!I78</f>
        <v/>
      </c>
      <c r="K828" s="510" t="str">
        <f>'別紙１-3月'!J78</f>
        <v/>
      </c>
      <c r="L828" s="510" t="str">
        <f>'別紙１-3月'!K78</f>
        <v/>
      </c>
      <c r="M828" s="511" t="str">
        <f>'別紙１-3月'!L78</f>
        <v/>
      </c>
      <c r="N828" s="512">
        <f>'別紙１-3月'!M78</f>
        <v>0</v>
      </c>
      <c r="O828" s="511">
        <f>'別紙１-3月'!N78</f>
        <v>0</v>
      </c>
      <c r="P828" s="511" t="str">
        <f>'別紙１-3月'!O78</f>
        <v/>
      </c>
      <c r="Q828" s="511" t="str">
        <f>'別紙１-3月'!P78</f>
        <v/>
      </c>
      <c r="R828" s="511" t="str">
        <f>'別紙１-3月'!Q78</f>
        <v/>
      </c>
      <c r="S828" s="511">
        <f>'別紙１-3月'!R78</f>
        <v>0</v>
      </c>
      <c r="T828" s="512">
        <f>'別紙１-3月'!S78</f>
        <v>0</v>
      </c>
      <c r="U828" s="512">
        <f>'別紙１-3月'!T78</f>
        <v>0</v>
      </c>
      <c r="V828" s="511">
        <f>'別紙１-3月'!U78</f>
        <v>0</v>
      </c>
      <c r="W828" s="511">
        <f>'別紙１-3月'!V78</f>
        <v>0</v>
      </c>
      <c r="X828" s="510" t="str">
        <f>'別紙１-3月'!W78</f>
        <v/>
      </c>
    </row>
    <row r="829">
      <c r="A829" s="510" t="s">
        <v>323</v>
      </c>
      <c r="B829" s="510" t="str">
        <f>'別紙１-3月'!A79</f>
        <v/>
      </c>
      <c r="C829" s="510" t="str">
        <f>'別紙１-3月'!B79</f>
        <v/>
      </c>
      <c r="D829" s="510" t="str">
        <f>'別紙１-3月'!C79</f>
        <v/>
      </c>
      <c r="E829" s="510" t="str">
        <f>'別紙１-3月'!D79</f>
        <v/>
      </c>
      <c r="F829" s="510" t="str">
        <f>'別紙１-3月'!E79</f>
        <v/>
      </c>
      <c r="G829" s="510" t="str">
        <f>'別紙１-3月'!F79</f>
        <v/>
      </c>
      <c r="H829" s="510" t="str">
        <f>'別紙１-3月'!G79</f>
        <v/>
      </c>
      <c r="I829" s="510" t="str">
        <f>'別紙１-3月'!H79</f>
        <v/>
      </c>
      <c r="J829" s="510" t="str">
        <f>'別紙１-3月'!I79</f>
        <v/>
      </c>
      <c r="K829" s="510" t="str">
        <f>'別紙１-3月'!J79</f>
        <v/>
      </c>
      <c r="L829" s="510" t="str">
        <f>'別紙１-3月'!K79</f>
        <v/>
      </c>
      <c r="M829" s="511" t="str">
        <f>'別紙１-3月'!L79</f>
        <v/>
      </c>
      <c r="N829" s="512">
        <f>'別紙１-3月'!M79</f>
        <v>0</v>
      </c>
      <c r="O829" s="511">
        <f>'別紙１-3月'!N79</f>
        <v>0</v>
      </c>
      <c r="P829" s="511" t="str">
        <f>'別紙１-3月'!O79</f>
        <v/>
      </c>
      <c r="Q829" s="511" t="str">
        <f>'別紙１-3月'!P79</f>
        <v/>
      </c>
      <c r="R829" s="511" t="str">
        <f>'別紙１-3月'!Q79</f>
        <v/>
      </c>
      <c r="S829" s="511">
        <f>'別紙１-3月'!R79</f>
        <v>0</v>
      </c>
      <c r="T829" s="512">
        <f>'別紙１-3月'!S79</f>
        <v>0</v>
      </c>
      <c r="U829" s="512">
        <f>'別紙１-3月'!T79</f>
        <v>0</v>
      </c>
      <c r="V829" s="511">
        <f>'別紙１-3月'!U79</f>
        <v>0</v>
      </c>
      <c r="W829" s="511">
        <f>'別紙１-3月'!V79</f>
        <v>0</v>
      </c>
      <c r="X829" s="510" t="str">
        <f>'別紙１-3月'!W79</f>
        <v/>
      </c>
    </row>
    <row r="830">
      <c r="A830" s="510" t="s">
        <v>323</v>
      </c>
      <c r="B830" s="510" t="str">
        <f>'別紙１-3月'!A80</f>
        <v/>
      </c>
      <c r="C830" s="510" t="str">
        <f>'別紙１-3月'!B80</f>
        <v/>
      </c>
      <c r="D830" s="510" t="str">
        <f>'別紙１-3月'!C80</f>
        <v/>
      </c>
      <c r="E830" s="510" t="str">
        <f>'別紙１-3月'!D80</f>
        <v/>
      </c>
      <c r="F830" s="510" t="str">
        <f>'別紙１-3月'!E80</f>
        <v/>
      </c>
      <c r="G830" s="510" t="str">
        <f>'別紙１-3月'!F80</f>
        <v/>
      </c>
      <c r="H830" s="510" t="str">
        <f>'別紙１-3月'!G80</f>
        <v/>
      </c>
      <c r="I830" s="510" t="str">
        <f>'別紙１-3月'!H80</f>
        <v/>
      </c>
      <c r="J830" s="510" t="str">
        <f>'別紙１-3月'!I80</f>
        <v/>
      </c>
      <c r="K830" s="510" t="str">
        <f>'別紙１-3月'!J80</f>
        <v/>
      </c>
      <c r="L830" s="510" t="str">
        <f>'別紙１-3月'!K80</f>
        <v/>
      </c>
      <c r="M830" s="511" t="str">
        <f>'別紙１-3月'!L80</f>
        <v/>
      </c>
      <c r="N830" s="512">
        <f>'別紙１-3月'!M80</f>
        <v>0</v>
      </c>
      <c r="O830" s="511">
        <f>'別紙１-3月'!N80</f>
        <v>0</v>
      </c>
      <c r="P830" s="511" t="str">
        <f>'別紙１-3月'!O80</f>
        <v/>
      </c>
      <c r="Q830" s="511" t="str">
        <f>'別紙１-3月'!P80</f>
        <v/>
      </c>
      <c r="R830" s="511" t="str">
        <f>'別紙１-3月'!Q80</f>
        <v/>
      </c>
      <c r="S830" s="511">
        <f>'別紙１-3月'!R80</f>
        <v>0</v>
      </c>
      <c r="T830" s="512">
        <f>'別紙１-3月'!S80</f>
        <v>0</v>
      </c>
      <c r="U830" s="512">
        <f>'別紙１-3月'!T80</f>
        <v>0</v>
      </c>
      <c r="V830" s="511">
        <f>'別紙１-3月'!U80</f>
        <v>0</v>
      </c>
      <c r="W830" s="511">
        <f>'別紙１-3月'!V80</f>
        <v>0</v>
      </c>
      <c r="X830" s="510" t="str">
        <f>'別紙１-3月'!W80</f>
        <v/>
      </c>
    </row>
    <row r="831">
      <c r="A831" s="510" t="s">
        <v>323</v>
      </c>
      <c r="B831" s="510" t="str">
        <f>'別紙１-3月'!A81</f>
        <v/>
      </c>
      <c r="C831" s="510" t="str">
        <f>'別紙１-3月'!B81</f>
        <v/>
      </c>
      <c r="D831" s="510" t="str">
        <f>'別紙１-3月'!C81</f>
        <v/>
      </c>
      <c r="E831" s="510" t="str">
        <f>'別紙１-3月'!D81</f>
        <v/>
      </c>
      <c r="F831" s="510" t="str">
        <f>'別紙１-3月'!E81</f>
        <v/>
      </c>
      <c r="G831" s="510" t="str">
        <f>'別紙１-3月'!F81</f>
        <v/>
      </c>
      <c r="H831" s="510" t="str">
        <f>'別紙１-3月'!G81</f>
        <v/>
      </c>
      <c r="I831" s="510" t="str">
        <f>'別紙１-3月'!H81</f>
        <v/>
      </c>
      <c r="J831" s="510" t="str">
        <f>'別紙１-3月'!I81</f>
        <v/>
      </c>
      <c r="K831" s="510" t="str">
        <f>'別紙１-3月'!J81</f>
        <v/>
      </c>
      <c r="L831" s="510" t="str">
        <f>'別紙１-3月'!K81</f>
        <v/>
      </c>
      <c r="M831" s="511" t="str">
        <f>'別紙１-3月'!L81</f>
        <v/>
      </c>
      <c r="N831" s="512">
        <f>'別紙１-3月'!M81</f>
        <v>0</v>
      </c>
      <c r="O831" s="511">
        <f>'別紙１-3月'!N81</f>
        <v>0</v>
      </c>
      <c r="P831" s="511" t="str">
        <f>'別紙１-3月'!O81</f>
        <v/>
      </c>
      <c r="Q831" s="511" t="str">
        <f>'別紙１-3月'!P81</f>
        <v/>
      </c>
      <c r="R831" s="511" t="str">
        <f>'別紙１-3月'!Q81</f>
        <v/>
      </c>
      <c r="S831" s="511">
        <f>'別紙１-3月'!R81</f>
        <v>0</v>
      </c>
      <c r="T831" s="512">
        <f>'別紙１-3月'!S81</f>
        <v>0</v>
      </c>
      <c r="U831" s="512">
        <f>'別紙１-3月'!T81</f>
        <v>0</v>
      </c>
      <c r="V831" s="511">
        <f>'別紙１-3月'!U81</f>
        <v>0</v>
      </c>
      <c r="W831" s="511">
        <f>'別紙１-3月'!V81</f>
        <v>0</v>
      </c>
      <c r="X831" s="510" t="str">
        <f>'別紙１-3月'!W81</f>
        <v/>
      </c>
    </row>
    <row r="832">
      <c r="A832" s="510" t="s">
        <v>323</v>
      </c>
      <c r="B832" s="510" t="str">
        <f>'別紙１-3月'!A82</f>
        <v/>
      </c>
      <c r="C832" s="510" t="str">
        <f>'別紙１-3月'!B82</f>
        <v/>
      </c>
      <c r="D832" s="510" t="str">
        <f>'別紙１-3月'!C82</f>
        <v/>
      </c>
      <c r="E832" s="510" t="str">
        <f>'別紙１-3月'!D82</f>
        <v/>
      </c>
      <c r="F832" s="510" t="str">
        <f>'別紙１-3月'!E82</f>
        <v/>
      </c>
      <c r="G832" s="510" t="str">
        <f>'別紙１-3月'!F82</f>
        <v/>
      </c>
      <c r="H832" s="510" t="str">
        <f>'別紙１-3月'!G82</f>
        <v/>
      </c>
      <c r="I832" s="510" t="str">
        <f>'別紙１-3月'!H82</f>
        <v/>
      </c>
      <c r="J832" s="510" t="str">
        <f>'別紙１-3月'!I82</f>
        <v/>
      </c>
      <c r="K832" s="510" t="str">
        <f>'別紙１-3月'!J82</f>
        <v/>
      </c>
      <c r="L832" s="510" t="str">
        <f>'別紙１-3月'!K82</f>
        <v/>
      </c>
      <c r="M832" s="511" t="str">
        <f>'別紙１-3月'!L82</f>
        <v/>
      </c>
      <c r="N832" s="512">
        <f>'別紙１-3月'!M82</f>
        <v>0</v>
      </c>
      <c r="O832" s="511">
        <f>'別紙１-3月'!N82</f>
        <v>0</v>
      </c>
      <c r="P832" s="511" t="str">
        <f>'別紙１-3月'!O82</f>
        <v/>
      </c>
      <c r="Q832" s="511" t="str">
        <f>'別紙１-3月'!P82</f>
        <v/>
      </c>
      <c r="R832" s="511" t="str">
        <f>'別紙１-3月'!Q82</f>
        <v/>
      </c>
      <c r="S832" s="511">
        <f>'別紙１-3月'!R82</f>
        <v>0</v>
      </c>
      <c r="T832" s="512">
        <f>'別紙１-3月'!S82</f>
        <v>0</v>
      </c>
      <c r="U832" s="512">
        <f>'別紙１-3月'!T82</f>
        <v>0</v>
      </c>
      <c r="V832" s="511">
        <f>'別紙１-3月'!U82</f>
        <v>0</v>
      </c>
      <c r="W832" s="511">
        <f>'別紙１-3月'!V82</f>
        <v>0</v>
      </c>
      <c r="X832" s="510" t="str">
        <f>'別紙１-3月'!W82</f>
        <v/>
      </c>
    </row>
    <row r="833">
      <c r="A833" s="510" t="s">
        <v>323</v>
      </c>
      <c r="B833" s="510" t="str">
        <f>'別紙１-3月'!A83</f>
        <v/>
      </c>
      <c r="C833" s="510" t="str">
        <f>'別紙１-3月'!B83</f>
        <v/>
      </c>
      <c r="D833" s="510" t="str">
        <f>'別紙１-3月'!C83</f>
        <v/>
      </c>
      <c r="E833" s="510" t="str">
        <f>'別紙１-3月'!D83</f>
        <v/>
      </c>
      <c r="F833" s="510" t="str">
        <f>'別紙１-3月'!E83</f>
        <v/>
      </c>
      <c r="G833" s="510" t="str">
        <f>'別紙１-3月'!F83</f>
        <v/>
      </c>
      <c r="H833" s="510" t="str">
        <f>'別紙１-3月'!G83</f>
        <v/>
      </c>
      <c r="I833" s="510" t="str">
        <f>'別紙１-3月'!H83</f>
        <v/>
      </c>
      <c r="J833" s="510" t="str">
        <f>'別紙１-3月'!I83</f>
        <v/>
      </c>
      <c r="K833" s="510" t="str">
        <f>'別紙１-3月'!J83</f>
        <v/>
      </c>
      <c r="L833" s="510" t="str">
        <f>'別紙１-3月'!K83</f>
        <v/>
      </c>
      <c r="M833" s="511" t="str">
        <f>'別紙１-3月'!L83</f>
        <v/>
      </c>
      <c r="N833" s="512">
        <f>'別紙１-3月'!M83</f>
        <v>0</v>
      </c>
      <c r="O833" s="511">
        <f>'別紙１-3月'!N83</f>
        <v>0</v>
      </c>
      <c r="P833" s="511" t="str">
        <f>'別紙１-3月'!O83</f>
        <v/>
      </c>
      <c r="Q833" s="511" t="str">
        <f>'別紙１-3月'!P83</f>
        <v/>
      </c>
      <c r="R833" s="511" t="str">
        <f>'別紙１-3月'!Q83</f>
        <v/>
      </c>
      <c r="S833" s="511">
        <f>'別紙１-3月'!R83</f>
        <v>0</v>
      </c>
      <c r="T833" s="512">
        <f>'別紙１-3月'!S83</f>
        <v>0</v>
      </c>
      <c r="U833" s="512">
        <f>'別紙１-3月'!T83</f>
        <v>0</v>
      </c>
      <c r="V833" s="511">
        <f>'別紙１-3月'!U83</f>
        <v>0</v>
      </c>
      <c r="W833" s="511">
        <f>'別紙１-3月'!V83</f>
        <v>0</v>
      </c>
      <c r="X833" s="510" t="str">
        <f>'別紙１-3月'!W83</f>
        <v/>
      </c>
    </row>
    <row r="834">
      <c r="A834" s="510" t="s">
        <v>323</v>
      </c>
      <c r="B834" s="510" t="str">
        <f>'別紙１-3月'!A84</f>
        <v/>
      </c>
      <c r="C834" s="510" t="str">
        <f>'別紙１-3月'!B84</f>
        <v/>
      </c>
      <c r="D834" s="510" t="str">
        <f>'別紙１-3月'!C84</f>
        <v/>
      </c>
      <c r="E834" s="510" t="str">
        <f>'別紙１-3月'!D84</f>
        <v/>
      </c>
      <c r="F834" s="510" t="str">
        <f>'別紙１-3月'!E84</f>
        <v/>
      </c>
      <c r="G834" s="510" t="str">
        <f>'別紙１-3月'!F84</f>
        <v/>
      </c>
      <c r="H834" s="510" t="str">
        <f>'別紙１-3月'!G84</f>
        <v/>
      </c>
      <c r="I834" s="510" t="str">
        <f>'別紙１-3月'!H84</f>
        <v/>
      </c>
      <c r="J834" s="510" t="str">
        <f>'別紙１-3月'!I84</f>
        <v/>
      </c>
      <c r="K834" s="510" t="str">
        <f>'別紙１-3月'!J84</f>
        <v/>
      </c>
      <c r="L834" s="510" t="str">
        <f>'別紙１-3月'!K84</f>
        <v/>
      </c>
      <c r="M834" s="511" t="str">
        <f>'別紙１-3月'!L84</f>
        <v/>
      </c>
      <c r="N834" s="512">
        <f>'別紙１-3月'!M84</f>
        <v>0</v>
      </c>
      <c r="O834" s="511">
        <f>'別紙１-3月'!N84</f>
        <v>0</v>
      </c>
      <c r="P834" s="511" t="str">
        <f>'別紙１-3月'!O84</f>
        <v/>
      </c>
      <c r="Q834" s="511" t="str">
        <f>'別紙１-3月'!P84</f>
        <v/>
      </c>
      <c r="R834" s="511" t="str">
        <f>'別紙１-3月'!Q84</f>
        <v/>
      </c>
      <c r="S834" s="511">
        <f>'別紙１-3月'!R84</f>
        <v>0</v>
      </c>
      <c r="T834" s="512">
        <f>'別紙１-3月'!S84</f>
        <v>0</v>
      </c>
      <c r="U834" s="512">
        <f>'別紙１-3月'!T84</f>
        <v>0</v>
      </c>
      <c r="V834" s="511">
        <f>'別紙１-3月'!U84</f>
        <v>0</v>
      </c>
      <c r="W834" s="511">
        <f>'別紙１-3月'!V84</f>
        <v>0</v>
      </c>
      <c r="X834" s="510" t="str">
        <f>'別紙１-3月'!W84</f>
        <v/>
      </c>
    </row>
    <row r="835">
      <c r="A835" s="510" t="s">
        <v>323</v>
      </c>
      <c r="B835" s="510" t="str">
        <f>'別紙１-3月'!A85</f>
        <v/>
      </c>
      <c r="C835" s="510" t="str">
        <f>'別紙１-3月'!B85</f>
        <v/>
      </c>
      <c r="D835" s="510" t="str">
        <f>'別紙１-3月'!C85</f>
        <v/>
      </c>
      <c r="E835" s="510" t="str">
        <f>'別紙１-3月'!D85</f>
        <v/>
      </c>
      <c r="F835" s="510" t="str">
        <f>'別紙１-3月'!E85</f>
        <v/>
      </c>
      <c r="G835" s="510" t="str">
        <f>'別紙１-3月'!F85</f>
        <v/>
      </c>
      <c r="H835" s="510" t="str">
        <f>'別紙１-3月'!G85</f>
        <v/>
      </c>
      <c r="I835" s="510" t="str">
        <f>'別紙１-3月'!H85</f>
        <v/>
      </c>
      <c r="J835" s="510" t="str">
        <f>'別紙１-3月'!I85</f>
        <v/>
      </c>
      <c r="K835" s="510" t="str">
        <f>'別紙１-3月'!J85</f>
        <v/>
      </c>
      <c r="L835" s="510" t="str">
        <f>'別紙１-3月'!K85</f>
        <v/>
      </c>
      <c r="M835" s="511" t="str">
        <f>'別紙１-3月'!L85</f>
        <v/>
      </c>
      <c r="N835" s="512">
        <f>'別紙１-3月'!M85</f>
        <v>0</v>
      </c>
      <c r="O835" s="511">
        <f>'別紙１-3月'!N85</f>
        <v>0</v>
      </c>
      <c r="P835" s="511" t="str">
        <f>'別紙１-3月'!O85</f>
        <v/>
      </c>
      <c r="Q835" s="511" t="str">
        <f>'別紙１-3月'!P85</f>
        <v/>
      </c>
      <c r="R835" s="511" t="str">
        <f>'別紙１-3月'!Q85</f>
        <v/>
      </c>
      <c r="S835" s="511">
        <f>'別紙１-3月'!R85</f>
        <v>0</v>
      </c>
      <c r="T835" s="512">
        <f>'別紙１-3月'!S85</f>
        <v>0</v>
      </c>
      <c r="U835" s="512">
        <f>'別紙１-3月'!T85</f>
        <v>0</v>
      </c>
      <c r="V835" s="511">
        <f>'別紙１-3月'!U85</f>
        <v>0</v>
      </c>
      <c r="W835" s="511">
        <f>'別紙１-3月'!V85</f>
        <v>0</v>
      </c>
      <c r="X835" s="510" t="str">
        <f>'別紙１-3月'!W85</f>
        <v/>
      </c>
    </row>
    <row r="836">
      <c r="A836" s="510" t="s">
        <v>323</v>
      </c>
      <c r="B836" s="510" t="str">
        <f>'別紙１-3月'!A86</f>
        <v/>
      </c>
      <c r="C836" s="510" t="str">
        <f>'別紙１-3月'!B86</f>
        <v/>
      </c>
      <c r="D836" s="510" t="str">
        <f>'別紙１-3月'!C86</f>
        <v/>
      </c>
      <c r="E836" s="510" t="str">
        <f>'別紙１-3月'!D86</f>
        <v/>
      </c>
      <c r="F836" s="510" t="str">
        <f>'別紙１-3月'!E86</f>
        <v/>
      </c>
      <c r="G836" s="510" t="str">
        <f>'別紙１-3月'!F86</f>
        <v/>
      </c>
      <c r="H836" s="510" t="str">
        <f>'別紙１-3月'!G86</f>
        <v/>
      </c>
      <c r="I836" s="510" t="str">
        <f>'別紙１-3月'!H86</f>
        <v/>
      </c>
      <c r="J836" s="510" t="str">
        <f>'別紙１-3月'!I86</f>
        <v/>
      </c>
      <c r="K836" s="510" t="str">
        <f>'別紙１-3月'!J86</f>
        <v/>
      </c>
      <c r="L836" s="510" t="str">
        <f>'別紙１-3月'!K86</f>
        <v/>
      </c>
      <c r="M836" s="511" t="str">
        <f>'別紙１-3月'!L86</f>
        <v/>
      </c>
      <c r="N836" s="512">
        <f>'別紙１-3月'!M86</f>
        <v>0</v>
      </c>
      <c r="O836" s="511">
        <f>'別紙１-3月'!N86</f>
        <v>0</v>
      </c>
      <c r="P836" s="511" t="str">
        <f>'別紙１-3月'!O86</f>
        <v/>
      </c>
      <c r="Q836" s="511" t="str">
        <f>'別紙１-3月'!P86</f>
        <v/>
      </c>
      <c r="R836" s="511" t="str">
        <f>'別紙１-3月'!Q86</f>
        <v/>
      </c>
      <c r="S836" s="511">
        <f>'別紙１-3月'!R86</f>
        <v>0</v>
      </c>
      <c r="T836" s="512">
        <f>'別紙１-3月'!S86</f>
        <v>0</v>
      </c>
      <c r="U836" s="512">
        <f>'別紙１-3月'!T86</f>
        <v>0</v>
      </c>
      <c r="V836" s="511">
        <f>'別紙１-3月'!U86</f>
        <v>0</v>
      </c>
      <c r="W836" s="511">
        <f>'別紙１-3月'!V86</f>
        <v>0</v>
      </c>
      <c r="X836" s="510" t="str">
        <f>'別紙１-3月'!W86</f>
        <v/>
      </c>
    </row>
    <row r="837">
      <c r="A837" s="510" t="s">
        <v>323</v>
      </c>
      <c r="B837" s="510" t="str">
        <f>'別紙１-3月'!A87</f>
        <v/>
      </c>
      <c r="C837" s="510" t="str">
        <f>'別紙１-3月'!B87</f>
        <v/>
      </c>
      <c r="D837" s="510" t="str">
        <f>'別紙１-3月'!C87</f>
        <v/>
      </c>
      <c r="E837" s="510" t="str">
        <f>'別紙１-3月'!D87</f>
        <v/>
      </c>
      <c r="F837" s="510" t="str">
        <f>'別紙１-3月'!E87</f>
        <v/>
      </c>
      <c r="G837" s="510" t="str">
        <f>'別紙１-3月'!F87</f>
        <v/>
      </c>
      <c r="H837" s="510" t="str">
        <f>'別紙１-3月'!G87</f>
        <v/>
      </c>
      <c r="I837" s="510" t="str">
        <f>'別紙１-3月'!H87</f>
        <v/>
      </c>
      <c r="J837" s="510" t="str">
        <f>'別紙１-3月'!I87</f>
        <v/>
      </c>
      <c r="K837" s="510" t="str">
        <f>'別紙１-3月'!J87</f>
        <v/>
      </c>
      <c r="L837" s="510" t="str">
        <f>'別紙１-3月'!K87</f>
        <v/>
      </c>
      <c r="M837" s="511" t="str">
        <f>'別紙１-3月'!L87</f>
        <v/>
      </c>
      <c r="N837" s="512">
        <f>'別紙１-3月'!M87</f>
        <v>0</v>
      </c>
      <c r="O837" s="511">
        <f>'別紙１-3月'!N87</f>
        <v>0</v>
      </c>
      <c r="P837" s="511" t="str">
        <f>'別紙１-3月'!O87</f>
        <v/>
      </c>
      <c r="Q837" s="511" t="str">
        <f>'別紙１-3月'!P87</f>
        <v/>
      </c>
      <c r="R837" s="511" t="str">
        <f>'別紙１-3月'!Q87</f>
        <v/>
      </c>
      <c r="S837" s="511">
        <f>'別紙１-3月'!R87</f>
        <v>0</v>
      </c>
      <c r="T837" s="512">
        <f>'別紙１-3月'!S87</f>
        <v>0</v>
      </c>
      <c r="U837" s="512">
        <f>'別紙１-3月'!T87</f>
        <v>0</v>
      </c>
      <c r="V837" s="511">
        <f>'別紙１-3月'!U87</f>
        <v>0</v>
      </c>
      <c r="W837" s="511">
        <f>'別紙１-3月'!V87</f>
        <v>0</v>
      </c>
      <c r="X837" s="510" t="str">
        <f>'別紙１-3月'!W87</f>
        <v/>
      </c>
    </row>
    <row r="838">
      <c r="A838" s="510" t="s">
        <v>323</v>
      </c>
      <c r="B838" s="510" t="str">
        <f>'別紙１-3月'!A88</f>
        <v/>
      </c>
      <c r="C838" s="510" t="str">
        <f>'別紙１-3月'!B88</f>
        <v/>
      </c>
      <c r="D838" s="510" t="str">
        <f>'別紙１-3月'!C88</f>
        <v/>
      </c>
      <c r="E838" s="510" t="str">
        <f>'別紙１-3月'!D88</f>
        <v/>
      </c>
      <c r="F838" s="510" t="str">
        <f>'別紙１-3月'!E88</f>
        <v/>
      </c>
      <c r="G838" s="510" t="str">
        <f>'別紙１-3月'!F88</f>
        <v/>
      </c>
      <c r="H838" s="510" t="str">
        <f>'別紙１-3月'!G88</f>
        <v/>
      </c>
      <c r="I838" s="510" t="str">
        <f>'別紙１-3月'!H88</f>
        <v/>
      </c>
      <c r="J838" s="510" t="str">
        <f>'別紙１-3月'!I88</f>
        <v/>
      </c>
      <c r="K838" s="510" t="str">
        <f>'別紙１-3月'!J88</f>
        <v/>
      </c>
      <c r="L838" s="510" t="str">
        <f>'別紙１-3月'!K88</f>
        <v/>
      </c>
      <c r="M838" s="511" t="str">
        <f>'別紙１-3月'!L88</f>
        <v/>
      </c>
      <c r="N838" s="512">
        <f>'別紙１-3月'!M88</f>
        <v>0</v>
      </c>
      <c r="O838" s="511">
        <f>'別紙１-3月'!N88</f>
        <v>0</v>
      </c>
      <c r="P838" s="511" t="str">
        <f>'別紙１-3月'!O88</f>
        <v/>
      </c>
      <c r="Q838" s="511" t="str">
        <f>'別紙１-3月'!P88</f>
        <v/>
      </c>
      <c r="R838" s="511" t="str">
        <f>'別紙１-3月'!Q88</f>
        <v/>
      </c>
      <c r="S838" s="511">
        <f>'別紙１-3月'!R88</f>
        <v>0</v>
      </c>
      <c r="T838" s="512">
        <f>'別紙１-3月'!S88</f>
        <v>0</v>
      </c>
      <c r="U838" s="512">
        <f>'別紙１-3月'!T88</f>
        <v>0</v>
      </c>
      <c r="V838" s="511">
        <f>'別紙１-3月'!U88</f>
        <v>0</v>
      </c>
      <c r="W838" s="511">
        <f>'別紙１-3月'!V88</f>
        <v>0</v>
      </c>
      <c r="X838" s="510" t="str">
        <f>'別紙１-3月'!W88</f>
        <v/>
      </c>
    </row>
    <row r="839">
      <c r="A839" s="510" t="s">
        <v>323</v>
      </c>
      <c r="B839" s="510" t="str">
        <f>'別紙１-3月'!A89</f>
        <v/>
      </c>
      <c r="C839" s="510" t="str">
        <f>'別紙１-3月'!B89</f>
        <v/>
      </c>
      <c r="D839" s="510" t="str">
        <f>'別紙１-3月'!C89</f>
        <v/>
      </c>
      <c r="E839" s="510" t="str">
        <f>'別紙１-3月'!D89</f>
        <v/>
      </c>
      <c r="F839" s="510" t="str">
        <f>'別紙１-3月'!E89</f>
        <v/>
      </c>
      <c r="G839" s="510" t="str">
        <f>'別紙１-3月'!F89</f>
        <v/>
      </c>
      <c r="H839" s="510" t="str">
        <f>'別紙１-3月'!G89</f>
        <v/>
      </c>
      <c r="I839" s="510" t="str">
        <f>'別紙１-3月'!H89</f>
        <v/>
      </c>
      <c r="J839" s="510" t="str">
        <f>'別紙１-3月'!I89</f>
        <v/>
      </c>
      <c r="K839" s="510" t="str">
        <f>'別紙１-3月'!J89</f>
        <v/>
      </c>
      <c r="L839" s="510" t="str">
        <f>'別紙１-3月'!K89</f>
        <v/>
      </c>
      <c r="M839" s="511" t="str">
        <f>'別紙１-3月'!L89</f>
        <v/>
      </c>
      <c r="N839" s="512">
        <f>'別紙１-3月'!M89</f>
        <v>0</v>
      </c>
      <c r="O839" s="511">
        <f>'別紙１-3月'!N89</f>
        <v>0</v>
      </c>
      <c r="P839" s="511" t="str">
        <f>'別紙１-3月'!O89</f>
        <v/>
      </c>
      <c r="Q839" s="511" t="str">
        <f>'別紙１-3月'!P89</f>
        <v/>
      </c>
      <c r="R839" s="511" t="str">
        <f>'別紙１-3月'!Q89</f>
        <v/>
      </c>
      <c r="S839" s="511">
        <f>'別紙１-3月'!R89</f>
        <v>0</v>
      </c>
      <c r="T839" s="512">
        <f>'別紙１-3月'!S89</f>
        <v>0</v>
      </c>
      <c r="U839" s="512">
        <f>'別紙１-3月'!T89</f>
        <v>0</v>
      </c>
      <c r="V839" s="511">
        <f>'別紙１-3月'!U89</f>
        <v>0</v>
      </c>
      <c r="W839" s="511">
        <f>'別紙１-3月'!V89</f>
        <v>0</v>
      </c>
      <c r="X839" s="510" t="str">
        <f>'別紙１-3月'!W89</f>
        <v/>
      </c>
    </row>
    <row r="840">
      <c r="A840" s="510" t="s">
        <v>323</v>
      </c>
      <c r="B840" s="510" t="str">
        <f>'別紙１-3月'!A90</f>
        <v/>
      </c>
      <c r="C840" s="510" t="str">
        <f>'別紙１-3月'!B90</f>
        <v/>
      </c>
      <c r="D840" s="510" t="str">
        <f>'別紙１-3月'!C90</f>
        <v/>
      </c>
      <c r="E840" s="510" t="str">
        <f>'別紙１-3月'!D90</f>
        <v/>
      </c>
      <c r="F840" s="510" t="str">
        <f>'別紙１-3月'!E90</f>
        <v/>
      </c>
      <c r="G840" s="510" t="str">
        <f>'別紙１-3月'!F90</f>
        <v/>
      </c>
      <c r="H840" s="510" t="str">
        <f>'別紙１-3月'!G90</f>
        <v/>
      </c>
      <c r="I840" s="510" t="str">
        <f>'別紙１-3月'!H90</f>
        <v/>
      </c>
      <c r="J840" s="510" t="str">
        <f>'別紙１-3月'!I90</f>
        <v/>
      </c>
      <c r="K840" s="510" t="str">
        <f>'別紙１-3月'!J90</f>
        <v/>
      </c>
      <c r="L840" s="510" t="str">
        <f>'別紙１-3月'!K90</f>
        <v/>
      </c>
      <c r="M840" s="511" t="str">
        <f>'別紙１-3月'!L90</f>
        <v/>
      </c>
      <c r="N840" s="512">
        <f>'別紙１-3月'!M90</f>
        <v>0</v>
      </c>
      <c r="O840" s="511">
        <f>'別紙１-3月'!N90</f>
        <v>0</v>
      </c>
      <c r="P840" s="511" t="str">
        <f>'別紙１-3月'!O90</f>
        <v/>
      </c>
      <c r="Q840" s="511" t="str">
        <f>'別紙１-3月'!P90</f>
        <v/>
      </c>
      <c r="R840" s="511" t="str">
        <f>'別紙１-3月'!Q90</f>
        <v/>
      </c>
      <c r="S840" s="511">
        <f>'別紙１-3月'!R90</f>
        <v>0</v>
      </c>
      <c r="T840" s="512">
        <f>'別紙１-3月'!S90</f>
        <v>0</v>
      </c>
      <c r="U840" s="512">
        <f>'別紙１-3月'!T90</f>
        <v>0</v>
      </c>
      <c r="V840" s="511">
        <f>'別紙１-3月'!U90</f>
        <v>0</v>
      </c>
      <c r="W840" s="511">
        <f>'別紙１-3月'!V90</f>
        <v>0</v>
      </c>
      <c r="X840" s="510" t="str">
        <f>'別紙１-3月'!W90</f>
        <v/>
      </c>
    </row>
    <row r="841">
      <c r="A841" s="510" t="s">
        <v>323</v>
      </c>
      <c r="B841" s="510" t="str">
        <f>'別紙１-3月'!A91</f>
        <v/>
      </c>
      <c r="C841" s="510" t="str">
        <f>'別紙１-3月'!B91</f>
        <v/>
      </c>
      <c r="D841" s="510" t="str">
        <f>'別紙１-3月'!C91</f>
        <v/>
      </c>
      <c r="E841" s="510" t="str">
        <f>'別紙１-3月'!D91</f>
        <v/>
      </c>
      <c r="F841" s="510" t="str">
        <f>'別紙１-3月'!E91</f>
        <v/>
      </c>
      <c r="G841" s="510" t="str">
        <f>'別紙１-3月'!F91</f>
        <v/>
      </c>
      <c r="H841" s="510" t="str">
        <f>'別紙１-3月'!G91</f>
        <v/>
      </c>
      <c r="I841" s="510" t="str">
        <f>'別紙１-3月'!H91</f>
        <v/>
      </c>
      <c r="J841" s="510" t="str">
        <f>'別紙１-3月'!I91</f>
        <v/>
      </c>
      <c r="K841" s="510" t="str">
        <f>'別紙１-3月'!J91</f>
        <v/>
      </c>
      <c r="L841" s="510" t="str">
        <f>'別紙１-3月'!K91</f>
        <v/>
      </c>
      <c r="M841" s="511" t="str">
        <f>'別紙１-3月'!L91</f>
        <v/>
      </c>
      <c r="N841" s="512">
        <f>'別紙１-3月'!M91</f>
        <v>0</v>
      </c>
      <c r="O841" s="511">
        <f>'別紙１-3月'!N91</f>
        <v>0</v>
      </c>
      <c r="P841" s="511" t="str">
        <f>'別紙１-3月'!O91</f>
        <v/>
      </c>
      <c r="Q841" s="511" t="str">
        <f>'別紙１-3月'!P91</f>
        <v/>
      </c>
      <c r="R841" s="511" t="str">
        <f>'別紙１-3月'!Q91</f>
        <v/>
      </c>
      <c r="S841" s="511">
        <f>'別紙１-3月'!R91</f>
        <v>0</v>
      </c>
      <c r="T841" s="512">
        <f>'別紙１-3月'!S91</f>
        <v>0</v>
      </c>
      <c r="U841" s="512">
        <f>'別紙１-3月'!T91</f>
        <v>0</v>
      </c>
      <c r="V841" s="511">
        <f>'別紙１-3月'!U91</f>
        <v>0</v>
      </c>
      <c r="W841" s="511">
        <f>'別紙１-3月'!V91</f>
        <v>0</v>
      </c>
      <c r="X841" s="510" t="str">
        <f>'別紙１-3月'!W91</f>
        <v/>
      </c>
    </row>
    <row r="842">
      <c r="A842" s="510" t="s">
        <v>323</v>
      </c>
      <c r="B842" s="510" t="str">
        <f>'別紙１-3月'!A92</f>
        <v/>
      </c>
      <c r="C842" s="510" t="str">
        <f>'別紙１-3月'!B92</f>
        <v/>
      </c>
      <c r="D842" s="510" t="str">
        <f>'別紙１-3月'!C92</f>
        <v/>
      </c>
      <c r="E842" s="510" t="str">
        <f>'別紙１-3月'!D92</f>
        <v/>
      </c>
      <c r="F842" s="510" t="str">
        <f>'別紙１-3月'!E92</f>
        <v/>
      </c>
      <c r="G842" s="510" t="str">
        <f>'別紙１-3月'!F92</f>
        <v/>
      </c>
      <c r="H842" s="510" t="str">
        <f>'別紙１-3月'!G92</f>
        <v/>
      </c>
      <c r="I842" s="510" t="str">
        <f>'別紙１-3月'!H92</f>
        <v/>
      </c>
      <c r="J842" s="510" t="str">
        <f>'別紙１-3月'!I92</f>
        <v/>
      </c>
      <c r="K842" s="510" t="str">
        <f>'別紙１-3月'!J92</f>
        <v/>
      </c>
      <c r="L842" s="510" t="str">
        <f>'別紙１-3月'!K92</f>
        <v/>
      </c>
      <c r="M842" s="511" t="str">
        <f>'別紙１-3月'!L92</f>
        <v/>
      </c>
      <c r="N842" s="512">
        <f>'別紙１-3月'!M92</f>
        <v>0</v>
      </c>
      <c r="O842" s="511">
        <f>'別紙１-3月'!N92</f>
        <v>0</v>
      </c>
      <c r="P842" s="511" t="str">
        <f>'別紙１-3月'!O92</f>
        <v/>
      </c>
      <c r="Q842" s="511" t="str">
        <f>'別紙１-3月'!P92</f>
        <v/>
      </c>
      <c r="R842" s="511" t="str">
        <f>'別紙１-3月'!Q92</f>
        <v/>
      </c>
      <c r="S842" s="511">
        <f>'別紙１-3月'!R92</f>
        <v>0</v>
      </c>
      <c r="T842" s="512">
        <f>'別紙１-3月'!S92</f>
        <v>0</v>
      </c>
      <c r="U842" s="512">
        <f>'別紙１-3月'!T92</f>
        <v>0</v>
      </c>
      <c r="V842" s="511">
        <f>'別紙１-3月'!U92</f>
        <v>0</v>
      </c>
      <c r="W842" s="511">
        <f>'別紙１-3月'!V92</f>
        <v>0</v>
      </c>
      <c r="X842" s="510" t="str">
        <f>'別紙１-3月'!W92</f>
        <v/>
      </c>
    </row>
    <row r="843">
      <c r="A843" s="510" t="s">
        <v>323</v>
      </c>
      <c r="B843" s="510" t="str">
        <f>'別紙１-3月'!A93</f>
        <v/>
      </c>
      <c r="C843" s="510" t="str">
        <f>'別紙１-3月'!B93</f>
        <v/>
      </c>
      <c r="D843" s="510" t="str">
        <f>'別紙１-3月'!C93</f>
        <v/>
      </c>
      <c r="E843" s="510" t="str">
        <f>'別紙１-3月'!D93</f>
        <v/>
      </c>
      <c r="F843" s="510" t="str">
        <f>'別紙１-3月'!E93</f>
        <v/>
      </c>
      <c r="G843" s="510" t="str">
        <f>'別紙１-3月'!F93</f>
        <v/>
      </c>
      <c r="H843" s="510" t="str">
        <f>'別紙１-3月'!G93</f>
        <v/>
      </c>
      <c r="I843" s="510" t="str">
        <f>'別紙１-3月'!H93</f>
        <v/>
      </c>
      <c r="J843" s="510" t="str">
        <f>'別紙１-3月'!I93</f>
        <v/>
      </c>
      <c r="K843" s="510" t="str">
        <f>'別紙１-3月'!J93</f>
        <v/>
      </c>
      <c r="L843" s="510" t="str">
        <f>'別紙１-3月'!K93</f>
        <v/>
      </c>
      <c r="M843" s="511" t="str">
        <f>'別紙１-3月'!L93</f>
        <v/>
      </c>
      <c r="N843" s="512">
        <f>'別紙１-3月'!M93</f>
        <v>0</v>
      </c>
      <c r="O843" s="511">
        <f>'別紙１-3月'!N93</f>
        <v>0</v>
      </c>
      <c r="P843" s="511" t="str">
        <f>'別紙１-3月'!O93</f>
        <v/>
      </c>
      <c r="Q843" s="511" t="str">
        <f>'別紙１-3月'!P93</f>
        <v/>
      </c>
      <c r="R843" s="511" t="str">
        <f>'別紙１-3月'!Q93</f>
        <v/>
      </c>
      <c r="S843" s="511">
        <f>'別紙１-3月'!R93</f>
        <v>0</v>
      </c>
      <c r="T843" s="512">
        <f>'別紙１-3月'!S93</f>
        <v>0</v>
      </c>
      <c r="U843" s="512">
        <f>'別紙１-3月'!T93</f>
        <v>0</v>
      </c>
      <c r="V843" s="511">
        <f>'別紙１-3月'!U93</f>
        <v>0</v>
      </c>
      <c r="W843" s="511">
        <f>'別紙１-3月'!V93</f>
        <v>0</v>
      </c>
      <c r="X843" s="510" t="str">
        <f>'別紙１-3月'!W93</f>
        <v/>
      </c>
    </row>
    <row r="844">
      <c r="A844" s="510" t="s">
        <v>323</v>
      </c>
      <c r="B844" s="510" t="str">
        <f>'別紙１-3月'!A94</f>
        <v/>
      </c>
      <c r="C844" s="510" t="str">
        <f>'別紙１-3月'!B94</f>
        <v/>
      </c>
      <c r="D844" s="510" t="str">
        <f>'別紙１-3月'!C94</f>
        <v/>
      </c>
      <c r="E844" s="510" t="str">
        <f>'別紙１-3月'!D94</f>
        <v/>
      </c>
      <c r="F844" s="510" t="str">
        <f>'別紙１-3月'!E94</f>
        <v/>
      </c>
      <c r="G844" s="510" t="str">
        <f>'別紙１-3月'!F94</f>
        <v/>
      </c>
      <c r="H844" s="510" t="str">
        <f>'別紙１-3月'!G94</f>
        <v/>
      </c>
      <c r="I844" s="510" t="str">
        <f>'別紙１-3月'!H94</f>
        <v/>
      </c>
      <c r="J844" s="510" t="str">
        <f>'別紙１-3月'!I94</f>
        <v/>
      </c>
      <c r="K844" s="510" t="str">
        <f>'別紙１-3月'!J94</f>
        <v/>
      </c>
      <c r="L844" s="510" t="str">
        <f>'別紙１-3月'!K94</f>
        <v/>
      </c>
      <c r="M844" s="511" t="str">
        <f>'別紙１-3月'!L94</f>
        <v/>
      </c>
      <c r="N844" s="512">
        <f>'別紙１-3月'!M94</f>
        <v>0</v>
      </c>
      <c r="O844" s="511">
        <f>'別紙１-3月'!N94</f>
        <v>0</v>
      </c>
      <c r="P844" s="511" t="str">
        <f>'別紙１-3月'!O94</f>
        <v/>
      </c>
      <c r="Q844" s="511" t="str">
        <f>'別紙１-3月'!P94</f>
        <v/>
      </c>
      <c r="R844" s="511" t="str">
        <f>'別紙１-3月'!Q94</f>
        <v/>
      </c>
      <c r="S844" s="511">
        <f>'別紙１-3月'!R94</f>
        <v>0</v>
      </c>
      <c r="T844" s="512">
        <f>'別紙１-3月'!S94</f>
        <v>0</v>
      </c>
      <c r="U844" s="512">
        <f>'別紙１-3月'!T94</f>
        <v>0</v>
      </c>
      <c r="V844" s="511">
        <f>'別紙１-3月'!U94</f>
        <v>0</v>
      </c>
      <c r="W844" s="511">
        <f>'別紙１-3月'!V94</f>
        <v>0</v>
      </c>
      <c r="X844" s="510" t="str">
        <f>'別紙１-3月'!W94</f>
        <v/>
      </c>
    </row>
    <row r="845">
      <c r="A845" s="510" t="s">
        <v>323</v>
      </c>
      <c r="B845" s="510" t="str">
        <f>'別紙１-3月'!A95</f>
        <v/>
      </c>
      <c r="C845" s="510" t="str">
        <f>'別紙１-3月'!B95</f>
        <v/>
      </c>
      <c r="D845" s="510" t="str">
        <f>'別紙１-3月'!C95</f>
        <v/>
      </c>
      <c r="E845" s="510" t="str">
        <f>'別紙１-3月'!D95</f>
        <v/>
      </c>
      <c r="F845" s="510" t="str">
        <f>'別紙１-3月'!E95</f>
        <v/>
      </c>
      <c r="G845" s="510" t="str">
        <f>'別紙１-3月'!F95</f>
        <v/>
      </c>
      <c r="H845" s="510" t="str">
        <f>'別紙１-3月'!G95</f>
        <v/>
      </c>
      <c r="I845" s="510" t="str">
        <f>'別紙１-3月'!H95</f>
        <v/>
      </c>
      <c r="J845" s="510" t="str">
        <f>'別紙１-3月'!I95</f>
        <v/>
      </c>
      <c r="K845" s="510" t="str">
        <f>'別紙１-3月'!J95</f>
        <v/>
      </c>
      <c r="L845" s="510" t="str">
        <f>'別紙１-3月'!K95</f>
        <v/>
      </c>
      <c r="M845" s="511" t="str">
        <f>'別紙１-3月'!L95</f>
        <v/>
      </c>
      <c r="N845" s="512">
        <f>'別紙１-3月'!M95</f>
        <v>0</v>
      </c>
      <c r="O845" s="511">
        <f>'別紙１-3月'!N95</f>
        <v>0</v>
      </c>
      <c r="P845" s="511" t="str">
        <f>'別紙１-3月'!O95</f>
        <v/>
      </c>
      <c r="Q845" s="511" t="str">
        <f>'別紙１-3月'!P95</f>
        <v/>
      </c>
      <c r="R845" s="511" t="str">
        <f>'別紙１-3月'!Q95</f>
        <v/>
      </c>
      <c r="S845" s="511">
        <f>'別紙１-3月'!R95</f>
        <v>0</v>
      </c>
      <c r="T845" s="512">
        <f>'別紙１-3月'!S95</f>
        <v>0</v>
      </c>
      <c r="U845" s="512">
        <f>'別紙１-3月'!T95</f>
        <v>0</v>
      </c>
      <c r="V845" s="511">
        <f>'別紙１-3月'!U95</f>
        <v>0</v>
      </c>
      <c r="W845" s="511">
        <f>'別紙１-3月'!V95</f>
        <v>0</v>
      </c>
      <c r="X845" s="510" t="str">
        <f>'別紙１-3月'!W95</f>
        <v/>
      </c>
    </row>
    <row r="846">
      <c r="A846" s="510" t="s">
        <v>323</v>
      </c>
      <c r="B846" s="510" t="str">
        <f>'別紙１-3月'!A96</f>
        <v/>
      </c>
      <c r="C846" s="510" t="str">
        <f>'別紙１-3月'!B96</f>
        <v/>
      </c>
      <c r="D846" s="510" t="str">
        <f>'別紙１-3月'!C96</f>
        <v/>
      </c>
      <c r="E846" s="510" t="str">
        <f>'別紙１-3月'!D96</f>
        <v/>
      </c>
      <c r="F846" s="510" t="str">
        <f>'別紙１-3月'!E96</f>
        <v/>
      </c>
      <c r="G846" s="510" t="str">
        <f>'別紙１-3月'!F96</f>
        <v/>
      </c>
      <c r="H846" s="510" t="str">
        <f>'別紙１-3月'!G96</f>
        <v/>
      </c>
      <c r="I846" s="510" t="str">
        <f>'別紙１-3月'!H96</f>
        <v/>
      </c>
      <c r="J846" s="510" t="str">
        <f>'別紙１-3月'!I96</f>
        <v/>
      </c>
      <c r="K846" s="510" t="str">
        <f>'別紙１-3月'!J96</f>
        <v/>
      </c>
      <c r="L846" s="510" t="str">
        <f>'別紙１-3月'!K96</f>
        <v/>
      </c>
      <c r="M846" s="511" t="str">
        <f>'別紙１-3月'!L96</f>
        <v/>
      </c>
      <c r="N846" s="512">
        <f>'別紙１-3月'!M96</f>
        <v>0</v>
      </c>
      <c r="O846" s="511">
        <f>'別紙１-3月'!N96</f>
        <v>0</v>
      </c>
      <c r="P846" s="511" t="str">
        <f>'別紙１-3月'!O96</f>
        <v/>
      </c>
      <c r="Q846" s="511" t="str">
        <f>'別紙１-3月'!P96</f>
        <v/>
      </c>
      <c r="R846" s="511" t="str">
        <f>'別紙１-3月'!Q96</f>
        <v/>
      </c>
      <c r="S846" s="511">
        <f>'別紙１-3月'!R96</f>
        <v>0</v>
      </c>
      <c r="T846" s="512">
        <f>'別紙１-3月'!S96</f>
        <v>0</v>
      </c>
      <c r="U846" s="512">
        <f>'別紙１-3月'!T96</f>
        <v>0</v>
      </c>
      <c r="V846" s="511">
        <f>'別紙１-3月'!U96</f>
        <v>0</v>
      </c>
      <c r="W846" s="511">
        <f>'別紙１-3月'!V96</f>
        <v>0</v>
      </c>
      <c r="X846" s="510" t="str">
        <f>'別紙１-3月'!W96</f>
        <v/>
      </c>
    </row>
    <row r="847">
      <c r="B847" s="510" t="str">
        <f>'別紙１-4月'!A702</f>
        <v/>
      </c>
      <c r="C847" s="510" t="str">
        <f>'別紙１-4月'!B702</f>
        <v/>
      </c>
      <c r="D847" s="510" t="str">
        <f>'別紙１-4月'!C702</f>
        <v/>
      </c>
      <c r="E847" s="510" t="str">
        <f>'別紙１-4月'!D702</f>
        <v/>
      </c>
      <c r="F847" s="510" t="str">
        <f>'別紙１-4月'!E702</f>
        <v/>
      </c>
      <c r="G847" s="510" t="str">
        <f>'別紙１-4月'!F702</f>
        <v/>
      </c>
      <c r="H847" s="510" t="str">
        <f>'別紙１-4月'!G702</f>
        <v/>
      </c>
      <c r="I847" s="510" t="str">
        <f>'別紙１-4月'!H702</f>
        <v/>
      </c>
      <c r="J847" s="510" t="str">
        <f>'別紙１-4月'!I702</f>
        <v/>
      </c>
      <c r="K847" s="510" t="str">
        <f>'別紙１-4月'!J702</f>
        <v/>
      </c>
      <c r="L847" s="510" t="str">
        <f>'別紙１-4月'!K702</f>
        <v/>
      </c>
      <c r="M847" s="511" t="str">
        <f>'別紙１-4月'!L702</f>
        <v/>
      </c>
      <c r="N847" s="512" t="str">
        <f>'別紙１-4月'!M702</f>
        <v/>
      </c>
      <c r="O847" s="511" t="str">
        <f>'別紙１-4月'!N702</f>
        <v/>
      </c>
      <c r="P847" s="511" t="str">
        <f>'別紙１-4月'!O702</f>
        <v/>
      </c>
      <c r="Q847" s="511" t="str">
        <f>'別紙１-4月'!P702</f>
        <v/>
      </c>
      <c r="R847" s="511" t="str">
        <f>'別紙１-4月'!Q702</f>
        <v/>
      </c>
      <c r="S847" s="511" t="str">
        <f>'別紙１-4月'!R702</f>
        <v/>
      </c>
      <c r="T847" s="512" t="str">
        <f>'別紙１-4月'!S702</f>
        <v/>
      </c>
      <c r="U847" s="512" t="str">
        <f>'別紙１-4月'!T702</f>
        <v/>
      </c>
      <c r="V847" s="511" t="str">
        <f>'別紙１-4月'!U702</f>
        <v/>
      </c>
      <c r="W847" s="511" t="str">
        <f>'別紙１-4月'!V702</f>
        <v/>
      </c>
      <c r="X847" s="510" t="str">
        <f>'別紙１-4月'!W702</f>
        <v/>
      </c>
    </row>
    <row r="848">
      <c r="B848" s="510" t="str">
        <f>'別紙１-4月'!A703</f>
        <v/>
      </c>
      <c r="C848" s="510" t="str">
        <f>'別紙１-4月'!B703</f>
        <v/>
      </c>
      <c r="D848" s="510" t="str">
        <f>'別紙１-4月'!C703</f>
        <v/>
      </c>
      <c r="E848" s="510" t="str">
        <f>'別紙１-4月'!D703</f>
        <v/>
      </c>
      <c r="F848" s="510" t="str">
        <f>'別紙１-4月'!E703</f>
        <v/>
      </c>
      <c r="G848" s="510" t="str">
        <f>'別紙１-4月'!F703</f>
        <v/>
      </c>
      <c r="H848" s="510" t="str">
        <f>'別紙１-4月'!G703</f>
        <v/>
      </c>
      <c r="I848" s="510" t="str">
        <f>'別紙１-4月'!H703</f>
        <v/>
      </c>
      <c r="J848" s="510" t="str">
        <f>'別紙１-4月'!I703</f>
        <v/>
      </c>
      <c r="K848" s="510" t="str">
        <f>'別紙１-4月'!J703</f>
        <v/>
      </c>
      <c r="L848" s="510" t="str">
        <f>'別紙１-4月'!K703</f>
        <v/>
      </c>
      <c r="M848" s="511" t="str">
        <f>'別紙１-4月'!L703</f>
        <v/>
      </c>
      <c r="N848" s="512" t="str">
        <f>'別紙１-4月'!M703</f>
        <v/>
      </c>
      <c r="O848" s="511" t="str">
        <f>'別紙１-4月'!N703</f>
        <v/>
      </c>
      <c r="P848" s="511" t="str">
        <f>'別紙１-4月'!O703</f>
        <v/>
      </c>
      <c r="Q848" s="511" t="str">
        <f>'別紙１-4月'!P703</f>
        <v/>
      </c>
      <c r="R848" s="511" t="str">
        <f>'別紙１-4月'!Q703</f>
        <v/>
      </c>
      <c r="S848" s="511" t="str">
        <f>'別紙１-4月'!R703</f>
        <v/>
      </c>
      <c r="T848" s="512" t="str">
        <f>'別紙１-4月'!S703</f>
        <v/>
      </c>
      <c r="U848" s="512" t="str">
        <f>'別紙１-4月'!T703</f>
        <v/>
      </c>
      <c r="V848" s="511" t="str">
        <f>'別紙１-4月'!U703</f>
        <v/>
      </c>
      <c r="W848" s="511" t="str">
        <f>'別紙１-4月'!V703</f>
        <v/>
      </c>
      <c r="X848" s="510" t="str">
        <f>'別紙１-4月'!W703</f>
        <v/>
      </c>
    </row>
    <row r="849">
      <c r="B849" s="510" t="str">
        <f>'別紙１-4月'!A704</f>
        <v/>
      </c>
      <c r="C849" s="510" t="str">
        <f>'別紙１-4月'!B704</f>
        <v/>
      </c>
      <c r="D849" s="510" t="str">
        <f>'別紙１-4月'!C704</f>
        <v/>
      </c>
      <c r="E849" s="510" t="str">
        <f>'別紙１-4月'!D704</f>
        <v/>
      </c>
      <c r="F849" s="510" t="str">
        <f>'別紙１-4月'!E704</f>
        <v/>
      </c>
      <c r="G849" s="510" t="str">
        <f>'別紙１-4月'!F704</f>
        <v/>
      </c>
      <c r="H849" s="510" t="str">
        <f>'別紙１-4月'!G704</f>
        <v/>
      </c>
      <c r="I849" s="510" t="str">
        <f>'別紙１-4月'!H704</f>
        <v/>
      </c>
      <c r="J849" s="510" t="str">
        <f>'別紙１-4月'!I704</f>
        <v/>
      </c>
      <c r="K849" s="510" t="str">
        <f>'別紙１-4月'!J704</f>
        <v/>
      </c>
      <c r="L849" s="510" t="str">
        <f>'別紙１-4月'!K704</f>
        <v/>
      </c>
      <c r="M849" s="511" t="str">
        <f>'別紙１-4月'!L704</f>
        <v/>
      </c>
      <c r="N849" s="512" t="str">
        <f>'別紙１-4月'!M704</f>
        <v/>
      </c>
      <c r="O849" s="511" t="str">
        <f>'別紙１-4月'!N704</f>
        <v/>
      </c>
      <c r="P849" s="511" t="str">
        <f>'別紙１-4月'!O704</f>
        <v/>
      </c>
      <c r="Q849" s="511" t="str">
        <f>'別紙１-4月'!P704</f>
        <v/>
      </c>
      <c r="R849" s="511" t="str">
        <f>'別紙１-4月'!Q704</f>
        <v/>
      </c>
      <c r="S849" s="511" t="str">
        <f>'別紙１-4月'!R704</f>
        <v/>
      </c>
      <c r="T849" s="512" t="str">
        <f>'別紙１-4月'!S704</f>
        <v/>
      </c>
      <c r="U849" s="512" t="str">
        <f>'別紙１-4月'!T704</f>
        <v/>
      </c>
      <c r="V849" s="511" t="str">
        <f>'別紙１-4月'!U704</f>
        <v/>
      </c>
      <c r="W849" s="511" t="str">
        <f>'別紙１-4月'!V704</f>
        <v/>
      </c>
      <c r="X849" s="510" t="str">
        <f>'別紙１-4月'!W704</f>
        <v/>
      </c>
    </row>
    <row r="850">
      <c r="B850" s="510" t="str">
        <f>'別紙１-4月'!A705</f>
        <v/>
      </c>
      <c r="C850" s="510" t="str">
        <f>'別紙１-4月'!B705</f>
        <v/>
      </c>
      <c r="D850" s="510" t="str">
        <f>'別紙１-4月'!C705</f>
        <v/>
      </c>
      <c r="E850" s="510" t="str">
        <f>'別紙１-4月'!D705</f>
        <v/>
      </c>
      <c r="F850" s="510" t="str">
        <f>'別紙１-4月'!E705</f>
        <v/>
      </c>
      <c r="G850" s="510" t="str">
        <f>'別紙１-4月'!F705</f>
        <v/>
      </c>
      <c r="H850" s="510" t="str">
        <f>'別紙１-4月'!G705</f>
        <v/>
      </c>
      <c r="I850" s="510" t="str">
        <f>'別紙１-4月'!H705</f>
        <v/>
      </c>
      <c r="J850" s="510" t="str">
        <f>'別紙１-4月'!I705</f>
        <v/>
      </c>
      <c r="K850" s="510" t="str">
        <f>'別紙１-4月'!J705</f>
        <v/>
      </c>
      <c r="L850" s="510" t="str">
        <f>'別紙１-4月'!K705</f>
        <v/>
      </c>
      <c r="M850" s="511" t="str">
        <f>'別紙１-4月'!L705</f>
        <v/>
      </c>
      <c r="N850" s="512" t="str">
        <f>'別紙１-4月'!M705</f>
        <v/>
      </c>
      <c r="O850" s="511" t="str">
        <f>'別紙１-4月'!N705</f>
        <v/>
      </c>
      <c r="P850" s="511" t="str">
        <f>'別紙１-4月'!O705</f>
        <v/>
      </c>
      <c r="Q850" s="511" t="str">
        <f>'別紙１-4月'!P705</f>
        <v/>
      </c>
      <c r="R850" s="511" t="str">
        <f>'別紙１-4月'!Q705</f>
        <v/>
      </c>
      <c r="S850" s="511" t="str">
        <f>'別紙１-4月'!R705</f>
        <v/>
      </c>
      <c r="T850" s="512" t="str">
        <f>'別紙１-4月'!S705</f>
        <v/>
      </c>
      <c r="U850" s="512" t="str">
        <f>'別紙１-4月'!T705</f>
        <v/>
      </c>
      <c r="V850" s="511" t="str">
        <f>'別紙１-4月'!U705</f>
        <v/>
      </c>
      <c r="W850" s="511" t="str">
        <f>'別紙１-4月'!V705</f>
        <v/>
      </c>
      <c r="X850" s="510" t="str">
        <f>'別紙１-4月'!W705</f>
        <v/>
      </c>
    </row>
    <row r="851">
      <c r="B851" s="510" t="str">
        <f>'別紙１-4月'!A706</f>
        <v/>
      </c>
      <c r="C851" s="510" t="str">
        <f>'別紙１-4月'!B706</f>
        <v/>
      </c>
      <c r="D851" s="510" t="str">
        <f>'別紙１-4月'!C706</f>
        <v/>
      </c>
      <c r="E851" s="510" t="str">
        <f>'別紙１-4月'!D706</f>
        <v/>
      </c>
      <c r="F851" s="510" t="str">
        <f>'別紙１-4月'!E706</f>
        <v/>
      </c>
      <c r="G851" s="510" t="str">
        <f>'別紙１-4月'!F706</f>
        <v/>
      </c>
      <c r="H851" s="510" t="str">
        <f>'別紙１-4月'!G706</f>
        <v/>
      </c>
      <c r="I851" s="510" t="str">
        <f>'別紙１-4月'!H706</f>
        <v/>
      </c>
      <c r="J851" s="510" t="str">
        <f>'別紙１-4月'!I706</f>
        <v/>
      </c>
      <c r="K851" s="510" t="str">
        <f>'別紙１-4月'!J706</f>
        <v/>
      </c>
      <c r="L851" s="510" t="str">
        <f>'別紙１-4月'!K706</f>
        <v/>
      </c>
      <c r="M851" s="511" t="str">
        <f>'別紙１-4月'!L706</f>
        <v/>
      </c>
      <c r="N851" s="512" t="str">
        <f>'別紙１-4月'!M706</f>
        <v/>
      </c>
      <c r="O851" s="511" t="str">
        <f>'別紙１-4月'!N706</f>
        <v/>
      </c>
      <c r="P851" s="511" t="str">
        <f>'別紙１-4月'!O706</f>
        <v/>
      </c>
      <c r="Q851" s="511" t="str">
        <f>'別紙１-4月'!P706</f>
        <v/>
      </c>
      <c r="R851" s="511" t="str">
        <f>'別紙１-4月'!Q706</f>
        <v/>
      </c>
      <c r="S851" s="511" t="str">
        <f>'別紙１-4月'!R706</f>
        <v/>
      </c>
      <c r="T851" s="512" t="str">
        <f>'別紙１-4月'!S706</f>
        <v/>
      </c>
      <c r="U851" s="512" t="str">
        <f>'別紙１-4月'!T706</f>
        <v/>
      </c>
      <c r="V851" s="511" t="str">
        <f>'別紙１-4月'!U706</f>
        <v/>
      </c>
      <c r="W851" s="511" t="str">
        <f>'別紙１-4月'!V706</f>
        <v/>
      </c>
      <c r="X851" s="510" t="str">
        <f>'別紙１-4月'!W706</f>
        <v/>
      </c>
    </row>
    <row r="852">
      <c r="B852" s="510" t="str">
        <f>'別紙１-4月'!A707</f>
        <v/>
      </c>
      <c r="C852" s="510" t="str">
        <f>'別紙１-4月'!B707</f>
        <v/>
      </c>
      <c r="D852" s="510" t="str">
        <f>'別紙１-4月'!C707</f>
        <v/>
      </c>
      <c r="E852" s="510" t="str">
        <f>'別紙１-4月'!D707</f>
        <v/>
      </c>
      <c r="F852" s="510" t="str">
        <f>'別紙１-4月'!E707</f>
        <v/>
      </c>
      <c r="G852" s="510" t="str">
        <f>'別紙１-4月'!F707</f>
        <v/>
      </c>
      <c r="H852" s="510" t="str">
        <f>'別紙１-4月'!G707</f>
        <v/>
      </c>
      <c r="I852" s="510" t="str">
        <f>'別紙１-4月'!H707</f>
        <v/>
      </c>
      <c r="J852" s="510" t="str">
        <f>'別紙１-4月'!I707</f>
        <v/>
      </c>
      <c r="K852" s="510" t="str">
        <f>'別紙１-4月'!J707</f>
        <v/>
      </c>
      <c r="L852" s="510" t="str">
        <f>'別紙１-4月'!K707</f>
        <v/>
      </c>
      <c r="M852" s="511" t="str">
        <f>'別紙１-4月'!L707</f>
        <v/>
      </c>
      <c r="N852" s="512" t="str">
        <f>'別紙１-4月'!M707</f>
        <v/>
      </c>
      <c r="O852" s="511" t="str">
        <f>'別紙１-4月'!N707</f>
        <v/>
      </c>
      <c r="P852" s="511" t="str">
        <f>'別紙１-4月'!O707</f>
        <v/>
      </c>
      <c r="Q852" s="511" t="str">
        <f>'別紙１-4月'!P707</f>
        <v/>
      </c>
      <c r="R852" s="511" t="str">
        <f>'別紙１-4月'!Q707</f>
        <v/>
      </c>
      <c r="S852" s="511" t="str">
        <f>'別紙１-4月'!R707</f>
        <v/>
      </c>
      <c r="T852" s="512" t="str">
        <f>'別紙１-4月'!S707</f>
        <v/>
      </c>
      <c r="U852" s="512" t="str">
        <f>'別紙１-4月'!T707</f>
        <v/>
      </c>
      <c r="V852" s="511" t="str">
        <f>'別紙１-4月'!U707</f>
        <v/>
      </c>
      <c r="W852" s="511" t="str">
        <f>'別紙１-4月'!V707</f>
        <v/>
      </c>
      <c r="X852" s="510" t="str">
        <f>'別紙１-4月'!W707</f>
        <v/>
      </c>
    </row>
    <row r="853">
      <c r="B853" s="510" t="str">
        <f>'別紙１-4月'!A708</f>
        <v/>
      </c>
      <c r="C853" s="510" t="str">
        <f>'別紙１-4月'!B708</f>
        <v/>
      </c>
      <c r="D853" s="510" t="str">
        <f>'別紙１-4月'!C708</f>
        <v/>
      </c>
      <c r="E853" s="510" t="str">
        <f>'別紙１-4月'!D708</f>
        <v/>
      </c>
      <c r="F853" s="510" t="str">
        <f>'別紙１-4月'!E708</f>
        <v/>
      </c>
      <c r="G853" s="510" t="str">
        <f>'別紙１-4月'!F708</f>
        <v/>
      </c>
      <c r="H853" s="510" t="str">
        <f>'別紙１-4月'!G708</f>
        <v/>
      </c>
      <c r="I853" s="510" t="str">
        <f>'別紙１-4月'!H708</f>
        <v/>
      </c>
      <c r="J853" s="510" t="str">
        <f>'別紙１-4月'!I708</f>
        <v/>
      </c>
      <c r="K853" s="510" t="str">
        <f>'別紙１-4月'!J708</f>
        <v/>
      </c>
      <c r="L853" s="510" t="str">
        <f>'別紙１-4月'!K708</f>
        <v/>
      </c>
      <c r="M853" s="511" t="str">
        <f>'別紙１-4月'!L708</f>
        <v/>
      </c>
      <c r="N853" s="512" t="str">
        <f>'別紙１-4月'!M708</f>
        <v/>
      </c>
      <c r="O853" s="511" t="str">
        <f>'別紙１-4月'!N708</f>
        <v/>
      </c>
      <c r="P853" s="511" t="str">
        <f>'別紙１-4月'!O708</f>
        <v/>
      </c>
      <c r="Q853" s="511" t="str">
        <f>'別紙１-4月'!P708</f>
        <v/>
      </c>
      <c r="R853" s="511" t="str">
        <f>'別紙１-4月'!Q708</f>
        <v/>
      </c>
      <c r="S853" s="511" t="str">
        <f>'別紙１-4月'!R708</f>
        <v/>
      </c>
      <c r="T853" s="512" t="str">
        <f>'別紙１-4月'!S708</f>
        <v/>
      </c>
      <c r="U853" s="512" t="str">
        <f>'別紙１-4月'!T708</f>
        <v/>
      </c>
      <c r="V853" s="511" t="str">
        <f>'別紙１-4月'!U708</f>
        <v/>
      </c>
      <c r="W853" s="511" t="str">
        <f>'別紙１-4月'!V708</f>
        <v/>
      </c>
      <c r="X853" s="510" t="str">
        <f>'別紙１-4月'!W708</f>
        <v/>
      </c>
    </row>
    <row r="854">
      <c r="B854" s="510" t="str">
        <f>'別紙１-4月'!A709</f>
        <v/>
      </c>
      <c r="C854" s="510" t="str">
        <f>'別紙１-4月'!B709</f>
        <v/>
      </c>
      <c r="D854" s="510" t="str">
        <f>'別紙１-4月'!C709</f>
        <v/>
      </c>
      <c r="E854" s="510" t="str">
        <f>'別紙１-4月'!D709</f>
        <v/>
      </c>
      <c r="F854" s="510" t="str">
        <f>'別紙１-4月'!E709</f>
        <v/>
      </c>
      <c r="G854" s="510" t="str">
        <f>'別紙１-4月'!F709</f>
        <v/>
      </c>
      <c r="H854" s="510" t="str">
        <f>'別紙１-4月'!G709</f>
        <v/>
      </c>
      <c r="I854" s="510" t="str">
        <f>'別紙１-4月'!H709</f>
        <v/>
      </c>
      <c r="J854" s="510" t="str">
        <f>'別紙１-4月'!I709</f>
        <v/>
      </c>
      <c r="K854" s="510" t="str">
        <f>'別紙１-4月'!J709</f>
        <v/>
      </c>
      <c r="L854" s="510" t="str">
        <f>'別紙１-4月'!K709</f>
        <v/>
      </c>
      <c r="M854" s="511" t="str">
        <f>'別紙１-4月'!L709</f>
        <v/>
      </c>
      <c r="N854" s="512" t="str">
        <f>'別紙１-4月'!M709</f>
        <v/>
      </c>
      <c r="O854" s="511" t="str">
        <f>'別紙１-4月'!N709</f>
        <v/>
      </c>
      <c r="P854" s="511" t="str">
        <f>'別紙１-4月'!O709</f>
        <v/>
      </c>
      <c r="Q854" s="511" t="str">
        <f>'別紙１-4月'!P709</f>
        <v/>
      </c>
      <c r="R854" s="511" t="str">
        <f>'別紙１-4月'!Q709</f>
        <v/>
      </c>
      <c r="S854" s="511" t="str">
        <f>'別紙１-4月'!R709</f>
        <v/>
      </c>
      <c r="T854" s="512" t="str">
        <f>'別紙１-4月'!S709</f>
        <v/>
      </c>
      <c r="U854" s="512" t="str">
        <f>'別紙１-4月'!T709</f>
        <v/>
      </c>
      <c r="V854" s="511" t="str">
        <f>'別紙１-4月'!U709</f>
        <v/>
      </c>
      <c r="W854" s="511" t="str">
        <f>'別紙１-4月'!V709</f>
        <v/>
      </c>
      <c r="X854" s="510" t="str">
        <f>'別紙１-4月'!W709</f>
        <v/>
      </c>
    </row>
    <row r="855">
      <c r="B855" s="510" t="str">
        <f>'別紙１-4月'!A710</f>
        <v/>
      </c>
      <c r="C855" s="510" t="str">
        <f>'別紙１-4月'!B710</f>
        <v/>
      </c>
      <c r="D855" s="510" t="str">
        <f>'別紙１-4月'!C710</f>
        <v/>
      </c>
      <c r="E855" s="510" t="str">
        <f>'別紙１-4月'!D710</f>
        <v/>
      </c>
      <c r="F855" s="510" t="str">
        <f>'別紙１-4月'!E710</f>
        <v/>
      </c>
      <c r="G855" s="510" t="str">
        <f>'別紙１-4月'!F710</f>
        <v/>
      </c>
      <c r="H855" s="510" t="str">
        <f>'別紙１-4月'!G710</f>
        <v/>
      </c>
      <c r="I855" s="510" t="str">
        <f>'別紙１-4月'!H710</f>
        <v/>
      </c>
      <c r="J855" s="510" t="str">
        <f>'別紙１-4月'!I710</f>
        <v/>
      </c>
      <c r="K855" s="510" t="str">
        <f>'別紙１-4月'!J710</f>
        <v/>
      </c>
      <c r="L855" s="510" t="str">
        <f>'別紙１-4月'!K710</f>
        <v/>
      </c>
      <c r="M855" s="511" t="str">
        <f>'別紙１-4月'!L710</f>
        <v/>
      </c>
      <c r="N855" s="512" t="str">
        <f>'別紙１-4月'!M710</f>
        <v/>
      </c>
      <c r="O855" s="511" t="str">
        <f>'別紙１-4月'!N710</f>
        <v/>
      </c>
      <c r="P855" s="511" t="str">
        <f>'別紙１-4月'!O710</f>
        <v/>
      </c>
      <c r="Q855" s="511" t="str">
        <f>'別紙１-4月'!P710</f>
        <v/>
      </c>
      <c r="R855" s="511" t="str">
        <f>'別紙１-4月'!Q710</f>
        <v/>
      </c>
      <c r="S855" s="511" t="str">
        <f>'別紙１-4月'!R710</f>
        <v/>
      </c>
      <c r="T855" s="512" t="str">
        <f>'別紙１-4月'!S710</f>
        <v/>
      </c>
      <c r="U855" s="512" t="str">
        <f>'別紙１-4月'!T710</f>
        <v/>
      </c>
      <c r="V855" s="511" t="str">
        <f>'別紙１-4月'!U710</f>
        <v/>
      </c>
      <c r="W855" s="511" t="str">
        <f>'別紙１-4月'!V710</f>
        <v/>
      </c>
      <c r="X855" s="510" t="str">
        <f>'別紙１-4月'!W710</f>
        <v/>
      </c>
    </row>
    <row r="856">
      <c r="B856" s="510" t="str">
        <f>'別紙１-4月'!A711</f>
        <v/>
      </c>
      <c r="C856" s="510" t="str">
        <f>'別紙１-4月'!B711</f>
        <v/>
      </c>
      <c r="D856" s="510" t="str">
        <f>'別紙１-4月'!C711</f>
        <v/>
      </c>
      <c r="E856" s="510" t="str">
        <f>'別紙１-4月'!D711</f>
        <v/>
      </c>
      <c r="F856" s="510" t="str">
        <f>'別紙１-4月'!E711</f>
        <v/>
      </c>
      <c r="G856" s="510" t="str">
        <f>'別紙１-4月'!F711</f>
        <v/>
      </c>
      <c r="H856" s="510" t="str">
        <f>'別紙１-4月'!G711</f>
        <v/>
      </c>
      <c r="I856" s="510" t="str">
        <f>'別紙１-4月'!H711</f>
        <v/>
      </c>
      <c r="J856" s="510" t="str">
        <f>'別紙１-4月'!I711</f>
        <v/>
      </c>
      <c r="K856" s="510" t="str">
        <f>'別紙１-4月'!J711</f>
        <v/>
      </c>
      <c r="L856" s="510" t="str">
        <f>'別紙１-4月'!K711</f>
        <v/>
      </c>
      <c r="M856" s="511" t="str">
        <f>'別紙１-4月'!L711</f>
        <v/>
      </c>
      <c r="N856" s="512" t="str">
        <f>'別紙１-4月'!M711</f>
        <v/>
      </c>
      <c r="O856" s="511" t="str">
        <f>'別紙１-4月'!N711</f>
        <v/>
      </c>
      <c r="P856" s="511" t="str">
        <f>'別紙１-4月'!O711</f>
        <v/>
      </c>
      <c r="Q856" s="511" t="str">
        <f>'別紙１-4月'!P711</f>
        <v/>
      </c>
      <c r="R856" s="511" t="str">
        <f>'別紙１-4月'!Q711</f>
        <v/>
      </c>
      <c r="S856" s="511" t="str">
        <f>'別紙１-4月'!R711</f>
        <v/>
      </c>
      <c r="T856" s="512" t="str">
        <f>'別紙１-4月'!S711</f>
        <v/>
      </c>
      <c r="U856" s="512" t="str">
        <f>'別紙１-4月'!T711</f>
        <v/>
      </c>
      <c r="V856" s="511" t="str">
        <f>'別紙１-4月'!U711</f>
        <v/>
      </c>
      <c r="W856" s="511" t="str">
        <f>'別紙１-4月'!V711</f>
        <v/>
      </c>
      <c r="X856" s="510" t="str">
        <f>'別紙１-4月'!W711</f>
        <v/>
      </c>
    </row>
    <row r="857">
      <c r="B857" s="510" t="str">
        <f>'別紙１-4月'!A712</f>
        <v/>
      </c>
      <c r="C857" s="510" t="str">
        <f>'別紙１-4月'!B712</f>
        <v/>
      </c>
      <c r="D857" s="510" t="str">
        <f>'別紙１-4月'!C712</f>
        <v/>
      </c>
      <c r="E857" s="510" t="str">
        <f>'別紙１-4月'!D712</f>
        <v/>
      </c>
      <c r="F857" s="510" t="str">
        <f>'別紙１-4月'!E712</f>
        <v/>
      </c>
      <c r="G857" s="510" t="str">
        <f>'別紙１-4月'!F712</f>
        <v/>
      </c>
      <c r="H857" s="510" t="str">
        <f>'別紙１-4月'!G712</f>
        <v/>
      </c>
      <c r="I857" s="510" t="str">
        <f>'別紙１-4月'!H712</f>
        <v/>
      </c>
      <c r="J857" s="510" t="str">
        <f>'別紙１-4月'!I712</f>
        <v/>
      </c>
      <c r="K857" s="510" t="str">
        <f>'別紙１-4月'!J712</f>
        <v/>
      </c>
      <c r="L857" s="510" t="str">
        <f>'別紙１-4月'!K712</f>
        <v/>
      </c>
      <c r="M857" s="511" t="str">
        <f>'別紙１-4月'!L712</f>
        <v/>
      </c>
      <c r="N857" s="512" t="str">
        <f>'別紙１-4月'!M712</f>
        <v/>
      </c>
      <c r="O857" s="511" t="str">
        <f>'別紙１-4月'!N712</f>
        <v/>
      </c>
      <c r="P857" s="511" t="str">
        <f>'別紙１-4月'!O712</f>
        <v/>
      </c>
      <c r="Q857" s="511" t="str">
        <f>'別紙１-4月'!P712</f>
        <v/>
      </c>
      <c r="R857" s="511" t="str">
        <f>'別紙１-4月'!Q712</f>
        <v/>
      </c>
      <c r="S857" s="511" t="str">
        <f>'別紙１-4月'!R712</f>
        <v/>
      </c>
      <c r="T857" s="512" t="str">
        <f>'別紙１-4月'!S712</f>
        <v/>
      </c>
      <c r="U857" s="512" t="str">
        <f>'別紙１-4月'!T712</f>
        <v/>
      </c>
      <c r="V857" s="511" t="str">
        <f>'別紙１-4月'!U712</f>
        <v/>
      </c>
      <c r="W857" s="511" t="str">
        <f>'別紙１-4月'!V712</f>
        <v/>
      </c>
      <c r="X857" s="510" t="str">
        <f>'別紙１-4月'!W712</f>
        <v/>
      </c>
    </row>
    <row r="858">
      <c r="B858" s="510" t="str">
        <f>'別紙１-4月'!A713</f>
        <v/>
      </c>
      <c r="C858" s="510" t="str">
        <f>'別紙１-4月'!B713</f>
        <v/>
      </c>
      <c r="D858" s="510" t="str">
        <f>'別紙１-4月'!C713</f>
        <v/>
      </c>
      <c r="E858" s="510" t="str">
        <f>'別紙１-4月'!D713</f>
        <v/>
      </c>
      <c r="F858" s="510" t="str">
        <f>'別紙１-4月'!E713</f>
        <v/>
      </c>
      <c r="G858" s="510" t="str">
        <f>'別紙１-4月'!F713</f>
        <v/>
      </c>
      <c r="H858" s="510" t="str">
        <f>'別紙１-4月'!G713</f>
        <v/>
      </c>
      <c r="I858" s="510" t="str">
        <f>'別紙１-4月'!H713</f>
        <v/>
      </c>
      <c r="J858" s="510" t="str">
        <f>'別紙１-4月'!I713</f>
        <v/>
      </c>
      <c r="K858" s="510" t="str">
        <f>'別紙１-4月'!J713</f>
        <v/>
      </c>
      <c r="L858" s="510" t="str">
        <f>'別紙１-4月'!K713</f>
        <v/>
      </c>
      <c r="M858" s="511" t="str">
        <f>'別紙１-4月'!L713</f>
        <v/>
      </c>
      <c r="N858" s="512" t="str">
        <f>'別紙１-4月'!M713</f>
        <v/>
      </c>
      <c r="O858" s="511" t="str">
        <f>'別紙１-4月'!N713</f>
        <v/>
      </c>
      <c r="P858" s="511" t="str">
        <f>'別紙１-4月'!O713</f>
        <v/>
      </c>
      <c r="Q858" s="511" t="str">
        <f>'別紙１-4月'!P713</f>
        <v/>
      </c>
      <c r="R858" s="511" t="str">
        <f>'別紙１-4月'!Q713</f>
        <v/>
      </c>
      <c r="S858" s="511" t="str">
        <f>'別紙１-4月'!R713</f>
        <v/>
      </c>
      <c r="T858" s="512" t="str">
        <f>'別紙１-4月'!S713</f>
        <v/>
      </c>
      <c r="U858" s="512" t="str">
        <f>'別紙１-4月'!T713</f>
        <v/>
      </c>
      <c r="V858" s="511" t="str">
        <f>'別紙１-4月'!U713</f>
        <v/>
      </c>
      <c r="W858" s="511" t="str">
        <f>'別紙１-4月'!V713</f>
        <v/>
      </c>
      <c r="X858" s="510" t="str">
        <f>'別紙１-4月'!W713</f>
        <v/>
      </c>
    </row>
    <row r="859">
      <c r="B859" s="510" t="str">
        <f>'別紙１-4月'!A714</f>
        <v/>
      </c>
      <c r="C859" s="510" t="str">
        <f>'別紙１-4月'!B714</f>
        <v/>
      </c>
      <c r="D859" s="510" t="str">
        <f>'別紙１-4月'!C714</f>
        <v/>
      </c>
      <c r="E859" s="510" t="str">
        <f>'別紙１-4月'!D714</f>
        <v/>
      </c>
      <c r="F859" s="510" t="str">
        <f>'別紙１-4月'!E714</f>
        <v/>
      </c>
      <c r="G859" s="510" t="str">
        <f>'別紙１-4月'!F714</f>
        <v/>
      </c>
      <c r="H859" s="510" t="str">
        <f>'別紙１-4月'!G714</f>
        <v/>
      </c>
      <c r="I859" s="510" t="str">
        <f>'別紙１-4月'!H714</f>
        <v/>
      </c>
      <c r="J859" s="510" t="str">
        <f>'別紙１-4月'!I714</f>
        <v/>
      </c>
      <c r="K859" s="510" t="str">
        <f>'別紙１-4月'!J714</f>
        <v/>
      </c>
      <c r="L859" s="510" t="str">
        <f>'別紙１-4月'!K714</f>
        <v/>
      </c>
      <c r="M859" s="511" t="str">
        <f>'別紙１-4月'!L714</f>
        <v/>
      </c>
      <c r="N859" s="512" t="str">
        <f>'別紙１-4月'!M714</f>
        <v/>
      </c>
      <c r="O859" s="511" t="str">
        <f>'別紙１-4月'!N714</f>
        <v/>
      </c>
      <c r="P859" s="511" t="str">
        <f>'別紙１-4月'!O714</f>
        <v/>
      </c>
      <c r="Q859" s="511" t="str">
        <f>'別紙１-4月'!P714</f>
        <v/>
      </c>
      <c r="R859" s="511" t="str">
        <f>'別紙１-4月'!Q714</f>
        <v/>
      </c>
      <c r="S859" s="511" t="str">
        <f>'別紙１-4月'!R714</f>
        <v/>
      </c>
      <c r="T859" s="512" t="str">
        <f>'別紙１-4月'!S714</f>
        <v/>
      </c>
      <c r="U859" s="512" t="str">
        <f>'別紙１-4月'!T714</f>
        <v/>
      </c>
      <c r="V859" s="511" t="str">
        <f>'別紙１-4月'!U714</f>
        <v/>
      </c>
      <c r="W859" s="511" t="str">
        <f>'別紙１-4月'!V714</f>
        <v/>
      </c>
      <c r="X859" s="510" t="str">
        <f>'別紙１-4月'!W714</f>
        <v/>
      </c>
    </row>
    <row r="860">
      <c r="B860" s="510" t="str">
        <f>'別紙１-4月'!A715</f>
        <v/>
      </c>
      <c r="C860" s="510" t="str">
        <f>'別紙１-4月'!B715</f>
        <v/>
      </c>
      <c r="D860" s="510" t="str">
        <f>'別紙１-4月'!C715</f>
        <v/>
      </c>
      <c r="E860" s="510" t="str">
        <f>'別紙１-4月'!D715</f>
        <v/>
      </c>
      <c r="F860" s="510" t="str">
        <f>'別紙１-4月'!E715</f>
        <v/>
      </c>
      <c r="G860" s="510" t="str">
        <f>'別紙１-4月'!F715</f>
        <v/>
      </c>
      <c r="H860" s="510" t="str">
        <f>'別紙１-4月'!G715</f>
        <v/>
      </c>
      <c r="I860" s="510" t="str">
        <f>'別紙１-4月'!H715</f>
        <v/>
      </c>
      <c r="J860" s="510" t="str">
        <f>'別紙１-4月'!I715</f>
        <v/>
      </c>
      <c r="K860" s="510" t="str">
        <f>'別紙１-4月'!J715</f>
        <v/>
      </c>
      <c r="L860" s="510" t="str">
        <f>'別紙１-4月'!K715</f>
        <v/>
      </c>
      <c r="M860" s="511" t="str">
        <f>'別紙１-4月'!L715</f>
        <v/>
      </c>
      <c r="N860" s="512" t="str">
        <f>'別紙１-4月'!M715</f>
        <v/>
      </c>
      <c r="O860" s="511" t="str">
        <f>'別紙１-4月'!N715</f>
        <v/>
      </c>
      <c r="P860" s="511" t="str">
        <f>'別紙１-4月'!O715</f>
        <v/>
      </c>
      <c r="Q860" s="511" t="str">
        <f>'別紙１-4月'!P715</f>
        <v/>
      </c>
      <c r="R860" s="511" t="str">
        <f>'別紙１-4月'!Q715</f>
        <v/>
      </c>
      <c r="S860" s="511" t="str">
        <f>'別紙１-4月'!R715</f>
        <v/>
      </c>
      <c r="T860" s="512" t="str">
        <f>'別紙１-4月'!S715</f>
        <v/>
      </c>
      <c r="U860" s="512" t="str">
        <f>'別紙１-4月'!T715</f>
        <v/>
      </c>
      <c r="V860" s="511" t="str">
        <f>'別紙１-4月'!U715</f>
        <v/>
      </c>
      <c r="W860" s="511" t="str">
        <f>'別紙１-4月'!V715</f>
        <v/>
      </c>
      <c r="X860" s="510" t="str">
        <f>'別紙１-4月'!W715</f>
        <v/>
      </c>
    </row>
    <row r="861">
      <c r="B861" s="510" t="str">
        <f>'別紙１-4月'!A716</f>
        <v/>
      </c>
      <c r="C861" s="510" t="str">
        <f>'別紙１-4月'!B716</f>
        <v/>
      </c>
      <c r="D861" s="510" t="str">
        <f>'別紙１-4月'!C716</f>
        <v/>
      </c>
      <c r="E861" s="510" t="str">
        <f>'別紙１-4月'!D716</f>
        <v/>
      </c>
      <c r="F861" s="510" t="str">
        <f>'別紙１-4月'!E716</f>
        <v/>
      </c>
      <c r="G861" s="510" t="str">
        <f>'別紙１-4月'!F716</f>
        <v/>
      </c>
      <c r="H861" s="510" t="str">
        <f>'別紙１-4月'!G716</f>
        <v/>
      </c>
      <c r="I861" s="510" t="str">
        <f>'別紙１-4月'!H716</f>
        <v/>
      </c>
      <c r="J861" s="510" t="str">
        <f>'別紙１-4月'!I716</f>
        <v/>
      </c>
      <c r="K861" s="510" t="str">
        <f>'別紙１-4月'!J716</f>
        <v/>
      </c>
      <c r="L861" s="510" t="str">
        <f>'別紙１-4月'!K716</f>
        <v/>
      </c>
      <c r="M861" s="511" t="str">
        <f>'別紙１-4月'!L716</f>
        <v/>
      </c>
      <c r="N861" s="512" t="str">
        <f>'別紙１-4月'!M716</f>
        <v/>
      </c>
      <c r="O861" s="511" t="str">
        <f>'別紙１-4月'!N716</f>
        <v/>
      </c>
      <c r="P861" s="511" t="str">
        <f>'別紙１-4月'!O716</f>
        <v/>
      </c>
      <c r="Q861" s="511" t="str">
        <f>'別紙１-4月'!P716</f>
        <v/>
      </c>
      <c r="R861" s="511" t="str">
        <f>'別紙１-4月'!Q716</f>
        <v/>
      </c>
      <c r="S861" s="511" t="str">
        <f>'別紙１-4月'!R716</f>
        <v/>
      </c>
      <c r="T861" s="512" t="str">
        <f>'別紙１-4月'!S716</f>
        <v/>
      </c>
      <c r="U861" s="512" t="str">
        <f>'別紙１-4月'!T716</f>
        <v/>
      </c>
      <c r="V861" s="511" t="str">
        <f>'別紙１-4月'!U716</f>
        <v/>
      </c>
      <c r="W861" s="511" t="str">
        <f>'別紙１-4月'!V716</f>
        <v/>
      </c>
      <c r="X861" s="510" t="str">
        <f>'別紙１-4月'!W716</f>
        <v/>
      </c>
    </row>
    <row r="862">
      <c r="B862" s="510" t="str">
        <f>'別紙１-4月'!A717</f>
        <v/>
      </c>
      <c r="C862" s="510" t="str">
        <f>'別紙１-4月'!B717</f>
        <v/>
      </c>
      <c r="D862" s="510" t="str">
        <f>'別紙１-4月'!C717</f>
        <v/>
      </c>
      <c r="E862" s="510" t="str">
        <f>'別紙１-4月'!D717</f>
        <v/>
      </c>
      <c r="F862" s="510" t="str">
        <f>'別紙１-4月'!E717</f>
        <v/>
      </c>
      <c r="G862" s="510" t="str">
        <f>'別紙１-4月'!F717</f>
        <v/>
      </c>
      <c r="H862" s="510" t="str">
        <f>'別紙１-4月'!G717</f>
        <v/>
      </c>
      <c r="I862" s="510" t="str">
        <f>'別紙１-4月'!H717</f>
        <v/>
      </c>
      <c r="J862" s="510" t="str">
        <f>'別紙１-4月'!I717</f>
        <v/>
      </c>
      <c r="K862" s="510" t="str">
        <f>'別紙１-4月'!J717</f>
        <v/>
      </c>
      <c r="L862" s="510" t="str">
        <f>'別紙１-4月'!K717</f>
        <v/>
      </c>
      <c r="M862" s="511" t="str">
        <f>'別紙１-4月'!L717</f>
        <v/>
      </c>
      <c r="N862" s="512" t="str">
        <f>'別紙１-4月'!M717</f>
        <v/>
      </c>
      <c r="O862" s="511" t="str">
        <f>'別紙１-4月'!N717</f>
        <v/>
      </c>
      <c r="P862" s="511" t="str">
        <f>'別紙１-4月'!O717</f>
        <v/>
      </c>
      <c r="Q862" s="511" t="str">
        <f>'別紙１-4月'!P717</f>
        <v/>
      </c>
      <c r="R862" s="511" t="str">
        <f>'別紙１-4月'!Q717</f>
        <v/>
      </c>
      <c r="S862" s="511" t="str">
        <f>'別紙１-4月'!R717</f>
        <v/>
      </c>
      <c r="T862" s="512" t="str">
        <f>'別紙１-4月'!S717</f>
        <v/>
      </c>
      <c r="U862" s="512" t="str">
        <f>'別紙１-4月'!T717</f>
        <v/>
      </c>
      <c r="V862" s="511" t="str">
        <f>'別紙１-4月'!U717</f>
        <v/>
      </c>
      <c r="W862" s="511" t="str">
        <f>'別紙１-4月'!V717</f>
        <v/>
      </c>
      <c r="X862" s="510" t="str">
        <f>'別紙１-4月'!W717</f>
        <v/>
      </c>
    </row>
    <row r="863">
      <c r="B863" s="510" t="str">
        <f>'別紙１-4月'!A718</f>
        <v/>
      </c>
      <c r="C863" s="510" t="str">
        <f>'別紙１-4月'!B718</f>
        <v/>
      </c>
      <c r="D863" s="510" t="str">
        <f>'別紙１-4月'!C718</f>
        <v/>
      </c>
      <c r="E863" s="510" t="str">
        <f>'別紙１-4月'!D718</f>
        <v/>
      </c>
      <c r="F863" s="510" t="str">
        <f>'別紙１-4月'!E718</f>
        <v/>
      </c>
      <c r="G863" s="510" t="str">
        <f>'別紙１-4月'!F718</f>
        <v/>
      </c>
      <c r="H863" s="510" t="str">
        <f>'別紙１-4月'!G718</f>
        <v/>
      </c>
      <c r="I863" s="510" t="str">
        <f>'別紙１-4月'!H718</f>
        <v/>
      </c>
      <c r="J863" s="510" t="str">
        <f>'別紙１-4月'!I718</f>
        <v/>
      </c>
      <c r="K863" s="510" t="str">
        <f>'別紙１-4月'!J718</f>
        <v/>
      </c>
      <c r="L863" s="510" t="str">
        <f>'別紙１-4月'!K718</f>
        <v/>
      </c>
      <c r="M863" s="511" t="str">
        <f>'別紙１-4月'!L718</f>
        <v/>
      </c>
      <c r="N863" s="512" t="str">
        <f>'別紙１-4月'!M718</f>
        <v/>
      </c>
      <c r="O863" s="511" t="str">
        <f>'別紙１-4月'!N718</f>
        <v/>
      </c>
      <c r="P863" s="511" t="str">
        <f>'別紙１-4月'!O718</f>
        <v/>
      </c>
      <c r="Q863" s="511" t="str">
        <f>'別紙１-4月'!P718</f>
        <v/>
      </c>
      <c r="R863" s="511" t="str">
        <f>'別紙１-4月'!Q718</f>
        <v/>
      </c>
      <c r="S863" s="511" t="str">
        <f>'別紙１-4月'!R718</f>
        <v/>
      </c>
      <c r="T863" s="512" t="str">
        <f>'別紙１-4月'!S718</f>
        <v/>
      </c>
      <c r="U863" s="512" t="str">
        <f>'別紙１-4月'!T718</f>
        <v/>
      </c>
      <c r="V863" s="511" t="str">
        <f>'別紙１-4月'!U718</f>
        <v/>
      </c>
      <c r="W863" s="511" t="str">
        <f>'別紙１-4月'!V718</f>
        <v/>
      </c>
      <c r="X863" s="510" t="str">
        <f>'別紙１-4月'!W718</f>
        <v/>
      </c>
    </row>
    <row r="864">
      <c r="B864" s="510" t="str">
        <f>'別紙１-4月'!A719</f>
        <v/>
      </c>
      <c r="C864" s="510" t="str">
        <f>'別紙１-4月'!B719</f>
        <v/>
      </c>
      <c r="D864" s="510" t="str">
        <f>'別紙１-4月'!C719</f>
        <v/>
      </c>
      <c r="E864" s="510" t="str">
        <f>'別紙１-4月'!D719</f>
        <v/>
      </c>
      <c r="F864" s="510" t="str">
        <f>'別紙１-4月'!E719</f>
        <v/>
      </c>
      <c r="G864" s="510" t="str">
        <f>'別紙１-4月'!F719</f>
        <v/>
      </c>
      <c r="H864" s="510" t="str">
        <f>'別紙１-4月'!G719</f>
        <v/>
      </c>
      <c r="I864" s="510" t="str">
        <f>'別紙１-4月'!H719</f>
        <v/>
      </c>
      <c r="J864" s="510" t="str">
        <f>'別紙１-4月'!I719</f>
        <v/>
      </c>
      <c r="K864" s="510" t="str">
        <f>'別紙１-4月'!J719</f>
        <v/>
      </c>
      <c r="L864" s="510" t="str">
        <f>'別紙１-4月'!K719</f>
        <v/>
      </c>
      <c r="M864" s="511" t="str">
        <f>'別紙１-4月'!L719</f>
        <v/>
      </c>
      <c r="N864" s="512" t="str">
        <f>'別紙１-4月'!M719</f>
        <v/>
      </c>
      <c r="O864" s="511" t="str">
        <f>'別紙１-4月'!N719</f>
        <v/>
      </c>
      <c r="P864" s="511" t="str">
        <f>'別紙１-4月'!O719</f>
        <v/>
      </c>
      <c r="Q864" s="511" t="str">
        <f>'別紙１-4月'!P719</f>
        <v/>
      </c>
      <c r="R864" s="511" t="str">
        <f>'別紙１-4月'!Q719</f>
        <v/>
      </c>
      <c r="S864" s="511" t="str">
        <f>'別紙１-4月'!R719</f>
        <v/>
      </c>
      <c r="T864" s="512" t="str">
        <f>'別紙１-4月'!S719</f>
        <v/>
      </c>
      <c r="U864" s="512" t="str">
        <f>'別紙１-4月'!T719</f>
        <v/>
      </c>
      <c r="V864" s="511" t="str">
        <f>'別紙１-4月'!U719</f>
        <v/>
      </c>
      <c r="W864" s="511" t="str">
        <f>'別紙１-4月'!V719</f>
        <v/>
      </c>
      <c r="X864" s="510" t="str">
        <f>'別紙１-4月'!W719</f>
        <v/>
      </c>
    </row>
    <row r="865">
      <c r="B865" s="510" t="str">
        <f>'別紙１-4月'!A720</f>
        <v/>
      </c>
      <c r="C865" s="510" t="str">
        <f>'別紙１-4月'!B720</f>
        <v/>
      </c>
      <c r="D865" s="510" t="str">
        <f>'別紙１-4月'!C720</f>
        <v/>
      </c>
      <c r="E865" s="510" t="str">
        <f>'別紙１-4月'!D720</f>
        <v/>
      </c>
      <c r="F865" s="510" t="str">
        <f>'別紙１-4月'!E720</f>
        <v/>
      </c>
      <c r="G865" s="510" t="str">
        <f>'別紙１-4月'!F720</f>
        <v/>
      </c>
      <c r="H865" s="510" t="str">
        <f>'別紙１-4月'!G720</f>
        <v/>
      </c>
      <c r="I865" s="510" t="str">
        <f>'別紙１-4月'!H720</f>
        <v/>
      </c>
      <c r="J865" s="510" t="str">
        <f>'別紙１-4月'!I720</f>
        <v/>
      </c>
      <c r="K865" s="510" t="str">
        <f>'別紙１-4月'!J720</f>
        <v/>
      </c>
      <c r="L865" s="510" t="str">
        <f>'別紙１-4月'!K720</f>
        <v/>
      </c>
      <c r="M865" s="511" t="str">
        <f>'別紙１-4月'!L720</f>
        <v/>
      </c>
      <c r="N865" s="512" t="str">
        <f>'別紙１-4月'!M720</f>
        <v/>
      </c>
      <c r="O865" s="511" t="str">
        <f>'別紙１-4月'!N720</f>
        <v/>
      </c>
      <c r="P865" s="511" t="str">
        <f>'別紙１-4月'!O720</f>
        <v/>
      </c>
      <c r="Q865" s="511" t="str">
        <f>'別紙１-4月'!P720</f>
        <v/>
      </c>
      <c r="R865" s="511" t="str">
        <f>'別紙１-4月'!Q720</f>
        <v/>
      </c>
      <c r="S865" s="511" t="str">
        <f>'別紙１-4月'!R720</f>
        <v/>
      </c>
      <c r="T865" s="512" t="str">
        <f>'別紙１-4月'!S720</f>
        <v/>
      </c>
      <c r="U865" s="512" t="str">
        <f>'別紙１-4月'!T720</f>
        <v/>
      </c>
      <c r="V865" s="511" t="str">
        <f>'別紙１-4月'!U720</f>
        <v/>
      </c>
      <c r="W865" s="511" t="str">
        <f>'別紙１-4月'!V720</f>
        <v/>
      </c>
      <c r="X865" s="510" t="str">
        <f>'別紙１-4月'!W720</f>
        <v/>
      </c>
    </row>
    <row r="866">
      <c r="B866" s="510" t="str">
        <f>'別紙１-4月'!A721</f>
        <v/>
      </c>
      <c r="C866" s="510" t="str">
        <f>'別紙１-4月'!B721</f>
        <v/>
      </c>
      <c r="D866" s="510" t="str">
        <f>'別紙１-4月'!C721</f>
        <v/>
      </c>
      <c r="E866" s="510" t="str">
        <f>'別紙１-4月'!D721</f>
        <v/>
      </c>
      <c r="F866" s="510" t="str">
        <f>'別紙１-4月'!E721</f>
        <v/>
      </c>
      <c r="G866" s="510" t="str">
        <f>'別紙１-4月'!F721</f>
        <v/>
      </c>
      <c r="H866" s="510" t="str">
        <f>'別紙１-4月'!G721</f>
        <v/>
      </c>
      <c r="I866" s="510" t="str">
        <f>'別紙１-4月'!H721</f>
        <v/>
      </c>
      <c r="J866" s="510" t="str">
        <f>'別紙１-4月'!I721</f>
        <v/>
      </c>
      <c r="K866" s="510" t="str">
        <f>'別紙１-4月'!J721</f>
        <v/>
      </c>
      <c r="L866" s="510" t="str">
        <f>'別紙１-4月'!K721</f>
        <v/>
      </c>
      <c r="M866" s="511" t="str">
        <f>'別紙１-4月'!L721</f>
        <v/>
      </c>
      <c r="N866" s="512" t="str">
        <f>'別紙１-4月'!M721</f>
        <v/>
      </c>
      <c r="O866" s="511" t="str">
        <f>'別紙１-4月'!N721</f>
        <v/>
      </c>
      <c r="P866" s="511" t="str">
        <f>'別紙１-4月'!O721</f>
        <v/>
      </c>
      <c r="Q866" s="511" t="str">
        <f>'別紙１-4月'!P721</f>
        <v/>
      </c>
      <c r="R866" s="511" t="str">
        <f>'別紙１-4月'!Q721</f>
        <v/>
      </c>
      <c r="S866" s="511" t="str">
        <f>'別紙１-4月'!R721</f>
        <v/>
      </c>
      <c r="T866" s="512" t="str">
        <f>'別紙１-4月'!S721</f>
        <v/>
      </c>
      <c r="U866" s="512" t="str">
        <f>'別紙１-4月'!T721</f>
        <v/>
      </c>
      <c r="V866" s="511" t="str">
        <f>'別紙１-4月'!U721</f>
        <v/>
      </c>
      <c r="W866" s="511" t="str">
        <f>'別紙１-4月'!V721</f>
        <v/>
      </c>
      <c r="X866" s="510" t="str">
        <f>'別紙１-4月'!W721</f>
        <v/>
      </c>
    </row>
    <row r="867">
      <c r="B867" s="510" t="str">
        <f>'別紙１-4月'!A722</f>
        <v/>
      </c>
      <c r="C867" s="510" t="str">
        <f>'別紙１-4月'!B722</f>
        <v/>
      </c>
      <c r="D867" s="510" t="str">
        <f>'別紙１-4月'!C722</f>
        <v/>
      </c>
      <c r="E867" s="510" t="str">
        <f>'別紙１-4月'!D722</f>
        <v/>
      </c>
      <c r="F867" s="510" t="str">
        <f>'別紙１-4月'!E722</f>
        <v/>
      </c>
      <c r="G867" s="510" t="str">
        <f>'別紙１-4月'!F722</f>
        <v/>
      </c>
      <c r="H867" s="510" t="str">
        <f>'別紙１-4月'!G722</f>
        <v/>
      </c>
      <c r="I867" s="510" t="str">
        <f>'別紙１-4月'!H722</f>
        <v/>
      </c>
      <c r="J867" s="510" t="str">
        <f>'別紙１-4月'!I722</f>
        <v/>
      </c>
      <c r="K867" s="510" t="str">
        <f>'別紙１-4月'!J722</f>
        <v/>
      </c>
      <c r="L867" s="510" t="str">
        <f>'別紙１-4月'!K722</f>
        <v/>
      </c>
      <c r="M867" s="511" t="str">
        <f>'別紙１-4月'!L722</f>
        <v/>
      </c>
      <c r="N867" s="512" t="str">
        <f>'別紙１-4月'!M722</f>
        <v/>
      </c>
      <c r="O867" s="511" t="str">
        <f>'別紙１-4月'!N722</f>
        <v/>
      </c>
      <c r="P867" s="511" t="str">
        <f>'別紙１-4月'!O722</f>
        <v/>
      </c>
      <c r="Q867" s="511" t="str">
        <f>'別紙１-4月'!P722</f>
        <v/>
      </c>
      <c r="R867" s="511" t="str">
        <f>'別紙１-4月'!Q722</f>
        <v/>
      </c>
      <c r="S867" s="511" t="str">
        <f>'別紙１-4月'!R722</f>
        <v/>
      </c>
      <c r="T867" s="512" t="str">
        <f>'別紙１-4月'!S722</f>
        <v/>
      </c>
      <c r="U867" s="512" t="str">
        <f>'別紙１-4月'!T722</f>
        <v/>
      </c>
      <c r="V867" s="511" t="str">
        <f>'別紙１-4月'!U722</f>
        <v/>
      </c>
      <c r="W867" s="511" t="str">
        <f>'別紙１-4月'!V722</f>
        <v/>
      </c>
      <c r="X867" s="510" t="str">
        <f>'別紙１-4月'!W722</f>
        <v/>
      </c>
    </row>
    <row r="868">
      <c r="B868" s="510" t="str">
        <f>'別紙１-4月'!A723</f>
        <v/>
      </c>
      <c r="C868" s="510" t="str">
        <f>'別紙１-4月'!B723</f>
        <v/>
      </c>
      <c r="D868" s="510" t="str">
        <f>'別紙１-4月'!C723</f>
        <v/>
      </c>
      <c r="E868" s="510" t="str">
        <f>'別紙１-4月'!D723</f>
        <v/>
      </c>
      <c r="F868" s="510" t="str">
        <f>'別紙１-4月'!E723</f>
        <v/>
      </c>
      <c r="G868" s="510" t="str">
        <f>'別紙１-4月'!F723</f>
        <v/>
      </c>
      <c r="H868" s="510" t="str">
        <f>'別紙１-4月'!G723</f>
        <v/>
      </c>
      <c r="I868" s="510" t="str">
        <f>'別紙１-4月'!H723</f>
        <v/>
      </c>
      <c r="J868" s="510" t="str">
        <f>'別紙１-4月'!I723</f>
        <v/>
      </c>
      <c r="K868" s="510" t="str">
        <f>'別紙１-4月'!J723</f>
        <v/>
      </c>
      <c r="L868" s="510" t="str">
        <f>'別紙１-4月'!K723</f>
        <v/>
      </c>
      <c r="M868" s="511" t="str">
        <f>'別紙１-4月'!L723</f>
        <v/>
      </c>
      <c r="N868" s="512" t="str">
        <f>'別紙１-4月'!M723</f>
        <v/>
      </c>
      <c r="O868" s="511" t="str">
        <f>'別紙１-4月'!N723</f>
        <v/>
      </c>
      <c r="P868" s="511" t="str">
        <f>'別紙１-4月'!O723</f>
        <v/>
      </c>
      <c r="Q868" s="511" t="str">
        <f>'別紙１-4月'!P723</f>
        <v/>
      </c>
      <c r="R868" s="511" t="str">
        <f>'別紙１-4月'!Q723</f>
        <v/>
      </c>
      <c r="S868" s="511" t="str">
        <f>'別紙１-4月'!R723</f>
        <v/>
      </c>
      <c r="T868" s="512" t="str">
        <f>'別紙１-4月'!S723</f>
        <v/>
      </c>
      <c r="U868" s="512" t="str">
        <f>'別紙１-4月'!T723</f>
        <v/>
      </c>
      <c r="V868" s="511" t="str">
        <f>'別紙１-4月'!U723</f>
        <v/>
      </c>
      <c r="W868" s="511" t="str">
        <f>'別紙１-4月'!V723</f>
        <v/>
      </c>
      <c r="X868" s="510" t="str">
        <f>'別紙１-4月'!W723</f>
        <v/>
      </c>
    </row>
    <row r="869">
      <c r="B869" s="510" t="str">
        <f>'別紙１-4月'!A724</f>
        <v/>
      </c>
      <c r="C869" s="510" t="str">
        <f>'別紙１-4月'!B724</f>
        <v/>
      </c>
      <c r="D869" s="510" t="str">
        <f>'別紙１-4月'!C724</f>
        <v/>
      </c>
      <c r="E869" s="510" t="str">
        <f>'別紙１-4月'!D724</f>
        <v/>
      </c>
      <c r="F869" s="510" t="str">
        <f>'別紙１-4月'!E724</f>
        <v/>
      </c>
      <c r="G869" s="510" t="str">
        <f>'別紙１-4月'!F724</f>
        <v/>
      </c>
      <c r="H869" s="510" t="str">
        <f>'別紙１-4月'!G724</f>
        <v/>
      </c>
      <c r="I869" s="510" t="str">
        <f>'別紙１-4月'!H724</f>
        <v/>
      </c>
      <c r="J869" s="510" t="str">
        <f>'別紙１-4月'!I724</f>
        <v/>
      </c>
      <c r="K869" s="510" t="str">
        <f>'別紙１-4月'!J724</f>
        <v/>
      </c>
      <c r="L869" s="510" t="str">
        <f>'別紙１-4月'!K724</f>
        <v/>
      </c>
      <c r="M869" s="511" t="str">
        <f>'別紙１-4月'!L724</f>
        <v/>
      </c>
      <c r="N869" s="512" t="str">
        <f>'別紙１-4月'!M724</f>
        <v/>
      </c>
      <c r="O869" s="511" t="str">
        <f>'別紙１-4月'!N724</f>
        <v/>
      </c>
      <c r="P869" s="511" t="str">
        <f>'別紙１-4月'!O724</f>
        <v/>
      </c>
      <c r="Q869" s="511" t="str">
        <f>'別紙１-4月'!P724</f>
        <v/>
      </c>
      <c r="R869" s="511" t="str">
        <f>'別紙１-4月'!Q724</f>
        <v/>
      </c>
      <c r="S869" s="511" t="str">
        <f>'別紙１-4月'!R724</f>
        <v/>
      </c>
      <c r="T869" s="512" t="str">
        <f>'別紙１-4月'!S724</f>
        <v/>
      </c>
      <c r="U869" s="512" t="str">
        <f>'別紙１-4月'!T724</f>
        <v/>
      </c>
      <c r="V869" s="511" t="str">
        <f>'別紙１-4月'!U724</f>
        <v/>
      </c>
      <c r="W869" s="511" t="str">
        <f>'別紙１-4月'!V724</f>
        <v/>
      </c>
      <c r="X869" s="510" t="str">
        <f>'別紙１-4月'!W724</f>
        <v/>
      </c>
    </row>
    <row r="870">
      <c r="B870" s="510" t="str">
        <f>'別紙１-4月'!A725</f>
        <v/>
      </c>
      <c r="C870" s="510" t="str">
        <f>'別紙１-4月'!B725</f>
        <v/>
      </c>
      <c r="D870" s="510" t="str">
        <f>'別紙１-4月'!C725</f>
        <v/>
      </c>
      <c r="E870" s="510" t="str">
        <f>'別紙１-4月'!D725</f>
        <v/>
      </c>
      <c r="F870" s="510" t="str">
        <f>'別紙１-4月'!E725</f>
        <v/>
      </c>
      <c r="G870" s="510" t="str">
        <f>'別紙１-4月'!F725</f>
        <v/>
      </c>
      <c r="H870" s="510" t="str">
        <f>'別紙１-4月'!G725</f>
        <v/>
      </c>
      <c r="I870" s="510" t="str">
        <f>'別紙１-4月'!H725</f>
        <v/>
      </c>
      <c r="J870" s="510" t="str">
        <f>'別紙１-4月'!I725</f>
        <v/>
      </c>
      <c r="K870" s="510" t="str">
        <f>'別紙１-4月'!J725</f>
        <v/>
      </c>
      <c r="L870" s="510" t="str">
        <f>'別紙１-4月'!K725</f>
        <v/>
      </c>
      <c r="M870" s="511" t="str">
        <f>'別紙１-4月'!L725</f>
        <v/>
      </c>
      <c r="N870" s="512" t="str">
        <f>'別紙１-4月'!M725</f>
        <v/>
      </c>
      <c r="O870" s="511" t="str">
        <f>'別紙１-4月'!N725</f>
        <v/>
      </c>
      <c r="P870" s="511" t="str">
        <f>'別紙１-4月'!O725</f>
        <v/>
      </c>
      <c r="Q870" s="511" t="str">
        <f>'別紙１-4月'!P725</f>
        <v/>
      </c>
      <c r="R870" s="511" t="str">
        <f>'別紙１-4月'!Q725</f>
        <v/>
      </c>
      <c r="S870" s="511" t="str">
        <f>'別紙１-4月'!R725</f>
        <v/>
      </c>
      <c r="T870" s="512" t="str">
        <f>'別紙１-4月'!S725</f>
        <v/>
      </c>
      <c r="U870" s="512" t="str">
        <f>'別紙１-4月'!T725</f>
        <v/>
      </c>
      <c r="V870" s="511" t="str">
        <f>'別紙１-4月'!U725</f>
        <v/>
      </c>
      <c r="W870" s="511" t="str">
        <f>'別紙１-4月'!V725</f>
        <v/>
      </c>
      <c r="X870" s="510" t="str">
        <f>'別紙１-4月'!W725</f>
        <v/>
      </c>
    </row>
    <row r="871">
      <c r="B871" s="510" t="str">
        <f>'別紙１-4月'!A726</f>
        <v/>
      </c>
      <c r="C871" s="510" t="str">
        <f>'別紙１-4月'!B726</f>
        <v/>
      </c>
      <c r="D871" s="510" t="str">
        <f>'別紙１-4月'!C726</f>
        <v/>
      </c>
      <c r="E871" s="510" t="str">
        <f>'別紙１-4月'!D726</f>
        <v/>
      </c>
      <c r="F871" s="510" t="str">
        <f>'別紙１-4月'!E726</f>
        <v/>
      </c>
      <c r="G871" s="510" t="str">
        <f>'別紙１-4月'!F726</f>
        <v/>
      </c>
      <c r="H871" s="510" t="str">
        <f>'別紙１-4月'!G726</f>
        <v/>
      </c>
      <c r="I871" s="510" t="str">
        <f>'別紙１-4月'!H726</f>
        <v/>
      </c>
      <c r="J871" s="510" t="str">
        <f>'別紙１-4月'!I726</f>
        <v/>
      </c>
      <c r="K871" s="510" t="str">
        <f>'別紙１-4月'!J726</f>
        <v/>
      </c>
      <c r="L871" s="510" t="str">
        <f>'別紙１-4月'!K726</f>
        <v/>
      </c>
      <c r="M871" s="511" t="str">
        <f>'別紙１-4月'!L726</f>
        <v/>
      </c>
      <c r="N871" s="512" t="str">
        <f>'別紙１-4月'!M726</f>
        <v/>
      </c>
      <c r="O871" s="511" t="str">
        <f>'別紙１-4月'!N726</f>
        <v/>
      </c>
      <c r="P871" s="511" t="str">
        <f>'別紙１-4月'!O726</f>
        <v/>
      </c>
      <c r="Q871" s="511" t="str">
        <f>'別紙１-4月'!P726</f>
        <v/>
      </c>
      <c r="R871" s="511" t="str">
        <f>'別紙１-4月'!Q726</f>
        <v/>
      </c>
      <c r="S871" s="511" t="str">
        <f>'別紙１-4月'!R726</f>
        <v/>
      </c>
      <c r="T871" s="512" t="str">
        <f>'別紙１-4月'!S726</f>
        <v/>
      </c>
      <c r="U871" s="512" t="str">
        <f>'別紙１-4月'!T726</f>
        <v/>
      </c>
      <c r="V871" s="511" t="str">
        <f>'別紙１-4月'!U726</f>
        <v/>
      </c>
      <c r="W871" s="511" t="str">
        <f>'別紙１-4月'!V726</f>
        <v/>
      </c>
      <c r="X871" s="510" t="str">
        <f>'別紙１-4月'!W726</f>
        <v/>
      </c>
    </row>
    <row r="872">
      <c r="B872" s="510" t="str">
        <f>'別紙１-4月'!A727</f>
        <v/>
      </c>
      <c r="C872" s="510" t="str">
        <f>'別紙１-4月'!B727</f>
        <v/>
      </c>
      <c r="D872" s="510" t="str">
        <f>'別紙１-4月'!C727</f>
        <v/>
      </c>
      <c r="E872" s="510" t="str">
        <f>'別紙１-4月'!D727</f>
        <v/>
      </c>
      <c r="F872" s="510" t="str">
        <f>'別紙１-4月'!E727</f>
        <v/>
      </c>
      <c r="G872" s="510" t="str">
        <f>'別紙１-4月'!F727</f>
        <v/>
      </c>
      <c r="H872" s="510" t="str">
        <f>'別紙１-4月'!G727</f>
        <v/>
      </c>
      <c r="I872" s="510" t="str">
        <f>'別紙１-4月'!H727</f>
        <v/>
      </c>
      <c r="J872" s="510" t="str">
        <f>'別紙１-4月'!I727</f>
        <v/>
      </c>
      <c r="K872" s="510" t="str">
        <f>'別紙１-4月'!J727</f>
        <v/>
      </c>
      <c r="L872" s="510" t="str">
        <f>'別紙１-4月'!K727</f>
        <v/>
      </c>
      <c r="M872" s="511" t="str">
        <f>'別紙１-4月'!L727</f>
        <v/>
      </c>
      <c r="N872" s="512" t="str">
        <f>'別紙１-4月'!M727</f>
        <v/>
      </c>
      <c r="O872" s="511" t="str">
        <f>'別紙１-4月'!N727</f>
        <v/>
      </c>
      <c r="P872" s="511" t="str">
        <f>'別紙１-4月'!O727</f>
        <v/>
      </c>
      <c r="Q872" s="511" t="str">
        <f>'別紙１-4月'!P727</f>
        <v/>
      </c>
      <c r="R872" s="511" t="str">
        <f>'別紙１-4月'!Q727</f>
        <v/>
      </c>
      <c r="S872" s="511" t="str">
        <f>'別紙１-4月'!R727</f>
        <v/>
      </c>
      <c r="T872" s="512" t="str">
        <f>'別紙１-4月'!S727</f>
        <v/>
      </c>
      <c r="U872" s="512" t="str">
        <f>'別紙１-4月'!T727</f>
        <v/>
      </c>
      <c r="V872" s="511" t="str">
        <f>'別紙１-4月'!U727</f>
        <v/>
      </c>
      <c r="W872" s="511" t="str">
        <f>'別紙１-4月'!V727</f>
        <v/>
      </c>
      <c r="X872" s="510" t="str">
        <f>'別紙１-4月'!W727</f>
        <v/>
      </c>
    </row>
    <row r="873">
      <c r="B873" s="510" t="str">
        <f>'別紙１-4月'!A728</f>
        <v/>
      </c>
      <c r="C873" s="510" t="str">
        <f>'別紙１-4月'!B728</f>
        <v/>
      </c>
      <c r="D873" s="510" t="str">
        <f>'別紙１-4月'!C728</f>
        <v/>
      </c>
      <c r="E873" s="510" t="str">
        <f>'別紙１-4月'!D728</f>
        <v/>
      </c>
      <c r="F873" s="510" t="str">
        <f>'別紙１-4月'!E728</f>
        <v/>
      </c>
      <c r="G873" s="510" t="str">
        <f>'別紙１-4月'!F728</f>
        <v/>
      </c>
      <c r="H873" s="510" t="str">
        <f>'別紙１-4月'!G728</f>
        <v/>
      </c>
      <c r="I873" s="510" t="str">
        <f>'別紙１-4月'!H728</f>
        <v/>
      </c>
      <c r="J873" s="510" t="str">
        <f>'別紙１-4月'!I728</f>
        <v/>
      </c>
      <c r="K873" s="510" t="str">
        <f>'別紙１-4月'!J728</f>
        <v/>
      </c>
      <c r="L873" s="510" t="str">
        <f>'別紙１-4月'!K728</f>
        <v/>
      </c>
      <c r="M873" s="511" t="str">
        <f>'別紙１-4月'!L728</f>
        <v/>
      </c>
      <c r="N873" s="512" t="str">
        <f>'別紙１-4月'!M728</f>
        <v/>
      </c>
      <c r="O873" s="511" t="str">
        <f>'別紙１-4月'!N728</f>
        <v/>
      </c>
      <c r="P873" s="511" t="str">
        <f>'別紙１-4月'!O728</f>
        <v/>
      </c>
      <c r="Q873" s="511" t="str">
        <f>'別紙１-4月'!P728</f>
        <v/>
      </c>
      <c r="R873" s="511" t="str">
        <f>'別紙１-4月'!Q728</f>
        <v/>
      </c>
      <c r="S873" s="511" t="str">
        <f>'別紙１-4月'!R728</f>
        <v/>
      </c>
      <c r="T873" s="512" t="str">
        <f>'別紙１-4月'!S728</f>
        <v/>
      </c>
      <c r="U873" s="512" t="str">
        <f>'別紙１-4月'!T728</f>
        <v/>
      </c>
      <c r="V873" s="511" t="str">
        <f>'別紙１-4月'!U728</f>
        <v/>
      </c>
      <c r="W873" s="511" t="str">
        <f>'別紙１-4月'!V728</f>
        <v/>
      </c>
      <c r="X873" s="510" t="str">
        <f>'別紙１-4月'!W728</f>
        <v/>
      </c>
    </row>
    <row r="874">
      <c r="B874" s="510" t="str">
        <f>'別紙１-4月'!A729</f>
        <v/>
      </c>
      <c r="C874" s="510" t="str">
        <f>'別紙１-4月'!B729</f>
        <v/>
      </c>
      <c r="D874" s="510" t="str">
        <f>'別紙１-4月'!C729</f>
        <v/>
      </c>
      <c r="E874" s="510" t="str">
        <f>'別紙１-4月'!D729</f>
        <v/>
      </c>
      <c r="F874" s="510" t="str">
        <f>'別紙１-4月'!E729</f>
        <v/>
      </c>
      <c r="G874" s="510" t="str">
        <f>'別紙１-4月'!F729</f>
        <v/>
      </c>
      <c r="H874" s="510" t="str">
        <f>'別紙１-4月'!G729</f>
        <v/>
      </c>
      <c r="I874" s="510" t="str">
        <f>'別紙１-4月'!H729</f>
        <v/>
      </c>
      <c r="J874" s="510" t="str">
        <f>'別紙１-4月'!I729</f>
        <v/>
      </c>
      <c r="K874" s="510" t="str">
        <f>'別紙１-4月'!J729</f>
        <v/>
      </c>
      <c r="L874" s="510" t="str">
        <f>'別紙１-4月'!K729</f>
        <v/>
      </c>
      <c r="M874" s="511" t="str">
        <f>'別紙１-4月'!L729</f>
        <v/>
      </c>
      <c r="N874" s="512" t="str">
        <f>'別紙１-4月'!M729</f>
        <v/>
      </c>
      <c r="O874" s="511" t="str">
        <f>'別紙１-4月'!N729</f>
        <v/>
      </c>
      <c r="P874" s="511" t="str">
        <f>'別紙１-4月'!O729</f>
        <v/>
      </c>
      <c r="Q874" s="511" t="str">
        <f>'別紙１-4月'!P729</f>
        <v/>
      </c>
      <c r="R874" s="511" t="str">
        <f>'別紙１-4月'!Q729</f>
        <v/>
      </c>
      <c r="S874" s="511" t="str">
        <f>'別紙１-4月'!R729</f>
        <v/>
      </c>
      <c r="T874" s="512" t="str">
        <f>'別紙１-4月'!S729</f>
        <v/>
      </c>
      <c r="U874" s="512" t="str">
        <f>'別紙１-4月'!T729</f>
        <v/>
      </c>
      <c r="V874" s="511" t="str">
        <f>'別紙１-4月'!U729</f>
        <v/>
      </c>
      <c r="W874" s="511" t="str">
        <f>'別紙１-4月'!V729</f>
        <v/>
      </c>
      <c r="X874" s="510" t="str">
        <f>'別紙１-4月'!W729</f>
        <v/>
      </c>
    </row>
    <row r="875">
      <c r="B875" s="510" t="str">
        <f>'別紙１-4月'!A730</f>
        <v/>
      </c>
      <c r="C875" s="510" t="str">
        <f>'別紙１-4月'!B730</f>
        <v/>
      </c>
      <c r="D875" s="510" t="str">
        <f>'別紙１-4月'!C730</f>
        <v/>
      </c>
      <c r="E875" s="510" t="str">
        <f>'別紙１-4月'!D730</f>
        <v/>
      </c>
      <c r="F875" s="510" t="str">
        <f>'別紙１-4月'!E730</f>
        <v/>
      </c>
      <c r="G875" s="510" t="str">
        <f>'別紙１-4月'!F730</f>
        <v/>
      </c>
      <c r="H875" s="510" t="str">
        <f>'別紙１-4月'!G730</f>
        <v/>
      </c>
      <c r="I875" s="510" t="str">
        <f>'別紙１-4月'!H730</f>
        <v/>
      </c>
      <c r="J875" s="510" t="str">
        <f>'別紙１-4月'!I730</f>
        <v/>
      </c>
      <c r="K875" s="510" t="str">
        <f>'別紙１-4月'!J730</f>
        <v/>
      </c>
      <c r="L875" s="510" t="str">
        <f>'別紙１-4月'!K730</f>
        <v/>
      </c>
      <c r="M875" s="511" t="str">
        <f>'別紙１-4月'!L730</f>
        <v/>
      </c>
      <c r="N875" s="512" t="str">
        <f>'別紙１-4月'!M730</f>
        <v/>
      </c>
      <c r="O875" s="511" t="str">
        <f>'別紙１-4月'!N730</f>
        <v/>
      </c>
      <c r="P875" s="511" t="str">
        <f>'別紙１-4月'!O730</f>
        <v/>
      </c>
      <c r="Q875" s="511" t="str">
        <f>'別紙１-4月'!P730</f>
        <v/>
      </c>
      <c r="R875" s="511" t="str">
        <f>'別紙１-4月'!Q730</f>
        <v/>
      </c>
      <c r="S875" s="511" t="str">
        <f>'別紙１-4月'!R730</f>
        <v/>
      </c>
      <c r="T875" s="512" t="str">
        <f>'別紙１-4月'!S730</f>
        <v/>
      </c>
      <c r="U875" s="512" t="str">
        <f>'別紙１-4月'!T730</f>
        <v/>
      </c>
      <c r="V875" s="511" t="str">
        <f>'別紙１-4月'!U730</f>
        <v/>
      </c>
      <c r="W875" s="511" t="str">
        <f>'別紙１-4月'!V730</f>
        <v/>
      </c>
      <c r="X875" s="510" t="str">
        <f>'別紙１-4月'!W730</f>
        <v/>
      </c>
    </row>
    <row r="876">
      <c r="B876" s="510" t="str">
        <f>'別紙１-4月'!A731</f>
        <v/>
      </c>
      <c r="C876" s="510" t="str">
        <f>'別紙１-4月'!B731</f>
        <v/>
      </c>
      <c r="D876" s="510" t="str">
        <f>'別紙１-4月'!C731</f>
        <v/>
      </c>
      <c r="E876" s="510" t="str">
        <f>'別紙１-4月'!D731</f>
        <v/>
      </c>
      <c r="F876" s="510" t="str">
        <f>'別紙１-4月'!E731</f>
        <v/>
      </c>
      <c r="G876" s="510" t="str">
        <f>'別紙１-4月'!F731</f>
        <v/>
      </c>
      <c r="H876" s="510" t="str">
        <f>'別紙１-4月'!G731</f>
        <v/>
      </c>
      <c r="I876" s="510" t="str">
        <f>'別紙１-4月'!H731</f>
        <v/>
      </c>
      <c r="J876" s="510" t="str">
        <f>'別紙１-4月'!I731</f>
        <v/>
      </c>
      <c r="K876" s="510" t="str">
        <f>'別紙１-4月'!J731</f>
        <v/>
      </c>
      <c r="L876" s="510" t="str">
        <f>'別紙１-4月'!K731</f>
        <v/>
      </c>
      <c r="M876" s="511" t="str">
        <f>'別紙１-4月'!L731</f>
        <v/>
      </c>
      <c r="N876" s="512" t="str">
        <f>'別紙１-4月'!M731</f>
        <v/>
      </c>
      <c r="O876" s="511" t="str">
        <f>'別紙１-4月'!N731</f>
        <v/>
      </c>
      <c r="P876" s="511" t="str">
        <f>'別紙１-4月'!O731</f>
        <v/>
      </c>
      <c r="Q876" s="511" t="str">
        <f>'別紙１-4月'!P731</f>
        <v/>
      </c>
      <c r="R876" s="511" t="str">
        <f>'別紙１-4月'!Q731</f>
        <v/>
      </c>
      <c r="S876" s="511" t="str">
        <f>'別紙１-4月'!R731</f>
        <v/>
      </c>
      <c r="T876" s="512" t="str">
        <f>'別紙１-4月'!S731</f>
        <v/>
      </c>
      <c r="U876" s="512" t="str">
        <f>'別紙１-4月'!T731</f>
        <v/>
      </c>
      <c r="V876" s="511" t="str">
        <f>'別紙１-4月'!U731</f>
        <v/>
      </c>
      <c r="W876" s="511" t="str">
        <f>'別紙１-4月'!V731</f>
        <v/>
      </c>
      <c r="X876" s="510" t="str">
        <f>'別紙１-4月'!W731</f>
        <v/>
      </c>
    </row>
    <row r="877">
      <c r="B877" s="510" t="str">
        <f>'別紙１-4月'!A732</f>
        <v/>
      </c>
      <c r="C877" s="510" t="str">
        <f>'別紙１-4月'!B732</f>
        <v/>
      </c>
      <c r="D877" s="510" t="str">
        <f>'別紙１-4月'!C732</f>
        <v/>
      </c>
      <c r="E877" s="510" t="str">
        <f>'別紙１-4月'!D732</f>
        <v/>
      </c>
      <c r="F877" s="510" t="str">
        <f>'別紙１-4月'!E732</f>
        <v/>
      </c>
      <c r="G877" s="510" t="str">
        <f>'別紙１-4月'!F732</f>
        <v/>
      </c>
      <c r="H877" s="510" t="str">
        <f>'別紙１-4月'!G732</f>
        <v/>
      </c>
      <c r="I877" s="510" t="str">
        <f>'別紙１-4月'!H732</f>
        <v/>
      </c>
      <c r="J877" s="510" t="str">
        <f>'別紙１-4月'!I732</f>
        <v/>
      </c>
      <c r="K877" s="510" t="str">
        <f>'別紙１-4月'!J732</f>
        <v/>
      </c>
      <c r="L877" s="510" t="str">
        <f>'別紙１-4月'!K732</f>
        <v/>
      </c>
      <c r="M877" s="511" t="str">
        <f>'別紙１-4月'!L732</f>
        <v/>
      </c>
      <c r="N877" s="512" t="str">
        <f>'別紙１-4月'!M732</f>
        <v/>
      </c>
      <c r="O877" s="511" t="str">
        <f>'別紙１-4月'!N732</f>
        <v/>
      </c>
      <c r="P877" s="511" t="str">
        <f>'別紙１-4月'!O732</f>
        <v/>
      </c>
      <c r="Q877" s="511" t="str">
        <f>'別紙１-4月'!P732</f>
        <v/>
      </c>
      <c r="R877" s="511" t="str">
        <f>'別紙１-4月'!Q732</f>
        <v/>
      </c>
      <c r="S877" s="511" t="str">
        <f>'別紙１-4月'!R732</f>
        <v/>
      </c>
      <c r="T877" s="512" t="str">
        <f>'別紙１-4月'!S732</f>
        <v/>
      </c>
      <c r="U877" s="512" t="str">
        <f>'別紙１-4月'!T732</f>
        <v/>
      </c>
      <c r="V877" s="511" t="str">
        <f>'別紙１-4月'!U732</f>
        <v/>
      </c>
      <c r="W877" s="511" t="str">
        <f>'別紙１-4月'!V732</f>
        <v/>
      </c>
      <c r="X877" s="510" t="str">
        <f>'別紙１-4月'!W732</f>
        <v/>
      </c>
    </row>
    <row r="878">
      <c r="B878" s="510" t="str">
        <f>'別紙１-4月'!A733</f>
        <v/>
      </c>
      <c r="C878" s="510" t="str">
        <f>'別紙１-4月'!B733</f>
        <v/>
      </c>
      <c r="D878" s="510" t="str">
        <f>'別紙１-4月'!C733</f>
        <v/>
      </c>
      <c r="E878" s="510" t="str">
        <f>'別紙１-4月'!D733</f>
        <v/>
      </c>
      <c r="F878" s="510" t="str">
        <f>'別紙１-4月'!E733</f>
        <v/>
      </c>
      <c r="G878" s="510" t="str">
        <f>'別紙１-4月'!F733</f>
        <v/>
      </c>
      <c r="H878" s="510" t="str">
        <f>'別紙１-4月'!G733</f>
        <v/>
      </c>
      <c r="I878" s="510" t="str">
        <f>'別紙１-4月'!H733</f>
        <v/>
      </c>
      <c r="J878" s="510" t="str">
        <f>'別紙１-4月'!I733</f>
        <v/>
      </c>
      <c r="K878" s="510" t="str">
        <f>'別紙１-4月'!J733</f>
        <v/>
      </c>
      <c r="L878" s="510" t="str">
        <f>'別紙１-4月'!K733</f>
        <v/>
      </c>
      <c r="M878" s="511" t="str">
        <f>'別紙１-4月'!L733</f>
        <v/>
      </c>
      <c r="N878" s="512" t="str">
        <f>'別紙１-4月'!M733</f>
        <v/>
      </c>
      <c r="O878" s="511" t="str">
        <f>'別紙１-4月'!N733</f>
        <v/>
      </c>
      <c r="P878" s="511" t="str">
        <f>'別紙１-4月'!O733</f>
        <v/>
      </c>
      <c r="Q878" s="511" t="str">
        <f>'別紙１-4月'!P733</f>
        <v/>
      </c>
      <c r="R878" s="511" t="str">
        <f>'別紙１-4月'!Q733</f>
        <v/>
      </c>
      <c r="S878" s="511" t="str">
        <f>'別紙１-4月'!R733</f>
        <v/>
      </c>
      <c r="T878" s="512" t="str">
        <f>'別紙１-4月'!S733</f>
        <v/>
      </c>
      <c r="U878" s="512" t="str">
        <f>'別紙１-4月'!T733</f>
        <v/>
      </c>
      <c r="V878" s="511" t="str">
        <f>'別紙１-4月'!U733</f>
        <v/>
      </c>
      <c r="W878" s="511" t="str">
        <f>'別紙１-4月'!V733</f>
        <v/>
      </c>
      <c r="X878" s="510" t="str">
        <f>'別紙１-4月'!W733</f>
        <v/>
      </c>
    </row>
    <row r="879">
      <c r="B879" s="510" t="str">
        <f>'別紙１-4月'!A734</f>
        <v/>
      </c>
      <c r="C879" s="510" t="str">
        <f>'別紙１-4月'!B734</f>
        <v/>
      </c>
      <c r="D879" s="510" t="str">
        <f>'別紙１-4月'!C734</f>
        <v/>
      </c>
      <c r="E879" s="510" t="str">
        <f>'別紙１-4月'!D734</f>
        <v/>
      </c>
      <c r="F879" s="510" t="str">
        <f>'別紙１-4月'!E734</f>
        <v/>
      </c>
      <c r="G879" s="510" t="str">
        <f>'別紙１-4月'!F734</f>
        <v/>
      </c>
      <c r="H879" s="510" t="str">
        <f>'別紙１-4月'!G734</f>
        <v/>
      </c>
      <c r="I879" s="510" t="str">
        <f>'別紙１-4月'!H734</f>
        <v/>
      </c>
      <c r="J879" s="510" t="str">
        <f>'別紙１-4月'!I734</f>
        <v/>
      </c>
      <c r="K879" s="510" t="str">
        <f>'別紙１-4月'!J734</f>
        <v/>
      </c>
      <c r="L879" s="510" t="str">
        <f>'別紙１-4月'!K734</f>
        <v/>
      </c>
      <c r="M879" s="511" t="str">
        <f>'別紙１-4月'!L734</f>
        <v/>
      </c>
      <c r="N879" s="512" t="str">
        <f>'別紙１-4月'!M734</f>
        <v/>
      </c>
      <c r="O879" s="511" t="str">
        <f>'別紙１-4月'!N734</f>
        <v/>
      </c>
      <c r="P879" s="511" t="str">
        <f>'別紙１-4月'!O734</f>
        <v/>
      </c>
      <c r="Q879" s="511" t="str">
        <f>'別紙１-4月'!P734</f>
        <v/>
      </c>
      <c r="R879" s="511" t="str">
        <f>'別紙１-4月'!Q734</f>
        <v/>
      </c>
      <c r="S879" s="511" t="str">
        <f>'別紙１-4月'!R734</f>
        <v/>
      </c>
      <c r="T879" s="512" t="str">
        <f>'別紙１-4月'!S734</f>
        <v/>
      </c>
      <c r="U879" s="512" t="str">
        <f>'別紙１-4月'!T734</f>
        <v/>
      </c>
      <c r="V879" s="511" t="str">
        <f>'別紙１-4月'!U734</f>
        <v/>
      </c>
      <c r="W879" s="511" t="str">
        <f>'別紙１-4月'!V734</f>
        <v/>
      </c>
      <c r="X879" s="510" t="str">
        <f>'別紙１-4月'!W734</f>
        <v/>
      </c>
    </row>
    <row r="880">
      <c r="B880" s="510" t="str">
        <f>'別紙１-4月'!A735</f>
        <v/>
      </c>
      <c r="C880" s="510" t="str">
        <f>'別紙１-4月'!B735</f>
        <v/>
      </c>
      <c r="D880" s="510" t="str">
        <f>'別紙１-4月'!C735</f>
        <v/>
      </c>
      <c r="E880" s="510" t="str">
        <f>'別紙１-4月'!D735</f>
        <v/>
      </c>
      <c r="F880" s="510" t="str">
        <f>'別紙１-4月'!E735</f>
        <v/>
      </c>
      <c r="G880" s="510" t="str">
        <f>'別紙１-4月'!F735</f>
        <v/>
      </c>
      <c r="H880" s="510" t="str">
        <f>'別紙１-4月'!G735</f>
        <v/>
      </c>
      <c r="I880" s="510" t="str">
        <f>'別紙１-4月'!H735</f>
        <v/>
      </c>
      <c r="J880" s="510" t="str">
        <f>'別紙１-4月'!I735</f>
        <v/>
      </c>
      <c r="K880" s="510" t="str">
        <f>'別紙１-4月'!J735</f>
        <v/>
      </c>
      <c r="L880" s="510" t="str">
        <f>'別紙１-4月'!K735</f>
        <v/>
      </c>
      <c r="M880" s="511" t="str">
        <f>'別紙１-4月'!L735</f>
        <v/>
      </c>
      <c r="N880" s="512" t="str">
        <f>'別紙１-4月'!M735</f>
        <v/>
      </c>
      <c r="O880" s="511" t="str">
        <f>'別紙１-4月'!N735</f>
        <v/>
      </c>
      <c r="P880" s="511" t="str">
        <f>'別紙１-4月'!O735</f>
        <v/>
      </c>
      <c r="Q880" s="511" t="str">
        <f>'別紙１-4月'!P735</f>
        <v/>
      </c>
      <c r="R880" s="511" t="str">
        <f>'別紙１-4月'!Q735</f>
        <v/>
      </c>
      <c r="S880" s="511" t="str">
        <f>'別紙１-4月'!R735</f>
        <v/>
      </c>
      <c r="T880" s="512" t="str">
        <f>'別紙１-4月'!S735</f>
        <v/>
      </c>
      <c r="U880" s="512" t="str">
        <f>'別紙１-4月'!T735</f>
        <v/>
      </c>
      <c r="V880" s="511" t="str">
        <f>'別紙１-4月'!U735</f>
        <v/>
      </c>
      <c r="W880" s="511" t="str">
        <f>'別紙１-4月'!V735</f>
        <v/>
      </c>
      <c r="X880" s="510" t="str">
        <f>'別紙１-4月'!W735</f>
        <v/>
      </c>
    </row>
    <row r="881">
      <c r="B881" s="510" t="str">
        <f>'別紙１-4月'!A736</f>
        <v/>
      </c>
      <c r="C881" s="510" t="str">
        <f>'別紙１-4月'!B736</f>
        <v/>
      </c>
      <c r="D881" s="510" t="str">
        <f>'別紙１-4月'!C736</f>
        <v/>
      </c>
      <c r="E881" s="510" t="str">
        <f>'別紙１-4月'!D736</f>
        <v/>
      </c>
      <c r="F881" s="510" t="str">
        <f>'別紙１-4月'!E736</f>
        <v/>
      </c>
      <c r="G881" s="510" t="str">
        <f>'別紙１-4月'!F736</f>
        <v/>
      </c>
      <c r="H881" s="510" t="str">
        <f>'別紙１-4月'!G736</f>
        <v/>
      </c>
      <c r="I881" s="510" t="str">
        <f>'別紙１-4月'!H736</f>
        <v/>
      </c>
      <c r="J881" s="510" t="str">
        <f>'別紙１-4月'!I736</f>
        <v/>
      </c>
      <c r="K881" s="510" t="str">
        <f>'別紙１-4月'!J736</f>
        <v/>
      </c>
      <c r="L881" s="510" t="str">
        <f>'別紙１-4月'!K736</f>
        <v/>
      </c>
      <c r="M881" s="511" t="str">
        <f>'別紙１-4月'!L736</f>
        <v/>
      </c>
      <c r="N881" s="512" t="str">
        <f>'別紙１-4月'!M736</f>
        <v/>
      </c>
      <c r="O881" s="511" t="str">
        <f>'別紙１-4月'!N736</f>
        <v/>
      </c>
      <c r="P881" s="511" t="str">
        <f>'別紙１-4月'!O736</f>
        <v/>
      </c>
      <c r="Q881" s="511" t="str">
        <f>'別紙１-4月'!P736</f>
        <v/>
      </c>
      <c r="R881" s="511" t="str">
        <f>'別紙１-4月'!Q736</f>
        <v/>
      </c>
      <c r="S881" s="511" t="str">
        <f>'別紙１-4月'!R736</f>
        <v/>
      </c>
      <c r="T881" s="512" t="str">
        <f>'別紙１-4月'!S736</f>
        <v/>
      </c>
      <c r="U881" s="512" t="str">
        <f>'別紙１-4月'!T736</f>
        <v/>
      </c>
      <c r="V881" s="511" t="str">
        <f>'別紙１-4月'!U736</f>
        <v/>
      </c>
      <c r="W881" s="511" t="str">
        <f>'別紙１-4月'!V736</f>
        <v/>
      </c>
      <c r="X881" s="510" t="str">
        <f>'別紙１-4月'!W736</f>
        <v/>
      </c>
    </row>
    <row r="882">
      <c r="B882" s="510" t="str">
        <f>'別紙１-4月'!A737</f>
        <v/>
      </c>
      <c r="C882" s="510" t="str">
        <f>'別紙１-4月'!B737</f>
        <v/>
      </c>
      <c r="D882" s="510" t="str">
        <f>'別紙１-4月'!C737</f>
        <v/>
      </c>
      <c r="E882" s="510" t="str">
        <f>'別紙１-4月'!D737</f>
        <v/>
      </c>
      <c r="F882" s="510" t="str">
        <f>'別紙１-4月'!E737</f>
        <v/>
      </c>
      <c r="G882" s="510" t="str">
        <f>'別紙１-4月'!F737</f>
        <v/>
      </c>
      <c r="H882" s="510" t="str">
        <f>'別紙１-4月'!G737</f>
        <v/>
      </c>
      <c r="I882" s="510" t="str">
        <f>'別紙１-4月'!H737</f>
        <v/>
      </c>
      <c r="J882" s="510" t="str">
        <f>'別紙１-4月'!I737</f>
        <v/>
      </c>
      <c r="K882" s="510" t="str">
        <f>'別紙１-4月'!J737</f>
        <v/>
      </c>
      <c r="L882" s="510" t="str">
        <f>'別紙１-4月'!K737</f>
        <v/>
      </c>
      <c r="M882" s="511" t="str">
        <f>'別紙１-4月'!L737</f>
        <v/>
      </c>
      <c r="N882" s="512" t="str">
        <f>'別紙１-4月'!M737</f>
        <v/>
      </c>
      <c r="O882" s="511" t="str">
        <f>'別紙１-4月'!N737</f>
        <v/>
      </c>
      <c r="P882" s="511" t="str">
        <f>'別紙１-4月'!O737</f>
        <v/>
      </c>
      <c r="Q882" s="511" t="str">
        <f>'別紙１-4月'!P737</f>
        <v/>
      </c>
      <c r="R882" s="511" t="str">
        <f>'別紙１-4月'!Q737</f>
        <v/>
      </c>
      <c r="S882" s="511" t="str">
        <f>'別紙１-4月'!R737</f>
        <v/>
      </c>
      <c r="T882" s="512" t="str">
        <f>'別紙１-4月'!S737</f>
        <v/>
      </c>
      <c r="U882" s="512" t="str">
        <f>'別紙１-4月'!T737</f>
        <v/>
      </c>
      <c r="V882" s="511" t="str">
        <f>'別紙１-4月'!U737</f>
        <v/>
      </c>
      <c r="W882" s="511" t="str">
        <f>'別紙１-4月'!V737</f>
        <v/>
      </c>
      <c r="X882" s="510" t="str">
        <f>'別紙１-4月'!W737</f>
        <v/>
      </c>
    </row>
    <row r="883">
      <c r="B883" s="510" t="str">
        <f>'別紙１-4月'!A738</f>
        <v/>
      </c>
      <c r="C883" s="510" t="str">
        <f>'別紙１-4月'!B738</f>
        <v/>
      </c>
      <c r="D883" s="510" t="str">
        <f>'別紙１-4月'!C738</f>
        <v/>
      </c>
      <c r="E883" s="510" t="str">
        <f>'別紙１-4月'!D738</f>
        <v/>
      </c>
      <c r="F883" s="510" t="str">
        <f>'別紙１-4月'!E738</f>
        <v/>
      </c>
      <c r="G883" s="510" t="str">
        <f>'別紙１-4月'!F738</f>
        <v/>
      </c>
      <c r="H883" s="510" t="str">
        <f>'別紙１-4月'!G738</f>
        <v/>
      </c>
      <c r="I883" s="510" t="str">
        <f>'別紙１-4月'!H738</f>
        <v/>
      </c>
      <c r="J883" s="510" t="str">
        <f>'別紙１-4月'!I738</f>
        <v/>
      </c>
      <c r="K883" s="510" t="str">
        <f>'別紙１-4月'!J738</f>
        <v/>
      </c>
      <c r="L883" s="510" t="str">
        <f>'別紙１-4月'!K738</f>
        <v/>
      </c>
      <c r="M883" s="511" t="str">
        <f>'別紙１-4月'!L738</f>
        <v/>
      </c>
      <c r="N883" s="512" t="str">
        <f>'別紙１-4月'!M738</f>
        <v/>
      </c>
      <c r="O883" s="511" t="str">
        <f>'別紙１-4月'!N738</f>
        <v/>
      </c>
      <c r="P883" s="511" t="str">
        <f>'別紙１-4月'!O738</f>
        <v/>
      </c>
      <c r="Q883" s="511" t="str">
        <f>'別紙１-4月'!P738</f>
        <v/>
      </c>
      <c r="R883" s="511" t="str">
        <f>'別紙１-4月'!Q738</f>
        <v/>
      </c>
      <c r="S883" s="511" t="str">
        <f>'別紙１-4月'!R738</f>
        <v/>
      </c>
      <c r="T883" s="512" t="str">
        <f>'別紙１-4月'!S738</f>
        <v/>
      </c>
      <c r="U883" s="512" t="str">
        <f>'別紙１-4月'!T738</f>
        <v/>
      </c>
      <c r="V883" s="511" t="str">
        <f>'別紙１-4月'!U738</f>
        <v/>
      </c>
      <c r="W883" s="511" t="str">
        <f>'別紙１-4月'!V738</f>
        <v/>
      </c>
      <c r="X883" s="510" t="str">
        <f>'別紙１-4月'!W738</f>
        <v/>
      </c>
    </row>
    <row r="884">
      <c r="B884" s="510" t="str">
        <f>'別紙１-4月'!A739</f>
        <v/>
      </c>
      <c r="C884" s="510" t="str">
        <f>'別紙１-4月'!B739</f>
        <v/>
      </c>
      <c r="D884" s="510" t="str">
        <f>'別紙１-4月'!C739</f>
        <v/>
      </c>
      <c r="E884" s="510" t="str">
        <f>'別紙１-4月'!D739</f>
        <v/>
      </c>
      <c r="F884" s="510" t="str">
        <f>'別紙１-4月'!E739</f>
        <v/>
      </c>
      <c r="G884" s="510" t="str">
        <f>'別紙１-4月'!F739</f>
        <v/>
      </c>
      <c r="H884" s="510" t="str">
        <f>'別紙１-4月'!G739</f>
        <v/>
      </c>
      <c r="I884" s="510" t="str">
        <f>'別紙１-4月'!H739</f>
        <v/>
      </c>
      <c r="J884" s="510" t="str">
        <f>'別紙１-4月'!I739</f>
        <v/>
      </c>
      <c r="K884" s="510" t="str">
        <f>'別紙１-4月'!J739</f>
        <v/>
      </c>
      <c r="L884" s="510" t="str">
        <f>'別紙１-4月'!K739</f>
        <v/>
      </c>
      <c r="M884" s="511" t="str">
        <f>'別紙１-4月'!L739</f>
        <v/>
      </c>
      <c r="N884" s="512" t="str">
        <f>'別紙１-4月'!M739</f>
        <v/>
      </c>
      <c r="O884" s="511" t="str">
        <f>'別紙１-4月'!N739</f>
        <v/>
      </c>
      <c r="P884" s="511" t="str">
        <f>'別紙１-4月'!O739</f>
        <v/>
      </c>
      <c r="Q884" s="511" t="str">
        <f>'別紙１-4月'!P739</f>
        <v/>
      </c>
      <c r="R884" s="511" t="str">
        <f>'別紙１-4月'!Q739</f>
        <v/>
      </c>
      <c r="S884" s="511" t="str">
        <f>'別紙１-4月'!R739</f>
        <v/>
      </c>
      <c r="T884" s="512" t="str">
        <f>'別紙１-4月'!S739</f>
        <v/>
      </c>
      <c r="U884" s="512" t="str">
        <f>'別紙１-4月'!T739</f>
        <v/>
      </c>
      <c r="V884" s="511" t="str">
        <f>'別紙１-4月'!U739</f>
        <v/>
      </c>
      <c r="W884" s="511" t="str">
        <f>'別紙１-4月'!V739</f>
        <v/>
      </c>
      <c r="X884" s="510" t="str">
        <f>'別紙１-4月'!W739</f>
        <v/>
      </c>
    </row>
    <row r="885">
      <c r="B885" s="510" t="str">
        <f>'別紙１-4月'!A740</f>
        <v/>
      </c>
      <c r="C885" s="510" t="str">
        <f>'別紙１-4月'!B740</f>
        <v/>
      </c>
      <c r="D885" s="510" t="str">
        <f>'別紙１-4月'!C740</f>
        <v/>
      </c>
      <c r="E885" s="510" t="str">
        <f>'別紙１-4月'!D740</f>
        <v/>
      </c>
      <c r="F885" s="510" t="str">
        <f>'別紙１-4月'!E740</f>
        <v/>
      </c>
      <c r="G885" s="510" t="str">
        <f>'別紙１-4月'!F740</f>
        <v/>
      </c>
      <c r="H885" s="510" t="str">
        <f>'別紙１-4月'!G740</f>
        <v/>
      </c>
      <c r="I885" s="510" t="str">
        <f>'別紙１-4月'!H740</f>
        <v/>
      </c>
      <c r="J885" s="510" t="str">
        <f>'別紙１-4月'!I740</f>
        <v/>
      </c>
      <c r="K885" s="510" t="str">
        <f>'別紙１-4月'!J740</f>
        <v/>
      </c>
      <c r="L885" s="510" t="str">
        <f>'別紙１-4月'!K740</f>
        <v/>
      </c>
      <c r="M885" s="511" t="str">
        <f>'別紙１-4月'!L740</f>
        <v/>
      </c>
      <c r="N885" s="512" t="str">
        <f>'別紙１-4月'!M740</f>
        <v/>
      </c>
      <c r="O885" s="511" t="str">
        <f>'別紙１-4月'!N740</f>
        <v/>
      </c>
      <c r="P885" s="511" t="str">
        <f>'別紙１-4月'!O740</f>
        <v/>
      </c>
      <c r="Q885" s="511" t="str">
        <f>'別紙１-4月'!P740</f>
        <v/>
      </c>
      <c r="R885" s="511" t="str">
        <f>'別紙１-4月'!Q740</f>
        <v/>
      </c>
      <c r="S885" s="511" t="str">
        <f>'別紙１-4月'!R740</f>
        <v/>
      </c>
      <c r="T885" s="512" t="str">
        <f>'別紙１-4月'!S740</f>
        <v/>
      </c>
      <c r="U885" s="512" t="str">
        <f>'別紙１-4月'!T740</f>
        <v/>
      </c>
      <c r="V885" s="511" t="str">
        <f>'別紙１-4月'!U740</f>
        <v/>
      </c>
      <c r="W885" s="511" t="str">
        <f>'別紙１-4月'!V740</f>
        <v/>
      </c>
      <c r="X885" s="510" t="str">
        <f>'別紙１-4月'!W740</f>
        <v/>
      </c>
    </row>
    <row r="886">
      <c r="B886" s="510" t="str">
        <f>'別紙１-4月'!A741</f>
        <v/>
      </c>
      <c r="C886" s="510" t="str">
        <f>'別紙１-4月'!B741</f>
        <v/>
      </c>
      <c r="D886" s="510" t="str">
        <f>'別紙１-4月'!C741</f>
        <v/>
      </c>
      <c r="E886" s="510" t="str">
        <f>'別紙１-4月'!D741</f>
        <v/>
      </c>
      <c r="F886" s="510" t="str">
        <f>'別紙１-4月'!E741</f>
        <v/>
      </c>
      <c r="G886" s="510" t="str">
        <f>'別紙１-4月'!F741</f>
        <v/>
      </c>
      <c r="H886" s="510" t="str">
        <f>'別紙１-4月'!G741</f>
        <v/>
      </c>
      <c r="I886" s="510" t="str">
        <f>'別紙１-4月'!H741</f>
        <v/>
      </c>
      <c r="J886" s="510" t="str">
        <f>'別紙１-4月'!I741</f>
        <v/>
      </c>
      <c r="K886" s="510" t="str">
        <f>'別紙１-4月'!J741</f>
        <v/>
      </c>
      <c r="L886" s="510" t="str">
        <f>'別紙１-4月'!K741</f>
        <v/>
      </c>
      <c r="M886" s="511" t="str">
        <f>'別紙１-4月'!L741</f>
        <v/>
      </c>
      <c r="N886" s="512" t="str">
        <f>'別紙１-4月'!M741</f>
        <v/>
      </c>
      <c r="O886" s="511" t="str">
        <f>'別紙１-4月'!N741</f>
        <v/>
      </c>
      <c r="P886" s="511" t="str">
        <f>'別紙１-4月'!O741</f>
        <v/>
      </c>
      <c r="Q886" s="511" t="str">
        <f>'別紙１-4月'!P741</f>
        <v/>
      </c>
      <c r="R886" s="511" t="str">
        <f>'別紙１-4月'!Q741</f>
        <v/>
      </c>
      <c r="S886" s="511" t="str">
        <f>'別紙１-4月'!R741</f>
        <v/>
      </c>
      <c r="T886" s="512" t="str">
        <f>'別紙１-4月'!S741</f>
        <v/>
      </c>
      <c r="U886" s="512" t="str">
        <f>'別紙１-4月'!T741</f>
        <v/>
      </c>
      <c r="V886" s="511" t="str">
        <f>'別紙１-4月'!U741</f>
        <v/>
      </c>
      <c r="W886" s="511" t="str">
        <f>'別紙１-4月'!V741</f>
        <v/>
      </c>
      <c r="X886" s="510" t="str">
        <f>'別紙１-4月'!W741</f>
        <v/>
      </c>
    </row>
    <row r="887">
      <c r="B887" s="510" t="str">
        <f>'別紙１-4月'!A742</f>
        <v/>
      </c>
      <c r="C887" s="510" t="str">
        <f>'別紙１-4月'!B742</f>
        <v/>
      </c>
      <c r="D887" s="510" t="str">
        <f>'別紙１-4月'!C742</f>
        <v/>
      </c>
      <c r="E887" s="510" t="str">
        <f>'別紙１-4月'!D742</f>
        <v/>
      </c>
      <c r="F887" s="510" t="str">
        <f>'別紙１-4月'!E742</f>
        <v/>
      </c>
      <c r="G887" s="510" t="str">
        <f>'別紙１-4月'!F742</f>
        <v/>
      </c>
      <c r="H887" s="510" t="str">
        <f>'別紙１-4月'!G742</f>
        <v/>
      </c>
      <c r="I887" s="510" t="str">
        <f>'別紙１-4月'!H742</f>
        <v/>
      </c>
      <c r="J887" s="510" t="str">
        <f>'別紙１-4月'!I742</f>
        <v/>
      </c>
      <c r="K887" s="510" t="str">
        <f>'別紙１-4月'!J742</f>
        <v/>
      </c>
      <c r="L887" s="510" t="str">
        <f>'別紙１-4月'!K742</f>
        <v/>
      </c>
      <c r="M887" s="511" t="str">
        <f>'別紙１-4月'!L742</f>
        <v/>
      </c>
      <c r="N887" s="512" t="str">
        <f>'別紙１-4月'!M742</f>
        <v/>
      </c>
      <c r="O887" s="511" t="str">
        <f>'別紙１-4月'!N742</f>
        <v/>
      </c>
      <c r="P887" s="511" t="str">
        <f>'別紙１-4月'!O742</f>
        <v/>
      </c>
      <c r="Q887" s="511" t="str">
        <f>'別紙１-4月'!P742</f>
        <v/>
      </c>
      <c r="R887" s="511" t="str">
        <f>'別紙１-4月'!Q742</f>
        <v/>
      </c>
      <c r="S887" s="511" t="str">
        <f>'別紙１-4月'!R742</f>
        <v/>
      </c>
      <c r="T887" s="512" t="str">
        <f>'別紙１-4月'!S742</f>
        <v/>
      </c>
      <c r="U887" s="512" t="str">
        <f>'別紙１-4月'!T742</f>
        <v/>
      </c>
      <c r="V887" s="511" t="str">
        <f>'別紙１-4月'!U742</f>
        <v/>
      </c>
      <c r="W887" s="511" t="str">
        <f>'別紙１-4月'!V742</f>
        <v/>
      </c>
      <c r="X887" s="510" t="str">
        <f>'別紙１-4月'!W742</f>
        <v/>
      </c>
    </row>
    <row r="888">
      <c r="B888" s="510" t="str">
        <f>'別紙１-4月'!A743</f>
        <v/>
      </c>
      <c r="C888" s="510" t="str">
        <f>'別紙１-4月'!B743</f>
        <v/>
      </c>
      <c r="D888" s="510" t="str">
        <f>'別紙１-4月'!C743</f>
        <v/>
      </c>
      <c r="E888" s="510" t="str">
        <f>'別紙１-4月'!D743</f>
        <v/>
      </c>
      <c r="F888" s="510" t="str">
        <f>'別紙１-4月'!E743</f>
        <v/>
      </c>
      <c r="G888" s="510" t="str">
        <f>'別紙１-4月'!F743</f>
        <v/>
      </c>
      <c r="H888" s="510" t="str">
        <f>'別紙１-4月'!G743</f>
        <v/>
      </c>
      <c r="I888" s="510" t="str">
        <f>'別紙１-4月'!H743</f>
        <v/>
      </c>
      <c r="J888" s="510" t="str">
        <f>'別紙１-4月'!I743</f>
        <v/>
      </c>
      <c r="K888" s="510" t="str">
        <f>'別紙１-4月'!J743</f>
        <v/>
      </c>
      <c r="L888" s="510" t="str">
        <f>'別紙１-4月'!K743</f>
        <v/>
      </c>
      <c r="M888" s="511" t="str">
        <f>'別紙１-4月'!L743</f>
        <v/>
      </c>
      <c r="N888" s="512" t="str">
        <f>'別紙１-4月'!M743</f>
        <v/>
      </c>
      <c r="O888" s="511" t="str">
        <f>'別紙１-4月'!N743</f>
        <v/>
      </c>
      <c r="P888" s="511" t="str">
        <f>'別紙１-4月'!O743</f>
        <v/>
      </c>
      <c r="Q888" s="511" t="str">
        <f>'別紙１-4月'!P743</f>
        <v/>
      </c>
      <c r="R888" s="511" t="str">
        <f>'別紙１-4月'!Q743</f>
        <v/>
      </c>
      <c r="S888" s="511" t="str">
        <f>'別紙１-4月'!R743</f>
        <v/>
      </c>
      <c r="T888" s="512" t="str">
        <f>'別紙１-4月'!S743</f>
        <v/>
      </c>
      <c r="U888" s="512" t="str">
        <f>'別紙１-4月'!T743</f>
        <v/>
      </c>
      <c r="V888" s="511" t="str">
        <f>'別紙１-4月'!U743</f>
        <v/>
      </c>
      <c r="W888" s="511" t="str">
        <f>'別紙１-4月'!V743</f>
        <v/>
      </c>
      <c r="X888" s="510" t="str">
        <f>'別紙１-4月'!W743</f>
        <v/>
      </c>
    </row>
    <row r="889">
      <c r="B889" s="510" t="str">
        <f>'別紙１-4月'!A744</f>
        <v/>
      </c>
      <c r="C889" s="510" t="str">
        <f>'別紙１-4月'!B744</f>
        <v/>
      </c>
      <c r="D889" s="510" t="str">
        <f>'別紙１-4月'!C744</f>
        <v/>
      </c>
      <c r="E889" s="510" t="str">
        <f>'別紙１-4月'!D744</f>
        <v/>
      </c>
      <c r="F889" s="510" t="str">
        <f>'別紙１-4月'!E744</f>
        <v/>
      </c>
      <c r="G889" s="510" t="str">
        <f>'別紙１-4月'!F744</f>
        <v/>
      </c>
      <c r="H889" s="510" t="str">
        <f>'別紙１-4月'!G744</f>
        <v/>
      </c>
      <c r="I889" s="510" t="str">
        <f>'別紙１-4月'!H744</f>
        <v/>
      </c>
      <c r="J889" s="510" t="str">
        <f>'別紙１-4月'!I744</f>
        <v/>
      </c>
      <c r="K889" s="510" t="str">
        <f>'別紙１-4月'!J744</f>
        <v/>
      </c>
      <c r="L889" s="510" t="str">
        <f>'別紙１-4月'!K744</f>
        <v/>
      </c>
      <c r="M889" s="511" t="str">
        <f>'別紙１-4月'!L744</f>
        <v/>
      </c>
      <c r="N889" s="512" t="str">
        <f>'別紙１-4月'!M744</f>
        <v/>
      </c>
      <c r="O889" s="511" t="str">
        <f>'別紙１-4月'!N744</f>
        <v/>
      </c>
      <c r="P889" s="511" t="str">
        <f>'別紙１-4月'!O744</f>
        <v/>
      </c>
      <c r="Q889" s="511" t="str">
        <f>'別紙１-4月'!P744</f>
        <v/>
      </c>
      <c r="R889" s="511" t="str">
        <f>'別紙１-4月'!Q744</f>
        <v/>
      </c>
      <c r="S889" s="511" t="str">
        <f>'別紙１-4月'!R744</f>
        <v/>
      </c>
      <c r="T889" s="512" t="str">
        <f>'別紙１-4月'!S744</f>
        <v/>
      </c>
      <c r="U889" s="512" t="str">
        <f>'別紙１-4月'!T744</f>
        <v/>
      </c>
      <c r="V889" s="511" t="str">
        <f>'別紙１-4月'!U744</f>
        <v/>
      </c>
      <c r="W889" s="511" t="str">
        <f>'別紙１-4月'!V744</f>
        <v/>
      </c>
      <c r="X889" s="510" t="str">
        <f>'別紙１-4月'!W744</f>
        <v/>
      </c>
    </row>
    <row r="890">
      <c r="B890" s="510" t="str">
        <f>'別紙１-4月'!A745</f>
        <v/>
      </c>
      <c r="C890" s="510" t="str">
        <f>'別紙１-4月'!B745</f>
        <v/>
      </c>
      <c r="D890" s="510" t="str">
        <f>'別紙１-4月'!C745</f>
        <v/>
      </c>
      <c r="E890" s="510" t="str">
        <f>'別紙１-4月'!D745</f>
        <v/>
      </c>
      <c r="F890" s="510" t="str">
        <f>'別紙１-4月'!E745</f>
        <v/>
      </c>
      <c r="G890" s="510" t="str">
        <f>'別紙１-4月'!F745</f>
        <v/>
      </c>
      <c r="H890" s="510" t="str">
        <f>'別紙１-4月'!G745</f>
        <v/>
      </c>
      <c r="I890" s="510" t="str">
        <f>'別紙１-4月'!H745</f>
        <v/>
      </c>
      <c r="J890" s="510" t="str">
        <f>'別紙１-4月'!I745</f>
        <v/>
      </c>
      <c r="K890" s="510" t="str">
        <f>'別紙１-4月'!J745</f>
        <v/>
      </c>
      <c r="L890" s="510" t="str">
        <f>'別紙１-4月'!K745</f>
        <v/>
      </c>
      <c r="M890" s="511" t="str">
        <f>'別紙１-4月'!L745</f>
        <v/>
      </c>
      <c r="N890" s="512" t="str">
        <f>'別紙１-4月'!M745</f>
        <v/>
      </c>
      <c r="O890" s="511" t="str">
        <f>'別紙１-4月'!N745</f>
        <v/>
      </c>
      <c r="P890" s="511" t="str">
        <f>'別紙１-4月'!O745</f>
        <v/>
      </c>
      <c r="Q890" s="511" t="str">
        <f>'別紙１-4月'!P745</f>
        <v/>
      </c>
      <c r="R890" s="511" t="str">
        <f>'別紙１-4月'!Q745</f>
        <v/>
      </c>
      <c r="S890" s="511" t="str">
        <f>'別紙１-4月'!R745</f>
        <v/>
      </c>
      <c r="T890" s="512" t="str">
        <f>'別紙１-4月'!S745</f>
        <v/>
      </c>
      <c r="U890" s="512" t="str">
        <f>'別紙１-4月'!T745</f>
        <v/>
      </c>
      <c r="V890" s="511" t="str">
        <f>'別紙１-4月'!U745</f>
        <v/>
      </c>
      <c r="W890" s="511" t="str">
        <f>'別紙１-4月'!V745</f>
        <v/>
      </c>
      <c r="X890" s="510" t="str">
        <f>'別紙１-4月'!W745</f>
        <v/>
      </c>
    </row>
    <row r="891">
      <c r="B891" s="510" t="str">
        <f>'別紙１-4月'!A746</f>
        <v/>
      </c>
      <c r="C891" s="510" t="str">
        <f>'別紙１-4月'!B746</f>
        <v/>
      </c>
      <c r="D891" s="510" t="str">
        <f>'別紙１-4月'!C746</f>
        <v/>
      </c>
      <c r="E891" s="510" t="str">
        <f>'別紙１-4月'!D746</f>
        <v/>
      </c>
      <c r="F891" s="510" t="str">
        <f>'別紙１-4月'!E746</f>
        <v/>
      </c>
      <c r="G891" s="510" t="str">
        <f>'別紙１-4月'!F746</f>
        <v/>
      </c>
      <c r="H891" s="510" t="str">
        <f>'別紙１-4月'!G746</f>
        <v/>
      </c>
      <c r="I891" s="510" t="str">
        <f>'別紙１-4月'!H746</f>
        <v/>
      </c>
      <c r="J891" s="510" t="str">
        <f>'別紙１-4月'!I746</f>
        <v/>
      </c>
      <c r="K891" s="510" t="str">
        <f>'別紙１-4月'!J746</f>
        <v/>
      </c>
      <c r="L891" s="510" t="str">
        <f>'別紙１-4月'!K746</f>
        <v/>
      </c>
      <c r="M891" s="511" t="str">
        <f>'別紙１-4月'!L746</f>
        <v/>
      </c>
      <c r="N891" s="512" t="str">
        <f>'別紙１-4月'!M746</f>
        <v/>
      </c>
      <c r="O891" s="511" t="str">
        <f>'別紙１-4月'!N746</f>
        <v/>
      </c>
      <c r="P891" s="511" t="str">
        <f>'別紙１-4月'!O746</f>
        <v/>
      </c>
      <c r="Q891" s="511" t="str">
        <f>'別紙１-4月'!P746</f>
        <v/>
      </c>
      <c r="R891" s="511" t="str">
        <f>'別紙１-4月'!Q746</f>
        <v/>
      </c>
      <c r="S891" s="511" t="str">
        <f>'別紙１-4月'!R746</f>
        <v/>
      </c>
      <c r="T891" s="512" t="str">
        <f>'別紙１-4月'!S746</f>
        <v/>
      </c>
      <c r="U891" s="512" t="str">
        <f>'別紙１-4月'!T746</f>
        <v/>
      </c>
      <c r="V891" s="511" t="str">
        <f>'別紙１-4月'!U746</f>
        <v/>
      </c>
      <c r="W891" s="511" t="str">
        <f>'別紙１-4月'!V746</f>
        <v/>
      </c>
      <c r="X891" s="510" t="str">
        <f>'別紙１-4月'!W746</f>
        <v/>
      </c>
    </row>
    <row r="892">
      <c r="B892" s="510" t="str">
        <f>'別紙１-4月'!A747</f>
        <v/>
      </c>
      <c r="C892" s="510" t="str">
        <f>'別紙１-4月'!B747</f>
        <v/>
      </c>
      <c r="D892" s="510" t="str">
        <f>'別紙１-4月'!C747</f>
        <v/>
      </c>
      <c r="E892" s="510" t="str">
        <f>'別紙１-4月'!D747</f>
        <v/>
      </c>
      <c r="F892" s="510" t="str">
        <f>'別紙１-4月'!E747</f>
        <v/>
      </c>
      <c r="G892" s="510" t="str">
        <f>'別紙１-4月'!F747</f>
        <v/>
      </c>
      <c r="H892" s="510" t="str">
        <f>'別紙１-4月'!G747</f>
        <v/>
      </c>
      <c r="I892" s="510" t="str">
        <f>'別紙１-4月'!H747</f>
        <v/>
      </c>
      <c r="J892" s="510" t="str">
        <f>'別紙１-4月'!I747</f>
        <v/>
      </c>
      <c r="K892" s="510" t="str">
        <f>'別紙１-4月'!J747</f>
        <v/>
      </c>
      <c r="L892" s="510" t="str">
        <f>'別紙１-4月'!K747</f>
        <v/>
      </c>
      <c r="M892" s="511" t="str">
        <f>'別紙１-4月'!L747</f>
        <v/>
      </c>
      <c r="N892" s="512" t="str">
        <f>'別紙１-4月'!M747</f>
        <v/>
      </c>
      <c r="O892" s="511" t="str">
        <f>'別紙１-4月'!N747</f>
        <v/>
      </c>
      <c r="P892" s="511" t="str">
        <f>'別紙１-4月'!O747</f>
        <v/>
      </c>
      <c r="Q892" s="511" t="str">
        <f>'別紙１-4月'!P747</f>
        <v/>
      </c>
      <c r="R892" s="511" t="str">
        <f>'別紙１-4月'!Q747</f>
        <v/>
      </c>
      <c r="S892" s="511" t="str">
        <f>'別紙１-4月'!R747</f>
        <v/>
      </c>
      <c r="T892" s="512" t="str">
        <f>'別紙１-4月'!S747</f>
        <v/>
      </c>
      <c r="U892" s="512" t="str">
        <f>'別紙１-4月'!T747</f>
        <v/>
      </c>
      <c r="V892" s="511" t="str">
        <f>'別紙１-4月'!U747</f>
        <v/>
      </c>
      <c r="W892" s="511" t="str">
        <f>'別紙１-4月'!V747</f>
        <v/>
      </c>
      <c r="X892" s="510" t="str">
        <f>'別紙１-4月'!W747</f>
        <v/>
      </c>
    </row>
    <row r="893">
      <c r="B893" s="510" t="str">
        <f>'別紙１-4月'!A748</f>
        <v/>
      </c>
      <c r="C893" s="510" t="str">
        <f>'別紙１-4月'!B748</f>
        <v/>
      </c>
      <c r="D893" s="510" t="str">
        <f>'別紙１-4月'!C748</f>
        <v/>
      </c>
      <c r="E893" s="510" t="str">
        <f>'別紙１-4月'!D748</f>
        <v/>
      </c>
      <c r="F893" s="510" t="str">
        <f>'別紙１-4月'!E748</f>
        <v/>
      </c>
      <c r="G893" s="510" t="str">
        <f>'別紙１-4月'!F748</f>
        <v/>
      </c>
      <c r="H893" s="510" t="str">
        <f>'別紙１-4月'!G748</f>
        <v/>
      </c>
      <c r="I893" s="510" t="str">
        <f>'別紙１-4月'!H748</f>
        <v/>
      </c>
      <c r="J893" s="510" t="str">
        <f>'別紙１-4月'!I748</f>
        <v/>
      </c>
      <c r="K893" s="510" t="str">
        <f>'別紙１-4月'!J748</f>
        <v/>
      </c>
      <c r="L893" s="510" t="str">
        <f>'別紙１-4月'!K748</f>
        <v/>
      </c>
      <c r="M893" s="511" t="str">
        <f>'別紙１-4月'!L748</f>
        <v/>
      </c>
      <c r="N893" s="512" t="str">
        <f>'別紙１-4月'!M748</f>
        <v/>
      </c>
      <c r="O893" s="511" t="str">
        <f>'別紙１-4月'!N748</f>
        <v/>
      </c>
      <c r="P893" s="511" t="str">
        <f>'別紙１-4月'!O748</f>
        <v/>
      </c>
      <c r="Q893" s="511" t="str">
        <f>'別紙１-4月'!P748</f>
        <v/>
      </c>
      <c r="R893" s="511" t="str">
        <f>'別紙１-4月'!Q748</f>
        <v/>
      </c>
      <c r="S893" s="511" t="str">
        <f>'別紙１-4月'!R748</f>
        <v/>
      </c>
      <c r="T893" s="512" t="str">
        <f>'別紙１-4月'!S748</f>
        <v/>
      </c>
      <c r="U893" s="512" t="str">
        <f>'別紙１-4月'!T748</f>
        <v/>
      </c>
      <c r="V893" s="511" t="str">
        <f>'別紙１-4月'!U748</f>
        <v/>
      </c>
      <c r="W893" s="511" t="str">
        <f>'別紙１-4月'!V748</f>
        <v/>
      </c>
      <c r="X893" s="510" t="str">
        <f>'別紙１-4月'!W748</f>
        <v/>
      </c>
    </row>
    <row r="894">
      <c r="B894" s="510" t="str">
        <f>'別紙１-4月'!A749</f>
        <v/>
      </c>
      <c r="C894" s="510" t="str">
        <f>'別紙１-4月'!B749</f>
        <v/>
      </c>
      <c r="D894" s="510" t="str">
        <f>'別紙１-4月'!C749</f>
        <v/>
      </c>
      <c r="E894" s="510" t="str">
        <f>'別紙１-4月'!D749</f>
        <v/>
      </c>
      <c r="F894" s="510" t="str">
        <f>'別紙１-4月'!E749</f>
        <v/>
      </c>
      <c r="G894" s="510" t="str">
        <f>'別紙１-4月'!F749</f>
        <v/>
      </c>
      <c r="H894" s="510" t="str">
        <f>'別紙１-4月'!G749</f>
        <v/>
      </c>
      <c r="I894" s="510" t="str">
        <f>'別紙１-4月'!H749</f>
        <v/>
      </c>
      <c r="J894" s="510" t="str">
        <f>'別紙１-4月'!I749</f>
        <v/>
      </c>
      <c r="K894" s="510" t="str">
        <f>'別紙１-4月'!J749</f>
        <v/>
      </c>
      <c r="L894" s="510" t="str">
        <f>'別紙１-4月'!K749</f>
        <v/>
      </c>
      <c r="M894" s="511" t="str">
        <f>'別紙１-4月'!L749</f>
        <v/>
      </c>
      <c r="N894" s="512" t="str">
        <f>'別紙１-4月'!M749</f>
        <v/>
      </c>
      <c r="O894" s="511" t="str">
        <f>'別紙１-4月'!N749</f>
        <v/>
      </c>
      <c r="P894" s="511" t="str">
        <f>'別紙１-4月'!O749</f>
        <v/>
      </c>
      <c r="Q894" s="511" t="str">
        <f>'別紙１-4月'!P749</f>
        <v/>
      </c>
      <c r="R894" s="511" t="str">
        <f>'別紙１-4月'!Q749</f>
        <v/>
      </c>
      <c r="S894" s="511" t="str">
        <f>'別紙１-4月'!R749</f>
        <v/>
      </c>
      <c r="T894" s="512" t="str">
        <f>'別紙１-4月'!S749</f>
        <v/>
      </c>
      <c r="U894" s="512" t="str">
        <f>'別紙１-4月'!T749</f>
        <v/>
      </c>
      <c r="V894" s="511" t="str">
        <f>'別紙１-4月'!U749</f>
        <v/>
      </c>
      <c r="W894" s="511" t="str">
        <f>'別紙１-4月'!V749</f>
        <v/>
      </c>
      <c r="X894" s="510" t="str">
        <f>'別紙１-4月'!W749</f>
        <v/>
      </c>
    </row>
    <row r="895">
      <c r="B895" s="510" t="str">
        <f>'別紙１-4月'!A750</f>
        <v/>
      </c>
      <c r="C895" s="510" t="str">
        <f>'別紙１-4月'!B750</f>
        <v/>
      </c>
      <c r="D895" s="510" t="str">
        <f>'別紙１-4月'!C750</f>
        <v/>
      </c>
      <c r="E895" s="510" t="str">
        <f>'別紙１-4月'!D750</f>
        <v/>
      </c>
      <c r="F895" s="510" t="str">
        <f>'別紙１-4月'!E750</f>
        <v/>
      </c>
      <c r="G895" s="510" t="str">
        <f>'別紙１-4月'!F750</f>
        <v/>
      </c>
      <c r="H895" s="510" t="str">
        <f>'別紙１-4月'!G750</f>
        <v/>
      </c>
      <c r="I895" s="510" t="str">
        <f>'別紙１-4月'!H750</f>
        <v/>
      </c>
      <c r="J895" s="510" t="str">
        <f>'別紙１-4月'!I750</f>
        <v/>
      </c>
      <c r="K895" s="510" t="str">
        <f>'別紙１-4月'!J750</f>
        <v/>
      </c>
      <c r="L895" s="510" t="str">
        <f>'別紙１-4月'!K750</f>
        <v/>
      </c>
      <c r="M895" s="511" t="str">
        <f>'別紙１-4月'!L750</f>
        <v/>
      </c>
      <c r="N895" s="512" t="str">
        <f>'別紙１-4月'!M750</f>
        <v/>
      </c>
      <c r="O895" s="511" t="str">
        <f>'別紙１-4月'!N750</f>
        <v/>
      </c>
      <c r="P895" s="511" t="str">
        <f>'別紙１-4月'!O750</f>
        <v/>
      </c>
      <c r="Q895" s="511" t="str">
        <f>'別紙１-4月'!P750</f>
        <v/>
      </c>
      <c r="R895" s="511" t="str">
        <f>'別紙１-4月'!Q750</f>
        <v/>
      </c>
      <c r="S895" s="511" t="str">
        <f>'別紙１-4月'!R750</f>
        <v/>
      </c>
      <c r="T895" s="512" t="str">
        <f>'別紙１-4月'!S750</f>
        <v/>
      </c>
      <c r="U895" s="512" t="str">
        <f>'別紙１-4月'!T750</f>
        <v/>
      </c>
      <c r="V895" s="511" t="str">
        <f>'別紙１-4月'!U750</f>
        <v/>
      </c>
      <c r="W895" s="511" t="str">
        <f>'別紙１-4月'!V750</f>
        <v/>
      </c>
      <c r="X895" s="510" t="str">
        <f>'別紙１-4月'!W750</f>
        <v/>
      </c>
    </row>
    <row r="896">
      <c r="B896" s="510" t="str">
        <f>'別紙１-4月'!A751</f>
        <v/>
      </c>
      <c r="C896" s="510" t="str">
        <f>'別紙１-4月'!B751</f>
        <v/>
      </c>
      <c r="D896" s="510" t="str">
        <f>'別紙１-4月'!C751</f>
        <v/>
      </c>
      <c r="E896" s="510" t="str">
        <f>'別紙１-4月'!D751</f>
        <v/>
      </c>
      <c r="F896" s="510" t="str">
        <f>'別紙１-4月'!E751</f>
        <v/>
      </c>
      <c r="G896" s="510" t="str">
        <f>'別紙１-4月'!F751</f>
        <v/>
      </c>
      <c r="H896" s="510" t="str">
        <f>'別紙１-4月'!G751</f>
        <v/>
      </c>
      <c r="I896" s="510" t="str">
        <f>'別紙１-4月'!H751</f>
        <v/>
      </c>
      <c r="J896" s="510" t="str">
        <f>'別紙１-4月'!I751</f>
        <v/>
      </c>
      <c r="K896" s="510" t="str">
        <f>'別紙１-4月'!J751</f>
        <v/>
      </c>
      <c r="L896" s="510" t="str">
        <f>'別紙１-4月'!K751</f>
        <v/>
      </c>
      <c r="M896" s="511" t="str">
        <f>'別紙１-4月'!L751</f>
        <v/>
      </c>
      <c r="N896" s="512" t="str">
        <f>'別紙１-4月'!M751</f>
        <v/>
      </c>
      <c r="O896" s="511" t="str">
        <f>'別紙１-4月'!N751</f>
        <v/>
      </c>
      <c r="P896" s="511" t="str">
        <f>'別紙１-4月'!O751</f>
        <v/>
      </c>
      <c r="Q896" s="511" t="str">
        <f>'別紙１-4月'!P751</f>
        <v/>
      </c>
      <c r="R896" s="511" t="str">
        <f>'別紙１-4月'!Q751</f>
        <v/>
      </c>
      <c r="S896" s="511" t="str">
        <f>'別紙１-4月'!R751</f>
        <v/>
      </c>
      <c r="T896" s="512" t="str">
        <f>'別紙１-4月'!S751</f>
        <v/>
      </c>
      <c r="U896" s="512" t="str">
        <f>'別紙１-4月'!T751</f>
        <v/>
      </c>
      <c r="V896" s="511" t="str">
        <f>'別紙１-4月'!U751</f>
        <v/>
      </c>
      <c r="W896" s="511" t="str">
        <f>'別紙１-4月'!V751</f>
        <v/>
      </c>
      <c r="X896" s="510" t="str">
        <f>'別紙１-4月'!W751</f>
        <v/>
      </c>
    </row>
    <row r="897">
      <c r="B897" s="510" t="str">
        <f>'別紙１-4月'!A752</f>
        <v/>
      </c>
      <c r="C897" s="510" t="str">
        <f>'別紙１-4月'!B752</f>
        <v/>
      </c>
      <c r="D897" s="510" t="str">
        <f>'別紙１-4月'!C752</f>
        <v/>
      </c>
      <c r="E897" s="510" t="str">
        <f>'別紙１-4月'!D752</f>
        <v/>
      </c>
      <c r="F897" s="510" t="str">
        <f>'別紙１-4月'!E752</f>
        <v/>
      </c>
      <c r="G897" s="510" t="str">
        <f>'別紙１-4月'!F752</f>
        <v/>
      </c>
      <c r="H897" s="510" t="str">
        <f>'別紙１-4月'!G752</f>
        <v/>
      </c>
      <c r="I897" s="510" t="str">
        <f>'別紙１-4月'!H752</f>
        <v/>
      </c>
      <c r="J897" s="510" t="str">
        <f>'別紙１-4月'!I752</f>
        <v/>
      </c>
      <c r="K897" s="510" t="str">
        <f>'別紙１-4月'!J752</f>
        <v/>
      </c>
      <c r="L897" s="510" t="str">
        <f>'別紙１-4月'!K752</f>
        <v/>
      </c>
      <c r="M897" s="511" t="str">
        <f>'別紙１-4月'!L752</f>
        <v/>
      </c>
      <c r="N897" s="512" t="str">
        <f>'別紙１-4月'!M752</f>
        <v/>
      </c>
      <c r="O897" s="511" t="str">
        <f>'別紙１-4月'!N752</f>
        <v/>
      </c>
      <c r="P897" s="511" t="str">
        <f>'別紙１-4月'!O752</f>
        <v/>
      </c>
      <c r="Q897" s="511" t="str">
        <f>'別紙１-4月'!P752</f>
        <v/>
      </c>
      <c r="R897" s="511" t="str">
        <f>'別紙１-4月'!Q752</f>
        <v/>
      </c>
      <c r="S897" s="511" t="str">
        <f>'別紙１-4月'!R752</f>
        <v/>
      </c>
      <c r="T897" s="512" t="str">
        <f>'別紙１-4月'!S752</f>
        <v/>
      </c>
      <c r="U897" s="512" t="str">
        <f>'別紙１-4月'!T752</f>
        <v/>
      </c>
      <c r="V897" s="511" t="str">
        <f>'別紙１-4月'!U752</f>
        <v/>
      </c>
      <c r="W897" s="511" t="str">
        <f>'別紙１-4月'!V752</f>
        <v/>
      </c>
      <c r="X897" s="510" t="str">
        <f>'別紙１-4月'!W752</f>
        <v/>
      </c>
    </row>
    <row r="898">
      <c r="B898" s="510" t="str">
        <f>'別紙１-4月'!A753</f>
        <v/>
      </c>
      <c r="C898" s="510" t="str">
        <f>'別紙１-4月'!B753</f>
        <v/>
      </c>
      <c r="D898" s="510" t="str">
        <f>'別紙１-4月'!C753</f>
        <v/>
      </c>
      <c r="E898" s="510" t="str">
        <f>'別紙１-4月'!D753</f>
        <v/>
      </c>
      <c r="F898" s="510" t="str">
        <f>'別紙１-4月'!E753</f>
        <v/>
      </c>
      <c r="G898" s="510" t="str">
        <f>'別紙１-4月'!F753</f>
        <v/>
      </c>
      <c r="H898" s="510" t="str">
        <f>'別紙１-4月'!G753</f>
        <v/>
      </c>
      <c r="I898" s="510" t="str">
        <f>'別紙１-4月'!H753</f>
        <v/>
      </c>
      <c r="J898" s="510" t="str">
        <f>'別紙１-4月'!I753</f>
        <v/>
      </c>
      <c r="K898" s="510" t="str">
        <f>'別紙１-4月'!J753</f>
        <v/>
      </c>
      <c r="L898" s="510" t="str">
        <f>'別紙１-4月'!K753</f>
        <v/>
      </c>
      <c r="M898" s="511" t="str">
        <f>'別紙１-4月'!L753</f>
        <v/>
      </c>
      <c r="N898" s="512" t="str">
        <f>'別紙１-4月'!M753</f>
        <v/>
      </c>
      <c r="O898" s="511" t="str">
        <f>'別紙１-4月'!N753</f>
        <v/>
      </c>
      <c r="P898" s="511" t="str">
        <f>'別紙１-4月'!O753</f>
        <v/>
      </c>
      <c r="Q898" s="511" t="str">
        <f>'別紙１-4月'!P753</f>
        <v/>
      </c>
      <c r="R898" s="511" t="str">
        <f>'別紙１-4月'!Q753</f>
        <v/>
      </c>
      <c r="S898" s="511" t="str">
        <f>'別紙１-4月'!R753</f>
        <v/>
      </c>
      <c r="T898" s="512" t="str">
        <f>'別紙１-4月'!S753</f>
        <v/>
      </c>
      <c r="U898" s="512" t="str">
        <f>'別紙１-4月'!T753</f>
        <v/>
      </c>
      <c r="V898" s="511" t="str">
        <f>'別紙１-4月'!U753</f>
        <v/>
      </c>
      <c r="W898" s="511" t="str">
        <f>'別紙１-4月'!V753</f>
        <v/>
      </c>
      <c r="X898" s="510" t="str">
        <f>'別紙１-4月'!W753</f>
        <v/>
      </c>
    </row>
    <row r="899">
      <c r="B899" s="510" t="str">
        <f>'別紙１-4月'!A754</f>
        <v/>
      </c>
      <c r="C899" s="510" t="str">
        <f>'別紙１-4月'!B754</f>
        <v/>
      </c>
      <c r="D899" s="510" t="str">
        <f>'別紙１-4月'!C754</f>
        <v/>
      </c>
      <c r="E899" s="510" t="str">
        <f>'別紙１-4月'!D754</f>
        <v/>
      </c>
      <c r="F899" s="510" t="str">
        <f>'別紙１-4月'!E754</f>
        <v/>
      </c>
      <c r="G899" s="510" t="str">
        <f>'別紙１-4月'!F754</f>
        <v/>
      </c>
      <c r="H899" s="510" t="str">
        <f>'別紙１-4月'!G754</f>
        <v/>
      </c>
      <c r="I899" s="510" t="str">
        <f>'別紙１-4月'!H754</f>
        <v/>
      </c>
      <c r="J899" s="510" t="str">
        <f>'別紙１-4月'!I754</f>
        <v/>
      </c>
      <c r="K899" s="510" t="str">
        <f>'別紙１-4月'!J754</f>
        <v/>
      </c>
      <c r="L899" s="510" t="str">
        <f>'別紙１-4月'!K754</f>
        <v/>
      </c>
      <c r="M899" s="511" t="str">
        <f>'別紙１-4月'!L754</f>
        <v/>
      </c>
      <c r="N899" s="512" t="str">
        <f>'別紙１-4月'!M754</f>
        <v/>
      </c>
      <c r="O899" s="511" t="str">
        <f>'別紙１-4月'!N754</f>
        <v/>
      </c>
      <c r="P899" s="511" t="str">
        <f>'別紙１-4月'!O754</f>
        <v/>
      </c>
      <c r="Q899" s="511" t="str">
        <f>'別紙１-4月'!P754</f>
        <v/>
      </c>
      <c r="R899" s="511" t="str">
        <f>'別紙１-4月'!Q754</f>
        <v/>
      </c>
      <c r="S899" s="511" t="str">
        <f>'別紙１-4月'!R754</f>
        <v/>
      </c>
      <c r="T899" s="512" t="str">
        <f>'別紙１-4月'!S754</f>
        <v/>
      </c>
      <c r="U899" s="512" t="str">
        <f>'別紙１-4月'!T754</f>
        <v/>
      </c>
      <c r="V899" s="511" t="str">
        <f>'別紙１-4月'!U754</f>
        <v/>
      </c>
      <c r="W899" s="511" t="str">
        <f>'別紙１-4月'!V754</f>
        <v/>
      </c>
      <c r="X899" s="510" t="str">
        <f>'別紙１-4月'!W754</f>
        <v/>
      </c>
    </row>
    <row r="900">
      <c r="B900" s="510" t="str">
        <f>'別紙１-4月'!A755</f>
        <v/>
      </c>
      <c r="C900" s="510" t="str">
        <f>'別紙１-4月'!B755</f>
        <v/>
      </c>
      <c r="D900" s="510" t="str">
        <f>'別紙１-4月'!C755</f>
        <v/>
      </c>
      <c r="E900" s="510" t="str">
        <f>'別紙１-4月'!D755</f>
        <v/>
      </c>
      <c r="F900" s="510" t="str">
        <f>'別紙１-4月'!E755</f>
        <v/>
      </c>
      <c r="G900" s="510" t="str">
        <f>'別紙１-4月'!F755</f>
        <v/>
      </c>
      <c r="H900" s="510" t="str">
        <f>'別紙１-4月'!G755</f>
        <v/>
      </c>
      <c r="I900" s="510" t="str">
        <f>'別紙１-4月'!H755</f>
        <v/>
      </c>
      <c r="J900" s="510" t="str">
        <f>'別紙１-4月'!I755</f>
        <v/>
      </c>
      <c r="K900" s="510" t="str">
        <f>'別紙１-4月'!J755</f>
        <v/>
      </c>
      <c r="L900" s="510" t="str">
        <f>'別紙１-4月'!K755</f>
        <v/>
      </c>
      <c r="M900" s="511" t="str">
        <f>'別紙１-4月'!L755</f>
        <v/>
      </c>
      <c r="N900" s="512" t="str">
        <f>'別紙１-4月'!M755</f>
        <v/>
      </c>
      <c r="O900" s="511" t="str">
        <f>'別紙１-4月'!N755</f>
        <v/>
      </c>
      <c r="P900" s="511" t="str">
        <f>'別紙１-4月'!O755</f>
        <v/>
      </c>
      <c r="Q900" s="511" t="str">
        <f>'別紙１-4月'!P755</f>
        <v/>
      </c>
      <c r="R900" s="511" t="str">
        <f>'別紙１-4月'!Q755</f>
        <v/>
      </c>
      <c r="S900" s="511" t="str">
        <f>'別紙１-4月'!R755</f>
        <v/>
      </c>
      <c r="T900" s="512" t="str">
        <f>'別紙１-4月'!S755</f>
        <v/>
      </c>
      <c r="U900" s="512" t="str">
        <f>'別紙１-4月'!T755</f>
        <v/>
      </c>
      <c r="V900" s="511" t="str">
        <f>'別紙１-4月'!U755</f>
        <v/>
      </c>
      <c r="W900" s="511" t="str">
        <f>'別紙１-4月'!V755</f>
        <v/>
      </c>
      <c r="X900" s="510" t="str">
        <f>'別紙１-4月'!W755</f>
        <v/>
      </c>
    </row>
    <row r="901">
      <c r="B901" s="510" t="str">
        <f>'別紙１-4月'!A756</f>
        <v/>
      </c>
      <c r="C901" s="510" t="str">
        <f>'別紙１-4月'!B756</f>
        <v/>
      </c>
      <c r="D901" s="510" t="str">
        <f>'別紙１-4月'!C756</f>
        <v/>
      </c>
      <c r="E901" s="510" t="str">
        <f>'別紙１-4月'!D756</f>
        <v/>
      </c>
      <c r="F901" s="510" t="str">
        <f>'別紙１-4月'!E756</f>
        <v/>
      </c>
      <c r="G901" s="510" t="str">
        <f>'別紙１-4月'!F756</f>
        <v/>
      </c>
      <c r="H901" s="510" t="str">
        <f>'別紙１-4月'!G756</f>
        <v/>
      </c>
      <c r="I901" s="510" t="str">
        <f>'別紙１-4月'!H756</f>
        <v/>
      </c>
      <c r="J901" s="510" t="str">
        <f>'別紙１-4月'!I756</f>
        <v/>
      </c>
      <c r="K901" s="510" t="str">
        <f>'別紙１-4月'!J756</f>
        <v/>
      </c>
      <c r="L901" s="510" t="str">
        <f>'別紙１-4月'!K756</f>
        <v/>
      </c>
      <c r="M901" s="511" t="str">
        <f>'別紙１-4月'!L756</f>
        <v/>
      </c>
      <c r="N901" s="512" t="str">
        <f>'別紙１-4月'!M756</f>
        <v/>
      </c>
      <c r="O901" s="511" t="str">
        <f>'別紙１-4月'!N756</f>
        <v/>
      </c>
      <c r="P901" s="511" t="str">
        <f>'別紙１-4月'!O756</f>
        <v/>
      </c>
      <c r="Q901" s="511" t="str">
        <f>'別紙１-4月'!P756</f>
        <v/>
      </c>
      <c r="R901" s="511" t="str">
        <f>'別紙１-4月'!Q756</f>
        <v/>
      </c>
      <c r="S901" s="511" t="str">
        <f>'別紙１-4月'!R756</f>
        <v/>
      </c>
      <c r="T901" s="512" t="str">
        <f>'別紙１-4月'!S756</f>
        <v/>
      </c>
      <c r="U901" s="512" t="str">
        <f>'別紙１-4月'!T756</f>
        <v/>
      </c>
      <c r="V901" s="511" t="str">
        <f>'別紙１-4月'!U756</f>
        <v/>
      </c>
      <c r="W901" s="511" t="str">
        <f>'別紙１-4月'!V756</f>
        <v/>
      </c>
      <c r="X901" s="510" t="str">
        <f>'別紙１-4月'!W756</f>
        <v/>
      </c>
    </row>
    <row r="902">
      <c r="B902" s="510" t="str">
        <f>'別紙１-4月'!A757</f>
        <v/>
      </c>
      <c r="C902" s="510" t="str">
        <f>'別紙１-4月'!B757</f>
        <v/>
      </c>
      <c r="D902" s="510" t="str">
        <f>'別紙１-4月'!C757</f>
        <v/>
      </c>
      <c r="E902" s="510" t="str">
        <f>'別紙１-4月'!D757</f>
        <v/>
      </c>
      <c r="F902" s="510" t="str">
        <f>'別紙１-4月'!E757</f>
        <v/>
      </c>
      <c r="G902" s="510" t="str">
        <f>'別紙１-4月'!F757</f>
        <v/>
      </c>
      <c r="H902" s="510" t="str">
        <f>'別紙１-4月'!G757</f>
        <v/>
      </c>
      <c r="I902" s="510" t="str">
        <f>'別紙１-4月'!H757</f>
        <v/>
      </c>
      <c r="J902" s="510" t="str">
        <f>'別紙１-4月'!I757</f>
        <v/>
      </c>
      <c r="K902" s="510" t="str">
        <f>'別紙１-4月'!J757</f>
        <v/>
      </c>
      <c r="L902" s="510" t="str">
        <f>'別紙１-4月'!K757</f>
        <v/>
      </c>
      <c r="M902" s="511" t="str">
        <f>'別紙１-4月'!L757</f>
        <v/>
      </c>
      <c r="N902" s="512" t="str">
        <f>'別紙１-4月'!M757</f>
        <v/>
      </c>
      <c r="O902" s="511" t="str">
        <f>'別紙１-4月'!N757</f>
        <v/>
      </c>
      <c r="P902" s="511" t="str">
        <f>'別紙１-4月'!O757</f>
        <v/>
      </c>
      <c r="Q902" s="511" t="str">
        <f>'別紙１-4月'!P757</f>
        <v/>
      </c>
      <c r="R902" s="511" t="str">
        <f>'別紙１-4月'!Q757</f>
        <v/>
      </c>
      <c r="S902" s="511" t="str">
        <f>'別紙１-4月'!R757</f>
        <v/>
      </c>
      <c r="T902" s="512" t="str">
        <f>'別紙１-4月'!S757</f>
        <v/>
      </c>
      <c r="U902" s="512" t="str">
        <f>'別紙１-4月'!T757</f>
        <v/>
      </c>
      <c r="V902" s="511" t="str">
        <f>'別紙１-4月'!U757</f>
        <v/>
      </c>
      <c r="W902" s="511" t="str">
        <f>'別紙１-4月'!V757</f>
        <v/>
      </c>
      <c r="X902" s="510" t="str">
        <f>'別紙１-4月'!W757</f>
        <v/>
      </c>
    </row>
    <row r="903">
      <c r="B903" s="510" t="str">
        <f>'別紙１-4月'!A758</f>
        <v/>
      </c>
      <c r="C903" s="510" t="str">
        <f>'別紙１-4月'!B758</f>
        <v/>
      </c>
      <c r="D903" s="510" t="str">
        <f>'別紙１-4月'!C758</f>
        <v/>
      </c>
      <c r="E903" s="510" t="str">
        <f>'別紙１-4月'!D758</f>
        <v/>
      </c>
      <c r="F903" s="510" t="str">
        <f>'別紙１-4月'!E758</f>
        <v/>
      </c>
      <c r="G903" s="510" t="str">
        <f>'別紙１-4月'!F758</f>
        <v/>
      </c>
      <c r="H903" s="510" t="str">
        <f>'別紙１-4月'!G758</f>
        <v/>
      </c>
      <c r="I903" s="510" t="str">
        <f>'別紙１-4月'!H758</f>
        <v/>
      </c>
      <c r="J903" s="510" t="str">
        <f>'別紙１-4月'!I758</f>
        <v/>
      </c>
      <c r="K903" s="510" t="str">
        <f>'別紙１-4月'!J758</f>
        <v/>
      </c>
      <c r="L903" s="510" t="str">
        <f>'別紙１-4月'!K758</f>
        <v/>
      </c>
      <c r="M903" s="511" t="str">
        <f>'別紙１-4月'!L758</f>
        <v/>
      </c>
      <c r="N903" s="512" t="str">
        <f>'別紙１-4月'!M758</f>
        <v/>
      </c>
      <c r="O903" s="511" t="str">
        <f>'別紙１-4月'!N758</f>
        <v/>
      </c>
      <c r="P903" s="511" t="str">
        <f>'別紙１-4月'!O758</f>
        <v/>
      </c>
      <c r="Q903" s="511" t="str">
        <f>'別紙１-4月'!P758</f>
        <v/>
      </c>
      <c r="R903" s="511" t="str">
        <f>'別紙１-4月'!Q758</f>
        <v/>
      </c>
      <c r="S903" s="511" t="str">
        <f>'別紙１-4月'!R758</f>
        <v/>
      </c>
      <c r="T903" s="512" t="str">
        <f>'別紙１-4月'!S758</f>
        <v/>
      </c>
      <c r="U903" s="512" t="str">
        <f>'別紙１-4月'!T758</f>
        <v/>
      </c>
      <c r="V903" s="511" t="str">
        <f>'別紙１-4月'!U758</f>
        <v/>
      </c>
      <c r="W903" s="511" t="str">
        <f>'別紙１-4月'!V758</f>
        <v/>
      </c>
      <c r="X903" s="510" t="str">
        <f>'別紙１-4月'!W758</f>
        <v/>
      </c>
    </row>
    <row r="904">
      <c r="B904" s="510" t="str">
        <f>'別紙１-4月'!A759</f>
        <v/>
      </c>
      <c r="C904" s="510" t="str">
        <f>'別紙１-4月'!B759</f>
        <v/>
      </c>
      <c r="D904" s="510" t="str">
        <f>'別紙１-4月'!C759</f>
        <v/>
      </c>
      <c r="E904" s="510" t="str">
        <f>'別紙１-4月'!D759</f>
        <v/>
      </c>
      <c r="F904" s="510" t="str">
        <f>'別紙１-4月'!E759</f>
        <v/>
      </c>
      <c r="G904" s="510" t="str">
        <f>'別紙１-4月'!F759</f>
        <v/>
      </c>
      <c r="H904" s="510" t="str">
        <f>'別紙１-4月'!G759</f>
        <v/>
      </c>
      <c r="I904" s="510" t="str">
        <f>'別紙１-4月'!H759</f>
        <v/>
      </c>
      <c r="J904" s="510" t="str">
        <f>'別紙１-4月'!I759</f>
        <v/>
      </c>
      <c r="K904" s="510" t="str">
        <f>'別紙１-4月'!J759</f>
        <v/>
      </c>
      <c r="L904" s="510" t="str">
        <f>'別紙１-4月'!K759</f>
        <v/>
      </c>
      <c r="M904" s="511" t="str">
        <f>'別紙１-4月'!L759</f>
        <v/>
      </c>
      <c r="N904" s="512" t="str">
        <f>'別紙１-4月'!M759</f>
        <v/>
      </c>
      <c r="O904" s="511" t="str">
        <f>'別紙１-4月'!N759</f>
        <v/>
      </c>
      <c r="P904" s="511" t="str">
        <f>'別紙１-4月'!O759</f>
        <v/>
      </c>
      <c r="Q904" s="511" t="str">
        <f>'別紙１-4月'!P759</f>
        <v/>
      </c>
      <c r="R904" s="511" t="str">
        <f>'別紙１-4月'!Q759</f>
        <v/>
      </c>
      <c r="S904" s="511" t="str">
        <f>'別紙１-4月'!R759</f>
        <v/>
      </c>
      <c r="T904" s="512" t="str">
        <f>'別紙１-4月'!S759</f>
        <v/>
      </c>
      <c r="U904" s="512" t="str">
        <f>'別紙１-4月'!T759</f>
        <v/>
      </c>
      <c r="V904" s="511" t="str">
        <f>'別紙１-4月'!U759</f>
        <v/>
      </c>
      <c r="W904" s="511" t="str">
        <f>'別紙１-4月'!V759</f>
        <v/>
      </c>
      <c r="X904" s="510" t="str">
        <f>'別紙１-4月'!W759</f>
        <v/>
      </c>
    </row>
    <row r="905">
      <c r="B905" s="510" t="str">
        <f>'別紙１-4月'!A760</f>
        <v/>
      </c>
      <c r="C905" s="510" t="str">
        <f>'別紙１-4月'!B760</f>
        <v/>
      </c>
      <c r="D905" s="510" t="str">
        <f>'別紙１-4月'!C760</f>
        <v/>
      </c>
      <c r="E905" s="510" t="str">
        <f>'別紙１-4月'!D760</f>
        <v/>
      </c>
      <c r="F905" s="510" t="str">
        <f>'別紙１-4月'!E760</f>
        <v/>
      </c>
      <c r="G905" s="510" t="str">
        <f>'別紙１-4月'!F760</f>
        <v/>
      </c>
      <c r="H905" s="510" t="str">
        <f>'別紙１-4月'!G760</f>
        <v/>
      </c>
      <c r="I905" s="510" t="str">
        <f>'別紙１-4月'!H760</f>
        <v/>
      </c>
      <c r="J905" s="510" t="str">
        <f>'別紙１-4月'!I760</f>
        <v/>
      </c>
      <c r="K905" s="510" t="str">
        <f>'別紙１-4月'!J760</f>
        <v/>
      </c>
      <c r="L905" s="510" t="str">
        <f>'別紙１-4月'!K760</f>
        <v/>
      </c>
      <c r="M905" s="511" t="str">
        <f>'別紙１-4月'!L760</f>
        <v/>
      </c>
      <c r="N905" s="512" t="str">
        <f>'別紙１-4月'!M760</f>
        <v/>
      </c>
      <c r="O905" s="511" t="str">
        <f>'別紙１-4月'!N760</f>
        <v/>
      </c>
      <c r="P905" s="511" t="str">
        <f>'別紙１-4月'!O760</f>
        <v/>
      </c>
      <c r="Q905" s="511" t="str">
        <f>'別紙１-4月'!P760</f>
        <v/>
      </c>
      <c r="R905" s="511" t="str">
        <f>'別紙１-4月'!Q760</f>
        <v/>
      </c>
      <c r="S905" s="511" t="str">
        <f>'別紙１-4月'!R760</f>
        <v/>
      </c>
      <c r="T905" s="512" t="str">
        <f>'別紙１-4月'!S760</f>
        <v/>
      </c>
      <c r="U905" s="512" t="str">
        <f>'別紙１-4月'!T760</f>
        <v/>
      </c>
      <c r="V905" s="511" t="str">
        <f>'別紙１-4月'!U760</f>
        <v/>
      </c>
      <c r="W905" s="511" t="str">
        <f>'別紙１-4月'!V760</f>
        <v/>
      </c>
      <c r="X905" s="510" t="str">
        <f>'別紙１-4月'!W760</f>
        <v/>
      </c>
    </row>
    <row r="906">
      <c r="B906" s="510" t="str">
        <f>'別紙１-4月'!A761</f>
        <v/>
      </c>
      <c r="C906" s="510" t="str">
        <f>'別紙１-4月'!B761</f>
        <v/>
      </c>
      <c r="D906" s="510" t="str">
        <f>'別紙１-4月'!C761</f>
        <v/>
      </c>
      <c r="E906" s="510" t="str">
        <f>'別紙１-4月'!D761</f>
        <v/>
      </c>
      <c r="F906" s="510" t="str">
        <f>'別紙１-4月'!E761</f>
        <v/>
      </c>
      <c r="G906" s="510" t="str">
        <f>'別紙１-4月'!F761</f>
        <v/>
      </c>
      <c r="H906" s="510" t="str">
        <f>'別紙１-4月'!G761</f>
        <v/>
      </c>
      <c r="I906" s="510" t="str">
        <f>'別紙１-4月'!H761</f>
        <v/>
      </c>
      <c r="J906" s="510" t="str">
        <f>'別紙１-4月'!I761</f>
        <v/>
      </c>
      <c r="K906" s="510" t="str">
        <f>'別紙１-4月'!J761</f>
        <v/>
      </c>
      <c r="L906" s="510" t="str">
        <f>'別紙１-4月'!K761</f>
        <v/>
      </c>
      <c r="M906" s="511" t="str">
        <f>'別紙１-4月'!L761</f>
        <v/>
      </c>
      <c r="N906" s="512" t="str">
        <f>'別紙１-4月'!M761</f>
        <v/>
      </c>
      <c r="O906" s="511" t="str">
        <f>'別紙１-4月'!N761</f>
        <v/>
      </c>
      <c r="P906" s="511" t="str">
        <f>'別紙１-4月'!O761</f>
        <v/>
      </c>
      <c r="Q906" s="511" t="str">
        <f>'別紙１-4月'!P761</f>
        <v/>
      </c>
      <c r="R906" s="511" t="str">
        <f>'別紙１-4月'!Q761</f>
        <v/>
      </c>
      <c r="S906" s="511" t="str">
        <f>'別紙１-4月'!R761</f>
        <v/>
      </c>
      <c r="T906" s="512" t="str">
        <f>'別紙１-4月'!S761</f>
        <v/>
      </c>
      <c r="U906" s="512" t="str">
        <f>'別紙１-4月'!T761</f>
        <v/>
      </c>
      <c r="V906" s="511" t="str">
        <f>'別紙１-4月'!U761</f>
        <v/>
      </c>
      <c r="W906" s="511" t="str">
        <f>'別紙１-4月'!V761</f>
        <v/>
      </c>
      <c r="X906" s="510" t="str">
        <f>'別紙１-4月'!W761</f>
        <v/>
      </c>
    </row>
    <row r="907">
      <c r="B907" s="510" t="str">
        <f>'別紙１-4月'!A762</f>
        <v/>
      </c>
      <c r="C907" s="510" t="str">
        <f>'別紙１-4月'!B762</f>
        <v/>
      </c>
      <c r="D907" s="510" t="str">
        <f>'別紙１-4月'!C762</f>
        <v/>
      </c>
      <c r="E907" s="510" t="str">
        <f>'別紙１-4月'!D762</f>
        <v/>
      </c>
      <c r="F907" s="510" t="str">
        <f>'別紙１-4月'!E762</f>
        <v/>
      </c>
      <c r="G907" s="510" t="str">
        <f>'別紙１-4月'!F762</f>
        <v/>
      </c>
      <c r="H907" s="510" t="str">
        <f>'別紙１-4月'!G762</f>
        <v/>
      </c>
      <c r="I907" s="510" t="str">
        <f>'別紙１-4月'!H762</f>
        <v/>
      </c>
      <c r="J907" s="510" t="str">
        <f>'別紙１-4月'!I762</f>
        <v/>
      </c>
      <c r="K907" s="510" t="str">
        <f>'別紙１-4月'!J762</f>
        <v/>
      </c>
      <c r="L907" s="510" t="str">
        <f>'別紙１-4月'!K762</f>
        <v/>
      </c>
      <c r="M907" s="511" t="str">
        <f>'別紙１-4月'!L762</f>
        <v/>
      </c>
      <c r="N907" s="512" t="str">
        <f>'別紙１-4月'!M762</f>
        <v/>
      </c>
      <c r="O907" s="511" t="str">
        <f>'別紙１-4月'!N762</f>
        <v/>
      </c>
      <c r="P907" s="511" t="str">
        <f>'別紙１-4月'!O762</f>
        <v/>
      </c>
      <c r="Q907" s="511" t="str">
        <f>'別紙１-4月'!P762</f>
        <v/>
      </c>
      <c r="R907" s="511" t="str">
        <f>'別紙１-4月'!Q762</f>
        <v/>
      </c>
      <c r="S907" s="511" t="str">
        <f>'別紙１-4月'!R762</f>
        <v/>
      </c>
      <c r="T907" s="512" t="str">
        <f>'別紙１-4月'!S762</f>
        <v/>
      </c>
      <c r="U907" s="512" t="str">
        <f>'別紙１-4月'!T762</f>
        <v/>
      </c>
      <c r="V907" s="511" t="str">
        <f>'別紙１-4月'!U762</f>
        <v/>
      </c>
      <c r="W907" s="511" t="str">
        <f>'別紙１-4月'!V762</f>
        <v/>
      </c>
      <c r="X907" s="510" t="str">
        <f>'別紙１-4月'!W762</f>
        <v/>
      </c>
    </row>
    <row r="908">
      <c r="B908" s="510" t="str">
        <f>'別紙１-4月'!A763</f>
        <v/>
      </c>
      <c r="C908" s="510" t="str">
        <f>'別紙１-4月'!B763</f>
        <v/>
      </c>
      <c r="D908" s="510" t="str">
        <f>'別紙１-4月'!C763</f>
        <v/>
      </c>
      <c r="E908" s="510" t="str">
        <f>'別紙１-4月'!D763</f>
        <v/>
      </c>
      <c r="F908" s="510" t="str">
        <f>'別紙１-4月'!E763</f>
        <v/>
      </c>
      <c r="G908" s="510" t="str">
        <f>'別紙１-4月'!F763</f>
        <v/>
      </c>
      <c r="H908" s="510" t="str">
        <f>'別紙１-4月'!G763</f>
        <v/>
      </c>
      <c r="I908" s="510" t="str">
        <f>'別紙１-4月'!H763</f>
        <v/>
      </c>
      <c r="J908" s="510" t="str">
        <f>'別紙１-4月'!I763</f>
        <v/>
      </c>
      <c r="K908" s="510" t="str">
        <f>'別紙１-4月'!J763</f>
        <v/>
      </c>
      <c r="L908" s="510" t="str">
        <f>'別紙１-4月'!K763</f>
        <v/>
      </c>
      <c r="M908" s="511" t="str">
        <f>'別紙１-4月'!L763</f>
        <v/>
      </c>
      <c r="N908" s="512" t="str">
        <f>'別紙１-4月'!M763</f>
        <v/>
      </c>
      <c r="O908" s="511" t="str">
        <f>'別紙１-4月'!N763</f>
        <v/>
      </c>
      <c r="P908" s="511" t="str">
        <f>'別紙１-4月'!O763</f>
        <v/>
      </c>
      <c r="Q908" s="511" t="str">
        <f>'別紙１-4月'!P763</f>
        <v/>
      </c>
      <c r="R908" s="511" t="str">
        <f>'別紙１-4月'!Q763</f>
        <v/>
      </c>
      <c r="S908" s="511" t="str">
        <f>'別紙１-4月'!R763</f>
        <v/>
      </c>
      <c r="T908" s="512" t="str">
        <f>'別紙１-4月'!S763</f>
        <v/>
      </c>
      <c r="U908" s="512" t="str">
        <f>'別紙１-4月'!T763</f>
        <v/>
      </c>
      <c r="V908" s="511" t="str">
        <f>'別紙１-4月'!U763</f>
        <v/>
      </c>
      <c r="W908" s="511" t="str">
        <f>'別紙１-4月'!V763</f>
        <v/>
      </c>
      <c r="X908" s="510" t="str">
        <f>'別紙１-4月'!W763</f>
        <v/>
      </c>
    </row>
    <row r="909">
      <c r="B909" s="510" t="str">
        <f>'別紙１-4月'!A764</f>
        <v/>
      </c>
      <c r="C909" s="510" t="str">
        <f>'別紙１-4月'!B764</f>
        <v/>
      </c>
      <c r="D909" s="510" t="str">
        <f>'別紙１-4月'!C764</f>
        <v/>
      </c>
      <c r="E909" s="510" t="str">
        <f>'別紙１-4月'!D764</f>
        <v/>
      </c>
      <c r="F909" s="510" t="str">
        <f>'別紙１-4月'!E764</f>
        <v/>
      </c>
      <c r="G909" s="510" t="str">
        <f>'別紙１-4月'!F764</f>
        <v/>
      </c>
      <c r="H909" s="510" t="str">
        <f>'別紙１-4月'!G764</f>
        <v/>
      </c>
      <c r="I909" s="510" t="str">
        <f>'別紙１-4月'!H764</f>
        <v/>
      </c>
      <c r="J909" s="510" t="str">
        <f>'別紙１-4月'!I764</f>
        <v/>
      </c>
      <c r="K909" s="510" t="str">
        <f>'別紙１-4月'!J764</f>
        <v/>
      </c>
      <c r="L909" s="510" t="str">
        <f>'別紙１-4月'!K764</f>
        <v/>
      </c>
      <c r="M909" s="511" t="str">
        <f>'別紙１-4月'!L764</f>
        <v/>
      </c>
      <c r="N909" s="512" t="str">
        <f>'別紙１-4月'!M764</f>
        <v/>
      </c>
      <c r="O909" s="511" t="str">
        <f>'別紙１-4月'!N764</f>
        <v/>
      </c>
      <c r="P909" s="511" t="str">
        <f>'別紙１-4月'!O764</f>
        <v/>
      </c>
      <c r="Q909" s="511" t="str">
        <f>'別紙１-4月'!P764</f>
        <v/>
      </c>
      <c r="R909" s="511" t="str">
        <f>'別紙１-4月'!Q764</f>
        <v/>
      </c>
      <c r="S909" s="511" t="str">
        <f>'別紙１-4月'!R764</f>
        <v/>
      </c>
      <c r="T909" s="512" t="str">
        <f>'別紙１-4月'!S764</f>
        <v/>
      </c>
      <c r="U909" s="512" t="str">
        <f>'別紙１-4月'!T764</f>
        <v/>
      </c>
      <c r="V909" s="511" t="str">
        <f>'別紙１-4月'!U764</f>
        <v/>
      </c>
      <c r="W909" s="511" t="str">
        <f>'別紙１-4月'!V764</f>
        <v/>
      </c>
      <c r="X909" s="510" t="str">
        <f>'別紙１-4月'!W764</f>
        <v/>
      </c>
    </row>
    <row r="910">
      <c r="B910" s="510" t="str">
        <f>'別紙１-4月'!A765</f>
        <v/>
      </c>
      <c r="C910" s="510" t="str">
        <f>'別紙１-4月'!B765</f>
        <v/>
      </c>
      <c r="D910" s="510" t="str">
        <f>'別紙１-4月'!C765</f>
        <v/>
      </c>
      <c r="E910" s="510" t="str">
        <f>'別紙１-4月'!D765</f>
        <v/>
      </c>
      <c r="F910" s="510" t="str">
        <f>'別紙１-4月'!E765</f>
        <v/>
      </c>
      <c r="G910" s="510" t="str">
        <f>'別紙１-4月'!F765</f>
        <v/>
      </c>
      <c r="H910" s="510" t="str">
        <f>'別紙１-4月'!G765</f>
        <v/>
      </c>
      <c r="I910" s="510" t="str">
        <f>'別紙１-4月'!H765</f>
        <v/>
      </c>
      <c r="J910" s="510" t="str">
        <f>'別紙１-4月'!I765</f>
        <v/>
      </c>
      <c r="K910" s="510" t="str">
        <f>'別紙１-4月'!J765</f>
        <v/>
      </c>
      <c r="L910" s="510" t="str">
        <f>'別紙１-4月'!K765</f>
        <v/>
      </c>
      <c r="M910" s="511" t="str">
        <f>'別紙１-4月'!L765</f>
        <v/>
      </c>
      <c r="N910" s="512" t="str">
        <f>'別紙１-4月'!M765</f>
        <v/>
      </c>
      <c r="O910" s="511" t="str">
        <f>'別紙１-4月'!N765</f>
        <v/>
      </c>
      <c r="P910" s="511" t="str">
        <f>'別紙１-4月'!O765</f>
        <v/>
      </c>
      <c r="Q910" s="511" t="str">
        <f>'別紙１-4月'!P765</f>
        <v/>
      </c>
      <c r="R910" s="511" t="str">
        <f>'別紙１-4月'!Q765</f>
        <v/>
      </c>
      <c r="S910" s="511" t="str">
        <f>'別紙１-4月'!R765</f>
        <v/>
      </c>
      <c r="T910" s="512" t="str">
        <f>'別紙１-4月'!S765</f>
        <v/>
      </c>
      <c r="U910" s="512" t="str">
        <f>'別紙１-4月'!T765</f>
        <v/>
      </c>
      <c r="V910" s="511" t="str">
        <f>'別紙１-4月'!U765</f>
        <v/>
      </c>
      <c r="W910" s="511" t="str">
        <f>'別紙１-4月'!V765</f>
        <v/>
      </c>
      <c r="X910" s="510" t="str">
        <f>'別紙１-4月'!W765</f>
        <v/>
      </c>
    </row>
    <row r="911">
      <c r="B911" s="510" t="str">
        <f>'別紙１-4月'!A766</f>
        <v/>
      </c>
      <c r="C911" s="510" t="str">
        <f>'別紙１-4月'!B766</f>
        <v/>
      </c>
      <c r="D911" s="510" t="str">
        <f>'別紙１-4月'!C766</f>
        <v/>
      </c>
      <c r="E911" s="510" t="str">
        <f>'別紙１-4月'!D766</f>
        <v/>
      </c>
      <c r="F911" s="510" t="str">
        <f>'別紙１-4月'!E766</f>
        <v/>
      </c>
      <c r="G911" s="510" t="str">
        <f>'別紙１-4月'!F766</f>
        <v/>
      </c>
      <c r="H911" s="510" t="str">
        <f>'別紙１-4月'!G766</f>
        <v/>
      </c>
      <c r="I911" s="510" t="str">
        <f>'別紙１-4月'!H766</f>
        <v/>
      </c>
      <c r="J911" s="510" t="str">
        <f>'別紙１-4月'!I766</f>
        <v/>
      </c>
      <c r="K911" s="510" t="str">
        <f>'別紙１-4月'!J766</f>
        <v/>
      </c>
      <c r="L911" s="510" t="str">
        <f>'別紙１-4月'!K766</f>
        <v/>
      </c>
      <c r="M911" s="511" t="str">
        <f>'別紙１-4月'!L766</f>
        <v/>
      </c>
      <c r="N911" s="512" t="str">
        <f>'別紙１-4月'!M766</f>
        <v/>
      </c>
      <c r="O911" s="511" t="str">
        <f>'別紙１-4月'!N766</f>
        <v/>
      </c>
      <c r="P911" s="511" t="str">
        <f>'別紙１-4月'!O766</f>
        <v/>
      </c>
      <c r="Q911" s="511" t="str">
        <f>'別紙１-4月'!P766</f>
        <v/>
      </c>
      <c r="R911" s="511" t="str">
        <f>'別紙１-4月'!Q766</f>
        <v/>
      </c>
      <c r="S911" s="511" t="str">
        <f>'別紙１-4月'!R766</f>
        <v/>
      </c>
      <c r="T911" s="512" t="str">
        <f>'別紙１-4月'!S766</f>
        <v/>
      </c>
      <c r="U911" s="512" t="str">
        <f>'別紙１-4月'!T766</f>
        <v/>
      </c>
      <c r="V911" s="511" t="str">
        <f>'別紙１-4月'!U766</f>
        <v/>
      </c>
      <c r="W911" s="511" t="str">
        <f>'別紙１-4月'!V766</f>
        <v/>
      </c>
      <c r="X911" s="510" t="str">
        <f>'別紙１-4月'!W766</f>
        <v/>
      </c>
    </row>
    <row r="912">
      <c r="B912" s="510" t="str">
        <f>'別紙１-4月'!A767</f>
        <v/>
      </c>
      <c r="C912" s="510" t="str">
        <f>'別紙１-4月'!B767</f>
        <v/>
      </c>
      <c r="D912" s="510" t="str">
        <f>'別紙１-4月'!C767</f>
        <v/>
      </c>
      <c r="E912" s="510" t="str">
        <f>'別紙１-4月'!D767</f>
        <v/>
      </c>
      <c r="F912" s="510" t="str">
        <f>'別紙１-4月'!E767</f>
        <v/>
      </c>
      <c r="G912" s="510" t="str">
        <f>'別紙１-4月'!F767</f>
        <v/>
      </c>
      <c r="H912" s="510" t="str">
        <f>'別紙１-4月'!G767</f>
        <v/>
      </c>
      <c r="I912" s="510" t="str">
        <f>'別紙１-4月'!H767</f>
        <v/>
      </c>
      <c r="J912" s="510" t="str">
        <f>'別紙１-4月'!I767</f>
        <v/>
      </c>
      <c r="K912" s="510" t="str">
        <f>'別紙１-4月'!J767</f>
        <v/>
      </c>
      <c r="L912" s="510" t="str">
        <f>'別紙１-4月'!K767</f>
        <v/>
      </c>
      <c r="M912" s="511" t="str">
        <f>'別紙１-4月'!L767</f>
        <v/>
      </c>
      <c r="N912" s="512" t="str">
        <f>'別紙１-4月'!M767</f>
        <v/>
      </c>
      <c r="O912" s="511" t="str">
        <f>'別紙１-4月'!N767</f>
        <v/>
      </c>
      <c r="P912" s="511" t="str">
        <f>'別紙１-4月'!O767</f>
        <v/>
      </c>
      <c r="Q912" s="511" t="str">
        <f>'別紙１-4月'!P767</f>
        <v/>
      </c>
      <c r="R912" s="511" t="str">
        <f>'別紙１-4月'!Q767</f>
        <v/>
      </c>
      <c r="S912" s="511" t="str">
        <f>'別紙１-4月'!R767</f>
        <v/>
      </c>
      <c r="T912" s="512" t="str">
        <f>'別紙１-4月'!S767</f>
        <v/>
      </c>
      <c r="U912" s="512" t="str">
        <f>'別紙１-4月'!T767</f>
        <v/>
      </c>
      <c r="V912" s="511" t="str">
        <f>'別紙１-4月'!U767</f>
        <v/>
      </c>
      <c r="W912" s="511" t="str">
        <f>'別紙１-4月'!V767</f>
        <v/>
      </c>
      <c r="X912" s="510" t="str">
        <f>'別紙１-4月'!W767</f>
        <v/>
      </c>
    </row>
    <row r="913">
      <c r="B913" s="510" t="str">
        <f>'別紙１-4月'!A768</f>
        <v/>
      </c>
      <c r="C913" s="510" t="str">
        <f>'別紙１-4月'!B768</f>
        <v/>
      </c>
      <c r="D913" s="510" t="str">
        <f>'別紙１-4月'!C768</f>
        <v/>
      </c>
      <c r="E913" s="510" t="str">
        <f>'別紙１-4月'!D768</f>
        <v/>
      </c>
      <c r="F913" s="510" t="str">
        <f>'別紙１-4月'!E768</f>
        <v/>
      </c>
      <c r="G913" s="510" t="str">
        <f>'別紙１-4月'!F768</f>
        <v/>
      </c>
      <c r="H913" s="510" t="str">
        <f>'別紙１-4月'!G768</f>
        <v/>
      </c>
      <c r="I913" s="510" t="str">
        <f>'別紙１-4月'!H768</f>
        <v/>
      </c>
      <c r="J913" s="510" t="str">
        <f>'別紙１-4月'!I768</f>
        <v/>
      </c>
      <c r="K913" s="510" t="str">
        <f>'別紙１-4月'!J768</f>
        <v/>
      </c>
      <c r="L913" s="510" t="str">
        <f>'別紙１-4月'!K768</f>
        <v/>
      </c>
      <c r="M913" s="511" t="str">
        <f>'別紙１-4月'!L768</f>
        <v/>
      </c>
      <c r="N913" s="512" t="str">
        <f>'別紙１-4月'!M768</f>
        <v/>
      </c>
      <c r="O913" s="511" t="str">
        <f>'別紙１-4月'!N768</f>
        <v/>
      </c>
      <c r="P913" s="511" t="str">
        <f>'別紙１-4月'!O768</f>
        <v/>
      </c>
      <c r="Q913" s="511" t="str">
        <f>'別紙１-4月'!P768</f>
        <v/>
      </c>
      <c r="R913" s="511" t="str">
        <f>'別紙１-4月'!Q768</f>
        <v/>
      </c>
      <c r="S913" s="511" t="str">
        <f>'別紙１-4月'!R768</f>
        <v/>
      </c>
      <c r="T913" s="512" t="str">
        <f>'別紙１-4月'!S768</f>
        <v/>
      </c>
      <c r="U913" s="512" t="str">
        <f>'別紙１-4月'!T768</f>
        <v/>
      </c>
      <c r="V913" s="511" t="str">
        <f>'別紙１-4月'!U768</f>
        <v/>
      </c>
      <c r="W913" s="511" t="str">
        <f>'別紙１-4月'!V768</f>
        <v/>
      </c>
      <c r="X913" s="510" t="str">
        <f>'別紙１-4月'!W768</f>
        <v/>
      </c>
    </row>
    <row r="914">
      <c r="B914" s="510" t="str">
        <f>'別紙１-4月'!A769</f>
        <v/>
      </c>
      <c r="C914" s="510" t="str">
        <f>'別紙１-4月'!B769</f>
        <v/>
      </c>
      <c r="D914" s="510" t="str">
        <f>'別紙１-4月'!C769</f>
        <v/>
      </c>
      <c r="E914" s="510" t="str">
        <f>'別紙１-4月'!D769</f>
        <v/>
      </c>
      <c r="F914" s="510" t="str">
        <f>'別紙１-4月'!E769</f>
        <v/>
      </c>
      <c r="G914" s="510" t="str">
        <f>'別紙１-4月'!F769</f>
        <v/>
      </c>
      <c r="H914" s="510" t="str">
        <f>'別紙１-4月'!G769</f>
        <v/>
      </c>
      <c r="I914" s="510" t="str">
        <f>'別紙１-4月'!H769</f>
        <v/>
      </c>
      <c r="J914" s="510" t="str">
        <f>'別紙１-4月'!I769</f>
        <v/>
      </c>
      <c r="K914" s="510" t="str">
        <f>'別紙１-4月'!J769</f>
        <v/>
      </c>
      <c r="L914" s="510" t="str">
        <f>'別紙１-4月'!K769</f>
        <v/>
      </c>
      <c r="M914" s="511" t="str">
        <f>'別紙１-4月'!L769</f>
        <v/>
      </c>
      <c r="N914" s="512" t="str">
        <f>'別紙１-4月'!M769</f>
        <v/>
      </c>
      <c r="O914" s="511" t="str">
        <f>'別紙１-4月'!N769</f>
        <v/>
      </c>
      <c r="P914" s="511" t="str">
        <f>'別紙１-4月'!O769</f>
        <v/>
      </c>
      <c r="Q914" s="511" t="str">
        <f>'別紙１-4月'!P769</f>
        <v/>
      </c>
      <c r="R914" s="511" t="str">
        <f>'別紙１-4月'!Q769</f>
        <v/>
      </c>
      <c r="S914" s="511" t="str">
        <f>'別紙１-4月'!R769</f>
        <v/>
      </c>
      <c r="T914" s="512" t="str">
        <f>'別紙１-4月'!S769</f>
        <v/>
      </c>
      <c r="U914" s="512" t="str">
        <f>'別紙１-4月'!T769</f>
        <v/>
      </c>
      <c r="V914" s="511" t="str">
        <f>'別紙１-4月'!U769</f>
        <v/>
      </c>
      <c r="W914" s="511" t="str">
        <f>'別紙１-4月'!V769</f>
        <v/>
      </c>
      <c r="X914" s="510" t="str">
        <f>'別紙１-4月'!W769</f>
        <v/>
      </c>
    </row>
    <row r="915">
      <c r="B915" s="510" t="str">
        <f>'別紙１-4月'!A770</f>
        <v/>
      </c>
      <c r="C915" s="510" t="str">
        <f>'別紙１-4月'!B770</f>
        <v/>
      </c>
      <c r="D915" s="510" t="str">
        <f>'別紙１-4月'!C770</f>
        <v/>
      </c>
      <c r="E915" s="510" t="str">
        <f>'別紙１-4月'!D770</f>
        <v/>
      </c>
      <c r="F915" s="510" t="str">
        <f>'別紙１-4月'!E770</f>
        <v/>
      </c>
      <c r="G915" s="510" t="str">
        <f>'別紙１-4月'!F770</f>
        <v/>
      </c>
      <c r="H915" s="510" t="str">
        <f>'別紙１-4月'!G770</f>
        <v/>
      </c>
      <c r="I915" s="510" t="str">
        <f>'別紙１-4月'!H770</f>
        <v/>
      </c>
      <c r="J915" s="510" t="str">
        <f>'別紙１-4月'!I770</f>
        <v/>
      </c>
      <c r="K915" s="510" t="str">
        <f>'別紙１-4月'!J770</f>
        <v/>
      </c>
      <c r="L915" s="510" t="str">
        <f>'別紙１-4月'!K770</f>
        <v/>
      </c>
      <c r="M915" s="511" t="str">
        <f>'別紙１-4月'!L770</f>
        <v/>
      </c>
      <c r="N915" s="512" t="str">
        <f>'別紙１-4月'!M770</f>
        <v/>
      </c>
      <c r="O915" s="511" t="str">
        <f>'別紙１-4月'!N770</f>
        <v/>
      </c>
      <c r="P915" s="511" t="str">
        <f>'別紙１-4月'!O770</f>
        <v/>
      </c>
      <c r="Q915" s="511" t="str">
        <f>'別紙１-4月'!P770</f>
        <v/>
      </c>
      <c r="R915" s="511" t="str">
        <f>'別紙１-4月'!Q770</f>
        <v/>
      </c>
      <c r="S915" s="511" t="str">
        <f>'別紙１-4月'!R770</f>
        <v/>
      </c>
      <c r="T915" s="512" t="str">
        <f>'別紙１-4月'!S770</f>
        <v/>
      </c>
      <c r="U915" s="512" t="str">
        <f>'別紙１-4月'!T770</f>
        <v/>
      </c>
      <c r="V915" s="511" t="str">
        <f>'別紙１-4月'!U770</f>
        <v/>
      </c>
      <c r="W915" s="511" t="str">
        <f>'別紙１-4月'!V770</f>
        <v/>
      </c>
      <c r="X915" s="510" t="str">
        <f>'別紙１-4月'!W770</f>
        <v/>
      </c>
    </row>
    <row r="916">
      <c r="B916" s="510" t="str">
        <f>'別紙１-4月'!A771</f>
        <v/>
      </c>
      <c r="C916" s="510" t="str">
        <f>'別紙１-4月'!B771</f>
        <v/>
      </c>
      <c r="D916" s="510" t="str">
        <f>'別紙１-4月'!C771</f>
        <v/>
      </c>
      <c r="E916" s="510" t="str">
        <f>'別紙１-4月'!D771</f>
        <v/>
      </c>
      <c r="F916" s="510" t="str">
        <f>'別紙１-4月'!E771</f>
        <v/>
      </c>
      <c r="G916" s="510" t="str">
        <f>'別紙１-4月'!F771</f>
        <v/>
      </c>
      <c r="H916" s="510" t="str">
        <f>'別紙１-4月'!G771</f>
        <v/>
      </c>
      <c r="I916" s="510" t="str">
        <f>'別紙１-4月'!H771</f>
        <v/>
      </c>
      <c r="J916" s="510" t="str">
        <f>'別紙１-4月'!I771</f>
        <v/>
      </c>
      <c r="K916" s="510" t="str">
        <f>'別紙１-4月'!J771</f>
        <v/>
      </c>
      <c r="L916" s="510" t="str">
        <f>'別紙１-4月'!K771</f>
        <v/>
      </c>
      <c r="M916" s="511" t="str">
        <f>'別紙１-4月'!L771</f>
        <v/>
      </c>
      <c r="N916" s="512" t="str">
        <f>'別紙１-4月'!M771</f>
        <v/>
      </c>
      <c r="O916" s="511" t="str">
        <f>'別紙１-4月'!N771</f>
        <v/>
      </c>
      <c r="P916" s="511" t="str">
        <f>'別紙１-4月'!O771</f>
        <v/>
      </c>
      <c r="Q916" s="511" t="str">
        <f>'別紙１-4月'!P771</f>
        <v/>
      </c>
      <c r="R916" s="511" t="str">
        <f>'別紙１-4月'!Q771</f>
        <v/>
      </c>
      <c r="S916" s="511" t="str">
        <f>'別紙１-4月'!R771</f>
        <v/>
      </c>
      <c r="T916" s="512" t="str">
        <f>'別紙１-4月'!S771</f>
        <v/>
      </c>
      <c r="U916" s="512" t="str">
        <f>'別紙１-4月'!T771</f>
        <v/>
      </c>
      <c r="V916" s="511" t="str">
        <f>'別紙１-4月'!U771</f>
        <v/>
      </c>
      <c r="W916" s="511" t="str">
        <f>'別紙１-4月'!V771</f>
        <v/>
      </c>
      <c r="X916" s="510" t="str">
        <f>'別紙１-4月'!W771</f>
        <v/>
      </c>
    </row>
    <row r="917">
      <c r="B917" s="510" t="str">
        <f>'別紙１-4月'!A772</f>
        <v/>
      </c>
      <c r="C917" s="510" t="str">
        <f>'別紙１-4月'!B772</f>
        <v/>
      </c>
      <c r="D917" s="510" t="str">
        <f>'別紙１-4月'!C772</f>
        <v/>
      </c>
      <c r="E917" s="510" t="str">
        <f>'別紙１-4月'!D772</f>
        <v/>
      </c>
      <c r="F917" s="510" t="str">
        <f>'別紙１-4月'!E772</f>
        <v/>
      </c>
      <c r="G917" s="510" t="str">
        <f>'別紙１-4月'!F772</f>
        <v/>
      </c>
      <c r="H917" s="510" t="str">
        <f>'別紙１-4月'!G772</f>
        <v/>
      </c>
      <c r="I917" s="510" t="str">
        <f>'別紙１-4月'!H772</f>
        <v/>
      </c>
      <c r="J917" s="510" t="str">
        <f>'別紙１-4月'!I772</f>
        <v/>
      </c>
      <c r="K917" s="510" t="str">
        <f>'別紙１-4月'!J772</f>
        <v/>
      </c>
      <c r="L917" s="510" t="str">
        <f>'別紙１-4月'!K772</f>
        <v/>
      </c>
      <c r="M917" s="511" t="str">
        <f>'別紙１-4月'!L772</f>
        <v/>
      </c>
      <c r="N917" s="512" t="str">
        <f>'別紙１-4月'!M772</f>
        <v/>
      </c>
      <c r="O917" s="511" t="str">
        <f>'別紙１-4月'!N772</f>
        <v/>
      </c>
      <c r="P917" s="511" t="str">
        <f>'別紙１-4月'!O772</f>
        <v/>
      </c>
      <c r="Q917" s="511" t="str">
        <f>'別紙１-4月'!P772</f>
        <v/>
      </c>
      <c r="R917" s="511" t="str">
        <f>'別紙１-4月'!Q772</f>
        <v/>
      </c>
      <c r="S917" s="511" t="str">
        <f>'別紙１-4月'!R772</f>
        <v/>
      </c>
      <c r="T917" s="512" t="str">
        <f>'別紙１-4月'!S772</f>
        <v/>
      </c>
      <c r="U917" s="512" t="str">
        <f>'別紙１-4月'!T772</f>
        <v/>
      </c>
      <c r="V917" s="511" t="str">
        <f>'別紙１-4月'!U772</f>
        <v/>
      </c>
      <c r="W917" s="511" t="str">
        <f>'別紙１-4月'!V772</f>
        <v/>
      </c>
      <c r="X917" s="510" t="str">
        <f>'別紙１-4月'!W772</f>
        <v/>
      </c>
    </row>
    <row r="918">
      <c r="B918" s="510" t="str">
        <f>'別紙１-4月'!A773</f>
        <v/>
      </c>
      <c r="C918" s="510" t="str">
        <f>'別紙１-4月'!B773</f>
        <v/>
      </c>
      <c r="D918" s="510" t="str">
        <f>'別紙１-4月'!C773</f>
        <v/>
      </c>
      <c r="E918" s="510" t="str">
        <f>'別紙１-4月'!D773</f>
        <v/>
      </c>
      <c r="F918" s="510" t="str">
        <f>'別紙１-4月'!E773</f>
        <v/>
      </c>
      <c r="G918" s="510" t="str">
        <f>'別紙１-4月'!F773</f>
        <v/>
      </c>
      <c r="H918" s="510" t="str">
        <f>'別紙１-4月'!G773</f>
        <v/>
      </c>
      <c r="I918" s="510" t="str">
        <f>'別紙１-4月'!H773</f>
        <v/>
      </c>
      <c r="J918" s="510" t="str">
        <f>'別紙１-4月'!I773</f>
        <v/>
      </c>
      <c r="K918" s="510" t="str">
        <f>'別紙１-4月'!J773</f>
        <v/>
      </c>
      <c r="L918" s="510" t="str">
        <f>'別紙１-4月'!K773</f>
        <v/>
      </c>
      <c r="M918" s="511" t="str">
        <f>'別紙１-4月'!L773</f>
        <v/>
      </c>
      <c r="N918" s="512" t="str">
        <f>'別紙１-4月'!M773</f>
        <v/>
      </c>
      <c r="O918" s="511" t="str">
        <f>'別紙１-4月'!N773</f>
        <v/>
      </c>
      <c r="P918" s="511" t="str">
        <f>'別紙１-4月'!O773</f>
        <v/>
      </c>
      <c r="Q918" s="511" t="str">
        <f>'別紙１-4月'!P773</f>
        <v/>
      </c>
      <c r="R918" s="511" t="str">
        <f>'別紙１-4月'!Q773</f>
        <v/>
      </c>
      <c r="S918" s="511" t="str">
        <f>'別紙１-4月'!R773</f>
        <v/>
      </c>
      <c r="T918" s="512" t="str">
        <f>'別紙１-4月'!S773</f>
        <v/>
      </c>
      <c r="U918" s="512" t="str">
        <f>'別紙１-4月'!T773</f>
        <v/>
      </c>
      <c r="V918" s="511" t="str">
        <f>'別紙１-4月'!U773</f>
        <v/>
      </c>
      <c r="W918" s="511" t="str">
        <f>'別紙１-4月'!V773</f>
        <v/>
      </c>
      <c r="X918" s="510" t="str">
        <f>'別紙１-4月'!W773</f>
        <v/>
      </c>
    </row>
    <row r="919">
      <c r="B919" s="510" t="str">
        <f>'別紙１-4月'!A774</f>
        <v/>
      </c>
      <c r="C919" s="510" t="str">
        <f>'別紙１-4月'!B774</f>
        <v/>
      </c>
      <c r="D919" s="510" t="str">
        <f>'別紙１-4月'!C774</f>
        <v/>
      </c>
      <c r="E919" s="510" t="str">
        <f>'別紙１-4月'!D774</f>
        <v/>
      </c>
      <c r="F919" s="510" t="str">
        <f>'別紙１-4月'!E774</f>
        <v/>
      </c>
      <c r="G919" s="510" t="str">
        <f>'別紙１-4月'!F774</f>
        <v/>
      </c>
      <c r="H919" s="510" t="str">
        <f>'別紙１-4月'!G774</f>
        <v/>
      </c>
      <c r="I919" s="510" t="str">
        <f>'別紙１-4月'!H774</f>
        <v/>
      </c>
      <c r="J919" s="510" t="str">
        <f>'別紙１-4月'!I774</f>
        <v/>
      </c>
      <c r="K919" s="510" t="str">
        <f>'別紙１-4月'!J774</f>
        <v/>
      </c>
      <c r="L919" s="510" t="str">
        <f>'別紙１-4月'!K774</f>
        <v/>
      </c>
      <c r="M919" s="511" t="str">
        <f>'別紙１-4月'!L774</f>
        <v/>
      </c>
      <c r="N919" s="512" t="str">
        <f>'別紙１-4月'!M774</f>
        <v/>
      </c>
      <c r="O919" s="511" t="str">
        <f>'別紙１-4月'!N774</f>
        <v/>
      </c>
      <c r="P919" s="511" t="str">
        <f>'別紙１-4月'!O774</f>
        <v/>
      </c>
      <c r="Q919" s="511" t="str">
        <f>'別紙１-4月'!P774</f>
        <v/>
      </c>
      <c r="R919" s="511" t="str">
        <f>'別紙１-4月'!Q774</f>
        <v/>
      </c>
      <c r="S919" s="511" t="str">
        <f>'別紙１-4月'!R774</f>
        <v/>
      </c>
      <c r="T919" s="512" t="str">
        <f>'別紙１-4月'!S774</f>
        <v/>
      </c>
      <c r="U919" s="512" t="str">
        <f>'別紙１-4月'!T774</f>
        <v/>
      </c>
      <c r="V919" s="511" t="str">
        <f>'別紙１-4月'!U774</f>
        <v/>
      </c>
      <c r="W919" s="511" t="str">
        <f>'別紙１-4月'!V774</f>
        <v/>
      </c>
      <c r="X919" s="510" t="str">
        <f>'別紙１-4月'!W774</f>
        <v/>
      </c>
    </row>
    <row r="920">
      <c r="B920" s="510" t="str">
        <f>'別紙１-4月'!A775</f>
        <v/>
      </c>
      <c r="C920" s="510" t="str">
        <f>'別紙１-4月'!B775</f>
        <v/>
      </c>
      <c r="D920" s="510" t="str">
        <f>'別紙１-4月'!C775</f>
        <v/>
      </c>
      <c r="E920" s="510" t="str">
        <f>'別紙１-4月'!D775</f>
        <v/>
      </c>
      <c r="F920" s="510" t="str">
        <f>'別紙１-4月'!E775</f>
        <v/>
      </c>
      <c r="G920" s="510" t="str">
        <f>'別紙１-4月'!F775</f>
        <v/>
      </c>
      <c r="H920" s="510" t="str">
        <f>'別紙１-4月'!G775</f>
        <v/>
      </c>
      <c r="I920" s="510" t="str">
        <f>'別紙１-4月'!H775</f>
        <v/>
      </c>
      <c r="J920" s="510" t="str">
        <f>'別紙１-4月'!I775</f>
        <v/>
      </c>
      <c r="K920" s="510" t="str">
        <f>'別紙１-4月'!J775</f>
        <v/>
      </c>
      <c r="L920" s="510" t="str">
        <f>'別紙１-4月'!K775</f>
        <v/>
      </c>
      <c r="M920" s="511" t="str">
        <f>'別紙１-4月'!L775</f>
        <v/>
      </c>
      <c r="N920" s="512" t="str">
        <f>'別紙１-4月'!M775</f>
        <v/>
      </c>
      <c r="O920" s="511" t="str">
        <f>'別紙１-4月'!N775</f>
        <v/>
      </c>
      <c r="P920" s="511" t="str">
        <f>'別紙１-4月'!O775</f>
        <v/>
      </c>
      <c r="Q920" s="511" t="str">
        <f>'別紙１-4月'!P775</f>
        <v/>
      </c>
      <c r="R920" s="511" t="str">
        <f>'別紙１-4月'!Q775</f>
        <v/>
      </c>
      <c r="S920" s="511" t="str">
        <f>'別紙１-4月'!R775</f>
        <v/>
      </c>
      <c r="T920" s="512" t="str">
        <f>'別紙１-4月'!S775</f>
        <v/>
      </c>
      <c r="U920" s="512" t="str">
        <f>'別紙１-4月'!T775</f>
        <v/>
      </c>
      <c r="V920" s="511" t="str">
        <f>'別紙１-4月'!U775</f>
        <v/>
      </c>
      <c r="W920" s="511" t="str">
        <f>'別紙１-4月'!V775</f>
        <v/>
      </c>
      <c r="X920" s="510" t="str">
        <f>'別紙１-4月'!W775</f>
        <v/>
      </c>
    </row>
    <row r="921">
      <c r="B921" s="510" t="str">
        <f>'別紙１-4月'!A776</f>
        <v/>
      </c>
      <c r="C921" s="510" t="str">
        <f>'別紙１-4月'!B776</f>
        <v/>
      </c>
      <c r="D921" s="510" t="str">
        <f>'別紙１-4月'!C776</f>
        <v/>
      </c>
      <c r="E921" s="510" t="str">
        <f>'別紙１-4月'!D776</f>
        <v/>
      </c>
      <c r="F921" s="510" t="str">
        <f>'別紙１-4月'!E776</f>
        <v/>
      </c>
      <c r="G921" s="510" t="str">
        <f>'別紙１-4月'!F776</f>
        <v/>
      </c>
      <c r="H921" s="510" t="str">
        <f>'別紙１-4月'!G776</f>
        <v/>
      </c>
      <c r="I921" s="510" t="str">
        <f>'別紙１-4月'!H776</f>
        <v/>
      </c>
      <c r="J921" s="510" t="str">
        <f>'別紙１-4月'!I776</f>
        <v/>
      </c>
      <c r="K921" s="510" t="str">
        <f>'別紙１-4月'!J776</f>
        <v/>
      </c>
      <c r="L921" s="510" t="str">
        <f>'別紙１-4月'!K776</f>
        <v/>
      </c>
      <c r="M921" s="511" t="str">
        <f>'別紙１-4月'!L776</f>
        <v/>
      </c>
      <c r="N921" s="512" t="str">
        <f>'別紙１-4月'!M776</f>
        <v/>
      </c>
      <c r="O921" s="511" t="str">
        <f>'別紙１-4月'!N776</f>
        <v/>
      </c>
      <c r="P921" s="511" t="str">
        <f>'別紙１-4月'!O776</f>
        <v/>
      </c>
      <c r="Q921" s="511" t="str">
        <f>'別紙１-4月'!P776</f>
        <v/>
      </c>
      <c r="R921" s="511" t="str">
        <f>'別紙１-4月'!Q776</f>
        <v/>
      </c>
      <c r="S921" s="511" t="str">
        <f>'別紙１-4月'!R776</f>
        <v/>
      </c>
      <c r="T921" s="512" t="str">
        <f>'別紙１-4月'!S776</f>
        <v/>
      </c>
      <c r="U921" s="512" t="str">
        <f>'別紙１-4月'!T776</f>
        <v/>
      </c>
      <c r="V921" s="511" t="str">
        <f>'別紙１-4月'!U776</f>
        <v/>
      </c>
      <c r="W921" s="511" t="str">
        <f>'別紙１-4月'!V776</f>
        <v/>
      </c>
      <c r="X921" s="510" t="str">
        <f>'別紙１-4月'!W776</f>
        <v/>
      </c>
    </row>
    <row r="922">
      <c r="B922" s="510" t="str">
        <f>'別紙１-4月'!A777</f>
        <v/>
      </c>
      <c r="C922" s="510" t="str">
        <f>'別紙１-4月'!B777</f>
        <v/>
      </c>
      <c r="D922" s="510" t="str">
        <f>'別紙１-4月'!C777</f>
        <v/>
      </c>
      <c r="E922" s="510" t="str">
        <f>'別紙１-4月'!D777</f>
        <v/>
      </c>
      <c r="F922" s="510" t="str">
        <f>'別紙１-4月'!E777</f>
        <v/>
      </c>
      <c r="G922" s="510" t="str">
        <f>'別紙１-4月'!F777</f>
        <v/>
      </c>
      <c r="H922" s="510" t="str">
        <f>'別紙１-4月'!G777</f>
        <v/>
      </c>
      <c r="I922" s="510" t="str">
        <f>'別紙１-4月'!H777</f>
        <v/>
      </c>
      <c r="J922" s="510" t="str">
        <f>'別紙１-4月'!I777</f>
        <v/>
      </c>
      <c r="K922" s="510" t="str">
        <f>'別紙１-4月'!J777</f>
        <v/>
      </c>
      <c r="L922" s="510" t="str">
        <f>'別紙１-4月'!K777</f>
        <v/>
      </c>
      <c r="M922" s="511" t="str">
        <f>'別紙１-4月'!L777</f>
        <v/>
      </c>
      <c r="N922" s="512" t="str">
        <f>'別紙１-4月'!M777</f>
        <v/>
      </c>
      <c r="O922" s="511" t="str">
        <f>'別紙１-4月'!N777</f>
        <v/>
      </c>
      <c r="P922" s="511" t="str">
        <f>'別紙１-4月'!O777</f>
        <v/>
      </c>
      <c r="Q922" s="511" t="str">
        <f>'別紙１-4月'!P777</f>
        <v/>
      </c>
      <c r="R922" s="511" t="str">
        <f>'別紙１-4月'!Q777</f>
        <v/>
      </c>
      <c r="S922" s="511" t="str">
        <f>'別紙１-4月'!R777</f>
        <v/>
      </c>
      <c r="T922" s="512" t="str">
        <f>'別紙１-4月'!S777</f>
        <v/>
      </c>
      <c r="U922" s="512" t="str">
        <f>'別紙１-4月'!T777</f>
        <v/>
      </c>
      <c r="V922" s="511" t="str">
        <f>'別紙１-4月'!U777</f>
        <v/>
      </c>
      <c r="W922" s="511" t="str">
        <f>'別紙１-4月'!V777</f>
        <v/>
      </c>
      <c r="X922" s="510" t="str">
        <f>'別紙１-4月'!W777</f>
        <v/>
      </c>
    </row>
    <row r="923">
      <c r="B923" s="510" t="str">
        <f>'別紙１-4月'!A778</f>
        <v/>
      </c>
      <c r="C923" s="510" t="str">
        <f>'別紙１-4月'!B778</f>
        <v/>
      </c>
      <c r="D923" s="510" t="str">
        <f>'別紙１-4月'!C778</f>
        <v/>
      </c>
      <c r="E923" s="510" t="str">
        <f>'別紙１-4月'!D778</f>
        <v/>
      </c>
      <c r="F923" s="510" t="str">
        <f>'別紙１-4月'!E778</f>
        <v/>
      </c>
      <c r="G923" s="510" t="str">
        <f>'別紙１-4月'!F778</f>
        <v/>
      </c>
      <c r="H923" s="510" t="str">
        <f>'別紙１-4月'!G778</f>
        <v/>
      </c>
      <c r="I923" s="510" t="str">
        <f>'別紙１-4月'!H778</f>
        <v/>
      </c>
      <c r="J923" s="510" t="str">
        <f>'別紙１-4月'!I778</f>
        <v/>
      </c>
      <c r="K923" s="510" t="str">
        <f>'別紙１-4月'!J778</f>
        <v/>
      </c>
      <c r="L923" s="510" t="str">
        <f>'別紙１-4月'!K778</f>
        <v/>
      </c>
      <c r="M923" s="511" t="str">
        <f>'別紙１-4月'!L778</f>
        <v/>
      </c>
      <c r="N923" s="512" t="str">
        <f>'別紙１-4月'!M778</f>
        <v/>
      </c>
      <c r="O923" s="511" t="str">
        <f>'別紙１-4月'!N778</f>
        <v/>
      </c>
      <c r="P923" s="511" t="str">
        <f>'別紙１-4月'!O778</f>
        <v/>
      </c>
      <c r="Q923" s="511" t="str">
        <f>'別紙１-4月'!P778</f>
        <v/>
      </c>
      <c r="R923" s="511" t="str">
        <f>'別紙１-4月'!Q778</f>
        <v/>
      </c>
      <c r="S923" s="511" t="str">
        <f>'別紙１-4月'!R778</f>
        <v/>
      </c>
      <c r="T923" s="512" t="str">
        <f>'別紙１-4月'!S778</f>
        <v/>
      </c>
      <c r="U923" s="512" t="str">
        <f>'別紙１-4月'!T778</f>
        <v/>
      </c>
      <c r="V923" s="511" t="str">
        <f>'別紙１-4月'!U778</f>
        <v/>
      </c>
      <c r="W923" s="511" t="str">
        <f>'別紙１-4月'!V778</f>
        <v/>
      </c>
      <c r="X923" s="510" t="str">
        <f>'別紙１-4月'!W778</f>
        <v/>
      </c>
    </row>
    <row r="924">
      <c r="B924" s="510" t="str">
        <f>'別紙１-4月'!A779</f>
        <v/>
      </c>
      <c r="C924" s="510" t="str">
        <f>'別紙１-4月'!B779</f>
        <v/>
      </c>
      <c r="D924" s="510" t="str">
        <f>'別紙１-4月'!C779</f>
        <v/>
      </c>
      <c r="E924" s="510" t="str">
        <f>'別紙１-4月'!D779</f>
        <v/>
      </c>
      <c r="F924" s="510" t="str">
        <f>'別紙１-4月'!E779</f>
        <v/>
      </c>
      <c r="G924" s="510" t="str">
        <f>'別紙１-4月'!F779</f>
        <v/>
      </c>
      <c r="H924" s="510" t="str">
        <f>'別紙１-4月'!G779</f>
        <v/>
      </c>
      <c r="I924" s="510" t="str">
        <f>'別紙１-4月'!H779</f>
        <v/>
      </c>
      <c r="J924" s="510" t="str">
        <f>'別紙１-4月'!I779</f>
        <v/>
      </c>
      <c r="K924" s="510" t="str">
        <f>'別紙１-4月'!J779</f>
        <v/>
      </c>
      <c r="L924" s="510" t="str">
        <f>'別紙１-4月'!K779</f>
        <v/>
      </c>
      <c r="M924" s="511" t="str">
        <f>'別紙１-4月'!L779</f>
        <v/>
      </c>
      <c r="N924" s="512" t="str">
        <f>'別紙１-4月'!M779</f>
        <v/>
      </c>
      <c r="O924" s="511" t="str">
        <f>'別紙１-4月'!N779</f>
        <v/>
      </c>
      <c r="P924" s="511" t="str">
        <f>'別紙１-4月'!O779</f>
        <v/>
      </c>
      <c r="Q924" s="511" t="str">
        <f>'別紙１-4月'!P779</f>
        <v/>
      </c>
      <c r="R924" s="511" t="str">
        <f>'別紙１-4月'!Q779</f>
        <v/>
      </c>
      <c r="S924" s="511" t="str">
        <f>'別紙１-4月'!R779</f>
        <v/>
      </c>
      <c r="T924" s="512" t="str">
        <f>'別紙１-4月'!S779</f>
        <v/>
      </c>
      <c r="U924" s="512" t="str">
        <f>'別紙１-4月'!T779</f>
        <v/>
      </c>
      <c r="V924" s="511" t="str">
        <f>'別紙１-4月'!U779</f>
        <v/>
      </c>
      <c r="W924" s="511" t="str">
        <f>'別紙１-4月'!V779</f>
        <v/>
      </c>
      <c r="X924" s="510" t="str">
        <f>'別紙１-4月'!W779</f>
        <v/>
      </c>
    </row>
    <row r="925">
      <c r="B925" s="510" t="str">
        <f>'別紙１-4月'!A780</f>
        <v/>
      </c>
      <c r="C925" s="510" t="str">
        <f>'別紙１-4月'!B780</f>
        <v/>
      </c>
      <c r="D925" s="510" t="str">
        <f>'別紙１-4月'!C780</f>
        <v/>
      </c>
      <c r="E925" s="510" t="str">
        <f>'別紙１-4月'!D780</f>
        <v/>
      </c>
      <c r="F925" s="510" t="str">
        <f>'別紙１-4月'!E780</f>
        <v/>
      </c>
      <c r="G925" s="510" t="str">
        <f>'別紙１-4月'!F780</f>
        <v/>
      </c>
      <c r="H925" s="510" t="str">
        <f>'別紙１-4月'!G780</f>
        <v/>
      </c>
      <c r="I925" s="510" t="str">
        <f>'別紙１-4月'!H780</f>
        <v/>
      </c>
      <c r="J925" s="510" t="str">
        <f>'別紙１-4月'!I780</f>
        <v/>
      </c>
      <c r="K925" s="510" t="str">
        <f>'別紙１-4月'!J780</f>
        <v/>
      </c>
      <c r="L925" s="510" t="str">
        <f>'別紙１-4月'!K780</f>
        <v/>
      </c>
      <c r="M925" s="511" t="str">
        <f>'別紙１-4月'!L780</f>
        <v/>
      </c>
      <c r="N925" s="512" t="str">
        <f>'別紙１-4月'!M780</f>
        <v/>
      </c>
      <c r="O925" s="511" t="str">
        <f>'別紙１-4月'!N780</f>
        <v/>
      </c>
      <c r="P925" s="511" t="str">
        <f>'別紙１-4月'!O780</f>
        <v/>
      </c>
      <c r="Q925" s="511" t="str">
        <f>'別紙１-4月'!P780</f>
        <v/>
      </c>
      <c r="R925" s="511" t="str">
        <f>'別紙１-4月'!Q780</f>
        <v/>
      </c>
      <c r="S925" s="511" t="str">
        <f>'別紙１-4月'!R780</f>
        <v/>
      </c>
      <c r="T925" s="512" t="str">
        <f>'別紙１-4月'!S780</f>
        <v/>
      </c>
      <c r="U925" s="512" t="str">
        <f>'別紙１-4月'!T780</f>
        <v/>
      </c>
      <c r="V925" s="511" t="str">
        <f>'別紙１-4月'!U780</f>
        <v/>
      </c>
      <c r="W925" s="511" t="str">
        <f>'別紙１-4月'!V780</f>
        <v/>
      </c>
      <c r="X925" s="510" t="str">
        <f>'別紙１-4月'!W780</f>
        <v/>
      </c>
    </row>
    <row r="926">
      <c r="B926" s="510" t="str">
        <f>'別紙１-4月'!A781</f>
        <v/>
      </c>
      <c r="C926" s="510" t="str">
        <f>'別紙１-4月'!B781</f>
        <v/>
      </c>
      <c r="D926" s="510" t="str">
        <f>'別紙１-4月'!C781</f>
        <v/>
      </c>
      <c r="E926" s="510" t="str">
        <f>'別紙１-4月'!D781</f>
        <v/>
      </c>
      <c r="F926" s="510" t="str">
        <f>'別紙１-4月'!E781</f>
        <v/>
      </c>
      <c r="G926" s="510" t="str">
        <f>'別紙１-4月'!F781</f>
        <v/>
      </c>
      <c r="H926" s="510" t="str">
        <f>'別紙１-4月'!G781</f>
        <v/>
      </c>
      <c r="I926" s="510" t="str">
        <f>'別紙１-4月'!H781</f>
        <v/>
      </c>
      <c r="J926" s="510" t="str">
        <f>'別紙１-4月'!I781</f>
        <v/>
      </c>
      <c r="K926" s="510" t="str">
        <f>'別紙１-4月'!J781</f>
        <v/>
      </c>
      <c r="L926" s="510" t="str">
        <f>'別紙１-4月'!K781</f>
        <v/>
      </c>
      <c r="M926" s="511" t="str">
        <f>'別紙１-4月'!L781</f>
        <v/>
      </c>
      <c r="N926" s="512" t="str">
        <f>'別紙１-4月'!M781</f>
        <v/>
      </c>
      <c r="O926" s="511" t="str">
        <f>'別紙１-4月'!N781</f>
        <v/>
      </c>
      <c r="P926" s="511" t="str">
        <f>'別紙１-4月'!O781</f>
        <v/>
      </c>
      <c r="Q926" s="511" t="str">
        <f>'別紙１-4月'!P781</f>
        <v/>
      </c>
      <c r="R926" s="511" t="str">
        <f>'別紙１-4月'!Q781</f>
        <v/>
      </c>
      <c r="S926" s="511" t="str">
        <f>'別紙１-4月'!R781</f>
        <v/>
      </c>
      <c r="T926" s="512" t="str">
        <f>'別紙１-4月'!S781</f>
        <v/>
      </c>
      <c r="U926" s="512" t="str">
        <f>'別紙１-4月'!T781</f>
        <v/>
      </c>
      <c r="V926" s="511" t="str">
        <f>'別紙１-4月'!U781</f>
        <v/>
      </c>
      <c r="W926" s="511" t="str">
        <f>'別紙１-4月'!V781</f>
        <v/>
      </c>
      <c r="X926" s="510" t="str">
        <f>'別紙１-4月'!W781</f>
        <v/>
      </c>
    </row>
    <row r="927">
      <c r="B927" s="510" t="str">
        <f>'別紙１-4月'!A782</f>
        <v/>
      </c>
      <c r="C927" s="510" t="str">
        <f>'別紙１-4月'!B782</f>
        <v/>
      </c>
      <c r="D927" s="510" t="str">
        <f>'別紙１-4月'!C782</f>
        <v/>
      </c>
      <c r="E927" s="510" t="str">
        <f>'別紙１-4月'!D782</f>
        <v/>
      </c>
      <c r="F927" s="510" t="str">
        <f>'別紙１-4月'!E782</f>
        <v/>
      </c>
      <c r="G927" s="510" t="str">
        <f>'別紙１-4月'!F782</f>
        <v/>
      </c>
      <c r="H927" s="510" t="str">
        <f>'別紙１-4月'!G782</f>
        <v/>
      </c>
      <c r="I927" s="510" t="str">
        <f>'別紙１-4月'!H782</f>
        <v/>
      </c>
      <c r="J927" s="510" t="str">
        <f>'別紙１-4月'!I782</f>
        <v/>
      </c>
      <c r="K927" s="510" t="str">
        <f>'別紙１-4月'!J782</f>
        <v/>
      </c>
      <c r="L927" s="510" t="str">
        <f>'別紙１-4月'!K782</f>
        <v/>
      </c>
      <c r="M927" s="511" t="str">
        <f>'別紙１-4月'!L782</f>
        <v/>
      </c>
      <c r="N927" s="512" t="str">
        <f>'別紙１-4月'!M782</f>
        <v/>
      </c>
      <c r="O927" s="511" t="str">
        <f>'別紙１-4月'!N782</f>
        <v/>
      </c>
      <c r="P927" s="511" t="str">
        <f>'別紙１-4月'!O782</f>
        <v/>
      </c>
      <c r="Q927" s="511" t="str">
        <f>'別紙１-4月'!P782</f>
        <v/>
      </c>
      <c r="R927" s="511" t="str">
        <f>'別紙１-4月'!Q782</f>
        <v/>
      </c>
      <c r="S927" s="511" t="str">
        <f>'別紙１-4月'!R782</f>
        <v/>
      </c>
      <c r="T927" s="512" t="str">
        <f>'別紙１-4月'!S782</f>
        <v/>
      </c>
      <c r="U927" s="512" t="str">
        <f>'別紙１-4月'!T782</f>
        <v/>
      </c>
      <c r="V927" s="511" t="str">
        <f>'別紙１-4月'!U782</f>
        <v/>
      </c>
      <c r="W927" s="511" t="str">
        <f>'別紙１-4月'!V782</f>
        <v/>
      </c>
      <c r="X927" s="510" t="str">
        <f>'別紙１-4月'!W782</f>
        <v/>
      </c>
    </row>
    <row r="928">
      <c r="B928" s="510" t="str">
        <f>'別紙１-4月'!A783</f>
        <v/>
      </c>
      <c r="C928" s="510" t="str">
        <f>'別紙１-4月'!B783</f>
        <v/>
      </c>
      <c r="D928" s="510" t="str">
        <f>'別紙１-4月'!C783</f>
        <v/>
      </c>
      <c r="E928" s="510" t="str">
        <f>'別紙１-4月'!D783</f>
        <v/>
      </c>
      <c r="F928" s="510" t="str">
        <f>'別紙１-4月'!E783</f>
        <v/>
      </c>
      <c r="G928" s="510" t="str">
        <f>'別紙１-4月'!F783</f>
        <v/>
      </c>
      <c r="H928" s="510" t="str">
        <f>'別紙１-4月'!G783</f>
        <v/>
      </c>
      <c r="I928" s="510" t="str">
        <f>'別紙１-4月'!H783</f>
        <v/>
      </c>
      <c r="J928" s="510" t="str">
        <f>'別紙１-4月'!I783</f>
        <v/>
      </c>
      <c r="K928" s="510" t="str">
        <f>'別紙１-4月'!J783</f>
        <v/>
      </c>
      <c r="L928" s="510" t="str">
        <f>'別紙１-4月'!K783</f>
        <v/>
      </c>
      <c r="M928" s="511" t="str">
        <f>'別紙１-4月'!L783</f>
        <v/>
      </c>
      <c r="N928" s="512" t="str">
        <f>'別紙１-4月'!M783</f>
        <v/>
      </c>
      <c r="O928" s="511" t="str">
        <f>'別紙１-4月'!N783</f>
        <v/>
      </c>
      <c r="P928" s="511" t="str">
        <f>'別紙１-4月'!O783</f>
        <v/>
      </c>
      <c r="Q928" s="511" t="str">
        <f>'別紙１-4月'!P783</f>
        <v/>
      </c>
      <c r="R928" s="511" t="str">
        <f>'別紙１-4月'!Q783</f>
        <v/>
      </c>
      <c r="S928" s="511" t="str">
        <f>'別紙１-4月'!R783</f>
        <v/>
      </c>
      <c r="T928" s="512" t="str">
        <f>'別紙１-4月'!S783</f>
        <v/>
      </c>
      <c r="U928" s="512" t="str">
        <f>'別紙１-4月'!T783</f>
        <v/>
      </c>
      <c r="V928" s="511" t="str">
        <f>'別紙１-4月'!U783</f>
        <v/>
      </c>
      <c r="W928" s="511" t="str">
        <f>'別紙１-4月'!V783</f>
        <v/>
      </c>
      <c r="X928" s="510" t="str">
        <f>'別紙１-4月'!W783</f>
        <v/>
      </c>
    </row>
    <row r="929">
      <c r="B929" s="510" t="str">
        <f>'別紙１-4月'!A784</f>
        <v/>
      </c>
      <c r="C929" s="510" t="str">
        <f>'別紙１-4月'!B784</f>
        <v/>
      </c>
      <c r="D929" s="510" t="str">
        <f>'別紙１-4月'!C784</f>
        <v/>
      </c>
      <c r="E929" s="510" t="str">
        <f>'別紙１-4月'!D784</f>
        <v/>
      </c>
      <c r="F929" s="510" t="str">
        <f>'別紙１-4月'!E784</f>
        <v/>
      </c>
      <c r="G929" s="510" t="str">
        <f>'別紙１-4月'!F784</f>
        <v/>
      </c>
      <c r="H929" s="510" t="str">
        <f>'別紙１-4月'!G784</f>
        <v/>
      </c>
      <c r="I929" s="510" t="str">
        <f>'別紙１-4月'!H784</f>
        <v/>
      </c>
      <c r="J929" s="510" t="str">
        <f>'別紙１-4月'!I784</f>
        <v/>
      </c>
      <c r="K929" s="510" t="str">
        <f>'別紙１-4月'!J784</f>
        <v/>
      </c>
      <c r="L929" s="510" t="str">
        <f>'別紙１-4月'!K784</f>
        <v/>
      </c>
      <c r="M929" s="511" t="str">
        <f>'別紙１-4月'!L784</f>
        <v/>
      </c>
      <c r="N929" s="512" t="str">
        <f>'別紙１-4月'!M784</f>
        <v/>
      </c>
      <c r="O929" s="511" t="str">
        <f>'別紙１-4月'!N784</f>
        <v/>
      </c>
      <c r="P929" s="511" t="str">
        <f>'別紙１-4月'!O784</f>
        <v/>
      </c>
      <c r="Q929" s="511" t="str">
        <f>'別紙１-4月'!P784</f>
        <v/>
      </c>
      <c r="R929" s="511" t="str">
        <f>'別紙１-4月'!Q784</f>
        <v/>
      </c>
      <c r="S929" s="511" t="str">
        <f>'別紙１-4月'!R784</f>
        <v/>
      </c>
      <c r="T929" s="512" t="str">
        <f>'別紙１-4月'!S784</f>
        <v/>
      </c>
      <c r="U929" s="512" t="str">
        <f>'別紙１-4月'!T784</f>
        <v/>
      </c>
      <c r="V929" s="511" t="str">
        <f>'別紙１-4月'!U784</f>
        <v/>
      </c>
      <c r="W929" s="511" t="str">
        <f>'別紙１-4月'!V784</f>
        <v/>
      </c>
      <c r="X929" s="510" t="str">
        <f>'別紙１-4月'!W784</f>
        <v/>
      </c>
    </row>
    <row r="930">
      <c r="B930" s="510" t="str">
        <f>'別紙１-4月'!A785</f>
        <v/>
      </c>
      <c r="C930" s="510" t="str">
        <f>'別紙１-4月'!B785</f>
        <v/>
      </c>
      <c r="D930" s="510" t="str">
        <f>'別紙１-4月'!C785</f>
        <v/>
      </c>
      <c r="E930" s="510" t="str">
        <f>'別紙１-4月'!D785</f>
        <v/>
      </c>
      <c r="F930" s="510" t="str">
        <f>'別紙１-4月'!E785</f>
        <v/>
      </c>
      <c r="G930" s="510" t="str">
        <f>'別紙１-4月'!F785</f>
        <v/>
      </c>
      <c r="H930" s="510" t="str">
        <f>'別紙１-4月'!G785</f>
        <v/>
      </c>
      <c r="I930" s="510" t="str">
        <f>'別紙１-4月'!H785</f>
        <v/>
      </c>
      <c r="J930" s="510" t="str">
        <f>'別紙１-4月'!I785</f>
        <v/>
      </c>
      <c r="K930" s="510" t="str">
        <f>'別紙１-4月'!J785</f>
        <v/>
      </c>
      <c r="L930" s="510" t="str">
        <f>'別紙１-4月'!K785</f>
        <v/>
      </c>
      <c r="M930" s="511" t="str">
        <f>'別紙１-4月'!L785</f>
        <v/>
      </c>
      <c r="N930" s="512" t="str">
        <f>'別紙１-4月'!M785</f>
        <v/>
      </c>
      <c r="O930" s="511" t="str">
        <f>'別紙１-4月'!N785</f>
        <v/>
      </c>
      <c r="P930" s="511" t="str">
        <f>'別紙１-4月'!O785</f>
        <v/>
      </c>
      <c r="Q930" s="511" t="str">
        <f>'別紙１-4月'!P785</f>
        <v/>
      </c>
      <c r="R930" s="511" t="str">
        <f>'別紙１-4月'!Q785</f>
        <v/>
      </c>
      <c r="S930" s="511" t="str">
        <f>'別紙１-4月'!R785</f>
        <v/>
      </c>
      <c r="T930" s="512" t="str">
        <f>'別紙１-4月'!S785</f>
        <v/>
      </c>
      <c r="U930" s="512" t="str">
        <f>'別紙１-4月'!T785</f>
        <v/>
      </c>
      <c r="V930" s="511" t="str">
        <f>'別紙１-4月'!U785</f>
        <v/>
      </c>
      <c r="W930" s="511" t="str">
        <f>'別紙１-4月'!V785</f>
        <v/>
      </c>
      <c r="X930" s="510" t="str">
        <f>'別紙１-4月'!W785</f>
        <v/>
      </c>
    </row>
    <row r="931">
      <c r="B931" s="510" t="str">
        <f>'別紙１-4月'!A786</f>
        <v/>
      </c>
      <c r="C931" s="510" t="str">
        <f>'別紙１-4月'!B786</f>
        <v/>
      </c>
      <c r="D931" s="510" t="str">
        <f>'別紙１-4月'!C786</f>
        <v/>
      </c>
      <c r="E931" s="510" t="str">
        <f>'別紙１-4月'!D786</f>
        <v/>
      </c>
      <c r="F931" s="510" t="str">
        <f>'別紙１-4月'!E786</f>
        <v/>
      </c>
      <c r="G931" s="510" t="str">
        <f>'別紙１-4月'!F786</f>
        <v/>
      </c>
      <c r="H931" s="510" t="str">
        <f>'別紙１-4月'!G786</f>
        <v/>
      </c>
      <c r="I931" s="510" t="str">
        <f>'別紙１-4月'!H786</f>
        <v/>
      </c>
      <c r="J931" s="510" t="str">
        <f>'別紙１-4月'!I786</f>
        <v/>
      </c>
      <c r="K931" s="510" t="str">
        <f>'別紙１-4月'!J786</f>
        <v/>
      </c>
      <c r="L931" s="510" t="str">
        <f>'別紙１-4月'!K786</f>
        <v/>
      </c>
      <c r="M931" s="511" t="str">
        <f>'別紙１-4月'!L786</f>
        <v/>
      </c>
      <c r="N931" s="512" t="str">
        <f>'別紙１-4月'!M786</f>
        <v/>
      </c>
      <c r="O931" s="511" t="str">
        <f>'別紙１-4月'!N786</f>
        <v/>
      </c>
      <c r="P931" s="511" t="str">
        <f>'別紙１-4月'!O786</f>
        <v/>
      </c>
      <c r="Q931" s="511" t="str">
        <f>'別紙１-4月'!P786</f>
        <v/>
      </c>
      <c r="R931" s="511" t="str">
        <f>'別紙１-4月'!Q786</f>
        <v/>
      </c>
      <c r="S931" s="511" t="str">
        <f>'別紙１-4月'!R786</f>
        <v/>
      </c>
      <c r="T931" s="512" t="str">
        <f>'別紙１-4月'!S786</f>
        <v/>
      </c>
      <c r="U931" s="512" t="str">
        <f>'別紙１-4月'!T786</f>
        <v/>
      </c>
      <c r="V931" s="511" t="str">
        <f>'別紙１-4月'!U786</f>
        <v/>
      </c>
      <c r="W931" s="511" t="str">
        <f>'別紙１-4月'!V786</f>
        <v/>
      </c>
      <c r="X931" s="510" t="str">
        <f>'別紙１-4月'!W786</f>
        <v/>
      </c>
    </row>
    <row r="932">
      <c r="B932" s="510" t="str">
        <f>'別紙１-4月'!A787</f>
        <v/>
      </c>
      <c r="C932" s="510" t="str">
        <f>'別紙１-4月'!B787</f>
        <v/>
      </c>
      <c r="D932" s="510" t="str">
        <f>'別紙１-4月'!C787</f>
        <v/>
      </c>
      <c r="E932" s="510" t="str">
        <f>'別紙１-4月'!D787</f>
        <v/>
      </c>
      <c r="F932" s="510" t="str">
        <f>'別紙１-4月'!E787</f>
        <v/>
      </c>
      <c r="G932" s="510" t="str">
        <f>'別紙１-4月'!F787</f>
        <v/>
      </c>
      <c r="H932" s="510" t="str">
        <f>'別紙１-4月'!G787</f>
        <v/>
      </c>
      <c r="I932" s="510" t="str">
        <f>'別紙１-4月'!H787</f>
        <v/>
      </c>
      <c r="J932" s="510" t="str">
        <f>'別紙１-4月'!I787</f>
        <v/>
      </c>
      <c r="K932" s="510" t="str">
        <f>'別紙１-4月'!J787</f>
        <v/>
      </c>
      <c r="L932" s="510" t="str">
        <f>'別紙１-4月'!K787</f>
        <v/>
      </c>
      <c r="M932" s="511" t="str">
        <f>'別紙１-4月'!L787</f>
        <v/>
      </c>
      <c r="N932" s="512" t="str">
        <f>'別紙１-4月'!M787</f>
        <v/>
      </c>
      <c r="O932" s="511" t="str">
        <f>'別紙１-4月'!N787</f>
        <v/>
      </c>
      <c r="P932" s="511" t="str">
        <f>'別紙１-4月'!O787</f>
        <v/>
      </c>
      <c r="Q932" s="511" t="str">
        <f>'別紙１-4月'!P787</f>
        <v/>
      </c>
      <c r="R932" s="511" t="str">
        <f>'別紙１-4月'!Q787</f>
        <v/>
      </c>
      <c r="S932" s="511" t="str">
        <f>'別紙１-4月'!R787</f>
        <v/>
      </c>
      <c r="T932" s="512" t="str">
        <f>'別紙１-4月'!S787</f>
        <v/>
      </c>
      <c r="U932" s="512" t="str">
        <f>'別紙１-4月'!T787</f>
        <v/>
      </c>
      <c r="V932" s="511" t="str">
        <f>'別紙１-4月'!U787</f>
        <v/>
      </c>
      <c r="W932" s="511" t="str">
        <f>'別紙１-4月'!V787</f>
        <v/>
      </c>
      <c r="X932" s="510" t="str">
        <f>'別紙１-4月'!W787</f>
        <v/>
      </c>
    </row>
    <row r="933">
      <c r="B933" s="510" t="str">
        <f>'別紙１-4月'!A788</f>
        <v/>
      </c>
      <c r="C933" s="510" t="str">
        <f>'別紙１-4月'!B788</f>
        <v/>
      </c>
      <c r="D933" s="510" t="str">
        <f>'別紙１-4月'!C788</f>
        <v/>
      </c>
      <c r="E933" s="510" t="str">
        <f>'別紙１-4月'!D788</f>
        <v/>
      </c>
      <c r="F933" s="510" t="str">
        <f>'別紙１-4月'!E788</f>
        <v/>
      </c>
      <c r="G933" s="510" t="str">
        <f>'別紙１-4月'!F788</f>
        <v/>
      </c>
      <c r="H933" s="510" t="str">
        <f>'別紙１-4月'!G788</f>
        <v/>
      </c>
      <c r="I933" s="510" t="str">
        <f>'別紙１-4月'!H788</f>
        <v/>
      </c>
      <c r="J933" s="510" t="str">
        <f>'別紙１-4月'!I788</f>
        <v/>
      </c>
      <c r="K933" s="510" t="str">
        <f>'別紙１-4月'!J788</f>
        <v/>
      </c>
      <c r="L933" s="510" t="str">
        <f>'別紙１-4月'!K788</f>
        <v/>
      </c>
      <c r="M933" s="511" t="str">
        <f>'別紙１-4月'!L788</f>
        <v/>
      </c>
      <c r="N933" s="512" t="str">
        <f>'別紙１-4月'!M788</f>
        <v/>
      </c>
      <c r="O933" s="511" t="str">
        <f>'別紙１-4月'!N788</f>
        <v/>
      </c>
      <c r="P933" s="511" t="str">
        <f>'別紙１-4月'!O788</f>
        <v/>
      </c>
      <c r="Q933" s="511" t="str">
        <f>'別紙１-4月'!P788</f>
        <v/>
      </c>
      <c r="R933" s="511" t="str">
        <f>'別紙１-4月'!Q788</f>
        <v/>
      </c>
      <c r="S933" s="511" t="str">
        <f>'別紙１-4月'!R788</f>
        <v/>
      </c>
      <c r="T933" s="512" t="str">
        <f>'別紙１-4月'!S788</f>
        <v/>
      </c>
      <c r="U933" s="512" t="str">
        <f>'別紙１-4月'!T788</f>
        <v/>
      </c>
      <c r="V933" s="511" t="str">
        <f>'別紙１-4月'!U788</f>
        <v/>
      </c>
      <c r="W933" s="511" t="str">
        <f>'別紙１-4月'!V788</f>
        <v/>
      </c>
      <c r="X933" s="510" t="str">
        <f>'別紙１-4月'!W788</f>
        <v/>
      </c>
    </row>
    <row r="934">
      <c r="B934" s="510" t="str">
        <f>'別紙１-4月'!A789</f>
        <v/>
      </c>
      <c r="C934" s="510" t="str">
        <f>'別紙１-4月'!B789</f>
        <v/>
      </c>
      <c r="D934" s="510" t="str">
        <f>'別紙１-4月'!C789</f>
        <v/>
      </c>
      <c r="E934" s="510" t="str">
        <f>'別紙１-4月'!D789</f>
        <v/>
      </c>
      <c r="F934" s="510" t="str">
        <f>'別紙１-4月'!E789</f>
        <v/>
      </c>
      <c r="G934" s="510" t="str">
        <f>'別紙１-4月'!F789</f>
        <v/>
      </c>
      <c r="H934" s="510" t="str">
        <f>'別紙１-4月'!G789</f>
        <v/>
      </c>
      <c r="I934" s="510" t="str">
        <f>'別紙１-4月'!H789</f>
        <v/>
      </c>
      <c r="J934" s="510" t="str">
        <f>'別紙１-4月'!I789</f>
        <v/>
      </c>
      <c r="K934" s="510" t="str">
        <f>'別紙１-4月'!J789</f>
        <v/>
      </c>
      <c r="L934" s="510" t="str">
        <f>'別紙１-4月'!K789</f>
        <v/>
      </c>
      <c r="M934" s="511" t="str">
        <f>'別紙１-4月'!L789</f>
        <v/>
      </c>
      <c r="N934" s="512" t="str">
        <f>'別紙１-4月'!M789</f>
        <v/>
      </c>
      <c r="O934" s="511" t="str">
        <f>'別紙１-4月'!N789</f>
        <v/>
      </c>
      <c r="P934" s="511" t="str">
        <f>'別紙１-4月'!O789</f>
        <v/>
      </c>
      <c r="Q934" s="511" t="str">
        <f>'別紙１-4月'!P789</f>
        <v/>
      </c>
      <c r="R934" s="511" t="str">
        <f>'別紙１-4月'!Q789</f>
        <v/>
      </c>
      <c r="S934" s="511" t="str">
        <f>'別紙１-4月'!R789</f>
        <v/>
      </c>
      <c r="T934" s="512" t="str">
        <f>'別紙１-4月'!S789</f>
        <v/>
      </c>
      <c r="U934" s="512" t="str">
        <f>'別紙１-4月'!T789</f>
        <v/>
      </c>
      <c r="V934" s="511" t="str">
        <f>'別紙１-4月'!U789</f>
        <v/>
      </c>
      <c r="W934" s="511" t="str">
        <f>'別紙１-4月'!V789</f>
        <v/>
      </c>
      <c r="X934" s="510" t="str">
        <f>'別紙１-4月'!W789</f>
        <v/>
      </c>
    </row>
    <row r="935">
      <c r="B935" s="510" t="str">
        <f>'別紙１-4月'!A790</f>
        <v/>
      </c>
      <c r="C935" s="510" t="str">
        <f>'別紙１-4月'!B790</f>
        <v/>
      </c>
      <c r="D935" s="510" t="str">
        <f>'別紙１-4月'!C790</f>
        <v/>
      </c>
      <c r="E935" s="510" t="str">
        <f>'別紙１-4月'!D790</f>
        <v/>
      </c>
      <c r="F935" s="510" t="str">
        <f>'別紙１-4月'!E790</f>
        <v/>
      </c>
      <c r="G935" s="510" t="str">
        <f>'別紙１-4月'!F790</f>
        <v/>
      </c>
      <c r="H935" s="510" t="str">
        <f>'別紙１-4月'!G790</f>
        <v/>
      </c>
      <c r="I935" s="510" t="str">
        <f>'別紙１-4月'!H790</f>
        <v/>
      </c>
      <c r="J935" s="510" t="str">
        <f>'別紙１-4月'!I790</f>
        <v/>
      </c>
      <c r="K935" s="510" t="str">
        <f>'別紙１-4月'!J790</f>
        <v/>
      </c>
      <c r="L935" s="510" t="str">
        <f>'別紙１-4月'!K790</f>
        <v/>
      </c>
      <c r="M935" s="511" t="str">
        <f>'別紙１-4月'!L790</f>
        <v/>
      </c>
      <c r="N935" s="512" t="str">
        <f>'別紙１-4月'!M790</f>
        <v/>
      </c>
      <c r="O935" s="511" t="str">
        <f>'別紙１-4月'!N790</f>
        <v/>
      </c>
      <c r="P935" s="511" t="str">
        <f>'別紙１-4月'!O790</f>
        <v/>
      </c>
      <c r="Q935" s="511" t="str">
        <f>'別紙１-4月'!P790</f>
        <v/>
      </c>
      <c r="R935" s="511" t="str">
        <f>'別紙１-4月'!Q790</f>
        <v/>
      </c>
      <c r="S935" s="511" t="str">
        <f>'別紙１-4月'!R790</f>
        <v/>
      </c>
      <c r="T935" s="512" t="str">
        <f>'別紙１-4月'!S790</f>
        <v/>
      </c>
      <c r="U935" s="512" t="str">
        <f>'別紙１-4月'!T790</f>
        <v/>
      </c>
      <c r="V935" s="511" t="str">
        <f>'別紙１-4月'!U790</f>
        <v/>
      </c>
      <c r="W935" s="511" t="str">
        <f>'別紙１-4月'!V790</f>
        <v/>
      </c>
      <c r="X935" s="510" t="str">
        <f>'別紙１-4月'!W790</f>
        <v/>
      </c>
    </row>
    <row r="936">
      <c r="B936" s="510" t="str">
        <f>'別紙１-4月'!A791</f>
        <v/>
      </c>
      <c r="C936" s="510" t="str">
        <f>'別紙１-4月'!B791</f>
        <v/>
      </c>
      <c r="D936" s="510" t="str">
        <f>'別紙１-4月'!C791</f>
        <v/>
      </c>
      <c r="E936" s="510" t="str">
        <f>'別紙１-4月'!D791</f>
        <v/>
      </c>
      <c r="F936" s="510" t="str">
        <f>'別紙１-4月'!E791</f>
        <v/>
      </c>
      <c r="G936" s="510" t="str">
        <f>'別紙１-4月'!F791</f>
        <v/>
      </c>
      <c r="H936" s="510" t="str">
        <f>'別紙１-4月'!G791</f>
        <v/>
      </c>
      <c r="I936" s="510" t="str">
        <f>'別紙１-4月'!H791</f>
        <v/>
      </c>
      <c r="J936" s="510" t="str">
        <f>'別紙１-4月'!I791</f>
        <v/>
      </c>
      <c r="K936" s="510" t="str">
        <f>'別紙１-4月'!J791</f>
        <v/>
      </c>
      <c r="L936" s="510" t="str">
        <f>'別紙１-4月'!K791</f>
        <v/>
      </c>
      <c r="M936" s="511" t="str">
        <f>'別紙１-4月'!L791</f>
        <v/>
      </c>
      <c r="N936" s="512" t="str">
        <f>'別紙１-4月'!M791</f>
        <v/>
      </c>
      <c r="O936" s="511" t="str">
        <f>'別紙１-4月'!N791</f>
        <v/>
      </c>
      <c r="P936" s="511" t="str">
        <f>'別紙１-4月'!O791</f>
        <v/>
      </c>
      <c r="Q936" s="511" t="str">
        <f>'別紙１-4月'!P791</f>
        <v/>
      </c>
      <c r="R936" s="511" t="str">
        <f>'別紙１-4月'!Q791</f>
        <v/>
      </c>
      <c r="S936" s="511" t="str">
        <f>'別紙１-4月'!R791</f>
        <v/>
      </c>
      <c r="T936" s="512" t="str">
        <f>'別紙１-4月'!S791</f>
        <v/>
      </c>
      <c r="U936" s="512" t="str">
        <f>'別紙１-4月'!T791</f>
        <v/>
      </c>
      <c r="V936" s="511" t="str">
        <f>'別紙１-4月'!U791</f>
        <v/>
      </c>
      <c r="W936" s="511" t="str">
        <f>'別紙１-4月'!V791</f>
        <v/>
      </c>
      <c r="X936" s="510" t="str">
        <f>'別紙１-4月'!W791</f>
        <v/>
      </c>
    </row>
    <row r="937">
      <c r="B937" s="510" t="str">
        <f>'別紙１-4月'!A792</f>
        <v/>
      </c>
      <c r="C937" s="510" t="str">
        <f>'別紙１-4月'!B792</f>
        <v/>
      </c>
      <c r="D937" s="510" t="str">
        <f>'別紙１-4月'!C792</f>
        <v/>
      </c>
      <c r="E937" s="510" t="str">
        <f>'別紙１-4月'!D792</f>
        <v/>
      </c>
      <c r="F937" s="510" t="str">
        <f>'別紙１-4月'!E792</f>
        <v/>
      </c>
      <c r="G937" s="510" t="str">
        <f>'別紙１-4月'!F792</f>
        <v/>
      </c>
      <c r="H937" s="510" t="str">
        <f>'別紙１-4月'!G792</f>
        <v/>
      </c>
      <c r="I937" s="510" t="str">
        <f>'別紙１-4月'!H792</f>
        <v/>
      </c>
      <c r="J937" s="510" t="str">
        <f>'別紙１-4月'!I792</f>
        <v/>
      </c>
      <c r="K937" s="510" t="str">
        <f>'別紙１-4月'!J792</f>
        <v/>
      </c>
      <c r="L937" s="510" t="str">
        <f>'別紙１-4月'!K792</f>
        <v/>
      </c>
      <c r="M937" s="511" t="str">
        <f>'別紙１-4月'!L792</f>
        <v/>
      </c>
      <c r="N937" s="512" t="str">
        <f>'別紙１-4月'!M792</f>
        <v/>
      </c>
      <c r="O937" s="511" t="str">
        <f>'別紙１-4月'!N792</f>
        <v/>
      </c>
      <c r="P937" s="511" t="str">
        <f>'別紙１-4月'!O792</f>
        <v/>
      </c>
      <c r="Q937" s="511" t="str">
        <f>'別紙１-4月'!P792</f>
        <v/>
      </c>
      <c r="R937" s="511" t="str">
        <f>'別紙１-4月'!Q792</f>
        <v/>
      </c>
      <c r="S937" s="511" t="str">
        <f>'別紙１-4月'!R792</f>
        <v/>
      </c>
      <c r="T937" s="512" t="str">
        <f>'別紙１-4月'!S792</f>
        <v/>
      </c>
      <c r="U937" s="512" t="str">
        <f>'別紙１-4月'!T792</f>
        <v/>
      </c>
      <c r="V937" s="511" t="str">
        <f>'別紙１-4月'!U792</f>
        <v/>
      </c>
      <c r="W937" s="511" t="str">
        <f>'別紙１-4月'!V792</f>
        <v/>
      </c>
      <c r="X937" s="510" t="str">
        <f>'別紙１-4月'!W792</f>
        <v/>
      </c>
    </row>
    <row r="938">
      <c r="B938" s="510" t="str">
        <f>'別紙１-4月'!A793</f>
        <v/>
      </c>
      <c r="C938" s="510" t="str">
        <f>'別紙１-4月'!B793</f>
        <v/>
      </c>
      <c r="D938" s="510" t="str">
        <f>'別紙１-4月'!C793</f>
        <v/>
      </c>
      <c r="E938" s="510" t="str">
        <f>'別紙１-4月'!D793</f>
        <v/>
      </c>
      <c r="F938" s="510" t="str">
        <f>'別紙１-4月'!E793</f>
        <v/>
      </c>
      <c r="G938" s="510" t="str">
        <f>'別紙１-4月'!F793</f>
        <v/>
      </c>
      <c r="H938" s="510" t="str">
        <f>'別紙１-4月'!G793</f>
        <v/>
      </c>
      <c r="I938" s="510" t="str">
        <f>'別紙１-4月'!H793</f>
        <v/>
      </c>
      <c r="J938" s="510" t="str">
        <f>'別紙１-4月'!I793</f>
        <v/>
      </c>
      <c r="K938" s="510" t="str">
        <f>'別紙１-4月'!J793</f>
        <v/>
      </c>
      <c r="L938" s="510" t="str">
        <f>'別紙１-4月'!K793</f>
        <v/>
      </c>
      <c r="M938" s="511" t="str">
        <f>'別紙１-4月'!L793</f>
        <v/>
      </c>
      <c r="N938" s="512" t="str">
        <f>'別紙１-4月'!M793</f>
        <v/>
      </c>
      <c r="O938" s="511" t="str">
        <f>'別紙１-4月'!N793</f>
        <v/>
      </c>
      <c r="P938" s="511" t="str">
        <f>'別紙１-4月'!O793</f>
        <v/>
      </c>
      <c r="Q938" s="511" t="str">
        <f>'別紙１-4月'!P793</f>
        <v/>
      </c>
      <c r="R938" s="511" t="str">
        <f>'別紙１-4月'!Q793</f>
        <v/>
      </c>
      <c r="S938" s="511" t="str">
        <f>'別紙１-4月'!R793</f>
        <v/>
      </c>
      <c r="T938" s="512" t="str">
        <f>'別紙１-4月'!S793</f>
        <v/>
      </c>
      <c r="U938" s="512" t="str">
        <f>'別紙１-4月'!T793</f>
        <v/>
      </c>
      <c r="V938" s="511" t="str">
        <f>'別紙１-4月'!U793</f>
        <v/>
      </c>
      <c r="W938" s="511" t="str">
        <f>'別紙１-4月'!V793</f>
        <v/>
      </c>
      <c r="X938" s="510" t="str">
        <f>'別紙１-4月'!W793</f>
        <v/>
      </c>
    </row>
    <row r="939">
      <c r="B939" s="510" t="str">
        <f>'別紙１-4月'!A794</f>
        <v/>
      </c>
      <c r="C939" s="510" t="str">
        <f>'別紙１-4月'!B794</f>
        <v/>
      </c>
      <c r="D939" s="510" t="str">
        <f>'別紙１-4月'!C794</f>
        <v/>
      </c>
      <c r="E939" s="510" t="str">
        <f>'別紙１-4月'!D794</f>
        <v/>
      </c>
      <c r="F939" s="510" t="str">
        <f>'別紙１-4月'!E794</f>
        <v/>
      </c>
      <c r="G939" s="510" t="str">
        <f>'別紙１-4月'!F794</f>
        <v/>
      </c>
      <c r="H939" s="510" t="str">
        <f>'別紙１-4月'!G794</f>
        <v/>
      </c>
      <c r="I939" s="510" t="str">
        <f>'別紙１-4月'!H794</f>
        <v/>
      </c>
      <c r="J939" s="510" t="str">
        <f>'別紙１-4月'!I794</f>
        <v/>
      </c>
      <c r="K939" s="510" t="str">
        <f>'別紙１-4月'!J794</f>
        <v/>
      </c>
      <c r="L939" s="510" t="str">
        <f>'別紙１-4月'!K794</f>
        <v/>
      </c>
      <c r="M939" s="511" t="str">
        <f>'別紙１-4月'!L794</f>
        <v/>
      </c>
      <c r="N939" s="512" t="str">
        <f>'別紙１-4月'!M794</f>
        <v/>
      </c>
      <c r="O939" s="511" t="str">
        <f>'別紙１-4月'!N794</f>
        <v/>
      </c>
      <c r="P939" s="511" t="str">
        <f>'別紙１-4月'!O794</f>
        <v/>
      </c>
      <c r="Q939" s="511" t="str">
        <f>'別紙１-4月'!P794</f>
        <v/>
      </c>
      <c r="R939" s="511" t="str">
        <f>'別紙１-4月'!Q794</f>
        <v/>
      </c>
      <c r="S939" s="511" t="str">
        <f>'別紙１-4月'!R794</f>
        <v/>
      </c>
      <c r="T939" s="512" t="str">
        <f>'別紙１-4月'!S794</f>
        <v/>
      </c>
      <c r="U939" s="512" t="str">
        <f>'別紙１-4月'!T794</f>
        <v/>
      </c>
      <c r="V939" s="511" t="str">
        <f>'別紙１-4月'!U794</f>
        <v/>
      </c>
      <c r="W939" s="511" t="str">
        <f>'別紙１-4月'!V794</f>
        <v/>
      </c>
      <c r="X939" s="510" t="str">
        <f>'別紙１-4月'!W794</f>
        <v/>
      </c>
    </row>
    <row r="940">
      <c r="B940" s="510" t="str">
        <f>'別紙１-4月'!A795</f>
        <v/>
      </c>
      <c r="C940" s="510" t="str">
        <f>'別紙１-4月'!B795</f>
        <v/>
      </c>
      <c r="D940" s="510" t="str">
        <f>'別紙１-4月'!C795</f>
        <v/>
      </c>
      <c r="E940" s="510" t="str">
        <f>'別紙１-4月'!D795</f>
        <v/>
      </c>
      <c r="F940" s="510" t="str">
        <f>'別紙１-4月'!E795</f>
        <v/>
      </c>
      <c r="G940" s="510" t="str">
        <f>'別紙１-4月'!F795</f>
        <v/>
      </c>
      <c r="H940" s="510" t="str">
        <f>'別紙１-4月'!G795</f>
        <v/>
      </c>
      <c r="I940" s="510" t="str">
        <f>'別紙１-4月'!H795</f>
        <v/>
      </c>
      <c r="J940" s="510" t="str">
        <f>'別紙１-4月'!I795</f>
        <v/>
      </c>
      <c r="K940" s="510" t="str">
        <f>'別紙１-4月'!J795</f>
        <v/>
      </c>
      <c r="L940" s="510" t="str">
        <f>'別紙１-4月'!K795</f>
        <v/>
      </c>
      <c r="M940" s="511" t="str">
        <f>'別紙１-4月'!L795</f>
        <v/>
      </c>
      <c r="N940" s="512" t="str">
        <f>'別紙１-4月'!M795</f>
        <v/>
      </c>
      <c r="O940" s="511" t="str">
        <f>'別紙１-4月'!N795</f>
        <v/>
      </c>
      <c r="P940" s="511" t="str">
        <f>'別紙１-4月'!O795</f>
        <v/>
      </c>
      <c r="Q940" s="511" t="str">
        <f>'別紙１-4月'!P795</f>
        <v/>
      </c>
      <c r="R940" s="511" t="str">
        <f>'別紙１-4月'!Q795</f>
        <v/>
      </c>
      <c r="S940" s="511" t="str">
        <f>'別紙１-4月'!R795</f>
        <v/>
      </c>
      <c r="T940" s="512" t="str">
        <f>'別紙１-4月'!S795</f>
        <v/>
      </c>
      <c r="U940" s="512" t="str">
        <f>'別紙１-4月'!T795</f>
        <v/>
      </c>
      <c r="V940" s="511" t="str">
        <f>'別紙１-4月'!U795</f>
        <v/>
      </c>
      <c r="W940" s="511" t="str">
        <f>'別紙１-4月'!V795</f>
        <v/>
      </c>
      <c r="X940" s="510" t="str">
        <f>'別紙１-4月'!W795</f>
        <v/>
      </c>
    </row>
    <row r="941">
      <c r="B941" s="510" t="str">
        <f>'別紙１-4月'!A796</f>
        <v/>
      </c>
      <c r="C941" s="510" t="str">
        <f>'別紙１-4月'!B796</f>
        <v/>
      </c>
      <c r="D941" s="510" t="str">
        <f>'別紙１-4月'!C796</f>
        <v/>
      </c>
      <c r="E941" s="510" t="str">
        <f>'別紙１-4月'!D796</f>
        <v/>
      </c>
      <c r="F941" s="510" t="str">
        <f>'別紙１-4月'!E796</f>
        <v/>
      </c>
      <c r="G941" s="510" t="str">
        <f>'別紙１-4月'!F796</f>
        <v/>
      </c>
      <c r="H941" s="510" t="str">
        <f>'別紙１-4月'!G796</f>
        <v/>
      </c>
      <c r="I941" s="510" t="str">
        <f>'別紙１-4月'!H796</f>
        <v/>
      </c>
      <c r="J941" s="510" t="str">
        <f>'別紙１-4月'!I796</f>
        <v/>
      </c>
      <c r="K941" s="510" t="str">
        <f>'別紙１-4月'!J796</f>
        <v/>
      </c>
      <c r="L941" s="510" t="str">
        <f>'別紙１-4月'!K796</f>
        <v/>
      </c>
      <c r="M941" s="511" t="str">
        <f>'別紙１-4月'!L796</f>
        <v/>
      </c>
      <c r="N941" s="512" t="str">
        <f>'別紙１-4月'!M796</f>
        <v/>
      </c>
      <c r="O941" s="511" t="str">
        <f>'別紙１-4月'!N796</f>
        <v/>
      </c>
      <c r="P941" s="511" t="str">
        <f>'別紙１-4月'!O796</f>
        <v/>
      </c>
      <c r="Q941" s="511" t="str">
        <f>'別紙１-4月'!P796</f>
        <v/>
      </c>
      <c r="R941" s="511" t="str">
        <f>'別紙１-4月'!Q796</f>
        <v/>
      </c>
      <c r="S941" s="511" t="str">
        <f>'別紙１-4月'!R796</f>
        <v/>
      </c>
      <c r="T941" s="512" t="str">
        <f>'別紙１-4月'!S796</f>
        <v/>
      </c>
      <c r="U941" s="512" t="str">
        <f>'別紙１-4月'!T796</f>
        <v/>
      </c>
      <c r="V941" s="511" t="str">
        <f>'別紙１-4月'!U796</f>
        <v/>
      </c>
      <c r="W941" s="511" t="str">
        <f>'別紙１-4月'!V796</f>
        <v/>
      </c>
      <c r="X941" s="510" t="str">
        <f>'別紙１-4月'!W796</f>
        <v/>
      </c>
    </row>
    <row r="942">
      <c r="B942" s="510" t="str">
        <f>'別紙１-4月'!A797</f>
        <v/>
      </c>
      <c r="C942" s="510" t="str">
        <f>'別紙１-4月'!B797</f>
        <v/>
      </c>
      <c r="D942" s="510" t="str">
        <f>'別紙１-4月'!C797</f>
        <v/>
      </c>
      <c r="E942" s="510" t="str">
        <f>'別紙１-4月'!D797</f>
        <v/>
      </c>
      <c r="F942" s="510" t="str">
        <f>'別紙１-4月'!E797</f>
        <v/>
      </c>
      <c r="G942" s="510" t="str">
        <f>'別紙１-4月'!F797</f>
        <v/>
      </c>
      <c r="H942" s="510" t="str">
        <f>'別紙１-4月'!G797</f>
        <v/>
      </c>
      <c r="I942" s="510" t="str">
        <f>'別紙１-4月'!H797</f>
        <v/>
      </c>
      <c r="J942" s="510" t="str">
        <f>'別紙１-4月'!I797</f>
        <v/>
      </c>
      <c r="K942" s="510" t="str">
        <f>'別紙１-4月'!J797</f>
        <v/>
      </c>
      <c r="L942" s="510" t="str">
        <f>'別紙１-4月'!K797</f>
        <v/>
      </c>
      <c r="M942" s="511" t="str">
        <f>'別紙１-4月'!L797</f>
        <v/>
      </c>
      <c r="N942" s="512" t="str">
        <f>'別紙１-4月'!M797</f>
        <v/>
      </c>
      <c r="O942" s="511" t="str">
        <f>'別紙１-4月'!N797</f>
        <v/>
      </c>
      <c r="P942" s="511" t="str">
        <f>'別紙１-4月'!O797</f>
        <v/>
      </c>
      <c r="Q942" s="511" t="str">
        <f>'別紙１-4月'!P797</f>
        <v/>
      </c>
      <c r="R942" s="511" t="str">
        <f>'別紙１-4月'!Q797</f>
        <v/>
      </c>
      <c r="S942" s="511" t="str">
        <f>'別紙１-4月'!R797</f>
        <v/>
      </c>
      <c r="T942" s="512" t="str">
        <f>'別紙１-4月'!S797</f>
        <v/>
      </c>
      <c r="U942" s="512" t="str">
        <f>'別紙１-4月'!T797</f>
        <v/>
      </c>
      <c r="V942" s="511" t="str">
        <f>'別紙１-4月'!U797</f>
        <v/>
      </c>
      <c r="W942" s="511" t="str">
        <f>'別紙１-4月'!V797</f>
        <v/>
      </c>
      <c r="X942" s="510" t="str">
        <f>'別紙１-4月'!W797</f>
        <v/>
      </c>
    </row>
    <row r="943">
      <c r="B943" s="510" t="str">
        <f>'別紙１-4月'!A798</f>
        <v/>
      </c>
      <c r="C943" s="510" t="str">
        <f>'別紙１-4月'!B798</f>
        <v/>
      </c>
      <c r="D943" s="510" t="str">
        <f>'別紙１-4月'!C798</f>
        <v/>
      </c>
      <c r="E943" s="510" t="str">
        <f>'別紙１-4月'!D798</f>
        <v/>
      </c>
      <c r="F943" s="510" t="str">
        <f>'別紙１-4月'!E798</f>
        <v/>
      </c>
      <c r="G943" s="510" t="str">
        <f>'別紙１-4月'!F798</f>
        <v/>
      </c>
      <c r="H943" s="510" t="str">
        <f>'別紙１-4月'!G798</f>
        <v/>
      </c>
      <c r="I943" s="510" t="str">
        <f>'別紙１-4月'!H798</f>
        <v/>
      </c>
      <c r="J943" s="510" t="str">
        <f>'別紙１-4月'!I798</f>
        <v/>
      </c>
      <c r="K943" s="510" t="str">
        <f>'別紙１-4月'!J798</f>
        <v/>
      </c>
      <c r="L943" s="510" t="str">
        <f>'別紙１-4月'!K798</f>
        <v/>
      </c>
      <c r="M943" s="511" t="str">
        <f>'別紙１-4月'!L798</f>
        <v/>
      </c>
      <c r="N943" s="512" t="str">
        <f>'別紙１-4月'!M798</f>
        <v/>
      </c>
      <c r="O943" s="511" t="str">
        <f>'別紙１-4月'!N798</f>
        <v/>
      </c>
      <c r="P943" s="511" t="str">
        <f>'別紙１-4月'!O798</f>
        <v/>
      </c>
      <c r="Q943" s="511" t="str">
        <f>'別紙１-4月'!P798</f>
        <v/>
      </c>
      <c r="R943" s="511" t="str">
        <f>'別紙１-4月'!Q798</f>
        <v/>
      </c>
      <c r="S943" s="511" t="str">
        <f>'別紙１-4月'!R798</f>
        <v/>
      </c>
      <c r="T943" s="512" t="str">
        <f>'別紙１-4月'!S798</f>
        <v/>
      </c>
      <c r="U943" s="512" t="str">
        <f>'別紙１-4月'!T798</f>
        <v/>
      </c>
      <c r="V943" s="511" t="str">
        <f>'別紙１-4月'!U798</f>
        <v/>
      </c>
      <c r="W943" s="511" t="str">
        <f>'別紙１-4月'!V798</f>
        <v/>
      </c>
      <c r="X943" s="510" t="str">
        <f>'別紙１-4月'!W798</f>
        <v/>
      </c>
    </row>
    <row r="944">
      <c r="B944" s="510" t="str">
        <f>'別紙１-4月'!A799</f>
        <v/>
      </c>
      <c r="C944" s="510" t="str">
        <f>'別紙１-4月'!B799</f>
        <v/>
      </c>
      <c r="D944" s="510" t="str">
        <f>'別紙１-4月'!C799</f>
        <v/>
      </c>
      <c r="E944" s="510" t="str">
        <f>'別紙１-4月'!D799</f>
        <v/>
      </c>
      <c r="F944" s="510" t="str">
        <f>'別紙１-4月'!E799</f>
        <v/>
      </c>
      <c r="G944" s="510" t="str">
        <f>'別紙１-4月'!F799</f>
        <v/>
      </c>
      <c r="H944" s="510" t="str">
        <f>'別紙１-4月'!G799</f>
        <v/>
      </c>
      <c r="I944" s="510" t="str">
        <f>'別紙１-4月'!H799</f>
        <v/>
      </c>
      <c r="J944" s="510" t="str">
        <f>'別紙１-4月'!I799</f>
        <v/>
      </c>
      <c r="K944" s="510" t="str">
        <f>'別紙１-4月'!J799</f>
        <v/>
      </c>
      <c r="L944" s="510" t="str">
        <f>'別紙１-4月'!K799</f>
        <v/>
      </c>
      <c r="M944" s="511" t="str">
        <f>'別紙１-4月'!L799</f>
        <v/>
      </c>
      <c r="N944" s="512" t="str">
        <f>'別紙１-4月'!M799</f>
        <v/>
      </c>
      <c r="O944" s="511" t="str">
        <f>'別紙１-4月'!N799</f>
        <v/>
      </c>
      <c r="P944" s="511" t="str">
        <f>'別紙１-4月'!O799</f>
        <v/>
      </c>
      <c r="Q944" s="511" t="str">
        <f>'別紙１-4月'!P799</f>
        <v/>
      </c>
      <c r="R944" s="511" t="str">
        <f>'別紙１-4月'!Q799</f>
        <v/>
      </c>
      <c r="S944" s="511" t="str">
        <f>'別紙１-4月'!R799</f>
        <v/>
      </c>
      <c r="T944" s="512" t="str">
        <f>'別紙１-4月'!S799</f>
        <v/>
      </c>
      <c r="U944" s="512" t="str">
        <f>'別紙１-4月'!T799</f>
        <v/>
      </c>
      <c r="V944" s="511" t="str">
        <f>'別紙１-4月'!U799</f>
        <v/>
      </c>
      <c r="W944" s="511" t="str">
        <f>'別紙１-4月'!V799</f>
        <v/>
      </c>
      <c r="X944" s="510" t="str">
        <f>'別紙１-4月'!W799</f>
        <v/>
      </c>
    </row>
    <row r="945">
      <c r="B945" s="510" t="str">
        <f>'別紙１-4月'!A800</f>
        <v/>
      </c>
      <c r="C945" s="510" t="str">
        <f>'別紙１-4月'!B800</f>
        <v/>
      </c>
      <c r="D945" s="510" t="str">
        <f>'別紙１-4月'!C800</f>
        <v/>
      </c>
      <c r="E945" s="510" t="str">
        <f>'別紙１-4月'!D800</f>
        <v/>
      </c>
      <c r="F945" s="510" t="str">
        <f>'別紙１-4月'!E800</f>
        <v/>
      </c>
      <c r="G945" s="510" t="str">
        <f>'別紙１-4月'!F800</f>
        <v/>
      </c>
      <c r="H945" s="510" t="str">
        <f>'別紙１-4月'!G800</f>
        <v/>
      </c>
      <c r="I945" s="510" t="str">
        <f>'別紙１-4月'!H800</f>
        <v/>
      </c>
      <c r="J945" s="510" t="str">
        <f>'別紙１-4月'!I800</f>
        <v/>
      </c>
      <c r="K945" s="510" t="str">
        <f>'別紙１-4月'!J800</f>
        <v/>
      </c>
      <c r="L945" s="510" t="str">
        <f>'別紙１-4月'!K800</f>
        <v/>
      </c>
      <c r="M945" s="511" t="str">
        <f>'別紙１-4月'!L800</f>
        <v/>
      </c>
      <c r="N945" s="512" t="str">
        <f>'別紙１-4月'!M800</f>
        <v/>
      </c>
      <c r="O945" s="511" t="str">
        <f>'別紙１-4月'!N800</f>
        <v/>
      </c>
      <c r="P945" s="511" t="str">
        <f>'別紙１-4月'!O800</f>
        <v/>
      </c>
      <c r="Q945" s="511" t="str">
        <f>'別紙１-4月'!P800</f>
        <v/>
      </c>
      <c r="R945" s="511" t="str">
        <f>'別紙１-4月'!Q800</f>
        <v/>
      </c>
      <c r="S945" s="511" t="str">
        <f>'別紙１-4月'!R800</f>
        <v/>
      </c>
      <c r="T945" s="512" t="str">
        <f>'別紙１-4月'!S800</f>
        <v/>
      </c>
      <c r="U945" s="512" t="str">
        <f>'別紙１-4月'!T800</f>
        <v/>
      </c>
      <c r="V945" s="511" t="str">
        <f>'別紙１-4月'!U800</f>
        <v/>
      </c>
      <c r="W945" s="511" t="str">
        <f>'別紙１-4月'!V800</f>
        <v/>
      </c>
      <c r="X945" s="510" t="str">
        <f>'別紙１-4月'!W800</f>
        <v/>
      </c>
    </row>
    <row r="946">
      <c r="B946" s="510" t="str">
        <f>'別紙１-4月'!A801</f>
        <v/>
      </c>
      <c r="C946" s="510" t="str">
        <f>'別紙１-4月'!B801</f>
        <v/>
      </c>
      <c r="D946" s="510" t="str">
        <f>'別紙１-4月'!C801</f>
        <v/>
      </c>
      <c r="E946" s="510" t="str">
        <f>'別紙１-4月'!D801</f>
        <v/>
      </c>
      <c r="F946" s="510" t="str">
        <f>'別紙１-4月'!E801</f>
        <v/>
      </c>
      <c r="G946" s="510" t="str">
        <f>'別紙１-4月'!F801</f>
        <v/>
      </c>
      <c r="H946" s="510" t="str">
        <f>'別紙１-4月'!G801</f>
        <v/>
      </c>
      <c r="I946" s="510" t="str">
        <f>'別紙１-4月'!H801</f>
        <v/>
      </c>
      <c r="J946" s="510" t="str">
        <f>'別紙１-4月'!I801</f>
        <v/>
      </c>
      <c r="K946" s="510" t="str">
        <f>'別紙１-4月'!J801</f>
        <v/>
      </c>
      <c r="L946" s="510" t="str">
        <f>'別紙１-4月'!K801</f>
        <v/>
      </c>
      <c r="M946" s="511" t="str">
        <f>'別紙１-4月'!L801</f>
        <v/>
      </c>
      <c r="N946" s="512" t="str">
        <f>'別紙１-4月'!M801</f>
        <v/>
      </c>
      <c r="O946" s="511" t="str">
        <f>'別紙１-4月'!N801</f>
        <v/>
      </c>
      <c r="P946" s="511" t="str">
        <f>'別紙１-4月'!O801</f>
        <v/>
      </c>
      <c r="Q946" s="511" t="str">
        <f>'別紙１-4月'!P801</f>
        <v/>
      </c>
      <c r="R946" s="511" t="str">
        <f>'別紙１-4月'!Q801</f>
        <v/>
      </c>
      <c r="S946" s="511" t="str">
        <f>'別紙１-4月'!R801</f>
        <v/>
      </c>
      <c r="T946" s="512" t="str">
        <f>'別紙１-4月'!S801</f>
        <v/>
      </c>
      <c r="U946" s="512" t="str">
        <f>'別紙１-4月'!T801</f>
        <v/>
      </c>
      <c r="V946" s="511" t="str">
        <f>'別紙１-4月'!U801</f>
        <v/>
      </c>
      <c r="W946" s="511" t="str">
        <f>'別紙１-4月'!V801</f>
        <v/>
      </c>
      <c r="X946" s="510" t="str">
        <f>'別紙１-4月'!W801</f>
        <v/>
      </c>
    </row>
    <row r="947">
      <c r="B947" s="510" t="str">
        <f>'別紙１-4月'!A802</f>
        <v/>
      </c>
      <c r="C947" s="510" t="str">
        <f>'別紙１-4月'!B802</f>
        <v/>
      </c>
      <c r="D947" s="510" t="str">
        <f>'別紙１-4月'!C802</f>
        <v/>
      </c>
      <c r="E947" s="510" t="str">
        <f>'別紙１-4月'!D802</f>
        <v/>
      </c>
      <c r="F947" s="510" t="str">
        <f>'別紙１-4月'!E802</f>
        <v/>
      </c>
      <c r="G947" s="510" t="str">
        <f>'別紙１-4月'!F802</f>
        <v/>
      </c>
      <c r="H947" s="510" t="str">
        <f>'別紙１-4月'!G802</f>
        <v/>
      </c>
      <c r="I947" s="510" t="str">
        <f>'別紙１-4月'!H802</f>
        <v/>
      </c>
      <c r="J947" s="510" t="str">
        <f>'別紙１-4月'!I802</f>
        <v/>
      </c>
      <c r="K947" s="510" t="str">
        <f>'別紙１-4月'!J802</f>
        <v/>
      </c>
      <c r="L947" s="510" t="str">
        <f>'別紙１-4月'!K802</f>
        <v/>
      </c>
      <c r="M947" s="511" t="str">
        <f>'別紙１-4月'!L802</f>
        <v/>
      </c>
      <c r="N947" s="512" t="str">
        <f>'別紙１-4月'!M802</f>
        <v/>
      </c>
      <c r="O947" s="511" t="str">
        <f>'別紙１-4月'!N802</f>
        <v/>
      </c>
      <c r="P947" s="511" t="str">
        <f>'別紙１-4月'!O802</f>
        <v/>
      </c>
      <c r="Q947" s="511" t="str">
        <f>'別紙１-4月'!P802</f>
        <v/>
      </c>
      <c r="R947" s="511" t="str">
        <f>'別紙１-4月'!Q802</f>
        <v/>
      </c>
      <c r="S947" s="511" t="str">
        <f>'別紙１-4月'!R802</f>
        <v/>
      </c>
      <c r="T947" s="512" t="str">
        <f>'別紙１-4月'!S802</f>
        <v/>
      </c>
      <c r="U947" s="512" t="str">
        <f>'別紙１-4月'!T802</f>
        <v/>
      </c>
      <c r="V947" s="511" t="str">
        <f>'別紙１-4月'!U802</f>
        <v/>
      </c>
      <c r="W947" s="511" t="str">
        <f>'別紙１-4月'!V802</f>
        <v/>
      </c>
      <c r="X947" s="510" t="str">
        <f>'別紙１-4月'!W802</f>
        <v/>
      </c>
    </row>
    <row r="948">
      <c r="B948" s="510" t="str">
        <f>'別紙１-4月'!A803</f>
        <v/>
      </c>
      <c r="C948" s="510" t="str">
        <f>'別紙１-4月'!B803</f>
        <v/>
      </c>
      <c r="D948" s="510" t="str">
        <f>'別紙１-4月'!C803</f>
        <v/>
      </c>
      <c r="E948" s="510" t="str">
        <f>'別紙１-4月'!D803</f>
        <v/>
      </c>
      <c r="F948" s="510" t="str">
        <f>'別紙１-4月'!E803</f>
        <v/>
      </c>
      <c r="G948" s="510" t="str">
        <f>'別紙１-4月'!F803</f>
        <v/>
      </c>
      <c r="H948" s="510" t="str">
        <f>'別紙１-4月'!G803</f>
        <v/>
      </c>
      <c r="I948" s="510" t="str">
        <f>'別紙１-4月'!H803</f>
        <v/>
      </c>
      <c r="J948" s="510" t="str">
        <f>'別紙１-4月'!I803</f>
        <v/>
      </c>
      <c r="K948" s="510" t="str">
        <f>'別紙１-4月'!J803</f>
        <v/>
      </c>
      <c r="L948" s="510" t="str">
        <f>'別紙１-4月'!K803</f>
        <v/>
      </c>
      <c r="M948" s="511" t="str">
        <f>'別紙１-4月'!L803</f>
        <v/>
      </c>
      <c r="N948" s="512" t="str">
        <f>'別紙１-4月'!M803</f>
        <v/>
      </c>
      <c r="O948" s="511" t="str">
        <f>'別紙１-4月'!N803</f>
        <v/>
      </c>
      <c r="P948" s="511" t="str">
        <f>'別紙１-4月'!O803</f>
        <v/>
      </c>
      <c r="Q948" s="511" t="str">
        <f>'別紙１-4月'!P803</f>
        <v/>
      </c>
      <c r="R948" s="511" t="str">
        <f>'別紙１-4月'!Q803</f>
        <v/>
      </c>
      <c r="S948" s="511" t="str">
        <f>'別紙１-4月'!R803</f>
        <v/>
      </c>
      <c r="T948" s="512" t="str">
        <f>'別紙１-4月'!S803</f>
        <v/>
      </c>
      <c r="U948" s="512" t="str">
        <f>'別紙１-4月'!T803</f>
        <v/>
      </c>
      <c r="V948" s="511" t="str">
        <f>'別紙１-4月'!U803</f>
        <v/>
      </c>
      <c r="W948" s="511" t="str">
        <f>'別紙１-4月'!V803</f>
        <v/>
      </c>
      <c r="X948" s="510" t="str">
        <f>'別紙１-4月'!W803</f>
        <v/>
      </c>
    </row>
    <row r="949">
      <c r="B949" s="510" t="str">
        <f>'別紙１-4月'!A804</f>
        <v/>
      </c>
      <c r="C949" s="510" t="str">
        <f>'別紙１-4月'!B804</f>
        <v/>
      </c>
      <c r="D949" s="510" t="str">
        <f>'別紙１-4月'!C804</f>
        <v/>
      </c>
      <c r="E949" s="510" t="str">
        <f>'別紙１-4月'!D804</f>
        <v/>
      </c>
      <c r="F949" s="510" t="str">
        <f>'別紙１-4月'!E804</f>
        <v/>
      </c>
      <c r="G949" s="510" t="str">
        <f>'別紙１-4月'!F804</f>
        <v/>
      </c>
      <c r="H949" s="510" t="str">
        <f>'別紙１-4月'!G804</f>
        <v/>
      </c>
      <c r="I949" s="510" t="str">
        <f>'別紙１-4月'!H804</f>
        <v/>
      </c>
      <c r="J949" s="510" t="str">
        <f>'別紙１-4月'!I804</f>
        <v/>
      </c>
      <c r="K949" s="510" t="str">
        <f>'別紙１-4月'!J804</f>
        <v/>
      </c>
      <c r="L949" s="510" t="str">
        <f>'別紙１-4月'!K804</f>
        <v/>
      </c>
      <c r="M949" s="511" t="str">
        <f>'別紙１-4月'!L804</f>
        <v/>
      </c>
      <c r="N949" s="512" t="str">
        <f>'別紙１-4月'!M804</f>
        <v/>
      </c>
      <c r="O949" s="511" t="str">
        <f>'別紙１-4月'!N804</f>
        <v/>
      </c>
      <c r="P949" s="511" t="str">
        <f>'別紙１-4月'!O804</f>
        <v/>
      </c>
      <c r="Q949" s="511" t="str">
        <f>'別紙１-4月'!P804</f>
        <v/>
      </c>
      <c r="R949" s="511" t="str">
        <f>'別紙１-4月'!Q804</f>
        <v/>
      </c>
      <c r="S949" s="511" t="str">
        <f>'別紙１-4月'!R804</f>
        <v/>
      </c>
      <c r="T949" s="512" t="str">
        <f>'別紙１-4月'!S804</f>
        <v/>
      </c>
      <c r="U949" s="512" t="str">
        <f>'別紙１-4月'!T804</f>
        <v/>
      </c>
      <c r="V949" s="511" t="str">
        <f>'別紙１-4月'!U804</f>
        <v/>
      </c>
      <c r="W949" s="511" t="str">
        <f>'別紙１-4月'!V804</f>
        <v/>
      </c>
      <c r="X949" s="510" t="str">
        <f>'別紙１-4月'!W804</f>
        <v/>
      </c>
    </row>
    <row r="950">
      <c r="B950" s="510" t="str">
        <f>'別紙１-4月'!A805</f>
        <v/>
      </c>
      <c r="C950" s="510" t="str">
        <f>'別紙１-4月'!B805</f>
        <v/>
      </c>
      <c r="D950" s="510" t="str">
        <f>'別紙１-4月'!C805</f>
        <v/>
      </c>
      <c r="E950" s="510" t="str">
        <f>'別紙１-4月'!D805</f>
        <v/>
      </c>
      <c r="F950" s="510" t="str">
        <f>'別紙１-4月'!E805</f>
        <v/>
      </c>
      <c r="G950" s="510" t="str">
        <f>'別紙１-4月'!F805</f>
        <v/>
      </c>
      <c r="H950" s="510" t="str">
        <f>'別紙１-4月'!G805</f>
        <v/>
      </c>
      <c r="I950" s="510" t="str">
        <f>'別紙１-4月'!H805</f>
        <v/>
      </c>
      <c r="J950" s="510" t="str">
        <f>'別紙１-4月'!I805</f>
        <v/>
      </c>
      <c r="K950" s="510" t="str">
        <f>'別紙１-4月'!J805</f>
        <v/>
      </c>
      <c r="L950" s="510" t="str">
        <f>'別紙１-4月'!K805</f>
        <v/>
      </c>
      <c r="M950" s="511" t="str">
        <f>'別紙１-4月'!L805</f>
        <v/>
      </c>
      <c r="N950" s="512" t="str">
        <f>'別紙１-4月'!M805</f>
        <v/>
      </c>
      <c r="O950" s="511" t="str">
        <f>'別紙１-4月'!N805</f>
        <v/>
      </c>
      <c r="P950" s="511" t="str">
        <f>'別紙１-4月'!O805</f>
        <v/>
      </c>
      <c r="Q950" s="511" t="str">
        <f>'別紙１-4月'!P805</f>
        <v/>
      </c>
      <c r="R950" s="511" t="str">
        <f>'別紙１-4月'!Q805</f>
        <v/>
      </c>
      <c r="S950" s="511" t="str">
        <f>'別紙１-4月'!R805</f>
        <v/>
      </c>
      <c r="T950" s="512" t="str">
        <f>'別紙１-4月'!S805</f>
        <v/>
      </c>
      <c r="U950" s="512" t="str">
        <f>'別紙１-4月'!T805</f>
        <v/>
      </c>
      <c r="V950" s="511" t="str">
        <f>'別紙１-4月'!U805</f>
        <v/>
      </c>
      <c r="W950" s="511" t="str">
        <f>'別紙１-4月'!V805</f>
        <v/>
      </c>
      <c r="X950" s="510" t="str">
        <f>'別紙１-4月'!W805</f>
        <v/>
      </c>
    </row>
    <row r="951">
      <c r="B951" s="510" t="str">
        <f>'別紙１-4月'!A806</f>
        <v/>
      </c>
      <c r="C951" s="510" t="str">
        <f>'別紙１-4月'!B806</f>
        <v/>
      </c>
      <c r="D951" s="510" t="str">
        <f>'別紙１-4月'!C806</f>
        <v/>
      </c>
      <c r="E951" s="510" t="str">
        <f>'別紙１-4月'!D806</f>
        <v/>
      </c>
      <c r="F951" s="510" t="str">
        <f>'別紙１-4月'!E806</f>
        <v/>
      </c>
      <c r="G951" s="510" t="str">
        <f>'別紙１-4月'!F806</f>
        <v/>
      </c>
      <c r="H951" s="510" t="str">
        <f>'別紙１-4月'!G806</f>
        <v/>
      </c>
      <c r="I951" s="510" t="str">
        <f>'別紙１-4月'!H806</f>
        <v/>
      </c>
      <c r="J951" s="510" t="str">
        <f>'別紙１-4月'!I806</f>
        <v/>
      </c>
      <c r="K951" s="510" t="str">
        <f>'別紙１-4月'!J806</f>
        <v/>
      </c>
      <c r="L951" s="510" t="str">
        <f>'別紙１-4月'!K806</f>
        <v/>
      </c>
      <c r="M951" s="511" t="str">
        <f>'別紙１-4月'!L806</f>
        <v/>
      </c>
      <c r="N951" s="512" t="str">
        <f>'別紙１-4月'!M806</f>
        <v/>
      </c>
      <c r="O951" s="511" t="str">
        <f>'別紙１-4月'!N806</f>
        <v/>
      </c>
      <c r="P951" s="511" t="str">
        <f>'別紙１-4月'!O806</f>
        <v/>
      </c>
      <c r="Q951" s="511" t="str">
        <f>'別紙１-4月'!P806</f>
        <v/>
      </c>
      <c r="R951" s="511" t="str">
        <f>'別紙１-4月'!Q806</f>
        <v/>
      </c>
      <c r="S951" s="511" t="str">
        <f>'別紙１-4月'!R806</f>
        <v/>
      </c>
      <c r="T951" s="512" t="str">
        <f>'別紙１-4月'!S806</f>
        <v/>
      </c>
      <c r="U951" s="512" t="str">
        <f>'別紙１-4月'!T806</f>
        <v/>
      </c>
      <c r="V951" s="511" t="str">
        <f>'別紙１-4月'!U806</f>
        <v/>
      </c>
      <c r="W951" s="511" t="str">
        <f>'別紙１-4月'!V806</f>
        <v/>
      </c>
      <c r="X951" s="510" t="str">
        <f>'別紙１-4月'!W806</f>
        <v/>
      </c>
    </row>
    <row r="952">
      <c r="B952" s="510" t="str">
        <f>'別紙１-4月'!A807</f>
        <v/>
      </c>
      <c r="C952" s="510" t="str">
        <f>'別紙１-4月'!B807</f>
        <v/>
      </c>
      <c r="D952" s="510" t="str">
        <f>'別紙１-4月'!C807</f>
        <v/>
      </c>
      <c r="E952" s="510" t="str">
        <f>'別紙１-4月'!D807</f>
        <v/>
      </c>
      <c r="F952" s="510" t="str">
        <f>'別紙１-4月'!E807</f>
        <v/>
      </c>
      <c r="G952" s="510" t="str">
        <f>'別紙１-4月'!F807</f>
        <v/>
      </c>
      <c r="H952" s="510" t="str">
        <f>'別紙１-4月'!G807</f>
        <v/>
      </c>
      <c r="I952" s="510" t="str">
        <f>'別紙１-4月'!H807</f>
        <v/>
      </c>
      <c r="J952" s="510" t="str">
        <f>'別紙１-4月'!I807</f>
        <v/>
      </c>
      <c r="K952" s="510" t="str">
        <f>'別紙１-4月'!J807</f>
        <v/>
      </c>
      <c r="L952" s="510" t="str">
        <f>'別紙１-4月'!K807</f>
        <v/>
      </c>
      <c r="M952" s="511" t="str">
        <f>'別紙１-4月'!L807</f>
        <v/>
      </c>
      <c r="N952" s="512" t="str">
        <f>'別紙１-4月'!M807</f>
        <v/>
      </c>
      <c r="O952" s="511" t="str">
        <f>'別紙１-4月'!N807</f>
        <v/>
      </c>
      <c r="P952" s="511" t="str">
        <f>'別紙１-4月'!O807</f>
        <v/>
      </c>
      <c r="Q952" s="511" t="str">
        <f>'別紙１-4月'!P807</f>
        <v/>
      </c>
      <c r="R952" s="511" t="str">
        <f>'別紙１-4月'!Q807</f>
        <v/>
      </c>
      <c r="S952" s="511" t="str">
        <f>'別紙１-4月'!R807</f>
        <v/>
      </c>
      <c r="T952" s="512" t="str">
        <f>'別紙１-4月'!S807</f>
        <v/>
      </c>
      <c r="U952" s="512" t="str">
        <f>'別紙１-4月'!T807</f>
        <v/>
      </c>
      <c r="V952" s="511" t="str">
        <f>'別紙１-4月'!U807</f>
        <v/>
      </c>
      <c r="W952" s="511" t="str">
        <f>'別紙１-4月'!V807</f>
        <v/>
      </c>
      <c r="X952" s="510" t="str">
        <f>'別紙１-4月'!W807</f>
        <v/>
      </c>
    </row>
    <row r="953">
      <c r="B953" s="510" t="str">
        <f>'別紙１-4月'!A808</f>
        <v/>
      </c>
      <c r="C953" s="510" t="str">
        <f>'別紙１-4月'!B808</f>
        <v/>
      </c>
      <c r="D953" s="510" t="str">
        <f>'別紙１-4月'!C808</f>
        <v/>
      </c>
      <c r="E953" s="510" t="str">
        <f>'別紙１-4月'!D808</f>
        <v/>
      </c>
      <c r="F953" s="510" t="str">
        <f>'別紙１-4月'!E808</f>
        <v/>
      </c>
      <c r="G953" s="510" t="str">
        <f>'別紙１-4月'!F808</f>
        <v/>
      </c>
      <c r="H953" s="510" t="str">
        <f>'別紙１-4月'!G808</f>
        <v/>
      </c>
      <c r="I953" s="510" t="str">
        <f>'別紙１-4月'!H808</f>
        <v/>
      </c>
      <c r="J953" s="510" t="str">
        <f>'別紙１-4月'!I808</f>
        <v/>
      </c>
      <c r="K953" s="510" t="str">
        <f>'別紙１-4月'!J808</f>
        <v/>
      </c>
      <c r="L953" s="510" t="str">
        <f>'別紙１-4月'!K808</f>
        <v/>
      </c>
      <c r="M953" s="511" t="str">
        <f>'別紙１-4月'!L808</f>
        <v/>
      </c>
      <c r="N953" s="512" t="str">
        <f>'別紙１-4月'!M808</f>
        <v/>
      </c>
      <c r="O953" s="511" t="str">
        <f>'別紙１-4月'!N808</f>
        <v/>
      </c>
      <c r="P953" s="511" t="str">
        <f>'別紙１-4月'!O808</f>
        <v/>
      </c>
      <c r="Q953" s="511" t="str">
        <f>'別紙１-4月'!P808</f>
        <v/>
      </c>
      <c r="R953" s="511" t="str">
        <f>'別紙１-4月'!Q808</f>
        <v/>
      </c>
      <c r="S953" s="511" t="str">
        <f>'別紙１-4月'!R808</f>
        <v/>
      </c>
      <c r="T953" s="512" t="str">
        <f>'別紙１-4月'!S808</f>
        <v/>
      </c>
      <c r="U953" s="512" t="str">
        <f>'別紙１-4月'!T808</f>
        <v/>
      </c>
      <c r="V953" s="511" t="str">
        <f>'別紙１-4月'!U808</f>
        <v/>
      </c>
      <c r="W953" s="511" t="str">
        <f>'別紙１-4月'!V808</f>
        <v/>
      </c>
      <c r="X953" s="510" t="str">
        <f>'別紙１-4月'!W808</f>
        <v/>
      </c>
    </row>
    <row r="954">
      <c r="B954" s="510" t="str">
        <f>'別紙１-4月'!A809</f>
        <v/>
      </c>
      <c r="C954" s="510" t="str">
        <f>'別紙１-4月'!B809</f>
        <v/>
      </c>
      <c r="D954" s="510" t="str">
        <f>'別紙１-4月'!C809</f>
        <v/>
      </c>
      <c r="E954" s="510" t="str">
        <f>'別紙１-4月'!D809</f>
        <v/>
      </c>
      <c r="F954" s="510" t="str">
        <f>'別紙１-4月'!E809</f>
        <v/>
      </c>
      <c r="G954" s="510" t="str">
        <f>'別紙１-4月'!F809</f>
        <v/>
      </c>
      <c r="H954" s="510" t="str">
        <f>'別紙１-4月'!G809</f>
        <v/>
      </c>
      <c r="I954" s="510" t="str">
        <f>'別紙１-4月'!H809</f>
        <v/>
      </c>
      <c r="J954" s="510" t="str">
        <f>'別紙１-4月'!I809</f>
        <v/>
      </c>
      <c r="K954" s="510" t="str">
        <f>'別紙１-4月'!J809</f>
        <v/>
      </c>
      <c r="L954" s="510" t="str">
        <f>'別紙１-4月'!K809</f>
        <v/>
      </c>
      <c r="M954" s="511" t="str">
        <f>'別紙１-4月'!L809</f>
        <v/>
      </c>
      <c r="N954" s="512" t="str">
        <f>'別紙１-4月'!M809</f>
        <v/>
      </c>
      <c r="O954" s="511" t="str">
        <f>'別紙１-4月'!N809</f>
        <v/>
      </c>
      <c r="P954" s="511" t="str">
        <f>'別紙１-4月'!O809</f>
        <v/>
      </c>
      <c r="Q954" s="511" t="str">
        <f>'別紙１-4月'!P809</f>
        <v/>
      </c>
      <c r="R954" s="511" t="str">
        <f>'別紙１-4月'!Q809</f>
        <v/>
      </c>
      <c r="S954" s="511" t="str">
        <f>'別紙１-4月'!R809</f>
        <v/>
      </c>
      <c r="T954" s="512" t="str">
        <f>'別紙１-4月'!S809</f>
        <v/>
      </c>
      <c r="U954" s="512" t="str">
        <f>'別紙１-4月'!T809</f>
        <v/>
      </c>
      <c r="V954" s="511" t="str">
        <f>'別紙１-4月'!U809</f>
        <v/>
      </c>
      <c r="W954" s="511" t="str">
        <f>'別紙１-4月'!V809</f>
        <v/>
      </c>
      <c r="X954" s="510" t="str">
        <f>'別紙１-4月'!W809</f>
        <v/>
      </c>
    </row>
    <row r="955">
      <c r="B955" s="510" t="str">
        <f>'別紙１-4月'!A810</f>
        <v/>
      </c>
      <c r="C955" s="510" t="str">
        <f>'別紙１-4月'!B810</f>
        <v/>
      </c>
      <c r="D955" s="510" t="str">
        <f>'別紙１-4月'!C810</f>
        <v/>
      </c>
      <c r="E955" s="510" t="str">
        <f>'別紙１-4月'!D810</f>
        <v/>
      </c>
      <c r="F955" s="510" t="str">
        <f>'別紙１-4月'!E810</f>
        <v/>
      </c>
      <c r="G955" s="510" t="str">
        <f>'別紙１-4月'!F810</f>
        <v/>
      </c>
      <c r="H955" s="510" t="str">
        <f>'別紙１-4月'!G810</f>
        <v/>
      </c>
      <c r="I955" s="510" t="str">
        <f>'別紙１-4月'!H810</f>
        <v/>
      </c>
      <c r="J955" s="510" t="str">
        <f>'別紙１-4月'!I810</f>
        <v/>
      </c>
      <c r="K955" s="510" t="str">
        <f>'別紙１-4月'!J810</f>
        <v/>
      </c>
      <c r="L955" s="510" t="str">
        <f>'別紙１-4月'!K810</f>
        <v/>
      </c>
      <c r="M955" s="511" t="str">
        <f>'別紙１-4月'!L810</f>
        <v/>
      </c>
      <c r="N955" s="512" t="str">
        <f>'別紙１-4月'!M810</f>
        <v/>
      </c>
      <c r="O955" s="511" t="str">
        <f>'別紙１-4月'!N810</f>
        <v/>
      </c>
      <c r="P955" s="511" t="str">
        <f>'別紙１-4月'!O810</f>
        <v/>
      </c>
      <c r="Q955" s="511" t="str">
        <f>'別紙１-4月'!P810</f>
        <v/>
      </c>
      <c r="R955" s="511" t="str">
        <f>'別紙１-4月'!Q810</f>
        <v/>
      </c>
      <c r="S955" s="511" t="str">
        <f>'別紙１-4月'!R810</f>
        <v/>
      </c>
      <c r="T955" s="512" t="str">
        <f>'別紙１-4月'!S810</f>
        <v/>
      </c>
      <c r="U955" s="512" t="str">
        <f>'別紙１-4月'!T810</f>
        <v/>
      </c>
      <c r="V955" s="511" t="str">
        <f>'別紙１-4月'!U810</f>
        <v/>
      </c>
      <c r="W955" s="511" t="str">
        <f>'別紙１-4月'!V810</f>
        <v/>
      </c>
      <c r="X955" s="510" t="str">
        <f>'別紙１-4月'!W810</f>
        <v/>
      </c>
    </row>
    <row r="956">
      <c r="B956" s="510" t="str">
        <f>'別紙１-4月'!A811</f>
        <v/>
      </c>
      <c r="C956" s="510" t="str">
        <f>'別紙１-4月'!B811</f>
        <v/>
      </c>
      <c r="D956" s="510" t="str">
        <f>'別紙１-4月'!C811</f>
        <v/>
      </c>
      <c r="E956" s="510" t="str">
        <f>'別紙１-4月'!D811</f>
        <v/>
      </c>
      <c r="F956" s="510" t="str">
        <f>'別紙１-4月'!E811</f>
        <v/>
      </c>
      <c r="G956" s="510" t="str">
        <f>'別紙１-4月'!F811</f>
        <v/>
      </c>
      <c r="H956" s="510" t="str">
        <f>'別紙１-4月'!G811</f>
        <v/>
      </c>
      <c r="I956" s="510" t="str">
        <f>'別紙１-4月'!H811</f>
        <v/>
      </c>
      <c r="J956" s="510" t="str">
        <f>'別紙１-4月'!I811</f>
        <v/>
      </c>
      <c r="K956" s="510" t="str">
        <f>'別紙１-4月'!J811</f>
        <v/>
      </c>
      <c r="L956" s="510" t="str">
        <f>'別紙１-4月'!K811</f>
        <v/>
      </c>
      <c r="M956" s="511" t="str">
        <f>'別紙１-4月'!L811</f>
        <v/>
      </c>
      <c r="N956" s="512" t="str">
        <f>'別紙１-4月'!M811</f>
        <v/>
      </c>
      <c r="O956" s="511" t="str">
        <f>'別紙１-4月'!N811</f>
        <v/>
      </c>
      <c r="P956" s="511" t="str">
        <f>'別紙１-4月'!O811</f>
        <v/>
      </c>
      <c r="Q956" s="511" t="str">
        <f>'別紙１-4月'!P811</f>
        <v/>
      </c>
      <c r="R956" s="511" t="str">
        <f>'別紙１-4月'!Q811</f>
        <v/>
      </c>
      <c r="S956" s="511" t="str">
        <f>'別紙１-4月'!R811</f>
        <v/>
      </c>
      <c r="T956" s="512" t="str">
        <f>'別紙１-4月'!S811</f>
        <v/>
      </c>
      <c r="U956" s="512" t="str">
        <f>'別紙１-4月'!T811</f>
        <v/>
      </c>
      <c r="V956" s="511" t="str">
        <f>'別紙１-4月'!U811</f>
        <v/>
      </c>
      <c r="W956" s="511" t="str">
        <f>'別紙１-4月'!V811</f>
        <v/>
      </c>
      <c r="X956" s="510" t="str">
        <f>'別紙１-4月'!W811</f>
        <v/>
      </c>
    </row>
    <row r="957">
      <c r="B957" s="510" t="str">
        <f>'別紙１-4月'!A812</f>
        <v/>
      </c>
      <c r="C957" s="510" t="str">
        <f>'別紙１-4月'!B812</f>
        <v/>
      </c>
      <c r="D957" s="510" t="str">
        <f>'別紙１-4月'!C812</f>
        <v/>
      </c>
      <c r="E957" s="510" t="str">
        <f>'別紙１-4月'!D812</f>
        <v/>
      </c>
      <c r="F957" s="510" t="str">
        <f>'別紙１-4月'!E812</f>
        <v/>
      </c>
      <c r="G957" s="510" t="str">
        <f>'別紙１-4月'!F812</f>
        <v/>
      </c>
      <c r="H957" s="510" t="str">
        <f>'別紙１-4月'!G812</f>
        <v/>
      </c>
      <c r="I957" s="510" t="str">
        <f>'別紙１-4月'!H812</f>
        <v/>
      </c>
      <c r="J957" s="510" t="str">
        <f>'別紙１-4月'!I812</f>
        <v/>
      </c>
      <c r="K957" s="510" t="str">
        <f>'別紙１-4月'!J812</f>
        <v/>
      </c>
      <c r="L957" s="510" t="str">
        <f>'別紙１-4月'!K812</f>
        <v/>
      </c>
      <c r="M957" s="511" t="str">
        <f>'別紙１-4月'!L812</f>
        <v/>
      </c>
      <c r="N957" s="512" t="str">
        <f>'別紙１-4月'!M812</f>
        <v/>
      </c>
      <c r="O957" s="511" t="str">
        <f>'別紙１-4月'!N812</f>
        <v/>
      </c>
      <c r="P957" s="511" t="str">
        <f>'別紙１-4月'!O812</f>
        <v/>
      </c>
      <c r="Q957" s="511" t="str">
        <f>'別紙１-4月'!P812</f>
        <v/>
      </c>
      <c r="R957" s="511" t="str">
        <f>'別紙１-4月'!Q812</f>
        <v/>
      </c>
      <c r="S957" s="511" t="str">
        <f>'別紙１-4月'!R812</f>
        <v/>
      </c>
      <c r="T957" s="512" t="str">
        <f>'別紙１-4月'!S812</f>
        <v/>
      </c>
      <c r="U957" s="512" t="str">
        <f>'別紙１-4月'!T812</f>
        <v/>
      </c>
      <c r="V957" s="511" t="str">
        <f>'別紙１-4月'!U812</f>
        <v/>
      </c>
      <c r="W957" s="511" t="str">
        <f>'別紙１-4月'!V812</f>
        <v/>
      </c>
      <c r="X957" s="510" t="str">
        <f>'別紙１-4月'!W812</f>
        <v/>
      </c>
    </row>
    <row r="958">
      <c r="B958" s="510" t="str">
        <f>'別紙１-4月'!A813</f>
        <v/>
      </c>
      <c r="C958" s="510" t="str">
        <f>'別紙１-4月'!B813</f>
        <v/>
      </c>
      <c r="D958" s="510" t="str">
        <f>'別紙１-4月'!C813</f>
        <v/>
      </c>
      <c r="E958" s="510" t="str">
        <f>'別紙１-4月'!D813</f>
        <v/>
      </c>
      <c r="F958" s="510" t="str">
        <f>'別紙１-4月'!E813</f>
        <v/>
      </c>
      <c r="G958" s="510" t="str">
        <f>'別紙１-4月'!F813</f>
        <v/>
      </c>
      <c r="H958" s="510" t="str">
        <f>'別紙１-4月'!G813</f>
        <v/>
      </c>
      <c r="I958" s="510" t="str">
        <f>'別紙１-4月'!H813</f>
        <v/>
      </c>
      <c r="J958" s="510" t="str">
        <f>'別紙１-4月'!I813</f>
        <v/>
      </c>
      <c r="K958" s="510" t="str">
        <f>'別紙１-4月'!J813</f>
        <v/>
      </c>
      <c r="L958" s="510" t="str">
        <f>'別紙１-4月'!K813</f>
        <v/>
      </c>
      <c r="M958" s="511" t="str">
        <f>'別紙１-4月'!L813</f>
        <v/>
      </c>
      <c r="N958" s="512" t="str">
        <f>'別紙１-4月'!M813</f>
        <v/>
      </c>
      <c r="O958" s="511" t="str">
        <f>'別紙１-4月'!N813</f>
        <v/>
      </c>
      <c r="P958" s="511" t="str">
        <f>'別紙１-4月'!O813</f>
        <v/>
      </c>
      <c r="Q958" s="511" t="str">
        <f>'別紙１-4月'!P813</f>
        <v/>
      </c>
      <c r="R958" s="511" t="str">
        <f>'別紙１-4月'!Q813</f>
        <v/>
      </c>
      <c r="S958" s="511" t="str">
        <f>'別紙１-4月'!R813</f>
        <v/>
      </c>
      <c r="T958" s="512" t="str">
        <f>'別紙１-4月'!S813</f>
        <v/>
      </c>
      <c r="U958" s="512" t="str">
        <f>'別紙１-4月'!T813</f>
        <v/>
      </c>
      <c r="V958" s="511" t="str">
        <f>'別紙１-4月'!U813</f>
        <v/>
      </c>
      <c r="W958" s="511" t="str">
        <f>'別紙１-4月'!V813</f>
        <v/>
      </c>
      <c r="X958" s="510" t="str">
        <f>'別紙１-4月'!W813</f>
        <v/>
      </c>
    </row>
    <row r="959">
      <c r="B959" s="510" t="str">
        <f>'別紙１-4月'!A814</f>
        <v/>
      </c>
      <c r="C959" s="510" t="str">
        <f>'別紙１-4月'!B814</f>
        <v/>
      </c>
      <c r="D959" s="510" t="str">
        <f>'別紙１-4月'!C814</f>
        <v/>
      </c>
      <c r="E959" s="510" t="str">
        <f>'別紙１-4月'!D814</f>
        <v/>
      </c>
      <c r="F959" s="510" t="str">
        <f>'別紙１-4月'!E814</f>
        <v/>
      </c>
      <c r="G959" s="510" t="str">
        <f>'別紙１-4月'!F814</f>
        <v/>
      </c>
      <c r="H959" s="510" t="str">
        <f>'別紙１-4月'!G814</f>
        <v/>
      </c>
      <c r="I959" s="510" t="str">
        <f>'別紙１-4月'!H814</f>
        <v/>
      </c>
      <c r="J959" s="510" t="str">
        <f>'別紙１-4月'!I814</f>
        <v/>
      </c>
      <c r="K959" s="510" t="str">
        <f>'別紙１-4月'!J814</f>
        <v/>
      </c>
      <c r="L959" s="510" t="str">
        <f>'別紙１-4月'!K814</f>
        <v/>
      </c>
      <c r="M959" s="511" t="str">
        <f>'別紙１-4月'!L814</f>
        <v/>
      </c>
      <c r="N959" s="512" t="str">
        <f>'別紙１-4月'!M814</f>
        <v/>
      </c>
      <c r="O959" s="511" t="str">
        <f>'別紙１-4月'!N814</f>
        <v/>
      </c>
      <c r="P959" s="511" t="str">
        <f>'別紙１-4月'!O814</f>
        <v/>
      </c>
      <c r="Q959" s="511" t="str">
        <f>'別紙１-4月'!P814</f>
        <v/>
      </c>
      <c r="R959" s="511" t="str">
        <f>'別紙１-4月'!Q814</f>
        <v/>
      </c>
      <c r="S959" s="511" t="str">
        <f>'別紙１-4月'!R814</f>
        <v/>
      </c>
      <c r="T959" s="512" t="str">
        <f>'別紙１-4月'!S814</f>
        <v/>
      </c>
      <c r="U959" s="512" t="str">
        <f>'別紙１-4月'!T814</f>
        <v/>
      </c>
      <c r="V959" s="511" t="str">
        <f>'別紙１-4月'!U814</f>
        <v/>
      </c>
      <c r="W959" s="511" t="str">
        <f>'別紙１-4月'!V814</f>
        <v/>
      </c>
      <c r="X959" s="510" t="str">
        <f>'別紙１-4月'!W814</f>
        <v/>
      </c>
    </row>
    <row r="960">
      <c r="B960" s="510" t="str">
        <f>'別紙１-4月'!A815</f>
        <v/>
      </c>
      <c r="C960" s="510" t="str">
        <f>'別紙１-4月'!B815</f>
        <v/>
      </c>
      <c r="D960" s="510" t="str">
        <f>'別紙１-4月'!C815</f>
        <v/>
      </c>
      <c r="E960" s="510" t="str">
        <f>'別紙１-4月'!D815</f>
        <v/>
      </c>
      <c r="F960" s="510" t="str">
        <f>'別紙１-4月'!E815</f>
        <v/>
      </c>
      <c r="G960" s="510" t="str">
        <f>'別紙１-4月'!F815</f>
        <v/>
      </c>
      <c r="H960" s="510" t="str">
        <f>'別紙１-4月'!G815</f>
        <v/>
      </c>
      <c r="I960" s="510" t="str">
        <f>'別紙１-4月'!H815</f>
        <v/>
      </c>
      <c r="J960" s="510" t="str">
        <f>'別紙１-4月'!I815</f>
        <v/>
      </c>
      <c r="K960" s="510" t="str">
        <f>'別紙１-4月'!J815</f>
        <v/>
      </c>
      <c r="L960" s="510" t="str">
        <f>'別紙１-4月'!K815</f>
        <v/>
      </c>
      <c r="M960" s="511" t="str">
        <f>'別紙１-4月'!L815</f>
        <v/>
      </c>
      <c r="N960" s="512" t="str">
        <f>'別紙１-4月'!M815</f>
        <v/>
      </c>
      <c r="O960" s="511" t="str">
        <f>'別紙１-4月'!N815</f>
        <v/>
      </c>
      <c r="P960" s="511" t="str">
        <f>'別紙１-4月'!O815</f>
        <v/>
      </c>
      <c r="Q960" s="511" t="str">
        <f>'別紙１-4月'!P815</f>
        <v/>
      </c>
      <c r="R960" s="511" t="str">
        <f>'別紙１-4月'!Q815</f>
        <v/>
      </c>
      <c r="S960" s="511" t="str">
        <f>'別紙１-4月'!R815</f>
        <v/>
      </c>
      <c r="T960" s="512" t="str">
        <f>'別紙１-4月'!S815</f>
        <v/>
      </c>
      <c r="U960" s="512" t="str">
        <f>'別紙１-4月'!T815</f>
        <v/>
      </c>
      <c r="V960" s="511" t="str">
        <f>'別紙１-4月'!U815</f>
        <v/>
      </c>
      <c r="W960" s="511" t="str">
        <f>'別紙１-4月'!V815</f>
        <v/>
      </c>
      <c r="X960" s="510" t="str">
        <f>'別紙１-4月'!W815</f>
        <v/>
      </c>
    </row>
    <row r="961">
      <c r="B961" s="510" t="str">
        <f>'別紙１-4月'!A816</f>
        <v/>
      </c>
      <c r="C961" s="510" t="str">
        <f>'別紙１-4月'!B816</f>
        <v/>
      </c>
      <c r="D961" s="510" t="str">
        <f>'別紙１-4月'!C816</f>
        <v/>
      </c>
      <c r="E961" s="510" t="str">
        <f>'別紙１-4月'!D816</f>
        <v/>
      </c>
      <c r="F961" s="510" t="str">
        <f>'別紙１-4月'!E816</f>
        <v/>
      </c>
      <c r="G961" s="510" t="str">
        <f>'別紙１-4月'!F816</f>
        <v/>
      </c>
      <c r="H961" s="510" t="str">
        <f>'別紙１-4月'!G816</f>
        <v/>
      </c>
      <c r="I961" s="510" t="str">
        <f>'別紙１-4月'!H816</f>
        <v/>
      </c>
      <c r="J961" s="510" t="str">
        <f>'別紙１-4月'!I816</f>
        <v/>
      </c>
      <c r="K961" s="510" t="str">
        <f>'別紙１-4月'!J816</f>
        <v/>
      </c>
      <c r="L961" s="510" t="str">
        <f>'別紙１-4月'!K816</f>
        <v/>
      </c>
      <c r="M961" s="511" t="str">
        <f>'別紙１-4月'!L816</f>
        <v/>
      </c>
      <c r="N961" s="512" t="str">
        <f>'別紙１-4月'!M816</f>
        <v/>
      </c>
      <c r="O961" s="511" t="str">
        <f>'別紙１-4月'!N816</f>
        <v/>
      </c>
      <c r="P961" s="511" t="str">
        <f>'別紙１-4月'!O816</f>
        <v/>
      </c>
      <c r="Q961" s="511" t="str">
        <f>'別紙１-4月'!P816</f>
        <v/>
      </c>
      <c r="R961" s="511" t="str">
        <f>'別紙１-4月'!Q816</f>
        <v/>
      </c>
      <c r="S961" s="511" t="str">
        <f>'別紙１-4月'!R816</f>
        <v/>
      </c>
      <c r="T961" s="512" t="str">
        <f>'別紙１-4月'!S816</f>
        <v/>
      </c>
      <c r="U961" s="512" t="str">
        <f>'別紙１-4月'!T816</f>
        <v/>
      </c>
      <c r="V961" s="511" t="str">
        <f>'別紙１-4月'!U816</f>
        <v/>
      </c>
      <c r="W961" s="511" t="str">
        <f>'別紙１-4月'!V816</f>
        <v/>
      </c>
      <c r="X961" s="510" t="str">
        <f>'別紙１-4月'!W816</f>
        <v/>
      </c>
    </row>
    <row r="962">
      <c r="B962" s="510" t="str">
        <f>'別紙１-4月'!A817</f>
        <v/>
      </c>
      <c r="C962" s="510" t="str">
        <f>'別紙１-4月'!B817</f>
        <v/>
      </c>
      <c r="D962" s="510" t="str">
        <f>'別紙１-4月'!C817</f>
        <v/>
      </c>
      <c r="E962" s="510" t="str">
        <f>'別紙１-4月'!D817</f>
        <v/>
      </c>
      <c r="F962" s="510" t="str">
        <f>'別紙１-4月'!E817</f>
        <v/>
      </c>
      <c r="G962" s="510" t="str">
        <f>'別紙１-4月'!F817</f>
        <v/>
      </c>
      <c r="H962" s="510" t="str">
        <f>'別紙１-4月'!G817</f>
        <v/>
      </c>
      <c r="I962" s="510" t="str">
        <f>'別紙１-4月'!H817</f>
        <v/>
      </c>
      <c r="J962" s="510" t="str">
        <f>'別紙１-4月'!I817</f>
        <v/>
      </c>
      <c r="K962" s="510" t="str">
        <f>'別紙１-4月'!J817</f>
        <v/>
      </c>
      <c r="L962" s="510" t="str">
        <f>'別紙１-4月'!K817</f>
        <v/>
      </c>
      <c r="M962" s="511" t="str">
        <f>'別紙１-4月'!L817</f>
        <v/>
      </c>
      <c r="N962" s="512" t="str">
        <f>'別紙１-4月'!M817</f>
        <v/>
      </c>
      <c r="O962" s="511" t="str">
        <f>'別紙１-4月'!N817</f>
        <v/>
      </c>
      <c r="P962" s="511" t="str">
        <f>'別紙１-4月'!O817</f>
        <v/>
      </c>
      <c r="Q962" s="511" t="str">
        <f>'別紙１-4月'!P817</f>
        <v/>
      </c>
      <c r="R962" s="511" t="str">
        <f>'別紙１-4月'!Q817</f>
        <v/>
      </c>
      <c r="S962" s="511" t="str">
        <f>'別紙１-4月'!R817</f>
        <v/>
      </c>
      <c r="T962" s="512" t="str">
        <f>'別紙１-4月'!S817</f>
        <v/>
      </c>
      <c r="U962" s="512" t="str">
        <f>'別紙１-4月'!T817</f>
        <v/>
      </c>
      <c r="V962" s="511" t="str">
        <f>'別紙１-4月'!U817</f>
        <v/>
      </c>
      <c r="W962" s="511" t="str">
        <f>'別紙１-4月'!V817</f>
        <v/>
      </c>
      <c r="X962" s="510" t="str">
        <f>'別紙１-4月'!W817</f>
        <v/>
      </c>
    </row>
    <row r="963">
      <c r="B963" s="510" t="str">
        <f>'別紙１-4月'!A818</f>
        <v/>
      </c>
      <c r="C963" s="510" t="str">
        <f>'別紙１-4月'!B818</f>
        <v/>
      </c>
      <c r="D963" s="510" t="str">
        <f>'別紙１-4月'!C818</f>
        <v/>
      </c>
      <c r="E963" s="510" t="str">
        <f>'別紙１-4月'!D818</f>
        <v/>
      </c>
      <c r="F963" s="510" t="str">
        <f>'別紙１-4月'!E818</f>
        <v/>
      </c>
      <c r="G963" s="510" t="str">
        <f>'別紙１-4月'!F818</f>
        <v/>
      </c>
      <c r="H963" s="510" t="str">
        <f>'別紙１-4月'!G818</f>
        <v/>
      </c>
      <c r="I963" s="510" t="str">
        <f>'別紙１-4月'!H818</f>
        <v/>
      </c>
      <c r="J963" s="510" t="str">
        <f>'別紙１-4月'!I818</f>
        <v/>
      </c>
      <c r="K963" s="510" t="str">
        <f>'別紙１-4月'!J818</f>
        <v/>
      </c>
      <c r="L963" s="510" t="str">
        <f>'別紙１-4月'!K818</f>
        <v/>
      </c>
      <c r="M963" s="511" t="str">
        <f>'別紙１-4月'!L818</f>
        <v/>
      </c>
      <c r="N963" s="512" t="str">
        <f>'別紙１-4月'!M818</f>
        <v/>
      </c>
      <c r="O963" s="511" t="str">
        <f>'別紙１-4月'!N818</f>
        <v/>
      </c>
      <c r="P963" s="511" t="str">
        <f>'別紙１-4月'!O818</f>
        <v/>
      </c>
      <c r="Q963" s="511" t="str">
        <f>'別紙１-4月'!P818</f>
        <v/>
      </c>
      <c r="R963" s="511" t="str">
        <f>'別紙１-4月'!Q818</f>
        <v/>
      </c>
      <c r="S963" s="511" t="str">
        <f>'別紙１-4月'!R818</f>
        <v/>
      </c>
      <c r="T963" s="512" t="str">
        <f>'別紙１-4月'!S818</f>
        <v/>
      </c>
      <c r="U963" s="512" t="str">
        <f>'別紙１-4月'!T818</f>
        <v/>
      </c>
      <c r="V963" s="511" t="str">
        <f>'別紙１-4月'!U818</f>
        <v/>
      </c>
      <c r="W963" s="511" t="str">
        <f>'別紙１-4月'!V818</f>
        <v/>
      </c>
      <c r="X963" s="510" t="str">
        <f>'別紙１-4月'!W818</f>
        <v/>
      </c>
    </row>
    <row r="964">
      <c r="B964" s="510" t="str">
        <f>'別紙１-4月'!A819</f>
        <v/>
      </c>
      <c r="C964" s="510" t="str">
        <f>'別紙１-4月'!B819</f>
        <v/>
      </c>
      <c r="D964" s="510" t="str">
        <f>'別紙１-4月'!C819</f>
        <v/>
      </c>
      <c r="E964" s="510" t="str">
        <f>'別紙１-4月'!D819</f>
        <v/>
      </c>
      <c r="F964" s="510" t="str">
        <f>'別紙１-4月'!E819</f>
        <v/>
      </c>
      <c r="G964" s="510" t="str">
        <f>'別紙１-4月'!F819</f>
        <v/>
      </c>
      <c r="H964" s="510" t="str">
        <f>'別紙１-4月'!G819</f>
        <v/>
      </c>
      <c r="I964" s="510" t="str">
        <f>'別紙１-4月'!H819</f>
        <v/>
      </c>
      <c r="J964" s="510" t="str">
        <f>'別紙１-4月'!I819</f>
        <v/>
      </c>
      <c r="K964" s="510" t="str">
        <f>'別紙１-4月'!J819</f>
        <v/>
      </c>
      <c r="L964" s="510" t="str">
        <f>'別紙１-4月'!K819</f>
        <v/>
      </c>
      <c r="M964" s="511" t="str">
        <f>'別紙１-4月'!L819</f>
        <v/>
      </c>
      <c r="N964" s="512" t="str">
        <f>'別紙１-4月'!M819</f>
        <v/>
      </c>
      <c r="O964" s="511" t="str">
        <f>'別紙１-4月'!N819</f>
        <v/>
      </c>
      <c r="P964" s="511" t="str">
        <f>'別紙１-4月'!O819</f>
        <v/>
      </c>
      <c r="Q964" s="511" t="str">
        <f>'別紙１-4月'!P819</f>
        <v/>
      </c>
      <c r="R964" s="511" t="str">
        <f>'別紙１-4月'!Q819</f>
        <v/>
      </c>
      <c r="S964" s="511" t="str">
        <f>'別紙１-4月'!R819</f>
        <v/>
      </c>
      <c r="T964" s="512" t="str">
        <f>'別紙１-4月'!S819</f>
        <v/>
      </c>
      <c r="U964" s="512" t="str">
        <f>'別紙１-4月'!T819</f>
        <v/>
      </c>
      <c r="V964" s="511" t="str">
        <f>'別紙１-4月'!U819</f>
        <v/>
      </c>
      <c r="W964" s="511" t="str">
        <f>'別紙１-4月'!V819</f>
        <v/>
      </c>
      <c r="X964" s="510" t="str">
        <f>'別紙１-4月'!W819</f>
        <v/>
      </c>
    </row>
    <row r="965">
      <c r="B965" s="510" t="str">
        <f>'別紙１-4月'!A820</f>
        <v/>
      </c>
      <c r="C965" s="510" t="str">
        <f>'別紙１-4月'!B820</f>
        <v/>
      </c>
      <c r="D965" s="510" t="str">
        <f>'別紙１-4月'!C820</f>
        <v/>
      </c>
      <c r="E965" s="510" t="str">
        <f>'別紙１-4月'!D820</f>
        <v/>
      </c>
      <c r="F965" s="510" t="str">
        <f>'別紙１-4月'!E820</f>
        <v/>
      </c>
      <c r="G965" s="510" t="str">
        <f>'別紙１-4月'!F820</f>
        <v/>
      </c>
      <c r="H965" s="510" t="str">
        <f>'別紙１-4月'!G820</f>
        <v/>
      </c>
      <c r="I965" s="510" t="str">
        <f>'別紙１-4月'!H820</f>
        <v/>
      </c>
      <c r="J965" s="510" t="str">
        <f>'別紙１-4月'!I820</f>
        <v/>
      </c>
      <c r="K965" s="510" t="str">
        <f>'別紙１-4月'!J820</f>
        <v/>
      </c>
      <c r="L965" s="510" t="str">
        <f>'別紙１-4月'!K820</f>
        <v/>
      </c>
      <c r="M965" s="511" t="str">
        <f>'別紙１-4月'!L820</f>
        <v/>
      </c>
      <c r="N965" s="512" t="str">
        <f>'別紙１-4月'!M820</f>
        <v/>
      </c>
      <c r="O965" s="511" t="str">
        <f>'別紙１-4月'!N820</f>
        <v/>
      </c>
      <c r="P965" s="511" t="str">
        <f>'別紙１-4月'!O820</f>
        <v/>
      </c>
      <c r="Q965" s="511" t="str">
        <f>'別紙１-4月'!P820</f>
        <v/>
      </c>
      <c r="R965" s="511" t="str">
        <f>'別紙１-4月'!Q820</f>
        <v/>
      </c>
      <c r="S965" s="511" t="str">
        <f>'別紙１-4月'!R820</f>
        <v/>
      </c>
      <c r="T965" s="512" t="str">
        <f>'別紙１-4月'!S820</f>
        <v/>
      </c>
      <c r="U965" s="512" t="str">
        <f>'別紙１-4月'!T820</f>
        <v/>
      </c>
      <c r="V965" s="511" t="str">
        <f>'別紙１-4月'!U820</f>
        <v/>
      </c>
      <c r="W965" s="511" t="str">
        <f>'別紙１-4月'!V820</f>
        <v/>
      </c>
      <c r="X965" s="510" t="str">
        <f>'別紙１-4月'!W820</f>
        <v/>
      </c>
    </row>
    <row r="966">
      <c r="B966" s="510" t="str">
        <f>'別紙１-4月'!A821</f>
        <v/>
      </c>
      <c r="C966" s="510" t="str">
        <f>'別紙１-4月'!B821</f>
        <v/>
      </c>
      <c r="D966" s="510" t="str">
        <f>'別紙１-4月'!C821</f>
        <v/>
      </c>
      <c r="E966" s="510" t="str">
        <f>'別紙１-4月'!D821</f>
        <v/>
      </c>
      <c r="F966" s="510" t="str">
        <f>'別紙１-4月'!E821</f>
        <v/>
      </c>
      <c r="G966" s="510" t="str">
        <f>'別紙１-4月'!F821</f>
        <v/>
      </c>
      <c r="H966" s="510" t="str">
        <f>'別紙１-4月'!G821</f>
        <v/>
      </c>
      <c r="I966" s="510" t="str">
        <f>'別紙１-4月'!H821</f>
        <v/>
      </c>
      <c r="J966" s="510" t="str">
        <f>'別紙１-4月'!I821</f>
        <v/>
      </c>
      <c r="K966" s="510" t="str">
        <f>'別紙１-4月'!J821</f>
        <v/>
      </c>
      <c r="L966" s="510" t="str">
        <f>'別紙１-4月'!K821</f>
        <v/>
      </c>
      <c r="M966" s="511" t="str">
        <f>'別紙１-4月'!L821</f>
        <v/>
      </c>
      <c r="N966" s="512" t="str">
        <f>'別紙１-4月'!M821</f>
        <v/>
      </c>
      <c r="O966" s="511" t="str">
        <f>'別紙１-4月'!N821</f>
        <v/>
      </c>
      <c r="P966" s="511" t="str">
        <f>'別紙１-4月'!O821</f>
        <v/>
      </c>
      <c r="Q966" s="511" t="str">
        <f>'別紙１-4月'!P821</f>
        <v/>
      </c>
      <c r="R966" s="511" t="str">
        <f>'別紙１-4月'!Q821</f>
        <v/>
      </c>
      <c r="S966" s="511" t="str">
        <f>'別紙１-4月'!R821</f>
        <v/>
      </c>
      <c r="T966" s="512" t="str">
        <f>'別紙１-4月'!S821</f>
        <v/>
      </c>
      <c r="U966" s="512" t="str">
        <f>'別紙１-4月'!T821</f>
        <v/>
      </c>
      <c r="V966" s="511" t="str">
        <f>'別紙１-4月'!U821</f>
        <v/>
      </c>
      <c r="W966" s="511" t="str">
        <f>'別紙１-4月'!V821</f>
        <v/>
      </c>
      <c r="X966" s="510" t="str">
        <f>'別紙１-4月'!W821</f>
        <v/>
      </c>
    </row>
    <row r="967">
      <c r="B967" s="510" t="str">
        <f>'別紙１-4月'!A822</f>
        <v/>
      </c>
      <c r="C967" s="510" t="str">
        <f>'別紙１-4月'!B822</f>
        <v/>
      </c>
      <c r="D967" s="510" t="str">
        <f>'別紙１-4月'!C822</f>
        <v/>
      </c>
      <c r="E967" s="510" t="str">
        <f>'別紙１-4月'!D822</f>
        <v/>
      </c>
      <c r="F967" s="510" t="str">
        <f>'別紙１-4月'!E822</f>
        <v/>
      </c>
      <c r="G967" s="510" t="str">
        <f>'別紙１-4月'!F822</f>
        <v/>
      </c>
      <c r="H967" s="510" t="str">
        <f>'別紙１-4月'!G822</f>
        <v/>
      </c>
      <c r="I967" s="510" t="str">
        <f>'別紙１-4月'!H822</f>
        <v/>
      </c>
      <c r="J967" s="510" t="str">
        <f>'別紙１-4月'!I822</f>
        <v/>
      </c>
      <c r="K967" s="510" t="str">
        <f>'別紙１-4月'!J822</f>
        <v/>
      </c>
      <c r="L967" s="510" t="str">
        <f>'別紙１-4月'!K822</f>
        <v/>
      </c>
      <c r="M967" s="511" t="str">
        <f>'別紙１-4月'!L822</f>
        <v/>
      </c>
      <c r="N967" s="512" t="str">
        <f>'別紙１-4月'!M822</f>
        <v/>
      </c>
      <c r="O967" s="511" t="str">
        <f>'別紙１-4月'!N822</f>
        <v/>
      </c>
      <c r="P967" s="511" t="str">
        <f>'別紙１-4月'!O822</f>
        <v/>
      </c>
      <c r="Q967" s="511" t="str">
        <f>'別紙１-4月'!P822</f>
        <v/>
      </c>
      <c r="R967" s="511" t="str">
        <f>'別紙１-4月'!Q822</f>
        <v/>
      </c>
      <c r="S967" s="511" t="str">
        <f>'別紙１-4月'!R822</f>
        <v/>
      </c>
      <c r="T967" s="512" t="str">
        <f>'別紙１-4月'!S822</f>
        <v/>
      </c>
      <c r="U967" s="512" t="str">
        <f>'別紙１-4月'!T822</f>
        <v/>
      </c>
      <c r="V967" s="511" t="str">
        <f>'別紙１-4月'!U822</f>
        <v/>
      </c>
      <c r="W967" s="511" t="str">
        <f>'別紙１-4月'!V822</f>
        <v/>
      </c>
      <c r="X967" s="510" t="str">
        <f>'別紙１-4月'!W822</f>
        <v/>
      </c>
    </row>
    <row r="968">
      <c r="B968" s="510" t="str">
        <f>'別紙１-4月'!A823</f>
        <v/>
      </c>
      <c r="C968" s="510" t="str">
        <f>'別紙１-4月'!B823</f>
        <v/>
      </c>
      <c r="D968" s="510" t="str">
        <f>'別紙１-4月'!C823</f>
        <v/>
      </c>
      <c r="E968" s="510" t="str">
        <f>'別紙１-4月'!D823</f>
        <v/>
      </c>
      <c r="F968" s="510" t="str">
        <f>'別紙１-4月'!E823</f>
        <v/>
      </c>
      <c r="G968" s="510" t="str">
        <f>'別紙１-4月'!F823</f>
        <v/>
      </c>
      <c r="H968" s="510" t="str">
        <f>'別紙１-4月'!G823</f>
        <v/>
      </c>
      <c r="I968" s="510" t="str">
        <f>'別紙１-4月'!H823</f>
        <v/>
      </c>
      <c r="J968" s="510" t="str">
        <f>'別紙１-4月'!I823</f>
        <v/>
      </c>
      <c r="K968" s="510" t="str">
        <f>'別紙１-4月'!J823</f>
        <v/>
      </c>
      <c r="L968" s="510" t="str">
        <f>'別紙１-4月'!K823</f>
        <v/>
      </c>
      <c r="M968" s="511" t="str">
        <f>'別紙１-4月'!L823</f>
        <v/>
      </c>
      <c r="N968" s="512" t="str">
        <f>'別紙１-4月'!M823</f>
        <v/>
      </c>
      <c r="O968" s="511" t="str">
        <f>'別紙１-4月'!N823</f>
        <v/>
      </c>
      <c r="P968" s="511" t="str">
        <f>'別紙１-4月'!O823</f>
        <v/>
      </c>
      <c r="Q968" s="511" t="str">
        <f>'別紙１-4月'!P823</f>
        <v/>
      </c>
      <c r="R968" s="511" t="str">
        <f>'別紙１-4月'!Q823</f>
        <v/>
      </c>
      <c r="S968" s="511" t="str">
        <f>'別紙１-4月'!R823</f>
        <v/>
      </c>
      <c r="T968" s="512" t="str">
        <f>'別紙１-4月'!S823</f>
        <v/>
      </c>
      <c r="U968" s="512" t="str">
        <f>'別紙１-4月'!T823</f>
        <v/>
      </c>
      <c r="V968" s="511" t="str">
        <f>'別紙１-4月'!U823</f>
        <v/>
      </c>
      <c r="W968" s="511" t="str">
        <f>'別紙１-4月'!V823</f>
        <v/>
      </c>
      <c r="X968" s="510" t="str">
        <f>'別紙１-4月'!W823</f>
        <v/>
      </c>
    </row>
    <row r="969">
      <c r="B969" s="510" t="str">
        <f>'別紙１-4月'!A824</f>
        <v/>
      </c>
      <c r="C969" s="510" t="str">
        <f>'別紙１-4月'!B824</f>
        <v/>
      </c>
      <c r="D969" s="510" t="str">
        <f>'別紙１-4月'!C824</f>
        <v/>
      </c>
      <c r="E969" s="510" t="str">
        <f>'別紙１-4月'!D824</f>
        <v/>
      </c>
      <c r="F969" s="510" t="str">
        <f>'別紙１-4月'!E824</f>
        <v/>
      </c>
      <c r="G969" s="510" t="str">
        <f>'別紙１-4月'!F824</f>
        <v/>
      </c>
      <c r="H969" s="510" t="str">
        <f>'別紙１-4月'!G824</f>
        <v/>
      </c>
      <c r="I969" s="510" t="str">
        <f>'別紙１-4月'!H824</f>
        <v/>
      </c>
      <c r="J969" s="510" t="str">
        <f>'別紙１-4月'!I824</f>
        <v/>
      </c>
      <c r="K969" s="510" t="str">
        <f>'別紙１-4月'!J824</f>
        <v/>
      </c>
      <c r="L969" s="510" t="str">
        <f>'別紙１-4月'!K824</f>
        <v/>
      </c>
      <c r="M969" s="511" t="str">
        <f>'別紙１-4月'!L824</f>
        <v/>
      </c>
      <c r="N969" s="512" t="str">
        <f>'別紙１-4月'!M824</f>
        <v/>
      </c>
      <c r="O969" s="511" t="str">
        <f>'別紙１-4月'!N824</f>
        <v/>
      </c>
      <c r="P969" s="511" t="str">
        <f>'別紙１-4月'!O824</f>
        <v/>
      </c>
      <c r="Q969" s="511" t="str">
        <f>'別紙１-4月'!P824</f>
        <v/>
      </c>
      <c r="R969" s="511" t="str">
        <f>'別紙１-4月'!Q824</f>
        <v/>
      </c>
      <c r="S969" s="511" t="str">
        <f>'別紙１-4月'!R824</f>
        <v/>
      </c>
      <c r="T969" s="512" t="str">
        <f>'別紙１-4月'!S824</f>
        <v/>
      </c>
      <c r="U969" s="512" t="str">
        <f>'別紙１-4月'!T824</f>
        <v/>
      </c>
      <c r="V969" s="511" t="str">
        <f>'別紙１-4月'!U824</f>
        <v/>
      </c>
      <c r="W969" s="511" t="str">
        <f>'別紙１-4月'!V824</f>
        <v/>
      </c>
      <c r="X969" s="510" t="str">
        <f>'別紙１-4月'!W824</f>
        <v/>
      </c>
    </row>
    <row r="970">
      <c r="B970" s="510" t="str">
        <f>'別紙１-4月'!A825</f>
        <v/>
      </c>
      <c r="C970" s="510" t="str">
        <f>'別紙１-4月'!B825</f>
        <v/>
      </c>
      <c r="D970" s="510" t="str">
        <f>'別紙１-4月'!C825</f>
        <v/>
      </c>
      <c r="E970" s="510" t="str">
        <f>'別紙１-4月'!D825</f>
        <v/>
      </c>
      <c r="F970" s="510" t="str">
        <f>'別紙１-4月'!E825</f>
        <v/>
      </c>
      <c r="G970" s="510" t="str">
        <f>'別紙１-4月'!F825</f>
        <v/>
      </c>
      <c r="H970" s="510" t="str">
        <f>'別紙１-4月'!G825</f>
        <v/>
      </c>
      <c r="I970" s="510" t="str">
        <f>'別紙１-4月'!H825</f>
        <v/>
      </c>
      <c r="J970" s="510" t="str">
        <f>'別紙１-4月'!I825</f>
        <v/>
      </c>
      <c r="K970" s="510" t="str">
        <f>'別紙１-4月'!J825</f>
        <v/>
      </c>
      <c r="L970" s="510" t="str">
        <f>'別紙１-4月'!K825</f>
        <v/>
      </c>
      <c r="M970" s="511" t="str">
        <f>'別紙１-4月'!L825</f>
        <v/>
      </c>
      <c r="N970" s="512" t="str">
        <f>'別紙１-4月'!M825</f>
        <v/>
      </c>
      <c r="O970" s="511" t="str">
        <f>'別紙１-4月'!N825</f>
        <v/>
      </c>
      <c r="P970" s="511" t="str">
        <f>'別紙１-4月'!O825</f>
        <v/>
      </c>
      <c r="Q970" s="511" t="str">
        <f>'別紙１-4月'!P825</f>
        <v/>
      </c>
      <c r="R970" s="511" t="str">
        <f>'別紙１-4月'!Q825</f>
        <v/>
      </c>
      <c r="S970" s="511" t="str">
        <f>'別紙１-4月'!R825</f>
        <v/>
      </c>
      <c r="T970" s="512" t="str">
        <f>'別紙１-4月'!S825</f>
        <v/>
      </c>
      <c r="U970" s="512" t="str">
        <f>'別紙１-4月'!T825</f>
        <v/>
      </c>
      <c r="V970" s="511" t="str">
        <f>'別紙１-4月'!U825</f>
        <v/>
      </c>
      <c r="W970" s="511" t="str">
        <f>'別紙１-4月'!V825</f>
        <v/>
      </c>
      <c r="X970" s="510" t="str">
        <f>'別紙１-4月'!W825</f>
        <v/>
      </c>
    </row>
    <row r="971">
      <c r="B971" s="510" t="str">
        <f>'別紙１-4月'!A826</f>
        <v/>
      </c>
      <c r="C971" s="510" t="str">
        <f>'別紙１-4月'!B826</f>
        <v/>
      </c>
      <c r="D971" s="510" t="str">
        <f>'別紙１-4月'!C826</f>
        <v/>
      </c>
      <c r="E971" s="510" t="str">
        <f>'別紙１-4月'!D826</f>
        <v/>
      </c>
      <c r="F971" s="510" t="str">
        <f>'別紙１-4月'!E826</f>
        <v/>
      </c>
      <c r="G971" s="510" t="str">
        <f>'別紙１-4月'!F826</f>
        <v/>
      </c>
      <c r="H971" s="510" t="str">
        <f>'別紙１-4月'!G826</f>
        <v/>
      </c>
      <c r="I971" s="510" t="str">
        <f>'別紙１-4月'!H826</f>
        <v/>
      </c>
      <c r="J971" s="510" t="str">
        <f>'別紙１-4月'!I826</f>
        <v/>
      </c>
      <c r="K971" s="510" t="str">
        <f>'別紙１-4月'!J826</f>
        <v/>
      </c>
      <c r="L971" s="510" t="str">
        <f>'別紙１-4月'!K826</f>
        <v/>
      </c>
      <c r="M971" s="511" t="str">
        <f>'別紙１-4月'!L826</f>
        <v/>
      </c>
      <c r="N971" s="512" t="str">
        <f>'別紙１-4月'!M826</f>
        <v/>
      </c>
      <c r="O971" s="511" t="str">
        <f>'別紙１-4月'!N826</f>
        <v/>
      </c>
      <c r="P971" s="511" t="str">
        <f>'別紙１-4月'!O826</f>
        <v/>
      </c>
      <c r="Q971" s="511" t="str">
        <f>'別紙１-4月'!P826</f>
        <v/>
      </c>
      <c r="R971" s="511" t="str">
        <f>'別紙１-4月'!Q826</f>
        <v/>
      </c>
      <c r="S971" s="511" t="str">
        <f>'別紙１-4月'!R826</f>
        <v/>
      </c>
      <c r="T971" s="512" t="str">
        <f>'別紙１-4月'!S826</f>
        <v/>
      </c>
      <c r="U971" s="512" t="str">
        <f>'別紙１-4月'!T826</f>
        <v/>
      </c>
      <c r="V971" s="511" t="str">
        <f>'別紙１-4月'!U826</f>
        <v/>
      </c>
      <c r="W971" s="511" t="str">
        <f>'別紙１-4月'!V826</f>
        <v/>
      </c>
      <c r="X971" s="510" t="str">
        <f>'別紙１-4月'!W826</f>
        <v/>
      </c>
    </row>
    <row r="972">
      <c r="B972" s="510" t="str">
        <f>'別紙１-4月'!A827</f>
        <v/>
      </c>
      <c r="C972" s="510" t="str">
        <f>'別紙１-4月'!B827</f>
        <v/>
      </c>
      <c r="D972" s="510" t="str">
        <f>'別紙１-4月'!C827</f>
        <v/>
      </c>
      <c r="E972" s="510" t="str">
        <f>'別紙１-4月'!D827</f>
        <v/>
      </c>
      <c r="F972" s="510" t="str">
        <f>'別紙１-4月'!E827</f>
        <v/>
      </c>
      <c r="G972" s="510" t="str">
        <f>'別紙１-4月'!F827</f>
        <v/>
      </c>
      <c r="H972" s="510" t="str">
        <f>'別紙１-4月'!G827</f>
        <v/>
      </c>
      <c r="I972" s="510" t="str">
        <f>'別紙１-4月'!H827</f>
        <v/>
      </c>
      <c r="J972" s="510" t="str">
        <f>'別紙１-4月'!I827</f>
        <v/>
      </c>
      <c r="K972" s="510" t="str">
        <f>'別紙１-4月'!J827</f>
        <v/>
      </c>
      <c r="L972" s="510" t="str">
        <f>'別紙１-4月'!K827</f>
        <v/>
      </c>
      <c r="M972" s="511" t="str">
        <f>'別紙１-4月'!L827</f>
        <v/>
      </c>
      <c r="N972" s="512" t="str">
        <f>'別紙１-4月'!M827</f>
        <v/>
      </c>
      <c r="O972" s="511" t="str">
        <f>'別紙１-4月'!N827</f>
        <v/>
      </c>
      <c r="P972" s="511" t="str">
        <f>'別紙１-4月'!O827</f>
        <v/>
      </c>
      <c r="Q972" s="511" t="str">
        <f>'別紙１-4月'!P827</f>
        <v/>
      </c>
      <c r="R972" s="511" t="str">
        <f>'別紙１-4月'!Q827</f>
        <v/>
      </c>
      <c r="S972" s="511" t="str">
        <f>'別紙１-4月'!R827</f>
        <v/>
      </c>
      <c r="T972" s="512" t="str">
        <f>'別紙１-4月'!S827</f>
        <v/>
      </c>
      <c r="U972" s="512" t="str">
        <f>'別紙１-4月'!T827</f>
        <v/>
      </c>
      <c r="V972" s="511" t="str">
        <f>'別紙１-4月'!U827</f>
        <v/>
      </c>
      <c r="W972" s="511" t="str">
        <f>'別紙１-4月'!V827</f>
        <v/>
      </c>
      <c r="X972" s="510" t="str">
        <f>'別紙１-4月'!W827</f>
        <v/>
      </c>
    </row>
    <row r="973">
      <c r="B973" s="510" t="str">
        <f>'別紙１-4月'!A828</f>
        <v/>
      </c>
      <c r="C973" s="510" t="str">
        <f>'別紙１-4月'!B828</f>
        <v/>
      </c>
      <c r="D973" s="510" t="str">
        <f>'別紙１-4月'!C828</f>
        <v/>
      </c>
      <c r="E973" s="510" t="str">
        <f>'別紙１-4月'!D828</f>
        <v/>
      </c>
      <c r="F973" s="510" t="str">
        <f>'別紙１-4月'!E828</f>
        <v/>
      </c>
      <c r="G973" s="510" t="str">
        <f>'別紙１-4月'!F828</f>
        <v/>
      </c>
      <c r="H973" s="510" t="str">
        <f>'別紙１-4月'!G828</f>
        <v/>
      </c>
      <c r="I973" s="510" t="str">
        <f>'別紙１-4月'!H828</f>
        <v/>
      </c>
      <c r="J973" s="510" t="str">
        <f>'別紙１-4月'!I828</f>
        <v/>
      </c>
      <c r="K973" s="510" t="str">
        <f>'別紙１-4月'!J828</f>
        <v/>
      </c>
      <c r="L973" s="510" t="str">
        <f>'別紙１-4月'!K828</f>
        <v/>
      </c>
      <c r="M973" s="511" t="str">
        <f>'別紙１-4月'!L828</f>
        <v/>
      </c>
      <c r="N973" s="512" t="str">
        <f>'別紙１-4月'!M828</f>
        <v/>
      </c>
      <c r="O973" s="511" t="str">
        <f>'別紙１-4月'!N828</f>
        <v/>
      </c>
      <c r="P973" s="511" t="str">
        <f>'別紙１-4月'!O828</f>
        <v/>
      </c>
      <c r="Q973" s="511" t="str">
        <f>'別紙１-4月'!P828</f>
        <v/>
      </c>
      <c r="R973" s="511" t="str">
        <f>'別紙１-4月'!Q828</f>
        <v/>
      </c>
      <c r="S973" s="511" t="str">
        <f>'別紙１-4月'!R828</f>
        <v/>
      </c>
      <c r="T973" s="512" t="str">
        <f>'別紙１-4月'!S828</f>
        <v/>
      </c>
      <c r="U973" s="512" t="str">
        <f>'別紙１-4月'!T828</f>
        <v/>
      </c>
      <c r="V973" s="511" t="str">
        <f>'別紙１-4月'!U828</f>
        <v/>
      </c>
      <c r="W973" s="511" t="str">
        <f>'別紙１-4月'!V828</f>
        <v/>
      </c>
      <c r="X973" s="510" t="str">
        <f>'別紙１-4月'!W828</f>
        <v/>
      </c>
    </row>
    <row r="974">
      <c r="B974" s="510" t="str">
        <f>'別紙１-4月'!A829</f>
        <v/>
      </c>
      <c r="C974" s="510" t="str">
        <f>'別紙１-4月'!B829</f>
        <v/>
      </c>
      <c r="D974" s="510" t="str">
        <f>'別紙１-4月'!C829</f>
        <v/>
      </c>
      <c r="E974" s="510" t="str">
        <f>'別紙１-4月'!D829</f>
        <v/>
      </c>
      <c r="F974" s="510" t="str">
        <f>'別紙１-4月'!E829</f>
        <v/>
      </c>
      <c r="G974" s="510" t="str">
        <f>'別紙１-4月'!F829</f>
        <v/>
      </c>
      <c r="H974" s="510" t="str">
        <f>'別紙１-4月'!G829</f>
        <v/>
      </c>
      <c r="I974" s="510" t="str">
        <f>'別紙１-4月'!H829</f>
        <v/>
      </c>
      <c r="J974" s="510" t="str">
        <f>'別紙１-4月'!I829</f>
        <v/>
      </c>
      <c r="K974" s="510" t="str">
        <f>'別紙１-4月'!J829</f>
        <v/>
      </c>
      <c r="L974" s="510" t="str">
        <f>'別紙１-4月'!K829</f>
        <v/>
      </c>
      <c r="M974" s="511" t="str">
        <f>'別紙１-4月'!L829</f>
        <v/>
      </c>
      <c r="N974" s="512" t="str">
        <f>'別紙１-4月'!M829</f>
        <v/>
      </c>
      <c r="O974" s="511" t="str">
        <f>'別紙１-4月'!N829</f>
        <v/>
      </c>
      <c r="P974" s="511" t="str">
        <f>'別紙１-4月'!O829</f>
        <v/>
      </c>
      <c r="Q974" s="511" t="str">
        <f>'別紙１-4月'!P829</f>
        <v/>
      </c>
      <c r="R974" s="511" t="str">
        <f>'別紙１-4月'!Q829</f>
        <v/>
      </c>
      <c r="S974" s="511" t="str">
        <f>'別紙１-4月'!R829</f>
        <v/>
      </c>
      <c r="T974" s="512" t="str">
        <f>'別紙１-4月'!S829</f>
        <v/>
      </c>
      <c r="U974" s="512" t="str">
        <f>'別紙１-4月'!T829</f>
        <v/>
      </c>
      <c r="V974" s="511" t="str">
        <f>'別紙１-4月'!U829</f>
        <v/>
      </c>
      <c r="W974" s="511" t="str">
        <f>'別紙１-4月'!V829</f>
        <v/>
      </c>
      <c r="X974" s="510" t="str">
        <f>'別紙１-4月'!W829</f>
        <v/>
      </c>
    </row>
    <row r="975">
      <c r="B975" s="510" t="str">
        <f>'別紙１-4月'!A830</f>
        <v/>
      </c>
      <c r="C975" s="510" t="str">
        <f>'別紙１-4月'!B830</f>
        <v/>
      </c>
      <c r="D975" s="510" t="str">
        <f>'別紙１-4月'!C830</f>
        <v/>
      </c>
      <c r="E975" s="510" t="str">
        <f>'別紙１-4月'!D830</f>
        <v/>
      </c>
      <c r="F975" s="510" t="str">
        <f>'別紙１-4月'!E830</f>
        <v/>
      </c>
      <c r="G975" s="510" t="str">
        <f>'別紙１-4月'!F830</f>
        <v/>
      </c>
      <c r="H975" s="510" t="str">
        <f>'別紙１-4月'!G830</f>
        <v/>
      </c>
      <c r="I975" s="510" t="str">
        <f>'別紙１-4月'!H830</f>
        <v/>
      </c>
      <c r="J975" s="510" t="str">
        <f>'別紙１-4月'!I830</f>
        <v/>
      </c>
      <c r="K975" s="510" t="str">
        <f>'別紙１-4月'!J830</f>
        <v/>
      </c>
      <c r="L975" s="510" t="str">
        <f>'別紙１-4月'!K830</f>
        <v/>
      </c>
      <c r="M975" s="511" t="str">
        <f>'別紙１-4月'!L830</f>
        <v/>
      </c>
      <c r="N975" s="512" t="str">
        <f>'別紙１-4月'!M830</f>
        <v/>
      </c>
      <c r="O975" s="511" t="str">
        <f>'別紙１-4月'!N830</f>
        <v/>
      </c>
      <c r="P975" s="511" t="str">
        <f>'別紙１-4月'!O830</f>
        <v/>
      </c>
      <c r="Q975" s="511" t="str">
        <f>'別紙１-4月'!P830</f>
        <v/>
      </c>
      <c r="R975" s="511" t="str">
        <f>'別紙１-4月'!Q830</f>
        <v/>
      </c>
      <c r="S975" s="511" t="str">
        <f>'別紙１-4月'!R830</f>
        <v/>
      </c>
      <c r="T975" s="512" t="str">
        <f>'別紙１-4月'!S830</f>
        <v/>
      </c>
      <c r="U975" s="512" t="str">
        <f>'別紙１-4月'!T830</f>
        <v/>
      </c>
      <c r="V975" s="511" t="str">
        <f>'別紙１-4月'!U830</f>
        <v/>
      </c>
      <c r="W975" s="511" t="str">
        <f>'別紙１-4月'!V830</f>
        <v/>
      </c>
      <c r="X975" s="510" t="str">
        <f>'別紙１-4月'!W830</f>
        <v/>
      </c>
    </row>
    <row r="976">
      <c r="B976" s="510" t="str">
        <f>'別紙１-4月'!A831</f>
        <v/>
      </c>
      <c r="C976" s="510" t="str">
        <f>'別紙１-4月'!B831</f>
        <v/>
      </c>
      <c r="D976" s="510" t="str">
        <f>'別紙１-4月'!C831</f>
        <v/>
      </c>
      <c r="E976" s="510" t="str">
        <f>'別紙１-4月'!D831</f>
        <v/>
      </c>
      <c r="F976" s="510" t="str">
        <f>'別紙１-4月'!E831</f>
        <v/>
      </c>
      <c r="G976" s="510" t="str">
        <f>'別紙１-4月'!F831</f>
        <v/>
      </c>
      <c r="H976" s="510" t="str">
        <f>'別紙１-4月'!G831</f>
        <v/>
      </c>
      <c r="I976" s="510" t="str">
        <f>'別紙１-4月'!H831</f>
        <v/>
      </c>
      <c r="J976" s="510" t="str">
        <f>'別紙１-4月'!I831</f>
        <v/>
      </c>
      <c r="K976" s="510" t="str">
        <f>'別紙１-4月'!J831</f>
        <v/>
      </c>
      <c r="L976" s="510" t="str">
        <f>'別紙１-4月'!K831</f>
        <v/>
      </c>
      <c r="M976" s="511" t="str">
        <f>'別紙１-4月'!L831</f>
        <v/>
      </c>
      <c r="N976" s="512" t="str">
        <f>'別紙１-4月'!M831</f>
        <v/>
      </c>
      <c r="O976" s="511" t="str">
        <f>'別紙１-4月'!N831</f>
        <v/>
      </c>
      <c r="P976" s="511" t="str">
        <f>'別紙１-4月'!O831</f>
        <v/>
      </c>
      <c r="Q976" s="511" t="str">
        <f>'別紙１-4月'!P831</f>
        <v/>
      </c>
      <c r="R976" s="511" t="str">
        <f>'別紙１-4月'!Q831</f>
        <v/>
      </c>
      <c r="S976" s="511" t="str">
        <f>'別紙１-4月'!R831</f>
        <v/>
      </c>
      <c r="T976" s="512" t="str">
        <f>'別紙１-4月'!S831</f>
        <v/>
      </c>
      <c r="U976" s="512" t="str">
        <f>'別紙１-4月'!T831</f>
        <v/>
      </c>
      <c r="V976" s="511" t="str">
        <f>'別紙１-4月'!U831</f>
        <v/>
      </c>
      <c r="W976" s="511" t="str">
        <f>'別紙１-4月'!V831</f>
        <v/>
      </c>
      <c r="X976" s="510" t="str">
        <f>'別紙１-4月'!W831</f>
        <v/>
      </c>
    </row>
    <row r="977">
      <c r="B977" s="510" t="str">
        <f>'別紙１-4月'!A832</f>
        <v/>
      </c>
      <c r="C977" s="510" t="str">
        <f>'別紙１-4月'!B832</f>
        <v/>
      </c>
      <c r="D977" s="510" t="str">
        <f>'別紙１-4月'!C832</f>
        <v/>
      </c>
      <c r="E977" s="510" t="str">
        <f>'別紙１-4月'!D832</f>
        <v/>
      </c>
      <c r="F977" s="510" t="str">
        <f>'別紙１-4月'!E832</f>
        <v/>
      </c>
      <c r="G977" s="510" t="str">
        <f>'別紙１-4月'!F832</f>
        <v/>
      </c>
      <c r="H977" s="510" t="str">
        <f>'別紙１-4月'!G832</f>
        <v/>
      </c>
      <c r="I977" s="510" t="str">
        <f>'別紙１-4月'!H832</f>
        <v/>
      </c>
      <c r="J977" s="510" t="str">
        <f>'別紙１-4月'!I832</f>
        <v/>
      </c>
      <c r="K977" s="510" t="str">
        <f>'別紙１-4月'!J832</f>
        <v/>
      </c>
      <c r="L977" s="510" t="str">
        <f>'別紙１-4月'!K832</f>
        <v/>
      </c>
      <c r="M977" s="511" t="str">
        <f>'別紙１-4月'!L832</f>
        <v/>
      </c>
      <c r="N977" s="512" t="str">
        <f>'別紙１-4月'!M832</f>
        <v/>
      </c>
      <c r="O977" s="511" t="str">
        <f>'別紙１-4月'!N832</f>
        <v/>
      </c>
      <c r="P977" s="511" t="str">
        <f>'別紙１-4月'!O832</f>
        <v/>
      </c>
      <c r="Q977" s="511" t="str">
        <f>'別紙１-4月'!P832</f>
        <v/>
      </c>
      <c r="R977" s="511" t="str">
        <f>'別紙１-4月'!Q832</f>
        <v/>
      </c>
      <c r="S977" s="511" t="str">
        <f>'別紙１-4月'!R832</f>
        <v/>
      </c>
      <c r="T977" s="512" t="str">
        <f>'別紙１-4月'!S832</f>
        <v/>
      </c>
      <c r="U977" s="512" t="str">
        <f>'別紙１-4月'!T832</f>
        <v/>
      </c>
      <c r="V977" s="511" t="str">
        <f>'別紙１-4月'!U832</f>
        <v/>
      </c>
      <c r="W977" s="511" t="str">
        <f>'別紙１-4月'!V832</f>
        <v/>
      </c>
      <c r="X977" s="510" t="str">
        <f>'別紙１-4月'!W832</f>
        <v/>
      </c>
    </row>
    <row r="978">
      <c r="B978" s="510" t="str">
        <f>'別紙１-4月'!A833</f>
        <v/>
      </c>
      <c r="C978" s="510" t="str">
        <f>'別紙１-4月'!B833</f>
        <v/>
      </c>
      <c r="D978" s="510" t="str">
        <f>'別紙１-4月'!C833</f>
        <v/>
      </c>
      <c r="E978" s="510" t="str">
        <f>'別紙１-4月'!D833</f>
        <v/>
      </c>
      <c r="F978" s="510" t="str">
        <f>'別紙１-4月'!E833</f>
        <v/>
      </c>
      <c r="G978" s="510" t="str">
        <f>'別紙１-4月'!F833</f>
        <v/>
      </c>
      <c r="H978" s="510" t="str">
        <f>'別紙１-4月'!G833</f>
        <v/>
      </c>
      <c r="I978" s="510" t="str">
        <f>'別紙１-4月'!H833</f>
        <v/>
      </c>
      <c r="J978" s="510" t="str">
        <f>'別紙１-4月'!I833</f>
        <v/>
      </c>
      <c r="K978" s="510" t="str">
        <f>'別紙１-4月'!J833</f>
        <v/>
      </c>
      <c r="L978" s="510" t="str">
        <f>'別紙１-4月'!K833</f>
        <v/>
      </c>
      <c r="M978" s="511" t="str">
        <f>'別紙１-4月'!L833</f>
        <v/>
      </c>
      <c r="N978" s="512" t="str">
        <f>'別紙１-4月'!M833</f>
        <v/>
      </c>
      <c r="O978" s="511" t="str">
        <f>'別紙１-4月'!N833</f>
        <v/>
      </c>
      <c r="P978" s="511" t="str">
        <f>'別紙１-4月'!O833</f>
        <v/>
      </c>
      <c r="Q978" s="511" t="str">
        <f>'別紙１-4月'!P833</f>
        <v/>
      </c>
      <c r="R978" s="511" t="str">
        <f>'別紙１-4月'!Q833</f>
        <v/>
      </c>
      <c r="S978" s="511" t="str">
        <f>'別紙１-4月'!R833</f>
        <v/>
      </c>
      <c r="T978" s="512" t="str">
        <f>'別紙１-4月'!S833</f>
        <v/>
      </c>
      <c r="U978" s="512" t="str">
        <f>'別紙１-4月'!T833</f>
        <v/>
      </c>
      <c r="V978" s="511" t="str">
        <f>'別紙１-4月'!U833</f>
        <v/>
      </c>
      <c r="W978" s="511" t="str">
        <f>'別紙１-4月'!V833</f>
        <v/>
      </c>
      <c r="X978" s="510" t="str">
        <f>'別紙１-4月'!W833</f>
        <v/>
      </c>
    </row>
    <row r="979">
      <c r="B979" s="510" t="str">
        <f>'別紙１-4月'!A834</f>
        <v/>
      </c>
      <c r="C979" s="510" t="str">
        <f>'別紙１-4月'!B834</f>
        <v/>
      </c>
      <c r="D979" s="510" t="str">
        <f>'別紙１-4月'!C834</f>
        <v/>
      </c>
      <c r="E979" s="510" t="str">
        <f>'別紙１-4月'!D834</f>
        <v/>
      </c>
      <c r="F979" s="510" t="str">
        <f>'別紙１-4月'!E834</f>
        <v/>
      </c>
      <c r="G979" s="510" t="str">
        <f>'別紙１-4月'!F834</f>
        <v/>
      </c>
      <c r="H979" s="510" t="str">
        <f>'別紙１-4月'!G834</f>
        <v/>
      </c>
      <c r="I979" s="510" t="str">
        <f>'別紙１-4月'!H834</f>
        <v/>
      </c>
      <c r="J979" s="510" t="str">
        <f>'別紙１-4月'!I834</f>
        <v/>
      </c>
      <c r="K979" s="510" t="str">
        <f>'別紙１-4月'!J834</f>
        <v/>
      </c>
      <c r="L979" s="510" t="str">
        <f>'別紙１-4月'!K834</f>
        <v/>
      </c>
      <c r="M979" s="511" t="str">
        <f>'別紙１-4月'!L834</f>
        <v/>
      </c>
      <c r="N979" s="512" t="str">
        <f>'別紙１-4月'!M834</f>
        <v/>
      </c>
      <c r="O979" s="511" t="str">
        <f>'別紙１-4月'!N834</f>
        <v/>
      </c>
      <c r="P979" s="511" t="str">
        <f>'別紙１-4月'!O834</f>
        <v/>
      </c>
      <c r="Q979" s="511" t="str">
        <f>'別紙１-4月'!P834</f>
        <v/>
      </c>
      <c r="R979" s="511" t="str">
        <f>'別紙１-4月'!Q834</f>
        <v/>
      </c>
      <c r="S979" s="511" t="str">
        <f>'別紙１-4月'!R834</f>
        <v/>
      </c>
      <c r="T979" s="512" t="str">
        <f>'別紙１-4月'!S834</f>
        <v/>
      </c>
      <c r="U979" s="512" t="str">
        <f>'別紙１-4月'!T834</f>
        <v/>
      </c>
      <c r="V979" s="511" t="str">
        <f>'別紙１-4月'!U834</f>
        <v/>
      </c>
      <c r="W979" s="511" t="str">
        <f>'別紙１-4月'!V834</f>
        <v/>
      </c>
      <c r="X979" s="510" t="str">
        <f>'別紙１-4月'!W834</f>
        <v/>
      </c>
    </row>
    <row r="980">
      <c r="B980" s="510" t="str">
        <f>'別紙１-4月'!A835</f>
        <v/>
      </c>
      <c r="C980" s="510" t="str">
        <f>'別紙１-4月'!B835</f>
        <v/>
      </c>
      <c r="D980" s="510" t="str">
        <f>'別紙１-4月'!C835</f>
        <v/>
      </c>
      <c r="E980" s="510" t="str">
        <f>'別紙１-4月'!D835</f>
        <v/>
      </c>
      <c r="F980" s="510" t="str">
        <f>'別紙１-4月'!E835</f>
        <v/>
      </c>
      <c r="G980" s="510" t="str">
        <f>'別紙１-4月'!F835</f>
        <v/>
      </c>
      <c r="H980" s="510" t="str">
        <f>'別紙１-4月'!G835</f>
        <v/>
      </c>
      <c r="I980" s="510" t="str">
        <f>'別紙１-4月'!H835</f>
        <v/>
      </c>
      <c r="J980" s="510" t="str">
        <f>'別紙１-4月'!I835</f>
        <v/>
      </c>
      <c r="K980" s="510" t="str">
        <f>'別紙１-4月'!J835</f>
        <v/>
      </c>
      <c r="L980" s="510" t="str">
        <f>'別紙１-4月'!K835</f>
        <v/>
      </c>
      <c r="M980" s="511" t="str">
        <f>'別紙１-4月'!L835</f>
        <v/>
      </c>
      <c r="N980" s="512" t="str">
        <f>'別紙１-4月'!M835</f>
        <v/>
      </c>
      <c r="O980" s="511" t="str">
        <f>'別紙１-4月'!N835</f>
        <v/>
      </c>
      <c r="P980" s="511" t="str">
        <f>'別紙１-4月'!O835</f>
        <v/>
      </c>
      <c r="Q980" s="511" t="str">
        <f>'別紙１-4月'!P835</f>
        <v/>
      </c>
      <c r="R980" s="511" t="str">
        <f>'別紙１-4月'!Q835</f>
        <v/>
      </c>
      <c r="S980" s="511" t="str">
        <f>'別紙１-4月'!R835</f>
        <v/>
      </c>
      <c r="T980" s="512" t="str">
        <f>'別紙１-4月'!S835</f>
        <v/>
      </c>
      <c r="U980" s="512" t="str">
        <f>'別紙１-4月'!T835</f>
        <v/>
      </c>
      <c r="V980" s="511" t="str">
        <f>'別紙１-4月'!U835</f>
        <v/>
      </c>
      <c r="W980" s="511" t="str">
        <f>'別紙１-4月'!V835</f>
        <v/>
      </c>
      <c r="X980" s="510" t="str">
        <f>'別紙１-4月'!W835</f>
        <v/>
      </c>
    </row>
    <row r="981">
      <c r="B981" s="510" t="str">
        <f>'別紙１-4月'!A836</f>
        <v/>
      </c>
      <c r="C981" s="510" t="str">
        <f>'別紙１-4月'!B836</f>
        <v/>
      </c>
      <c r="D981" s="510" t="str">
        <f>'別紙１-4月'!C836</f>
        <v/>
      </c>
      <c r="E981" s="510" t="str">
        <f>'別紙１-4月'!D836</f>
        <v/>
      </c>
      <c r="F981" s="510" t="str">
        <f>'別紙１-4月'!E836</f>
        <v/>
      </c>
      <c r="G981" s="510" t="str">
        <f>'別紙１-4月'!F836</f>
        <v/>
      </c>
      <c r="H981" s="510" t="str">
        <f>'別紙１-4月'!G836</f>
        <v/>
      </c>
      <c r="I981" s="510" t="str">
        <f>'別紙１-4月'!H836</f>
        <v/>
      </c>
      <c r="J981" s="510" t="str">
        <f>'別紙１-4月'!I836</f>
        <v/>
      </c>
      <c r="K981" s="510" t="str">
        <f>'別紙１-4月'!J836</f>
        <v/>
      </c>
      <c r="L981" s="510" t="str">
        <f>'別紙１-4月'!K836</f>
        <v/>
      </c>
      <c r="M981" s="511" t="str">
        <f>'別紙１-4月'!L836</f>
        <v/>
      </c>
      <c r="N981" s="512" t="str">
        <f>'別紙１-4月'!M836</f>
        <v/>
      </c>
      <c r="O981" s="511" t="str">
        <f>'別紙１-4月'!N836</f>
        <v/>
      </c>
      <c r="P981" s="511" t="str">
        <f>'別紙１-4月'!O836</f>
        <v/>
      </c>
      <c r="Q981" s="511" t="str">
        <f>'別紙１-4月'!P836</f>
        <v/>
      </c>
      <c r="R981" s="511" t="str">
        <f>'別紙１-4月'!Q836</f>
        <v/>
      </c>
      <c r="S981" s="511" t="str">
        <f>'別紙１-4月'!R836</f>
        <v/>
      </c>
      <c r="T981" s="512" t="str">
        <f>'別紙１-4月'!S836</f>
        <v/>
      </c>
      <c r="U981" s="512" t="str">
        <f>'別紙１-4月'!T836</f>
        <v/>
      </c>
      <c r="V981" s="511" t="str">
        <f>'別紙１-4月'!U836</f>
        <v/>
      </c>
      <c r="W981" s="511" t="str">
        <f>'別紙１-4月'!V836</f>
        <v/>
      </c>
      <c r="X981" s="510" t="str">
        <f>'別紙１-4月'!W836</f>
        <v/>
      </c>
    </row>
    <row r="982">
      <c r="B982" s="510" t="str">
        <f>'別紙１-4月'!A837</f>
        <v/>
      </c>
      <c r="C982" s="510" t="str">
        <f>'別紙１-4月'!B837</f>
        <v/>
      </c>
      <c r="D982" s="510" t="str">
        <f>'別紙１-4月'!C837</f>
        <v/>
      </c>
      <c r="E982" s="510" t="str">
        <f>'別紙１-4月'!D837</f>
        <v/>
      </c>
      <c r="F982" s="510" t="str">
        <f>'別紙１-4月'!E837</f>
        <v/>
      </c>
      <c r="G982" s="510" t="str">
        <f>'別紙１-4月'!F837</f>
        <v/>
      </c>
      <c r="H982" s="510" t="str">
        <f>'別紙１-4月'!G837</f>
        <v/>
      </c>
      <c r="I982" s="510" t="str">
        <f>'別紙１-4月'!H837</f>
        <v/>
      </c>
      <c r="J982" s="510" t="str">
        <f>'別紙１-4月'!I837</f>
        <v/>
      </c>
      <c r="K982" s="510" t="str">
        <f>'別紙１-4月'!J837</f>
        <v/>
      </c>
      <c r="L982" s="510" t="str">
        <f>'別紙１-4月'!K837</f>
        <v/>
      </c>
      <c r="M982" s="511" t="str">
        <f>'別紙１-4月'!L837</f>
        <v/>
      </c>
      <c r="N982" s="512" t="str">
        <f>'別紙１-4月'!M837</f>
        <v/>
      </c>
      <c r="O982" s="511" t="str">
        <f>'別紙１-4月'!N837</f>
        <v/>
      </c>
      <c r="P982" s="511" t="str">
        <f>'別紙１-4月'!O837</f>
        <v/>
      </c>
      <c r="Q982" s="511" t="str">
        <f>'別紙１-4月'!P837</f>
        <v/>
      </c>
      <c r="R982" s="511" t="str">
        <f>'別紙１-4月'!Q837</f>
        <v/>
      </c>
      <c r="S982" s="511" t="str">
        <f>'別紙１-4月'!R837</f>
        <v/>
      </c>
      <c r="T982" s="512" t="str">
        <f>'別紙１-4月'!S837</f>
        <v/>
      </c>
      <c r="U982" s="512" t="str">
        <f>'別紙１-4月'!T837</f>
        <v/>
      </c>
      <c r="V982" s="511" t="str">
        <f>'別紙１-4月'!U837</f>
        <v/>
      </c>
      <c r="W982" s="511" t="str">
        <f>'別紙１-4月'!V837</f>
        <v/>
      </c>
      <c r="X982" s="510" t="str">
        <f>'別紙１-4月'!W837</f>
        <v/>
      </c>
    </row>
    <row r="983">
      <c r="B983" s="510" t="str">
        <f>'別紙１-4月'!A838</f>
        <v/>
      </c>
      <c r="C983" s="510" t="str">
        <f>'別紙１-4月'!B838</f>
        <v/>
      </c>
      <c r="D983" s="510" t="str">
        <f>'別紙１-4月'!C838</f>
        <v/>
      </c>
      <c r="E983" s="510" t="str">
        <f>'別紙１-4月'!D838</f>
        <v/>
      </c>
      <c r="F983" s="510" t="str">
        <f>'別紙１-4月'!E838</f>
        <v/>
      </c>
      <c r="G983" s="510" t="str">
        <f>'別紙１-4月'!F838</f>
        <v/>
      </c>
      <c r="H983" s="510" t="str">
        <f>'別紙１-4月'!G838</f>
        <v/>
      </c>
      <c r="I983" s="510" t="str">
        <f>'別紙１-4月'!H838</f>
        <v/>
      </c>
      <c r="J983" s="510" t="str">
        <f>'別紙１-4月'!I838</f>
        <v/>
      </c>
      <c r="K983" s="510" t="str">
        <f>'別紙１-4月'!J838</f>
        <v/>
      </c>
      <c r="L983" s="510" t="str">
        <f>'別紙１-4月'!K838</f>
        <v/>
      </c>
      <c r="M983" s="511" t="str">
        <f>'別紙１-4月'!L838</f>
        <v/>
      </c>
      <c r="N983" s="512" t="str">
        <f>'別紙１-4月'!M838</f>
        <v/>
      </c>
      <c r="O983" s="511" t="str">
        <f>'別紙１-4月'!N838</f>
        <v/>
      </c>
      <c r="P983" s="511" t="str">
        <f>'別紙１-4月'!O838</f>
        <v/>
      </c>
      <c r="Q983" s="511" t="str">
        <f>'別紙１-4月'!P838</f>
        <v/>
      </c>
      <c r="R983" s="511" t="str">
        <f>'別紙１-4月'!Q838</f>
        <v/>
      </c>
      <c r="S983" s="511" t="str">
        <f>'別紙１-4月'!R838</f>
        <v/>
      </c>
      <c r="T983" s="512" t="str">
        <f>'別紙１-4月'!S838</f>
        <v/>
      </c>
      <c r="U983" s="512" t="str">
        <f>'別紙１-4月'!T838</f>
        <v/>
      </c>
      <c r="V983" s="511" t="str">
        <f>'別紙１-4月'!U838</f>
        <v/>
      </c>
      <c r="W983" s="511" t="str">
        <f>'別紙１-4月'!V838</f>
        <v/>
      </c>
      <c r="X983" s="510" t="str">
        <f>'別紙１-4月'!W838</f>
        <v/>
      </c>
    </row>
    <row r="984">
      <c r="B984" s="510" t="str">
        <f>'別紙１-4月'!A839</f>
        <v/>
      </c>
      <c r="C984" s="510" t="str">
        <f>'別紙１-4月'!B839</f>
        <v/>
      </c>
      <c r="D984" s="510" t="str">
        <f>'別紙１-4月'!C839</f>
        <v/>
      </c>
      <c r="E984" s="510" t="str">
        <f>'別紙１-4月'!D839</f>
        <v/>
      </c>
      <c r="F984" s="510" t="str">
        <f>'別紙１-4月'!E839</f>
        <v/>
      </c>
      <c r="G984" s="510" t="str">
        <f>'別紙１-4月'!F839</f>
        <v/>
      </c>
      <c r="H984" s="510" t="str">
        <f>'別紙１-4月'!G839</f>
        <v/>
      </c>
      <c r="I984" s="510" t="str">
        <f>'別紙１-4月'!H839</f>
        <v/>
      </c>
      <c r="J984" s="510" t="str">
        <f>'別紙１-4月'!I839</f>
        <v/>
      </c>
      <c r="K984" s="510" t="str">
        <f>'別紙１-4月'!J839</f>
        <v/>
      </c>
      <c r="L984" s="510" t="str">
        <f>'別紙１-4月'!K839</f>
        <v/>
      </c>
      <c r="M984" s="511" t="str">
        <f>'別紙１-4月'!L839</f>
        <v/>
      </c>
      <c r="N984" s="512" t="str">
        <f>'別紙１-4月'!M839</f>
        <v/>
      </c>
      <c r="O984" s="511" t="str">
        <f>'別紙１-4月'!N839</f>
        <v/>
      </c>
      <c r="P984" s="511" t="str">
        <f>'別紙１-4月'!O839</f>
        <v/>
      </c>
      <c r="Q984" s="511" t="str">
        <f>'別紙１-4月'!P839</f>
        <v/>
      </c>
      <c r="R984" s="511" t="str">
        <f>'別紙１-4月'!Q839</f>
        <v/>
      </c>
      <c r="S984" s="511" t="str">
        <f>'別紙１-4月'!R839</f>
        <v/>
      </c>
      <c r="T984" s="512" t="str">
        <f>'別紙１-4月'!S839</f>
        <v/>
      </c>
      <c r="U984" s="512" t="str">
        <f>'別紙１-4月'!T839</f>
        <v/>
      </c>
      <c r="V984" s="511" t="str">
        <f>'別紙１-4月'!U839</f>
        <v/>
      </c>
      <c r="W984" s="511" t="str">
        <f>'別紙１-4月'!V839</f>
        <v/>
      </c>
      <c r="X984" s="510" t="str">
        <f>'別紙１-4月'!W839</f>
        <v/>
      </c>
    </row>
    <row r="985">
      <c r="B985" s="510" t="str">
        <f>'別紙１-4月'!A840</f>
        <v/>
      </c>
      <c r="C985" s="510" t="str">
        <f>'別紙１-4月'!B840</f>
        <v/>
      </c>
      <c r="D985" s="510" t="str">
        <f>'別紙１-4月'!C840</f>
        <v/>
      </c>
      <c r="E985" s="510" t="str">
        <f>'別紙１-4月'!D840</f>
        <v/>
      </c>
      <c r="F985" s="510" t="str">
        <f>'別紙１-4月'!E840</f>
        <v/>
      </c>
      <c r="G985" s="510" t="str">
        <f>'別紙１-4月'!F840</f>
        <v/>
      </c>
      <c r="H985" s="510" t="str">
        <f>'別紙１-4月'!G840</f>
        <v/>
      </c>
      <c r="I985" s="510" t="str">
        <f>'別紙１-4月'!H840</f>
        <v/>
      </c>
      <c r="J985" s="510" t="str">
        <f>'別紙１-4月'!I840</f>
        <v/>
      </c>
      <c r="K985" s="510" t="str">
        <f>'別紙１-4月'!J840</f>
        <v/>
      </c>
      <c r="L985" s="510" t="str">
        <f>'別紙１-4月'!K840</f>
        <v/>
      </c>
      <c r="M985" s="511" t="str">
        <f>'別紙１-4月'!L840</f>
        <v/>
      </c>
      <c r="N985" s="512" t="str">
        <f>'別紙１-4月'!M840</f>
        <v/>
      </c>
      <c r="O985" s="511" t="str">
        <f>'別紙１-4月'!N840</f>
        <v/>
      </c>
      <c r="P985" s="511" t="str">
        <f>'別紙１-4月'!O840</f>
        <v/>
      </c>
      <c r="Q985" s="511" t="str">
        <f>'別紙１-4月'!P840</f>
        <v/>
      </c>
      <c r="R985" s="511" t="str">
        <f>'別紙１-4月'!Q840</f>
        <v/>
      </c>
      <c r="S985" s="511" t="str">
        <f>'別紙１-4月'!R840</f>
        <v/>
      </c>
      <c r="T985" s="512" t="str">
        <f>'別紙１-4月'!S840</f>
        <v/>
      </c>
      <c r="U985" s="512" t="str">
        <f>'別紙１-4月'!T840</f>
        <v/>
      </c>
      <c r="V985" s="511" t="str">
        <f>'別紙１-4月'!U840</f>
        <v/>
      </c>
      <c r="W985" s="511" t="str">
        <f>'別紙１-4月'!V840</f>
        <v/>
      </c>
      <c r="X985" s="510" t="str">
        <f>'別紙１-4月'!W840</f>
        <v/>
      </c>
    </row>
    <row r="986">
      <c r="B986" s="510" t="str">
        <f>'別紙１-4月'!A841</f>
        <v/>
      </c>
      <c r="C986" s="510" t="str">
        <f>'別紙１-4月'!B841</f>
        <v/>
      </c>
      <c r="D986" s="510" t="str">
        <f>'別紙１-4月'!C841</f>
        <v/>
      </c>
      <c r="E986" s="510" t="str">
        <f>'別紙１-4月'!D841</f>
        <v/>
      </c>
      <c r="F986" s="510" t="str">
        <f>'別紙１-4月'!E841</f>
        <v/>
      </c>
      <c r="G986" s="510" t="str">
        <f>'別紙１-4月'!F841</f>
        <v/>
      </c>
      <c r="H986" s="510" t="str">
        <f>'別紙１-4月'!G841</f>
        <v/>
      </c>
      <c r="I986" s="510" t="str">
        <f>'別紙１-4月'!H841</f>
        <v/>
      </c>
      <c r="J986" s="510" t="str">
        <f>'別紙１-4月'!I841</f>
        <v/>
      </c>
      <c r="K986" s="510" t="str">
        <f>'別紙１-4月'!J841</f>
        <v/>
      </c>
      <c r="L986" s="510" t="str">
        <f>'別紙１-4月'!K841</f>
        <v/>
      </c>
      <c r="M986" s="511" t="str">
        <f>'別紙１-4月'!L841</f>
        <v/>
      </c>
      <c r="N986" s="512" t="str">
        <f>'別紙１-4月'!M841</f>
        <v/>
      </c>
      <c r="O986" s="511" t="str">
        <f>'別紙１-4月'!N841</f>
        <v/>
      </c>
      <c r="P986" s="511" t="str">
        <f>'別紙１-4月'!O841</f>
        <v/>
      </c>
      <c r="Q986" s="511" t="str">
        <f>'別紙１-4月'!P841</f>
        <v/>
      </c>
      <c r="R986" s="511" t="str">
        <f>'別紙１-4月'!Q841</f>
        <v/>
      </c>
      <c r="S986" s="511" t="str">
        <f>'別紙１-4月'!R841</f>
        <v/>
      </c>
      <c r="T986" s="512" t="str">
        <f>'別紙１-4月'!S841</f>
        <v/>
      </c>
      <c r="U986" s="512" t="str">
        <f>'別紙１-4月'!T841</f>
        <v/>
      </c>
      <c r="V986" s="511" t="str">
        <f>'別紙１-4月'!U841</f>
        <v/>
      </c>
      <c r="W986" s="511" t="str">
        <f>'別紙１-4月'!V841</f>
        <v/>
      </c>
      <c r="X986" s="510" t="str">
        <f>'別紙１-4月'!W841</f>
        <v/>
      </c>
    </row>
    <row r="987">
      <c r="B987" s="510" t="str">
        <f>'別紙１-4月'!A842</f>
        <v/>
      </c>
      <c r="C987" s="510" t="str">
        <f>'別紙１-4月'!B842</f>
        <v/>
      </c>
      <c r="D987" s="510" t="str">
        <f>'別紙１-4月'!C842</f>
        <v/>
      </c>
      <c r="E987" s="510" t="str">
        <f>'別紙１-4月'!D842</f>
        <v/>
      </c>
      <c r="F987" s="510" t="str">
        <f>'別紙１-4月'!E842</f>
        <v/>
      </c>
      <c r="G987" s="510" t="str">
        <f>'別紙１-4月'!F842</f>
        <v/>
      </c>
      <c r="H987" s="510" t="str">
        <f>'別紙１-4月'!G842</f>
        <v/>
      </c>
      <c r="I987" s="510" t="str">
        <f>'別紙１-4月'!H842</f>
        <v/>
      </c>
      <c r="J987" s="510" t="str">
        <f>'別紙１-4月'!I842</f>
        <v/>
      </c>
      <c r="K987" s="510" t="str">
        <f>'別紙１-4月'!J842</f>
        <v/>
      </c>
      <c r="L987" s="510" t="str">
        <f>'別紙１-4月'!K842</f>
        <v/>
      </c>
      <c r="M987" s="511" t="str">
        <f>'別紙１-4月'!L842</f>
        <v/>
      </c>
      <c r="N987" s="512" t="str">
        <f>'別紙１-4月'!M842</f>
        <v/>
      </c>
      <c r="O987" s="511" t="str">
        <f>'別紙１-4月'!N842</f>
        <v/>
      </c>
      <c r="P987" s="511" t="str">
        <f>'別紙１-4月'!O842</f>
        <v/>
      </c>
      <c r="Q987" s="511" t="str">
        <f>'別紙１-4月'!P842</f>
        <v/>
      </c>
      <c r="R987" s="511" t="str">
        <f>'別紙１-4月'!Q842</f>
        <v/>
      </c>
      <c r="S987" s="511" t="str">
        <f>'別紙１-4月'!R842</f>
        <v/>
      </c>
      <c r="T987" s="512" t="str">
        <f>'別紙１-4月'!S842</f>
        <v/>
      </c>
      <c r="U987" s="512" t="str">
        <f>'別紙１-4月'!T842</f>
        <v/>
      </c>
      <c r="V987" s="511" t="str">
        <f>'別紙１-4月'!U842</f>
        <v/>
      </c>
      <c r="W987" s="511" t="str">
        <f>'別紙１-4月'!V842</f>
        <v/>
      </c>
      <c r="X987" s="510" t="str">
        <f>'別紙１-4月'!W842</f>
        <v/>
      </c>
    </row>
    <row r="988">
      <c r="B988" s="510" t="str">
        <f>'別紙１-4月'!A843</f>
        <v/>
      </c>
      <c r="C988" s="510" t="str">
        <f>'別紙１-4月'!B843</f>
        <v/>
      </c>
      <c r="D988" s="510" t="str">
        <f>'別紙１-4月'!C843</f>
        <v/>
      </c>
      <c r="E988" s="510" t="str">
        <f>'別紙１-4月'!D843</f>
        <v/>
      </c>
      <c r="F988" s="510" t="str">
        <f>'別紙１-4月'!E843</f>
        <v/>
      </c>
      <c r="G988" s="510" t="str">
        <f>'別紙１-4月'!F843</f>
        <v/>
      </c>
      <c r="H988" s="510" t="str">
        <f>'別紙１-4月'!G843</f>
        <v/>
      </c>
      <c r="I988" s="510" t="str">
        <f>'別紙１-4月'!H843</f>
        <v/>
      </c>
      <c r="J988" s="510" t="str">
        <f>'別紙１-4月'!I843</f>
        <v/>
      </c>
      <c r="K988" s="510" t="str">
        <f>'別紙１-4月'!J843</f>
        <v/>
      </c>
      <c r="L988" s="510" t="str">
        <f>'別紙１-4月'!K843</f>
        <v/>
      </c>
      <c r="M988" s="511" t="str">
        <f>'別紙１-4月'!L843</f>
        <v/>
      </c>
      <c r="N988" s="512" t="str">
        <f>'別紙１-4月'!M843</f>
        <v/>
      </c>
      <c r="O988" s="511" t="str">
        <f>'別紙１-4月'!N843</f>
        <v/>
      </c>
      <c r="P988" s="511" t="str">
        <f>'別紙１-4月'!O843</f>
        <v/>
      </c>
      <c r="Q988" s="511" t="str">
        <f>'別紙１-4月'!P843</f>
        <v/>
      </c>
      <c r="R988" s="511" t="str">
        <f>'別紙１-4月'!Q843</f>
        <v/>
      </c>
      <c r="S988" s="511" t="str">
        <f>'別紙１-4月'!R843</f>
        <v/>
      </c>
      <c r="T988" s="512" t="str">
        <f>'別紙１-4月'!S843</f>
        <v/>
      </c>
      <c r="U988" s="512" t="str">
        <f>'別紙１-4月'!T843</f>
        <v/>
      </c>
      <c r="V988" s="511" t="str">
        <f>'別紙１-4月'!U843</f>
        <v/>
      </c>
      <c r="W988" s="511" t="str">
        <f>'別紙１-4月'!V843</f>
        <v/>
      </c>
      <c r="X988" s="510" t="str">
        <f>'別紙１-4月'!W843</f>
        <v/>
      </c>
    </row>
    <row r="989">
      <c r="B989" s="510" t="str">
        <f>'別紙１-4月'!A844</f>
        <v/>
      </c>
      <c r="C989" s="510" t="str">
        <f>'別紙１-4月'!B844</f>
        <v/>
      </c>
      <c r="D989" s="510" t="str">
        <f>'別紙１-4月'!C844</f>
        <v/>
      </c>
      <c r="E989" s="510" t="str">
        <f>'別紙１-4月'!D844</f>
        <v/>
      </c>
      <c r="F989" s="510" t="str">
        <f>'別紙１-4月'!E844</f>
        <v/>
      </c>
      <c r="G989" s="510" t="str">
        <f>'別紙１-4月'!F844</f>
        <v/>
      </c>
      <c r="H989" s="510" t="str">
        <f>'別紙１-4月'!G844</f>
        <v/>
      </c>
      <c r="I989" s="510" t="str">
        <f>'別紙１-4月'!H844</f>
        <v/>
      </c>
      <c r="J989" s="510" t="str">
        <f>'別紙１-4月'!I844</f>
        <v/>
      </c>
      <c r="K989" s="510" t="str">
        <f>'別紙１-4月'!J844</f>
        <v/>
      </c>
      <c r="L989" s="510" t="str">
        <f>'別紙１-4月'!K844</f>
        <v/>
      </c>
      <c r="M989" s="511" t="str">
        <f>'別紙１-4月'!L844</f>
        <v/>
      </c>
      <c r="N989" s="512" t="str">
        <f>'別紙１-4月'!M844</f>
        <v/>
      </c>
      <c r="O989" s="511" t="str">
        <f>'別紙１-4月'!N844</f>
        <v/>
      </c>
      <c r="P989" s="511" t="str">
        <f>'別紙１-4月'!O844</f>
        <v/>
      </c>
      <c r="Q989" s="511" t="str">
        <f>'別紙１-4月'!P844</f>
        <v/>
      </c>
      <c r="R989" s="511" t="str">
        <f>'別紙１-4月'!Q844</f>
        <v/>
      </c>
      <c r="S989" s="511" t="str">
        <f>'別紙１-4月'!R844</f>
        <v/>
      </c>
      <c r="T989" s="512" t="str">
        <f>'別紙１-4月'!S844</f>
        <v/>
      </c>
      <c r="U989" s="512" t="str">
        <f>'別紙１-4月'!T844</f>
        <v/>
      </c>
      <c r="V989" s="511" t="str">
        <f>'別紙１-4月'!U844</f>
        <v/>
      </c>
      <c r="W989" s="511" t="str">
        <f>'別紙１-4月'!V844</f>
        <v/>
      </c>
      <c r="X989" s="510" t="str">
        <f>'別紙１-4月'!W844</f>
        <v/>
      </c>
    </row>
    <row r="990">
      <c r="B990" s="510" t="str">
        <f>'別紙１-4月'!A845</f>
        <v/>
      </c>
      <c r="C990" s="510" t="str">
        <f>'別紙１-4月'!B845</f>
        <v/>
      </c>
      <c r="D990" s="510" t="str">
        <f>'別紙１-4月'!C845</f>
        <v/>
      </c>
      <c r="E990" s="510" t="str">
        <f>'別紙１-4月'!D845</f>
        <v/>
      </c>
      <c r="F990" s="510" t="str">
        <f>'別紙１-4月'!E845</f>
        <v/>
      </c>
      <c r="G990" s="510" t="str">
        <f>'別紙１-4月'!F845</f>
        <v/>
      </c>
      <c r="H990" s="510" t="str">
        <f>'別紙１-4月'!G845</f>
        <v/>
      </c>
      <c r="I990" s="510" t="str">
        <f>'別紙１-4月'!H845</f>
        <v/>
      </c>
      <c r="J990" s="510" t="str">
        <f>'別紙１-4月'!I845</f>
        <v/>
      </c>
      <c r="K990" s="510" t="str">
        <f>'別紙１-4月'!J845</f>
        <v/>
      </c>
      <c r="L990" s="510" t="str">
        <f>'別紙１-4月'!K845</f>
        <v/>
      </c>
      <c r="M990" s="511" t="str">
        <f>'別紙１-4月'!L845</f>
        <v/>
      </c>
      <c r="N990" s="512" t="str">
        <f>'別紙１-4月'!M845</f>
        <v/>
      </c>
      <c r="O990" s="511" t="str">
        <f>'別紙１-4月'!N845</f>
        <v/>
      </c>
      <c r="P990" s="511" t="str">
        <f>'別紙１-4月'!O845</f>
        <v/>
      </c>
      <c r="Q990" s="511" t="str">
        <f>'別紙１-4月'!P845</f>
        <v/>
      </c>
      <c r="R990" s="511" t="str">
        <f>'別紙１-4月'!Q845</f>
        <v/>
      </c>
      <c r="S990" s="511" t="str">
        <f>'別紙１-4月'!R845</f>
        <v/>
      </c>
      <c r="T990" s="512" t="str">
        <f>'別紙１-4月'!S845</f>
        <v/>
      </c>
      <c r="U990" s="512" t="str">
        <f>'別紙１-4月'!T845</f>
        <v/>
      </c>
      <c r="V990" s="511" t="str">
        <f>'別紙１-4月'!U845</f>
        <v/>
      </c>
      <c r="W990" s="511" t="str">
        <f>'別紙１-4月'!V845</f>
        <v/>
      </c>
      <c r="X990" s="510" t="str">
        <f>'別紙１-4月'!W845</f>
        <v/>
      </c>
    </row>
    <row r="991">
      <c r="B991" s="510" t="str">
        <f>'別紙１-4月'!A846</f>
        <v/>
      </c>
      <c r="C991" s="510" t="str">
        <f>'別紙１-4月'!B846</f>
        <v/>
      </c>
      <c r="D991" s="510" t="str">
        <f>'別紙１-4月'!C846</f>
        <v/>
      </c>
      <c r="E991" s="510" t="str">
        <f>'別紙１-4月'!D846</f>
        <v/>
      </c>
      <c r="F991" s="510" t="str">
        <f>'別紙１-4月'!E846</f>
        <v/>
      </c>
      <c r="G991" s="510" t="str">
        <f>'別紙１-4月'!F846</f>
        <v/>
      </c>
      <c r="H991" s="510" t="str">
        <f>'別紙１-4月'!G846</f>
        <v/>
      </c>
      <c r="I991" s="510" t="str">
        <f>'別紙１-4月'!H846</f>
        <v/>
      </c>
      <c r="J991" s="510" t="str">
        <f>'別紙１-4月'!I846</f>
        <v/>
      </c>
      <c r="K991" s="510" t="str">
        <f>'別紙１-4月'!J846</f>
        <v/>
      </c>
      <c r="L991" s="510" t="str">
        <f>'別紙１-4月'!K846</f>
        <v/>
      </c>
      <c r="M991" s="511" t="str">
        <f>'別紙１-4月'!L846</f>
        <v/>
      </c>
      <c r="N991" s="512" t="str">
        <f>'別紙１-4月'!M846</f>
        <v/>
      </c>
      <c r="O991" s="511" t="str">
        <f>'別紙１-4月'!N846</f>
        <v/>
      </c>
      <c r="P991" s="511" t="str">
        <f>'別紙１-4月'!O846</f>
        <v/>
      </c>
      <c r="Q991" s="511" t="str">
        <f>'別紙１-4月'!P846</f>
        <v/>
      </c>
      <c r="R991" s="511" t="str">
        <f>'別紙１-4月'!Q846</f>
        <v/>
      </c>
      <c r="S991" s="511" t="str">
        <f>'別紙１-4月'!R846</f>
        <v/>
      </c>
      <c r="T991" s="512" t="str">
        <f>'別紙１-4月'!S846</f>
        <v/>
      </c>
      <c r="U991" s="512" t="str">
        <f>'別紙１-4月'!T846</f>
        <v/>
      </c>
      <c r="V991" s="511" t="str">
        <f>'別紙１-4月'!U846</f>
        <v/>
      </c>
      <c r="W991" s="511" t="str">
        <f>'別紙１-4月'!V846</f>
        <v/>
      </c>
      <c r="X991" s="510" t="str">
        <f>'別紙１-4月'!W846</f>
        <v/>
      </c>
    </row>
    <row r="992">
      <c r="B992" s="510" t="str">
        <f>'別紙１-4月'!A847</f>
        <v/>
      </c>
      <c r="C992" s="510" t="str">
        <f>'別紙１-4月'!B847</f>
        <v/>
      </c>
      <c r="D992" s="510" t="str">
        <f>'別紙１-4月'!C847</f>
        <v/>
      </c>
      <c r="E992" s="510" t="str">
        <f>'別紙１-4月'!D847</f>
        <v/>
      </c>
      <c r="F992" s="510" t="str">
        <f>'別紙１-4月'!E847</f>
        <v/>
      </c>
      <c r="G992" s="510" t="str">
        <f>'別紙１-4月'!F847</f>
        <v/>
      </c>
      <c r="H992" s="510" t="str">
        <f>'別紙１-4月'!G847</f>
        <v/>
      </c>
      <c r="I992" s="510" t="str">
        <f>'別紙１-4月'!H847</f>
        <v/>
      </c>
      <c r="J992" s="510" t="str">
        <f>'別紙１-4月'!I847</f>
        <v/>
      </c>
      <c r="K992" s="510" t="str">
        <f>'別紙１-4月'!J847</f>
        <v/>
      </c>
      <c r="L992" s="510" t="str">
        <f>'別紙１-4月'!K847</f>
        <v/>
      </c>
      <c r="M992" s="511" t="str">
        <f>'別紙１-4月'!L847</f>
        <v/>
      </c>
      <c r="N992" s="512" t="str">
        <f>'別紙１-4月'!M847</f>
        <v/>
      </c>
      <c r="O992" s="511" t="str">
        <f>'別紙１-4月'!N847</f>
        <v/>
      </c>
      <c r="P992" s="511" t="str">
        <f>'別紙１-4月'!O847</f>
        <v/>
      </c>
      <c r="Q992" s="511" t="str">
        <f>'別紙１-4月'!P847</f>
        <v/>
      </c>
      <c r="R992" s="511" t="str">
        <f>'別紙１-4月'!Q847</f>
        <v/>
      </c>
      <c r="S992" s="511" t="str">
        <f>'別紙１-4月'!R847</f>
        <v/>
      </c>
      <c r="T992" s="512" t="str">
        <f>'別紙１-4月'!S847</f>
        <v/>
      </c>
      <c r="U992" s="512" t="str">
        <f>'別紙１-4月'!T847</f>
        <v/>
      </c>
      <c r="V992" s="511" t="str">
        <f>'別紙１-4月'!U847</f>
        <v/>
      </c>
      <c r="W992" s="511" t="str">
        <f>'別紙１-4月'!V847</f>
        <v/>
      </c>
      <c r="X992" s="510" t="str">
        <f>'別紙１-4月'!W847</f>
        <v/>
      </c>
    </row>
    <row r="993">
      <c r="B993" s="510" t="str">
        <f>'別紙１-4月'!A848</f>
        <v/>
      </c>
      <c r="C993" s="510" t="str">
        <f>'別紙１-4月'!B848</f>
        <v/>
      </c>
      <c r="D993" s="510" t="str">
        <f>'別紙１-4月'!C848</f>
        <v/>
      </c>
      <c r="E993" s="510" t="str">
        <f>'別紙１-4月'!D848</f>
        <v/>
      </c>
      <c r="F993" s="510" t="str">
        <f>'別紙１-4月'!E848</f>
        <v/>
      </c>
      <c r="G993" s="510" t="str">
        <f>'別紙１-4月'!F848</f>
        <v/>
      </c>
      <c r="H993" s="510" t="str">
        <f>'別紙１-4月'!G848</f>
        <v/>
      </c>
      <c r="I993" s="510" t="str">
        <f>'別紙１-4月'!H848</f>
        <v/>
      </c>
      <c r="J993" s="510" t="str">
        <f>'別紙１-4月'!I848</f>
        <v/>
      </c>
      <c r="K993" s="510" t="str">
        <f>'別紙１-4月'!J848</f>
        <v/>
      </c>
      <c r="L993" s="510" t="str">
        <f>'別紙１-4月'!K848</f>
        <v/>
      </c>
      <c r="M993" s="511" t="str">
        <f>'別紙１-4月'!L848</f>
        <v/>
      </c>
      <c r="N993" s="512" t="str">
        <f>'別紙１-4月'!M848</f>
        <v/>
      </c>
      <c r="O993" s="511" t="str">
        <f>'別紙１-4月'!N848</f>
        <v/>
      </c>
      <c r="P993" s="511" t="str">
        <f>'別紙１-4月'!O848</f>
        <v/>
      </c>
      <c r="Q993" s="511" t="str">
        <f>'別紙１-4月'!P848</f>
        <v/>
      </c>
      <c r="R993" s="511" t="str">
        <f>'別紙１-4月'!Q848</f>
        <v/>
      </c>
      <c r="S993" s="511" t="str">
        <f>'別紙１-4月'!R848</f>
        <v/>
      </c>
      <c r="T993" s="512" t="str">
        <f>'別紙１-4月'!S848</f>
        <v/>
      </c>
      <c r="U993" s="512" t="str">
        <f>'別紙１-4月'!T848</f>
        <v/>
      </c>
      <c r="V993" s="511" t="str">
        <f>'別紙１-4月'!U848</f>
        <v/>
      </c>
      <c r="W993" s="511" t="str">
        <f>'別紙１-4月'!V848</f>
        <v/>
      </c>
      <c r="X993" s="510" t="str">
        <f>'別紙１-4月'!W848</f>
        <v/>
      </c>
    </row>
    <row r="994">
      <c r="B994" s="510" t="str">
        <f>'別紙１-4月'!A849</f>
        <v/>
      </c>
      <c r="C994" s="510" t="str">
        <f>'別紙１-4月'!B849</f>
        <v/>
      </c>
      <c r="D994" s="510" t="str">
        <f>'別紙１-4月'!C849</f>
        <v/>
      </c>
      <c r="E994" s="510" t="str">
        <f>'別紙１-4月'!D849</f>
        <v/>
      </c>
      <c r="F994" s="510" t="str">
        <f>'別紙１-4月'!E849</f>
        <v/>
      </c>
      <c r="G994" s="510" t="str">
        <f>'別紙１-4月'!F849</f>
        <v/>
      </c>
      <c r="H994" s="510" t="str">
        <f>'別紙１-4月'!G849</f>
        <v/>
      </c>
      <c r="I994" s="510" t="str">
        <f>'別紙１-4月'!H849</f>
        <v/>
      </c>
      <c r="J994" s="510" t="str">
        <f>'別紙１-4月'!I849</f>
        <v/>
      </c>
      <c r="K994" s="510" t="str">
        <f>'別紙１-4月'!J849</f>
        <v/>
      </c>
      <c r="L994" s="510" t="str">
        <f>'別紙１-4月'!K849</f>
        <v/>
      </c>
      <c r="M994" s="511" t="str">
        <f>'別紙１-4月'!L849</f>
        <v/>
      </c>
      <c r="N994" s="512" t="str">
        <f>'別紙１-4月'!M849</f>
        <v/>
      </c>
      <c r="O994" s="511" t="str">
        <f>'別紙１-4月'!N849</f>
        <v/>
      </c>
      <c r="P994" s="511" t="str">
        <f>'別紙１-4月'!O849</f>
        <v/>
      </c>
      <c r="Q994" s="511" t="str">
        <f>'別紙１-4月'!P849</f>
        <v/>
      </c>
      <c r="R994" s="511" t="str">
        <f>'別紙１-4月'!Q849</f>
        <v/>
      </c>
      <c r="S994" s="511" t="str">
        <f>'別紙１-4月'!R849</f>
        <v/>
      </c>
      <c r="T994" s="512" t="str">
        <f>'別紙１-4月'!S849</f>
        <v/>
      </c>
      <c r="U994" s="512" t="str">
        <f>'別紙１-4月'!T849</f>
        <v/>
      </c>
      <c r="V994" s="511" t="str">
        <f>'別紙１-4月'!U849</f>
        <v/>
      </c>
      <c r="W994" s="511" t="str">
        <f>'別紙１-4月'!V849</f>
        <v/>
      </c>
      <c r="X994" s="510" t="str">
        <f>'別紙１-4月'!W849</f>
        <v/>
      </c>
    </row>
    <row r="995">
      <c r="B995" s="510" t="str">
        <f>'別紙１-4月'!A850</f>
        <v/>
      </c>
      <c r="C995" s="510" t="str">
        <f>'別紙１-4月'!B850</f>
        <v/>
      </c>
      <c r="D995" s="510" t="str">
        <f>'別紙１-4月'!C850</f>
        <v/>
      </c>
      <c r="E995" s="510" t="str">
        <f>'別紙１-4月'!D850</f>
        <v/>
      </c>
      <c r="F995" s="510" t="str">
        <f>'別紙１-4月'!E850</f>
        <v/>
      </c>
      <c r="G995" s="510" t="str">
        <f>'別紙１-4月'!F850</f>
        <v/>
      </c>
      <c r="H995" s="510" t="str">
        <f>'別紙１-4月'!G850</f>
        <v/>
      </c>
      <c r="I995" s="510" t="str">
        <f>'別紙１-4月'!H850</f>
        <v/>
      </c>
      <c r="J995" s="510" t="str">
        <f>'別紙１-4月'!I850</f>
        <v/>
      </c>
      <c r="K995" s="510" t="str">
        <f>'別紙１-4月'!J850</f>
        <v/>
      </c>
      <c r="L995" s="510" t="str">
        <f>'別紙１-4月'!K850</f>
        <v/>
      </c>
      <c r="M995" s="511" t="str">
        <f>'別紙１-4月'!L850</f>
        <v/>
      </c>
      <c r="N995" s="512" t="str">
        <f>'別紙１-4月'!M850</f>
        <v/>
      </c>
      <c r="O995" s="511" t="str">
        <f>'別紙１-4月'!N850</f>
        <v/>
      </c>
      <c r="P995" s="511" t="str">
        <f>'別紙１-4月'!O850</f>
        <v/>
      </c>
      <c r="Q995" s="511" t="str">
        <f>'別紙１-4月'!P850</f>
        <v/>
      </c>
      <c r="R995" s="511" t="str">
        <f>'別紙１-4月'!Q850</f>
        <v/>
      </c>
      <c r="S995" s="511" t="str">
        <f>'別紙１-4月'!R850</f>
        <v/>
      </c>
      <c r="T995" s="512" t="str">
        <f>'別紙１-4月'!S850</f>
        <v/>
      </c>
      <c r="U995" s="512" t="str">
        <f>'別紙１-4月'!T850</f>
        <v/>
      </c>
      <c r="V995" s="511" t="str">
        <f>'別紙１-4月'!U850</f>
        <v/>
      </c>
      <c r="W995" s="511" t="str">
        <f>'別紙１-4月'!V850</f>
        <v/>
      </c>
      <c r="X995" s="510" t="str">
        <f>'別紙１-4月'!W850</f>
        <v/>
      </c>
    </row>
    <row r="996">
      <c r="B996" s="510" t="str">
        <f>'別紙１-4月'!A851</f>
        <v/>
      </c>
      <c r="C996" s="510" t="str">
        <f>'別紙１-4月'!B851</f>
        <v/>
      </c>
      <c r="D996" s="510" t="str">
        <f>'別紙１-4月'!C851</f>
        <v/>
      </c>
      <c r="E996" s="510" t="str">
        <f>'別紙１-4月'!D851</f>
        <v/>
      </c>
      <c r="F996" s="510" t="str">
        <f>'別紙１-4月'!E851</f>
        <v/>
      </c>
      <c r="G996" s="510" t="str">
        <f>'別紙１-4月'!F851</f>
        <v/>
      </c>
      <c r="H996" s="510" t="str">
        <f>'別紙１-4月'!G851</f>
        <v/>
      </c>
      <c r="I996" s="510" t="str">
        <f>'別紙１-4月'!H851</f>
        <v/>
      </c>
      <c r="J996" s="510" t="str">
        <f>'別紙１-4月'!I851</f>
        <v/>
      </c>
      <c r="K996" s="510" t="str">
        <f>'別紙１-4月'!J851</f>
        <v/>
      </c>
      <c r="L996" s="510" t="str">
        <f>'別紙１-4月'!K851</f>
        <v/>
      </c>
      <c r="M996" s="511" t="str">
        <f>'別紙１-4月'!L851</f>
        <v/>
      </c>
      <c r="N996" s="512" t="str">
        <f>'別紙１-4月'!M851</f>
        <v/>
      </c>
      <c r="O996" s="511" t="str">
        <f>'別紙１-4月'!N851</f>
        <v/>
      </c>
      <c r="P996" s="511" t="str">
        <f>'別紙１-4月'!O851</f>
        <v/>
      </c>
      <c r="Q996" s="511" t="str">
        <f>'別紙１-4月'!P851</f>
        <v/>
      </c>
      <c r="R996" s="511" t="str">
        <f>'別紙１-4月'!Q851</f>
        <v/>
      </c>
      <c r="S996" s="511" t="str">
        <f>'別紙１-4月'!R851</f>
        <v/>
      </c>
      <c r="T996" s="512" t="str">
        <f>'別紙１-4月'!S851</f>
        <v/>
      </c>
      <c r="U996" s="512" t="str">
        <f>'別紙１-4月'!T851</f>
        <v/>
      </c>
      <c r="V996" s="511" t="str">
        <f>'別紙１-4月'!U851</f>
        <v/>
      </c>
      <c r="W996" s="511" t="str">
        <f>'別紙１-4月'!V851</f>
        <v/>
      </c>
      <c r="X996" s="510" t="str">
        <f>'別紙１-4月'!W851</f>
        <v/>
      </c>
    </row>
    <row r="997">
      <c r="B997" s="510" t="str">
        <f>'別紙１-4月'!A852</f>
        <v/>
      </c>
      <c r="C997" s="510" t="str">
        <f>'別紙１-4月'!B852</f>
        <v/>
      </c>
      <c r="D997" s="510" t="str">
        <f>'別紙１-4月'!C852</f>
        <v/>
      </c>
      <c r="E997" s="510" t="str">
        <f>'別紙１-4月'!D852</f>
        <v/>
      </c>
      <c r="F997" s="510" t="str">
        <f>'別紙１-4月'!E852</f>
        <v/>
      </c>
      <c r="G997" s="510" t="str">
        <f>'別紙１-4月'!F852</f>
        <v/>
      </c>
      <c r="H997" s="510" t="str">
        <f>'別紙１-4月'!G852</f>
        <v/>
      </c>
      <c r="I997" s="510" t="str">
        <f>'別紙１-4月'!H852</f>
        <v/>
      </c>
      <c r="J997" s="510" t="str">
        <f>'別紙１-4月'!I852</f>
        <v/>
      </c>
      <c r="K997" s="510" t="str">
        <f>'別紙１-4月'!J852</f>
        <v/>
      </c>
      <c r="L997" s="510" t="str">
        <f>'別紙１-4月'!K852</f>
        <v/>
      </c>
      <c r="M997" s="511" t="str">
        <f>'別紙１-4月'!L852</f>
        <v/>
      </c>
      <c r="N997" s="512" t="str">
        <f>'別紙１-4月'!M852</f>
        <v/>
      </c>
      <c r="O997" s="511" t="str">
        <f>'別紙１-4月'!N852</f>
        <v/>
      </c>
      <c r="P997" s="511" t="str">
        <f>'別紙１-4月'!O852</f>
        <v/>
      </c>
      <c r="Q997" s="511" t="str">
        <f>'別紙１-4月'!P852</f>
        <v/>
      </c>
      <c r="R997" s="511" t="str">
        <f>'別紙１-4月'!Q852</f>
        <v/>
      </c>
      <c r="S997" s="511" t="str">
        <f>'別紙１-4月'!R852</f>
        <v/>
      </c>
      <c r="T997" s="512" t="str">
        <f>'別紙１-4月'!S852</f>
        <v/>
      </c>
      <c r="U997" s="512" t="str">
        <f>'別紙１-4月'!T852</f>
        <v/>
      </c>
      <c r="V997" s="511" t="str">
        <f>'別紙１-4月'!U852</f>
        <v/>
      </c>
      <c r="W997" s="511" t="str">
        <f>'別紙１-4月'!V852</f>
        <v/>
      </c>
      <c r="X997" s="510" t="str">
        <f>'別紙１-4月'!W852</f>
        <v/>
      </c>
    </row>
    <row r="998">
      <c r="B998" s="510" t="str">
        <f>'別紙１-4月'!A853</f>
        <v/>
      </c>
      <c r="C998" s="510" t="str">
        <f>'別紙１-4月'!B853</f>
        <v/>
      </c>
      <c r="D998" s="510" t="str">
        <f>'別紙１-4月'!C853</f>
        <v/>
      </c>
      <c r="E998" s="510" t="str">
        <f>'別紙１-4月'!D853</f>
        <v/>
      </c>
      <c r="F998" s="510" t="str">
        <f>'別紙１-4月'!E853</f>
        <v/>
      </c>
      <c r="G998" s="510" t="str">
        <f>'別紙１-4月'!F853</f>
        <v/>
      </c>
      <c r="H998" s="510" t="str">
        <f>'別紙１-4月'!G853</f>
        <v/>
      </c>
      <c r="I998" s="510" t="str">
        <f>'別紙１-4月'!H853</f>
        <v/>
      </c>
      <c r="J998" s="510" t="str">
        <f>'別紙１-4月'!I853</f>
        <v/>
      </c>
      <c r="K998" s="510" t="str">
        <f>'別紙１-4月'!J853</f>
        <v/>
      </c>
      <c r="L998" s="510" t="str">
        <f>'別紙１-4月'!K853</f>
        <v/>
      </c>
      <c r="M998" s="511" t="str">
        <f>'別紙１-4月'!L853</f>
        <v/>
      </c>
      <c r="N998" s="512" t="str">
        <f>'別紙１-4月'!M853</f>
        <v/>
      </c>
      <c r="O998" s="511" t="str">
        <f>'別紙１-4月'!N853</f>
        <v/>
      </c>
      <c r="P998" s="511" t="str">
        <f>'別紙１-4月'!O853</f>
        <v/>
      </c>
      <c r="Q998" s="511" t="str">
        <f>'別紙１-4月'!P853</f>
        <v/>
      </c>
      <c r="R998" s="511" t="str">
        <f>'別紙１-4月'!Q853</f>
        <v/>
      </c>
      <c r="S998" s="511" t="str">
        <f>'別紙１-4月'!R853</f>
        <v/>
      </c>
      <c r="T998" s="512" t="str">
        <f>'別紙１-4月'!S853</f>
        <v/>
      </c>
      <c r="U998" s="512" t="str">
        <f>'別紙１-4月'!T853</f>
        <v/>
      </c>
      <c r="V998" s="511" t="str">
        <f>'別紙１-4月'!U853</f>
        <v/>
      </c>
      <c r="W998" s="511" t="str">
        <f>'別紙１-4月'!V853</f>
        <v/>
      </c>
      <c r="X998" s="510" t="str">
        <f>'別紙１-4月'!W853</f>
        <v/>
      </c>
    </row>
    <row r="999">
      <c r="B999" s="510" t="str">
        <f>'別紙１-4月'!A854</f>
        <v/>
      </c>
      <c r="C999" s="510" t="str">
        <f>'別紙１-4月'!B854</f>
        <v/>
      </c>
      <c r="D999" s="510" t="str">
        <f>'別紙１-4月'!C854</f>
        <v/>
      </c>
      <c r="E999" s="510" t="str">
        <f>'別紙１-4月'!D854</f>
        <v/>
      </c>
      <c r="F999" s="510" t="str">
        <f>'別紙１-4月'!E854</f>
        <v/>
      </c>
      <c r="G999" s="510" t="str">
        <f>'別紙１-4月'!F854</f>
        <v/>
      </c>
      <c r="H999" s="510" t="str">
        <f>'別紙１-4月'!G854</f>
        <v/>
      </c>
      <c r="I999" s="510" t="str">
        <f>'別紙１-4月'!H854</f>
        <v/>
      </c>
      <c r="J999" s="510" t="str">
        <f>'別紙１-4月'!I854</f>
        <v/>
      </c>
      <c r="K999" s="510" t="str">
        <f>'別紙１-4月'!J854</f>
        <v/>
      </c>
      <c r="L999" s="510" t="str">
        <f>'別紙１-4月'!K854</f>
        <v/>
      </c>
      <c r="M999" s="511" t="str">
        <f>'別紙１-4月'!L854</f>
        <v/>
      </c>
      <c r="N999" s="512" t="str">
        <f>'別紙１-4月'!M854</f>
        <v/>
      </c>
      <c r="O999" s="511" t="str">
        <f>'別紙１-4月'!N854</f>
        <v/>
      </c>
      <c r="P999" s="511" t="str">
        <f>'別紙１-4月'!O854</f>
        <v/>
      </c>
      <c r="Q999" s="511" t="str">
        <f>'別紙１-4月'!P854</f>
        <v/>
      </c>
      <c r="R999" s="511" t="str">
        <f>'別紙１-4月'!Q854</f>
        <v/>
      </c>
      <c r="S999" s="511" t="str">
        <f>'別紙１-4月'!R854</f>
        <v/>
      </c>
      <c r="T999" s="512" t="str">
        <f>'別紙１-4月'!S854</f>
        <v/>
      </c>
      <c r="U999" s="512" t="str">
        <f>'別紙１-4月'!T854</f>
        <v/>
      </c>
      <c r="V999" s="511" t="str">
        <f>'別紙１-4月'!U854</f>
        <v/>
      </c>
      <c r="W999" s="511" t="str">
        <f>'別紙１-4月'!V854</f>
        <v/>
      </c>
      <c r="X999" s="510" t="str">
        <f>'別紙１-4月'!W854</f>
        <v/>
      </c>
    </row>
    <row r="1000">
      <c r="B1000" s="510" t="str">
        <f>'別紙１-4月'!A855</f>
        <v/>
      </c>
      <c r="C1000" s="510" t="str">
        <f>'別紙１-4月'!B855</f>
        <v/>
      </c>
      <c r="D1000" s="510" t="str">
        <f>'別紙１-4月'!C855</f>
        <v/>
      </c>
      <c r="E1000" s="510" t="str">
        <f>'別紙１-4月'!D855</f>
        <v/>
      </c>
      <c r="F1000" s="510" t="str">
        <f>'別紙１-4月'!E855</f>
        <v/>
      </c>
      <c r="G1000" s="510" t="str">
        <f>'別紙１-4月'!F855</f>
        <v/>
      </c>
      <c r="H1000" s="510" t="str">
        <f>'別紙１-4月'!G855</f>
        <v/>
      </c>
      <c r="I1000" s="510" t="str">
        <f>'別紙１-4月'!H855</f>
        <v/>
      </c>
      <c r="J1000" s="510" t="str">
        <f>'別紙１-4月'!I855</f>
        <v/>
      </c>
      <c r="K1000" s="510" t="str">
        <f>'別紙１-4月'!J855</f>
        <v/>
      </c>
      <c r="L1000" s="510" t="str">
        <f>'別紙１-4月'!K855</f>
        <v/>
      </c>
      <c r="M1000" s="511" t="str">
        <f>'別紙１-4月'!L855</f>
        <v/>
      </c>
      <c r="N1000" s="512" t="str">
        <f>'別紙１-4月'!M855</f>
        <v/>
      </c>
      <c r="O1000" s="511" t="str">
        <f>'別紙１-4月'!N855</f>
        <v/>
      </c>
      <c r="P1000" s="511" t="str">
        <f>'別紙１-4月'!O855</f>
        <v/>
      </c>
      <c r="Q1000" s="511" t="str">
        <f>'別紙１-4月'!P855</f>
        <v/>
      </c>
      <c r="R1000" s="511" t="str">
        <f>'別紙１-4月'!Q855</f>
        <v/>
      </c>
      <c r="S1000" s="511" t="str">
        <f>'別紙１-4月'!R855</f>
        <v/>
      </c>
      <c r="T1000" s="512" t="str">
        <f>'別紙１-4月'!S855</f>
        <v/>
      </c>
      <c r="U1000" s="512" t="str">
        <f>'別紙１-4月'!T855</f>
        <v/>
      </c>
      <c r="V1000" s="511" t="str">
        <f>'別紙１-4月'!U855</f>
        <v/>
      </c>
      <c r="W1000" s="511" t="str">
        <f>'別紙１-4月'!V855</f>
        <v/>
      </c>
      <c r="X1000" s="510" t="str">
        <f>'別紙１-4月'!W855</f>
        <v/>
      </c>
    </row>
    <row r="1001">
      <c r="B1001" s="510" t="str">
        <f>'別紙１-4月'!A856</f>
        <v/>
      </c>
      <c r="C1001" s="510" t="str">
        <f>'別紙１-4月'!B856</f>
        <v/>
      </c>
      <c r="D1001" s="510" t="str">
        <f>'別紙１-4月'!C856</f>
        <v/>
      </c>
      <c r="E1001" s="510" t="str">
        <f>'別紙１-4月'!D856</f>
        <v/>
      </c>
      <c r="F1001" s="510" t="str">
        <f>'別紙１-4月'!E856</f>
        <v/>
      </c>
      <c r="G1001" s="510" t="str">
        <f>'別紙１-4月'!F856</f>
        <v/>
      </c>
      <c r="H1001" s="510" t="str">
        <f>'別紙１-4月'!G856</f>
        <v/>
      </c>
      <c r="I1001" s="510" t="str">
        <f>'別紙１-4月'!H856</f>
        <v/>
      </c>
      <c r="J1001" s="510" t="str">
        <f>'別紙１-4月'!I856</f>
        <v/>
      </c>
      <c r="K1001" s="510" t="str">
        <f>'別紙１-4月'!J856</f>
        <v/>
      </c>
      <c r="L1001" s="510" t="str">
        <f>'別紙１-4月'!K856</f>
        <v/>
      </c>
      <c r="M1001" s="511" t="str">
        <f>'別紙１-4月'!L856</f>
        <v/>
      </c>
      <c r="N1001" s="512" t="str">
        <f>'別紙１-4月'!M856</f>
        <v/>
      </c>
      <c r="O1001" s="511" t="str">
        <f>'別紙１-4月'!N856</f>
        <v/>
      </c>
      <c r="P1001" s="511" t="str">
        <f>'別紙１-4月'!O856</f>
        <v/>
      </c>
      <c r="Q1001" s="511" t="str">
        <f>'別紙１-4月'!P856</f>
        <v/>
      </c>
      <c r="R1001" s="511" t="str">
        <f>'別紙１-4月'!Q856</f>
        <v/>
      </c>
      <c r="S1001" s="511" t="str">
        <f>'別紙１-4月'!R856</f>
        <v/>
      </c>
      <c r="T1001" s="512" t="str">
        <f>'別紙１-4月'!S856</f>
        <v/>
      </c>
      <c r="U1001" s="512" t="str">
        <f>'別紙１-4月'!T856</f>
        <v/>
      </c>
      <c r="V1001" s="511" t="str">
        <f>'別紙１-4月'!U856</f>
        <v/>
      </c>
      <c r="W1001" s="511" t="str">
        <f>'別紙１-4月'!V856</f>
        <v/>
      </c>
      <c r="X1001" s="510" t="str">
        <f>'別紙１-4月'!W856</f>
        <v/>
      </c>
    </row>
    <row r="1002">
      <c r="B1002" s="510" t="str">
        <f>'別紙１-4月'!A857</f>
        <v/>
      </c>
      <c r="C1002" s="510" t="str">
        <f>'別紙１-4月'!B857</f>
        <v/>
      </c>
      <c r="D1002" s="510" t="str">
        <f>'別紙１-4月'!C857</f>
        <v/>
      </c>
      <c r="E1002" s="510" t="str">
        <f>'別紙１-4月'!D857</f>
        <v/>
      </c>
      <c r="F1002" s="510" t="str">
        <f>'別紙１-4月'!E857</f>
        <v/>
      </c>
      <c r="G1002" s="510" t="str">
        <f>'別紙１-4月'!F857</f>
        <v/>
      </c>
      <c r="H1002" s="510" t="str">
        <f>'別紙１-4月'!G857</f>
        <v/>
      </c>
      <c r="I1002" s="510" t="str">
        <f>'別紙１-4月'!H857</f>
        <v/>
      </c>
      <c r="J1002" s="510" t="str">
        <f>'別紙１-4月'!I857</f>
        <v/>
      </c>
      <c r="K1002" s="510" t="str">
        <f>'別紙１-4月'!J857</f>
        <v/>
      </c>
      <c r="L1002" s="510" t="str">
        <f>'別紙１-4月'!K857</f>
        <v/>
      </c>
      <c r="M1002" s="511" t="str">
        <f>'別紙１-4月'!L857</f>
        <v/>
      </c>
      <c r="N1002" s="512" t="str">
        <f>'別紙１-4月'!M857</f>
        <v/>
      </c>
      <c r="O1002" s="511" t="str">
        <f>'別紙１-4月'!N857</f>
        <v/>
      </c>
      <c r="P1002" s="511" t="str">
        <f>'別紙１-4月'!O857</f>
        <v/>
      </c>
      <c r="Q1002" s="511" t="str">
        <f>'別紙１-4月'!P857</f>
        <v/>
      </c>
      <c r="R1002" s="511" t="str">
        <f>'別紙１-4月'!Q857</f>
        <v/>
      </c>
      <c r="S1002" s="511" t="str">
        <f>'別紙１-4月'!R857</f>
        <v/>
      </c>
      <c r="T1002" s="512" t="str">
        <f>'別紙１-4月'!S857</f>
        <v/>
      </c>
      <c r="U1002" s="512" t="str">
        <f>'別紙１-4月'!T857</f>
        <v/>
      </c>
      <c r="V1002" s="511" t="str">
        <f>'別紙１-4月'!U857</f>
        <v/>
      </c>
      <c r="W1002" s="511" t="str">
        <f>'別紙１-4月'!V857</f>
        <v/>
      </c>
      <c r="X1002" s="510" t="str">
        <f>'別紙１-4月'!W857</f>
        <v/>
      </c>
    </row>
    <row r="1003">
      <c r="B1003" s="510" t="str">
        <f>'別紙１-4月'!A858</f>
        <v/>
      </c>
      <c r="C1003" s="510" t="str">
        <f>'別紙１-4月'!B858</f>
        <v/>
      </c>
      <c r="D1003" s="510" t="str">
        <f>'別紙１-4月'!C858</f>
        <v/>
      </c>
      <c r="E1003" s="510" t="str">
        <f>'別紙１-4月'!D858</f>
        <v/>
      </c>
      <c r="F1003" s="510" t="str">
        <f>'別紙１-4月'!E858</f>
        <v/>
      </c>
      <c r="G1003" s="510" t="str">
        <f>'別紙１-4月'!F858</f>
        <v/>
      </c>
      <c r="H1003" s="510" t="str">
        <f>'別紙１-4月'!G858</f>
        <v/>
      </c>
      <c r="I1003" s="510" t="str">
        <f>'別紙１-4月'!H858</f>
        <v/>
      </c>
      <c r="J1003" s="510" t="str">
        <f>'別紙１-4月'!I858</f>
        <v/>
      </c>
      <c r="K1003" s="510" t="str">
        <f>'別紙１-4月'!J858</f>
        <v/>
      </c>
      <c r="L1003" s="510" t="str">
        <f>'別紙１-4月'!K858</f>
        <v/>
      </c>
      <c r="M1003" s="511" t="str">
        <f>'別紙１-4月'!L858</f>
        <v/>
      </c>
      <c r="N1003" s="512" t="str">
        <f>'別紙１-4月'!M858</f>
        <v/>
      </c>
      <c r="O1003" s="511" t="str">
        <f>'別紙１-4月'!N858</f>
        <v/>
      </c>
      <c r="P1003" s="511" t="str">
        <f>'別紙１-4月'!O858</f>
        <v/>
      </c>
      <c r="Q1003" s="511" t="str">
        <f>'別紙１-4月'!P858</f>
        <v/>
      </c>
      <c r="R1003" s="511" t="str">
        <f>'別紙１-4月'!Q858</f>
        <v/>
      </c>
      <c r="S1003" s="511" t="str">
        <f>'別紙１-4月'!R858</f>
        <v/>
      </c>
      <c r="T1003" s="512" t="str">
        <f>'別紙１-4月'!S858</f>
        <v/>
      </c>
      <c r="U1003" s="512" t="str">
        <f>'別紙１-4月'!T858</f>
        <v/>
      </c>
      <c r="V1003" s="511" t="str">
        <f>'別紙１-4月'!U858</f>
        <v/>
      </c>
      <c r="W1003" s="511" t="str">
        <f>'別紙１-4月'!V858</f>
        <v/>
      </c>
      <c r="X1003" s="510" t="str">
        <f>'別紙１-4月'!W858</f>
        <v/>
      </c>
    </row>
    <row r="1004">
      <c r="B1004" s="510" t="str">
        <f>'別紙１-4月'!A859</f>
        <v/>
      </c>
      <c r="C1004" s="510" t="str">
        <f>'別紙１-4月'!B859</f>
        <v/>
      </c>
      <c r="D1004" s="510" t="str">
        <f>'別紙１-4月'!C859</f>
        <v/>
      </c>
      <c r="E1004" s="510" t="str">
        <f>'別紙１-4月'!D859</f>
        <v/>
      </c>
      <c r="F1004" s="510" t="str">
        <f>'別紙１-4月'!E859</f>
        <v/>
      </c>
      <c r="G1004" s="510" t="str">
        <f>'別紙１-4月'!F859</f>
        <v/>
      </c>
      <c r="H1004" s="510" t="str">
        <f>'別紙１-4月'!G859</f>
        <v/>
      </c>
      <c r="I1004" s="510" t="str">
        <f>'別紙１-4月'!H859</f>
        <v/>
      </c>
      <c r="J1004" s="510" t="str">
        <f>'別紙１-4月'!I859</f>
        <v/>
      </c>
      <c r="K1004" s="510" t="str">
        <f>'別紙１-4月'!J859</f>
        <v/>
      </c>
      <c r="L1004" s="510" t="str">
        <f>'別紙１-4月'!K859</f>
        <v/>
      </c>
      <c r="M1004" s="511" t="str">
        <f>'別紙１-4月'!L859</f>
        <v/>
      </c>
      <c r="N1004" s="512" t="str">
        <f>'別紙１-4月'!M859</f>
        <v/>
      </c>
      <c r="O1004" s="511" t="str">
        <f>'別紙１-4月'!N859</f>
        <v/>
      </c>
      <c r="P1004" s="511" t="str">
        <f>'別紙１-4月'!O859</f>
        <v/>
      </c>
      <c r="Q1004" s="511" t="str">
        <f>'別紙１-4月'!P859</f>
        <v/>
      </c>
      <c r="R1004" s="511" t="str">
        <f>'別紙１-4月'!Q859</f>
        <v/>
      </c>
      <c r="S1004" s="511" t="str">
        <f>'別紙１-4月'!R859</f>
        <v/>
      </c>
      <c r="T1004" s="512" t="str">
        <f>'別紙１-4月'!S859</f>
        <v/>
      </c>
      <c r="U1004" s="512" t="str">
        <f>'別紙１-4月'!T859</f>
        <v/>
      </c>
      <c r="V1004" s="511" t="str">
        <f>'別紙１-4月'!U859</f>
        <v/>
      </c>
      <c r="W1004" s="511" t="str">
        <f>'別紙１-4月'!V859</f>
        <v/>
      </c>
      <c r="X1004" s="510" t="str">
        <f>'別紙１-4月'!W859</f>
        <v/>
      </c>
    </row>
    <row r="1005">
      <c r="B1005" s="510" t="str">
        <f>'別紙１-4月'!A860</f>
        <v/>
      </c>
      <c r="C1005" s="510" t="str">
        <f>'別紙１-4月'!B860</f>
        <v/>
      </c>
      <c r="D1005" s="510" t="str">
        <f>'別紙１-4月'!C860</f>
        <v/>
      </c>
      <c r="E1005" s="510" t="str">
        <f>'別紙１-4月'!D860</f>
        <v/>
      </c>
      <c r="F1005" s="510" t="str">
        <f>'別紙１-4月'!E860</f>
        <v/>
      </c>
      <c r="G1005" s="510" t="str">
        <f>'別紙１-4月'!F860</f>
        <v/>
      </c>
      <c r="H1005" s="510" t="str">
        <f>'別紙１-4月'!G860</f>
        <v/>
      </c>
      <c r="I1005" s="510" t="str">
        <f>'別紙１-4月'!H860</f>
        <v/>
      </c>
      <c r="J1005" s="510" t="str">
        <f>'別紙１-4月'!I860</f>
        <v/>
      </c>
      <c r="K1005" s="510" t="str">
        <f>'別紙１-4月'!J860</f>
        <v/>
      </c>
      <c r="L1005" s="510" t="str">
        <f>'別紙１-4月'!K860</f>
        <v/>
      </c>
      <c r="M1005" s="511" t="str">
        <f>'別紙１-4月'!L860</f>
        <v/>
      </c>
      <c r="N1005" s="512" t="str">
        <f>'別紙１-4月'!M860</f>
        <v/>
      </c>
      <c r="O1005" s="511" t="str">
        <f>'別紙１-4月'!N860</f>
        <v/>
      </c>
      <c r="P1005" s="511" t="str">
        <f>'別紙１-4月'!O860</f>
        <v/>
      </c>
      <c r="Q1005" s="511" t="str">
        <f>'別紙１-4月'!P860</f>
        <v/>
      </c>
      <c r="R1005" s="511" t="str">
        <f>'別紙１-4月'!Q860</f>
        <v/>
      </c>
      <c r="S1005" s="511" t="str">
        <f>'別紙１-4月'!R860</f>
        <v/>
      </c>
      <c r="T1005" s="512" t="str">
        <f>'別紙１-4月'!S860</f>
        <v/>
      </c>
      <c r="U1005" s="512" t="str">
        <f>'別紙１-4月'!T860</f>
        <v/>
      </c>
      <c r="V1005" s="511" t="str">
        <f>'別紙１-4月'!U860</f>
        <v/>
      </c>
      <c r="W1005" s="511" t="str">
        <f>'別紙１-4月'!V860</f>
        <v/>
      </c>
      <c r="X1005" s="510" t="str">
        <f>'別紙１-4月'!W860</f>
        <v/>
      </c>
    </row>
    <row r="1006">
      <c r="B1006" s="510" t="str">
        <f>'別紙１-4月'!A861</f>
        <v/>
      </c>
      <c r="C1006" s="510" t="str">
        <f>'別紙１-4月'!B861</f>
        <v/>
      </c>
      <c r="D1006" s="510" t="str">
        <f>'別紙１-4月'!C861</f>
        <v/>
      </c>
      <c r="E1006" s="510" t="str">
        <f>'別紙１-4月'!D861</f>
        <v/>
      </c>
      <c r="F1006" s="510" t="str">
        <f>'別紙１-4月'!E861</f>
        <v/>
      </c>
      <c r="G1006" s="510" t="str">
        <f>'別紙１-4月'!F861</f>
        <v/>
      </c>
      <c r="H1006" s="510" t="str">
        <f>'別紙１-4月'!G861</f>
        <v/>
      </c>
      <c r="I1006" s="510" t="str">
        <f>'別紙１-4月'!H861</f>
        <v/>
      </c>
      <c r="J1006" s="510" t="str">
        <f>'別紙１-4月'!I861</f>
        <v/>
      </c>
      <c r="K1006" s="510" t="str">
        <f>'別紙１-4月'!J861</f>
        <v/>
      </c>
      <c r="L1006" s="510" t="str">
        <f>'別紙１-4月'!K861</f>
        <v/>
      </c>
      <c r="M1006" s="511" t="str">
        <f>'別紙１-4月'!L861</f>
        <v/>
      </c>
      <c r="N1006" s="512" t="str">
        <f>'別紙１-4月'!M861</f>
        <v/>
      </c>
      <c r="O1006" s="511" t="str">
        <f>'別紙１-4月'!N861</f>
        <v/>
      </c>
      <c r="P1006" s="511" t="str">
        <f>'別紙１-4月'!O861</f>
        <v/>
      </c>
      <c r="Q1006" s="511" t="str">
        <f>'別紙１-4月'!P861</f>
        <v/>
      </c>
      <c r="R1006" s="511" t="str">
        <f>'別紙１-4月'!Q861</f>
        <v/>
      </c>
      <c r="S1006" s="511" t="str">
        <f>'別紙１-4月'!R861</f>
        <v/>
      </c>
      <c r="T1006" s="512" t="str">
        <f>'別紙１-4月'!S861</f>
        <v/>
      </c>
      <c r="U1006" s="512" t="str">
        <f>'別紙１-4月'!T861</f>
        <v/>
      </c>
      <c r="V1006" s="511" t="str">
        <f>'別紙１-4月'!U861</f>
        <v/>
      </c>
      <c r="W1006" s="511" t="str">
        <f>'別紙１-4月'!V861</f>
        <v/>
      </c>
      <c r="X1006" s="510" t="str">
        <f>'別紙１-4月'!W861</f>
        <v/>
      </c>
    </row>
    <row r="1007">
      <c r="B1007" s="510" t="str">
        <f>'別紙１-4月'!A862</f>
        <v/>
      </c>
      <c r="C1007" s="510" t="str">
        <f>'別紙１-4月'!B862</f>
        <v/>
      </c>
      <c r="D1007" s="510" t="str">
        <f>'別紙１-4月'!C862</f>
        <v/>
      </c>
      <c r="E1007" s="510" t="str">
        <f>'別紙１-4月'!D862</f>
        <v/>
      </c>
      <c r="F1007" s="510" t="str">
        <f>'別紙１-4月'!E862</f>
        <v/>
      </c>
      <c r="G1007" s="510" t="str">
        <f>'別紙１-4月'!F862</f>
        <v/>
      </c>
      <c r="H1007" s="510" t="str">
        <f>'別紙１-4月'!G862</f>
        <v/>
      </c>
      <c r="I1007" s="510" t="str">
        <f>'別紙１-4月'!H862</f>
        <v/>
      </c>
      <c r="J1007" s="510" t="str">
        <f>'別紙１-4月'!I862</f>
        <v/>
      </c>
      <c r="K1007" s="510" t="str">
        <f>'別紙１-4月'!J862</f>
        <v/>
      </c>
      <c r="L1007" s="510" t="str">
        <f>'別紙１-4月'!K862</f>
        <v/>
      </c>
      <c r="M1007" s="511" t="str">
        <f>'別紙１-4月'!L862</f>
        <v/>
      </c>
      <c r="N1007" s="512" t="str">
        <f>'別紙１-4月'!M862</f>
        <v/>
      </c>
      <c r="O1007" s="511" t="str">
        <f>'別紙１-4月'!N862</f>
        <v/>
      </c>
      <c r="P1007" s="511" t="str">
        <f>'別紙１-4月'!O862</f>
        <v/>
      </c>
      <c r="Q1007" s="511" t="str">
        <f>'別紙１-4月'!P862</f>
        <v/>
      </c>
      <c r="R1007" s="511" t="str">
        <f>'別紙１-4月'!Q862</f>
        <v/>
      </c>
      <c r="S1007" s="511" t="str">
        <f>'別紙１-4月'!R862</f>
        <v/>
      </c>
      <c r="T1007" s="512" t="str">
        <f>'別紙１-4月'!S862</f>
        <v/>
      </c>
      <c r="U1007" s="512" t="str">
        <f>'別紙１-4月'!T862</f>
        <v/>
      </c>
      <c r="V1007" s="511" t="str">
        <f>'別紙１-4月'!U862</f>
        <v/>
      </c>
      <c r="W1007" s="511" t="str">
        <f>'別紙１-4月'!V862</f>
        <v/>
      </c>
      <c r="X1007" s="510" t="str">
        <f>'別紙１-4月'!W862</f>
        <v/>
      </c>
    </row>
    <row r="1008">
      <c r="B1008" s="510" t="str">
        <f>'別紙１-4月'!A863</f>
        <v/>
      </c>
      <c r="C1008" s="510" t="str">
        <f>'別紙１-4月'!B863</f>
        <v/>
      </c>
      <c r="D1008" s="510" t="str">
        <f>'別紙１-4月'!C863</f>
        <v/>
      </c>
      <c r="E1008" s="510" t="str">
        <f>'別紙１-4月'!D863</f>
        <v/>
      </c>
      <c r="F1008" s="510" t="str">
        <f>'別紙１-4月'!E863</f>
        <v/>
      </c>
      <c r="G1008" s="510" t="str">
        <f>'別紙１-4月'!F863</f>
        <v/>
      </c>
      <c r="H1008" s="510" t="str">
        <f>'別紙１-4月'!G863</f>
        <v/>
      </c>
      <c r="I1008" s="510" t="str">
        <f>'別紙１-4月'!H863</f>
        <v/>
      </c>
      <c r="J1008" s="510" t="str">
        <f>'別紙１-4月'!I863</f>
        <v/>
      </c>
      <c r="K1008" s="510" t="str">
        <f>'別紙１-4月'!J863</f>
        <v/>
      </c>
      <c r="L1008" s="510" t="str">
        <f>'別紙１-4月'!K863</f>
        <v/>
      </c>
      <c r="M1008" s="511" t="str">
        <f>'別紙１-4月'!L863</f>
        <v/>
      </c>
      <c r="N1008" s="512" t="str">
        <f>'別紙１-4月'!M863</f>
        <v/>
      </c>
      <c r="O1008" s="511" t="str">
        <f>'別紙１-4月'!N863</f>
        <v/>
      </c>
      <c r="P1008" s="511" t="str">
        <f>'別紙１-4月'!O863</f>
        <v/>
      </c>
      <c r="Q1008" s="511" t="str">
        <f>'別紙１-4月'!P863</f>
        <v/>
      </c>
      <c r="R1008" s="511" t="str">
        <f>'別紙１-4月'!Q863</f>
        <v/>
      </c>
      <c r="S1008" s="511" t="str">
        <f>'別紙１-4月'!R863</f>
        <v/>
      </c>
      <c r="T1008" s="512" t="str">
        <f>'別紙１-4月'!S863</f>
        <v/>
      </c>
      <c r="U1008" s="512" t="str">
        <f>'別紙１-4月'!T863</f>
        <v/>
      </c>
      <c r="V1008" s="511" t="str">
        <f>'別紙１-4月'!U863</f>
        <v/>
      </c>
      <c r="W1008" s="511" t="str">
        <f>'別紙１-4月'!V863</f>
        <v/>
      </c>
      <c r="X1008" s="510" t="str">
        <f>'別紙１-4月'!W863</f>
        <v/>
      </c>
    </row>
    <row r="1009">
      <c r="B1009" s="510" t="str">
        <f>'別紙１-4月'!A864</f>
        <v/>
      </c>
      <c r="C1009" s="510" t="str">
        <f>'別紙１-4月'!B864</f>
        <v/>
      </c>
      <c r="D1009" s="510" t="str">
        <f>'別紙１-4月'!C864</f>
        <v/>
      </c>
      <c r="E1009" s="510" t="str">
        <f>'別紙１-4月'!D864</f>
        <v/>
      </c>
      <c r="F1009" s="510" t="str">
        <f>'別紙１-4月'!E864</f>
        <v/>
      </c>
      <c r="G1009" s="510" t="str">
        <f>'別紙１-4月'!F864</f>
        <v/>
      </c>
      <c r="H1009" s="510" t="str">
        <f>'別紙１-4月'!G864</f>
        <v/>
      </c>
      <c r="I1009" s="510" t="str">
        <f>'別紙１-4月'!H864</f>
        <v/>
      </c>
      <c r="J1009" s="510" t="str">
        <f>'別紙１-4月'!I864</f>
        <v/>
      </c>
      <c r="K1009" s="510" t="str">
        <f>'別紙１-4月'!J864</f>
        <v/>
      </c>
      <c r="L1009" s="510" t="str">
        <f>'別紙１-4月'!K864</f>
        <v/>
      </c>
      <c r="M1009" s="511" t="str">
        <f>'別紙１-4月'!L864</f>
        <v/>
      </c>
      <c r="N1009" s="512" t="str">
        <f>'別紙１-4月'!M864</f>
        <v/>
      </c>
      <c r="O1009" s="511" t="str">
        <f>'別紙１-4月'!N864</f>
        <v/>
      </c>
      <c r="P1009" s="511" t="str">
        <f>'別紙１-4月'!O864</f>
        <v/>
      </c>
      <c r="Q1009" s="511" t="str">
        <f>'別紙１-4月'!P864</f>
        <v/>
      </c>
      <c r="R1009" s="511" t="str">
        <f>'別紙１-4月'!Q864</f>
        <v/>
      </c>
      <c r="S1009" s="511" t="str">
        <f>'別紙１-4月'!R864</f>
        <v/>
      </c>
      <c r="T1009" s="512" t="str">
        <f>'別紙１-4月'!S864</f>
        <v/>
      </c>
      <c r="U1009" s="512" t="str">
        <f>'別紙１-4月'!T864</f>
        <v/>
      </c>
      <c r="V1009" s="511" t="str">
        <f>'別紙１-4月'!U864</f>
        <v/>
      </c>
      <c r="W1009" s="511" t="str">
        <f>'別紙１-4月'!V864</f>
        <v/>
      </c>
      <c r="X1009" s="510" t="str">
        <f>'別紙１-4月'!W864</f>
        <v/>
      </c>
    </row>
    <row r="1010">
      <c r="B1010" s="510" t="str">
        <f>'別紙１-4月'!A865</f>
        <v/>
      </c>
      <c r="C1010" s="510" t="str">
        <f>'別紙１-4月'!B865</f>
        <v/>
      </c>
      <c r="D1010" s="510" t="str">
        <f>'別紙１-4月'!C865</f>
        <v/>
      </c>
      <c r="E1010" s="510" t="str">
        <f>'別紙１-4月'!D865</f>
        <v/>
      </c>
      <c r="F1010" s="510" t="str">
        <f>'別紙１-4月'!E865</f>
        <v/>
      </c>
      <c r="G1010" s="510" t="str">
        <f>'別紙１-4月'!F865</f>
        <v/>
      </c>
      <c r="H1010" s="510" t="str">
        <f>'別紙１-4月'!G865</f>
        <v/>
      </c>
      <c r="I1010" s="510" t="str">
        <f>'別紙１-4月'!H865</f>
        <v/>
      </c>
      <c r="J1010" s="510" t="str">
        <f>'別紙１-4月'!I865</f>
        <v/>
      </c>
      <c r="K1010" s="510" t="str">
        <f>'別紙１-4月'!J865</f>
        <v/>
      </c>
      <c r="L1010" s="510" t="str">
        <f>'別紙１-4月'!K865</f>
        <v/>
      </c>
      <c r="M1010" s="511" t="str">
        <f>'別紙１-4月'!L865</f>
        <v/>
      </c>
      <c r="N1010" s="512" t="str">
        <f>'別紙１-4月'!M865</f>
        <v/>
      </c>
      <c r="O1010" s="511" t="str">
        <f>'別紙１-4月'!N865</f>
        <v/>
      </c>
      <c r="P1010" s="511" t="str">
        <f>'別紙１-4月'!O865</f>
        <v/>
      </c>
      <c r="Q1010" s="511" t="str">
        <f>'別紙１-4月'!P865</f>
        <v/>
      </c>
      <c r="R1010" s="511" t="str">
        <f>'別紙１-4月'!Q865</f>
        <v/>
      </c>
      <c r="S1010" s="511" t="str">
        <f>'別紙１-4月'!R865</f>
        <v/>
      </c>
      <c r="T1010" s="512" t="str">
        <f>'別紙１-4月'!S865</f>
        <v/>
      </c>
      <c r="U1010" s="512" t="str">
        <f>'別紙１-4月'!T865</f>
        <v/>
      </c>
      <c r="V1010" s="511" t="str">
        <f>'別紙１-4月'!U865</f>
        <v/>
      </c>
      <c r="W1010" s="511" t="str">
        <f>'別紙１-4月'!V865</f>
        <v/>
      </c>
      <c r="X1010" s="510" t="str">
        <f>'別紙１-4月'!W865</f>
        <v/>
      </c>
    </row>
    <row r="1011">
      <c r="B1011" s="510" t="str">
        <f>'別紙１-4月'!A866</f>
        <v/>
      </c>
      <c r="C1011" s="510" t="str">
        <f>'別紙１-4月'!B866</f>
        <v/>
      </c>
      <c r="D1011" s="510" t="str">
        <f>'別紙１-4月'!C866</f>
        <v/>
      </c>
      <c r="E1011" s="510" t="str">
        <f>'別紙１-4月'!D866</f>
        <v/>
      </c>
      <c r="F1011" s="510" t="str">
        <f>'別紙１-4月'!E866</f>
        <v/>
      </c>
      <c r="G1011" s="510" t="str">
        <f>'別紙１-4月'!F866</f>
        <v/>
      </c>
      <c r="H1011" s="510" t="str">
        <f>'別紙１-4月'!G866</f>
        <v/>
      </c>
      <c r="I1011" s="510" t="str">
        <f>'別紙１-4月'!H866</f>
        <v/>
      </c>
      <c r="J1011" s="510" t="str">
        <f>'別紙１-4月'!I866</f>
        <v/>
      </c>
      <c r="K1011" s="510" t="str">
        <f>'別紙１-4月'!J866</f>
        <v/>
      </c>
      <c r="L1011" s="510" t="str">
        <f>'別紙１-4月'!K866</f>
        <v/>
      </c>
      <c r="M1011" s="511" t="str">
        <f>'別紙１-4月'!L866</f>
        <v/>
      </c>
      <c r="N1011" s="512" t="str">
        <f>'別紙１-4月'!M866</f>
        <v/>
      </c>
      <c r="O1011" s="511" t="str">
        <f>'別紙１-4月'!N866</f>
        <v/>
      </c>
      <c r="P1011" s="511" t="str">
        <f>'別紙１-4月'!O866</f>
        <v/>
      </c>
      <c r="Q1011" s="511" t="str">
        <f>'別紙１-4月'!P866</f>
        <v/>
      </c>
      <c r="R1011" s="511" t="str">
        <f>'別紙１-4月'!Q866</f>
        <v/>
      </c>
      <c r="S1011" s="511" t="str">
        <f>'別紙１-4月'!R866</f>
        <v/>
      </c>
      <c r="T1011" s="512" t="str">
        <f>'別紙１-4月'!S866</f>
        <v/>
      </c>
      <c r="U1011" s="512" t="str">
        <f>'別紙１-4月'!T866</f>
        <v/>
      </c>
      <c r="V1011" s="511" t="str">
        <f>'別紙１-4月'!U866</f>
        <v/>
      </c>
      <c r="W1011" s="511" t="str">
        <f>'別紙１-4月'!V866</f>
        <v/>
      </c>
      <c r="X1011" s="510" t="str">
        <f>'別紙１-4月'!W866</f>
        <v/>
      </c>
    </row>
    <row r="1012">
      <c r="B1012" s="510" t="str">
        <f>'別紙１-4月'!A867</f>
        <v/>
      </c>
      <c r="C1012" s="510" t="str">
        <f>'別紙１-4月'!B867</f>
        <v/>
      </c>
      <c r="D1012" s="510" t="str">
        <f>'別紙１-4月'!C867</f>
        <v/>
      </c>
      <c r="E1012" s="510" t="str">
        <f>'別紙１-4月'!D867</f>
        <v/>
      </c>
      <c r="F1012" s="510" t="str">
        <f>'別紙１-4月'!E867</f>
        <v/>
      </c>
      <c r="G1012" s="510" t="str">
        <f>'別紙１-4月'!F867</f>
        <v/>
      </c>
      <c r="H1012" s="510" t="str">
        <f>'別紙１-4月'!G867</f>
        <v/>
      </c>
      <c r="I1012" s="510" t="str">
        <f>'別紙１-4月'!H867</f>
        <v/>
      </c>
      <c r="J1012" s="510" t="str">
        <f>'別紙１-4月'!I867</f>
        <v/>
      </c>
      <c r="K1012" s="510" t="str">
        <f>'別紙１-4月'!J867</f>
        <v/>
      </c>
      <c r="L1012" s="510" t="str">
        <f>'別紙１-4月'!K867</f>
        <v/>
      </c>
      <c r="M1012" s="511" t="str">
        <f>'別紙１-4月'!L867</f>
        <v/>
      </c>
      <c r="N1012" s="512" t="str">
        <f>'別紙１-4月'!M867</f>
        <v/>
      </c>
      <c r="O1012" s="511" t="str">
        <f>'別紙１-4月'!N867</f>
        <v/>
      </c>
      <c r="P1012" s="511" t="str">
        <f>'別紙１-4月'!O867</f>
        <v/>
      </c>
      <c r="Q1012" s="511" t="str">
        <f>'別紙１-4月'!P867</f>
        <v/>
      </c>
      <c r="R1012" s="511" t="str">
        <f>'別紙１-4月'!Q867</f>
        <v/>
      </c>
      <c r="S1012" s="511" t="str">
        <f>'別紙１-4月'!R867</f>
        <v/>
      </c>
      <c r="T1012" s="512" t="str">
        <f>'別紙１-4月'!S867</f>
        <v/>
      </c>
      <c r="U1012" s="512" t="str">
        <f>'別紙１-4月'!T867</f>
        <v/>
      </c>
      <c r="V1012" s="511" t="str">
        <f>'別紙１-4月'!U867</f>
        <v/>
      </c>
      <c r="W1012" s="511" t="str">
        <f>'別紙１-4月'!V867</f>
        <v/>
      </c>
      <c r="X1012" s="510" t="str">
        <f>'別紙１-4月'!W867</f>
        <v/>
      </c>
    </row>
    <row r="1013">
      <c r="B1013" s="510" t="str">
        <f>'別紙１-4月'!A868</f>
        <v/>
      </c>
      <c r="C1013" s="510" t="str">
        <f>'別紙１-4月'!B868</f>
        <v/>
      </c>
      <c r="D1013" s="510" t="str">
        <f>'別紙１-4月'!C868</f>
        <v/>
      </c>
      <c r="E1013" s="510" t="str">
        <f>'別紙１-4月'!D868</f>
        <v/>
      </c>
      <c r="F1013" s="510" t="str">
        <f>'別紙１-4月'!E868</f>
        <v/>
      </c>
      <c r="G1013" s="510" t="str">
        <f>'別紙１-4月'!F868</f>
        <v/>
      </c>
      <c r="H1013" s="510" t="str">
        <f>'別紙１-4月'!G868</f>
        <v/>
      </c>
      <c r="I1013" s="510" t="str">
        <f>'別紙１-4月'!H868</f>
        <v/>
      </c>
      <c r="J1013" s="510" t="str">
        <f>'別紙１-4月'!I868</f>
        <v/>
      </c>
      <c r="K1013" s="510" t="str">
        <f>'別紙１-4月'!J868</f>
        <v/>
      </c>
      <c r="L1013" s="510" t="str">
        <f>'別紙１-4月'!K868</f>
        <v/>
      </c>
      <c r="M1013" s="511" t="str">
        <f>'別紙１-4月'!L868</f>
        <v/>
      </c>
      <c r="N1013" s="512" t="str">
        <f>'別紙１-4月'!M868</f>
        <v/>
      </c>
      <c r="O1013" s="511" t="str">
        <f>'別紙１-4月'!N868</f>
        <v/>
      </c>
      <c r="P1013" s="511" t="str">
        <f>'別紙１-4月'!O868</f>
        <v/>
      </c>
      <c r="Q1013" s="511" t="str">
        <f>'別紙１-4月'!P868</f>
        <v/>
      </c>
      <c r="R1013" s="511" t="str">
        <f>'別紙１-4月'!Q868</f>
        <v/>
      </c>
      <c r="S1013" s="511" t="str">
        <f>'別紙１-4月'!R868</f>
        <v/>
      </c>
      <c r="T1013" s="512" t="str">
        <f>'別紙１-4月'!S868</f>
        <v/>
      </c>
      <c r="U1013" s="512" t="str">
        <f>'別紙１-4月'!T868</f>
        <v/>
      </c>
      <c r="V1013" s="511" t="str">
        <f>'別紙１-4月'!U868</f>
        <v/>
      </c>
      <c r="W1013" s="511" t="str">
        <f>'別紙１-4月'!V868</f>
        <v/>
      </c>
      <c r="X1013" s="510" t="str">
        <f>'別紙１-4月'!W868</f>
        <v/>
      </c>
    </row>
    <row r="1014">
      <c r="B1014" s="510" t="str">
        <f>'別紙１-4月'!A869</f>
        <v/>
      </c>
      <c r="C1014" s="510" t="str">
        <f>'別紙１-4月'!B869</f>
        <v/>
      </c>
      <c r="D1014" s="510" t="str">
        <f>'別紙１-4月'!C869</f>
        <v/>
      </c>
      <c r="E1014" s="510" t="str">
        <f>'別紙１-4月'!D869</f>
        <v/>
      </c>
      <c r="F1014" s="510" t="str">
        <f>'別紙１-4月'!E869</f>
        <v/>
      </c>
      <c r="G1014" s="510" t="str">
        <f>'別紙１-4月'!F869</f>
        <v/>
      </c>
      <c r="H1014" s="510" t="str">
        <f>'別紙１-4月'!G869</f>
        <v/>
      </c>
      <c r="I1014" s="510" t="str">
        <f>'別紙１-4月'!H869</f>
        <v/>
      </c>
      <c r="J1014" s="510" t="str">
        <f>'別紙１-4月'!I869</f>
        <v/>
      </c>
      <c r="K1014" s="510" t="str">
        <f>'別紙１-4月'!J869</f>
        <v/>
      </c>
      <c r="L1014" s="510" t="str">
        <f>'別紙１-4月'!K869</f>
        <v/>
      </c>
      <c r="M1014" s="511" t="str">
        <f>'別紙１-4月'!L869</f>
        <v/>
      </c>
      <c r="N1014" s="512" t="str">
        <f>'別紙１-4月'!M869</f>
        <v/>
      </c>
      <c r="O1014" s="511" t="str">
        <f>'別紙１-4月'!N869</f>
        <v/>
      </c>
      <c r="P1014" s="511" t="str">
        <f>'別紙１-4月'!O869</f>
        <v/>
      </c>
      <c r="Q1014" s="511" t="str">
        <f>'別紙１-4月'!P869</f>
        <v/>
      </c>
      <c r="R1014" s="511" t="str">
        <f>'別紙１-4月'!Q869</f>
        <v/>
      </c>
      <c r="S1014" s="511" t="str">
        <f>'別紙１-4月'!R869</f>
        <v/>
      </c>
      <c r="T1014" s="512" t="str">
        <f>'別紙１-4月'!S869</f>
        <v/>
      </c>
      <c r="U1014" s="512" t="str">
        <f>'別紙１-4月'!T869</f>
        <v/>
      </c>
      <c r="V1014" s="511" t="str">
        <f>'別紙１-4月'!U869</f>
        <v/>
      </c>
      <c r="W1014" s="511" t="str">
        <f>'別紙１-4月'!V869</f>
        <v/>
      </c>
      <c r="X1014" s="510" t="str">
        <f>'別紙１-4月'!W869</f>
        <v/>
      </c>
    </row>
    <row r="1015">
      <c r="B1015" s="510" t="str">
        <f>'別紙１-4月'!A870</f>
        <v/>
      </c>
      <c r="C1015" s="510" t="str">
        <f>'別紙１-4月'!B870</f>
        <v/>
      </c>
      <c r="D1015" s="510" t="str">
        <f>'別紙１-4月'!C870</f>
        <v/>
      </c>
      <c r="E1015" s="510" t="str">
        <f>'別紙１-4月'!D870</f>
        <v/>
      </c>
      <c r="F1015" s="510" t="str">
        <f>'別紙１-4月'!E870</f>
        <v/>
      </c>
      <c r="G1015" s="510" t="str">
        <f>'別紙１-4月'!F870</f>
        <v/>
      </c>
      <c r="H1015" s="510" t="str">
        <f>'別紙１-4月'!G870</f>
        <v/>
      </c>
      <c r="I1015" s="510" t="str">
        <f>'別紙１-4月'!H870</f>
        <v/>
      </c>
      <c r="J1015" s="510" t="str">
        <f>'別紙１-4月'!I870</f>
        <v/>
      </c>
      <c r="K1015" s="510" t="str">
        <f>'別紙１-4月'!J870</f>
        <v/>
      </c>
      <c r="L1015" s="510" t="str">
        <f>'別紙１-4月'!K870</f>
        <v/>
      </c>
      <c r="M1015" s="511" t="str">
        <f>'別紙１-4月'!L870</f>
        <v/>
      </c>
      <c r="N1015" s="512" t="str">
        <f>'別紙１-4月'!M870</f>
        <v/>
      </c>
      <c r="O1015" s="511" t="str">
        <f>'別紙１-4月'!N870</f>
        <v/>
      </c>
      <c r="P1015" s="511" t="str">
        <f>'別紙１-4月'!O870</f>
        <v/>
      </c>
      <c r="Q1015" s="511" t="str">
        <f>'別紙１-4月'!P870</f>
        <v/>
      </c>
      <c r="R1015" s="511" t="str">
        <f>'別紙１-4月'!Q870</f>
        <v/>
      </c>
      <c r="S1015" s="511" t="str">
        <f>'別紙１-4月'!R870</f>
        <v/>
      </c>
      <c r="T1015" s="512" t="str">
        <f>'別紙１-4月'!S870</f>
        <v/>
      </c>
      <c r="U1015" s="512" t="str">
        <f>'別紙１-4月'!T870</f>
        <v/>
      </c>
      <c r="V1015" s="511" t="str">
        <f>'別紙１-4月'!U870</f>
        <v/>
      </c>
      <c r="W1015" s="511" t="str">
        <f>'別紙１-4月'!V870</f>
        <v/>
      </c>
      <c r="X1015" s="510" t="str">
        <f>'別紙１-4月'!W870</f>
        <v/>
      </c>
    </row>
    <row r="1016">
      <c r="B1016" s="510" t="str">
        <f>'別紙１-4月'!A871</f>
        <v/>
      </c>
      <c r="C1016" s="510" t="str">
        <f>'別紙１-4月'!B871</f>
        <v/>
      </c>
      <c r="D1016" s="510" t="str">
        <f>'別紙１-4月'!C871</f>
        <v/>
      </c>
      <c r="E1016" s="510" t="str">
        <f>'別紙１-4月'!D871</f>
        <v/>
      </c>
      <c r="F1016" s="510" t="str">
        <f>'別紙１-4月'!E871</f>
        <v/>
      </c>
      <c r="G1016" s="510" t="str">
        <f>'別紙１-4月'!F871</f>
        <v/>
      </c>
      <c r="H1016" s="510" t="str">
        <f>'別紙１-4月'!G871</f>
        <v/>
      </c>
      <c r="I1016" s="510" t="str">
        <f>'別紙１-4月'!H871</f>
        <v/>
      </c>
      <c r="J1016" s="510" t="str">
        <f>'別紙１-4月'!I871</f>
        <v/>
      </c>
      <c r="K1016" s="510" t="str">
        <f>'別紙１-4月'!J871</f>
        <v/>
      </c>
      <c r="L1016" s="510" t="str">
        <f>'別紙１-4月'!K871</f>
        <v/>
      </c>
      <c r="M1016" s="511" t="str">
        <f>'別紙１-4月'!L871</f>
        <v/>
      </c>
      <c r="N1016" s="512" t="str">
        <f>'別紙１-4月'!M871</f>
        <v/>
      </c>
      <c r="O1016" s="511" t="str">
        <f>'別紙１-4月'!N871</f>
        <v/>
      </c>
      <c r="P1016" s="511" t="str">
        <f>'別紙１-4月'!O871</f>
        <v/>
      </c>
      <c r="Q1016" s="511" t="str">
        <f>'別紙１-4月'!P871</f>
        <v/>
      </c>
      <c r="R1016" s="511" t="str">
        <f>'別紙１-4月'!Q871</f>
        <v/>
      </c>
      <c r="S1016" s="511" t="str">
        <f>'別紙１-4月'!R871</f>
        <v/>
      </c>
      <c r="T1016" s="512" t="str">
        <f>'別紙１-4月'!S871</f>
        <v/>
      </c>
      <c r="U1016" s="512" t="str">
        <f>'別紙１-4月'!T871</f>
        <v/>
      </c>
      <c r="V1016" s="511" t="str">
        <f>'別紙１-4月'!U871</f>
        <v/>
      </c>
      <c r="W1016" s="511" t="str">
        <f>'別紙１-4月'!V871</f>
        <v/>
      </c>
      <c r="X1016" s="510" t="str">
        <f>'別紙１-4月'!W871</f>
        <v/>
      </c>
    </row>
    <row r="1017">
      <c r="B1017" s="510" t="str">
        <f>'別紙１-4月'!A872</f>
        <v/>
      </c>
      <c r="C1017" s="510" t="str">
        <f>'別紙１-4月'!B872</f>
        <v/>
      </c>
      <c r="D1017" s="510" t="str">
        <f>'別紙１-4月'!C872</f>
        <v/>
      </c>
      <c r="E1017" s="510" t="str">
        <f>'別紙１-4月'!D872</f>
        <v/>
      </c>
      <c r="F1017" s="510" t="str">
        <f>'別紙１-4月'!E872</f>
        <v/>
      </c>
      <c r="G1017" s="510" t="str">
        <f>'別紙１-4月'!F872</f>
        <v/>
      </c>
      <c r="H1017" s="510" t="str">
        <f>'別紙１-4月'!G872</f>
        <v/>
      </c>
      <c r="I1017" s="510" t="str">
        <f>'別紙１-4月'!H872</f>
        <v/>
      </c>
      <c r="J1017" s="510" t="str">
        <f>'別紙１-4月'!I872</f>
        <v/>
      </c>
      <c r="K1017" s="510" t="str">
        <f>'別紙１-4月'!J872</f>
        <v/>
      </c>
      <c r="L1017" s="510" t="str">
        <f>'別紙１-4月'!K872</f>
        <v/>
      </c>
      <c r="M1017" s="511" t="str">
        <f>'別紙１-4月'!L872</f>
        <v/>
      </c>
      <c r="N1017" s="512" t="str">
        <f>'別紙１-4月'!M872</f>
        <v/>
      </c>
      <c r="O1017" s="511" t="str">
        <f>'別紙１-4月'!N872</f>
        <v/>
      </c>
      <c r="P1017" s="511" t="str">
        <f>'別紙１-4月'!O872</f>
        <v/>
      </c>
      <c r="Q1017" s="511" t="str">
        <f>'別紙１-4月'!P872</f>
        <v/>
      </c>
      <c r="R1017" s="511" t="str">
        <f>'別紙１-4月'!Q872</f>
        <v/>
      </c>
      <c r="S1017" s="511" t="str">
        <f>'別紙１-4月'!R872</f>
        <v/>
      </c>
      <c r="T1017" s="512" t="str">
        <f>'別紙１-4月'!S872</f>
        <v/>
      </c>
      <c r="U1017" s="512" t="str">
        <f>'別紙１-4月'!T872</f>
        <v/>
      </c>
      <c r="V1017" s="511" t="str">
        <f>'別紙１-4月'!U872</f>
        <v/>
      </c>
      <c r="W1017" s="511" t="str">
        <f>'別紙１-4月'!V872</f>
        <v/>
      </c>
      <c r="X1017" s="510" t="str">
        <f>'別紙１-4月'!W872</f>
        <v/>
      </c>
    </row>
    <row r="1018">
      <c r="B1018" s="510" t="str">
        <f>'別紙１-4月'!A873</f>
        <v/>
      </c>
      <c r="C1018" s="510" t="str">
        <f>'別紙１-4月'!B873</f>
        <v/>
      </c>
      <c r="D1018" s="510" t="str">
        <f>'別紙１-4月'!C873</f>
        <v/>
      </c>
      <c r="E1018" s="510" t="str">
        <f>'別紙１-4月'!D873</f>
        <v/>
      </c>
      <c r="F1018" s="510" t="str">
        <f>'別紙１-4月'!E873</f>
        <v/>
      </c>
      <c r="G1018" s="510" t="str">
        <f>'別紙１-4月'!F873</f>
        <v/>
      </c>
      <c r="H1018" s="510" t="str">
        <f>'別紙１-4月'!G873</f>
        <v/>
      </c>
      <c r="I1018" s="510" t="str">
        <f>'別紙１-4月'!H873</f>
        <v/>
      </c>
      <c r="J1018" s="510" t="str">
        <f>'別紙１-4月'!I873</f>
        <v/>
      </c>
      <c r="K1018" s="510" t="str">
        <f>'別紙１-4月'!J873</f>
        <v/>
      </c>
      <c r="L1018" s="510" t="str">
        <f>'別紙１-4月'!K873</f>
        <v/>
      </c>
      <c r="M1018" s="511" t="str">
        <f>'別紙１-4月'!L873</f>
        <v/>
      </c>
      <c r="N1018" s="512" t="str">
        <f>'別紙１-4月'!M873</f>
        <v/>
      </c>
      <c r="O1018" s="511" t="str">
        <f>'別紙１-4月'!N873</f>
        <v/>
      </c>
      <c r="P1018" s="511" t="str">
        <f>'別紙１-4月'!O873</f>
        <v/>
      </c>
      <c r="Q1018" s="511" t="str">
        <f>'別紙１-4月'!P873</f>
        <v/>
      </c>
      <c r="R1018" s="511" t="str">
        <f>'別紙１-4月'!Q873</f>
        <v/>
      </c>
      <c r="S1018" s="511" t="str">
        <f>'別紙１-4月'!R873</f>
        <v/>
      </c>
      <c r="T1018" s="512" t="str">
        <f>'別紙１-4月'!S873</f>
        <v/>
      </c>
      <c r="U1018" s="512" t="str">
        <f>'別紙１-4月'!T873</f>
        <v/>
      </c>
      <c r="V1018" s="511" t="str">
        <f>'別紙１-4月'!U873</f>
        <v/>
      </c>
      <c r="W1018" s="511" t="str">
        <f>'別紙１-4月'!V873</f>
        <v/>
      </c>
      <c r="X1018" s="510" t="str">
        <f>'別紙１-4月'!W873</f>
        <v/>
      </c>
    </row>
    <row r="1019">
      <c r="B1019" s="510" t="str">
        <f>'別紙１-4月'!A874</f>
        <v/>
      </c>
      <c r="C1019" s="510" t="str">
        <f>'別紙１-4月'!B874</f>
        <v/>
      </c>
      <c r="D1019" s="510" t="str">
        <f>'別紙１-4月'!C874</f>
        <v/>
      </c>
      <c r="E1019" s="510" t="str">
        <f>'別紙１-4月'!D874</f>
        <v/>
      </c>
      <c r="F1019" s="510" t="str">
        <f>'別紙１-4月'!E874</f>
        <v/>
      </c>
      <c r="G1019" s="510" t="str">
        <f>'別紙１-4月'!F874</f>
        <v/>
      </c>
      <c r="H1019" s="510" t="str">
        <f>'別紙１-4月'!G874</f>
        <v/>
      </c>
      <c r="I1019" s="510" t="str">
        <f>'別紙１-4月'!H874</f>
        <v/>
      </c>
      <c r="J1019" s="510" t="str">
        <f>'別紙１-4月'!I874</f>
        <v/>
      </c>
      <c r="K1019" s="510" t="str">
        <f>'別紙１-4月'!J874</f>
        <v/>
      </c>
      <c r="L1019" s="510" t="str">
        <f>'別紙１-4月'!K874</f>
        <v/>
      </c>
      <c r="M1019" s="511" t="str">
        <f>'別紙１-4月'!L874</f>
        <v/>
      </c>
      <c r="N1019" s="512" t="str">
        <f>'別紙１-4月'!M874</f>
        <v/>
      </c>
      <c r="O1019" s="511" t="str">
        <f>'別紙１-4月'!N874</f>
        <v/>
      </c>
      <c r="P1019" s="511" t="str">
        <f>'別紙１-4月'!O874</f>
        <v/>
      </c>
      <c r="Q1019" s="511" t="str">
        <f>'別紙１-4月'!P874</f>
        <v/>
      </c>
      <c r="R1019" s="511" t="str">
        <f>'別紙１-4月'!Q874</f>
        <v/>
      </c>
      <c r="S1019" s="511" t="str">
        <f>'別紙１-4月'!R874</f>
        <v/>
      </c>
      <c r="T1019" s="512" t="str">
        <f>'別紙１-4月'!S874</f>
        <v/>
      </c>
      <c r="U1019" s="512" t="str">
        <f>'別紙１-4月'!T874</f>
        <v/>
      </c>
      <c r="V1019" s="511" t="str">
        <f>'別紙１-4月'!U874</f>
        <v/>
      </c>
      <c r="W1019" s="511" t="str">
        <f>'別紙１-4月'!V874</f>
        <v/>
      </c>
      <c r="X1019" s="510" t="str">
        <f>'別紙１-4月'!W874</f>
        <v/>
      </c>
    </row>
    <row r="1020">
      <c r="B1020" s="510" t="str">
        <f>'別紙１-4月'!A875</f>
        <v/>
      </c>
      <c r="C1020" s="510" t="str">
        <f>'別紙１-4月'!B875</f>
        <v/>
      </c>
      <c r="D1020" s="510" t="str">
        <f>'別紙１-4月'!C875</f>
        <v/>
      </c>
      <c r="E1020" s="510" t="str">
        <f>'別紙１-4月'!D875</f>
        <v/>
      </c>
      <c r="F1020" s="510" t="str">
        <f>'別紙１-4月'!E875</f>
        <v/>
      </c>
      <c r="G1020" s="510" t="str">
        <f>'別紙１-4月'!F875</f>
        <v/>
      </c>
      <c r="H1020" s="510" t="str">
        <f>'別紙１-4月'!G875</f>
        <v/>
      </c>
      <c r="I1020" s="510" t="str">
        <f>'別紙１-4月'!H875</f>
        <v/>
      </c>
      <c r="J1020" s="510" t="str">
        <f>'別紙１-4月'!I875</f>
        <v/>
      </c>
      <c r="K1020" s="510" t="str">
        <f>'別紙１-4月'!J875</f>
        <v/>
      </c>
      <c r="L1020" s="510" t="str">
        <f>'別紙１-4月'!K875</f>
        <v/>
      </c>
      <c r="M1020" s="511" t="str">
        <f>'別紙１-4月'!L875</f>
        <v/>
      </c>
      <c r="N1020" s="512" t="str">
        <f>'別紙１-4月'!M875</f>
        <v/>
      </c>
      <c r="O1020" s="511" t="str">
        <f>'別紙１-4月'!N875</f>
        <v/>
      </c>
      <c r="P1020" s="511" t="str">
        <f>'別紙１-4月'!O875</f>
        <v/>
      </c>
      <c r="Q1020" s="511" t="str">
        <f>'別紙１-4月'!P875</f>
        <v/>
      </c>
      <c r="R1020" s="511" t="str">
        <f>'別紙１-4月'!Q875</f>
        <v/>
      </c>
      <c r="S1020" s="511" t="str">
        <f>'別紙１-4月'!R875</f>
        <v/>
      </c>
      <c r="T1020" s="512" t="str">
        <f>'別紙１-4月'!S875</f>
        <v/>
      </c>
      <c r="U1020" s="512" t="str">
        <f>'別紙１-4月'!T875</f>
        <v/>
      </c>
      <c r="V1020" s="511" t="str">
        <f>'別紙１-4月'!U875</f>
        <v/>
      </c>
      <c r="W1020" s="511" t="str">
        <f>'別紙１-4月'!V875</f>
        <v/>
      </c>
      <c r="X1020" s="510" t="str">
        <f>'別紙１-4月'!W875</f>
        <v/>
      </c>
    </row>
    <row r="1021">
      <c r="B1021" s="510" t="str">
        <f>'別紙１-4月'!A876</f>
        <v/>
      </c>
      <c r="C1021" s="510" t="str">
        <f>'別紙１-4月'!B876</f>
        <v/>
      </c>
      <c r="D1021" s="510" t="str">
        <f>'別紙１-4月'!C876</f>
        <v/>
      </c>
      <c r="E1021" s="510" t="str">
        <f>'別紙１-4月'!D876</f>
        <v/>
      </c>
      <c r="F1021" s="510" t="str">
        <f>'別紙１-4月'!E876</f>
        <v/>
      </c>
      <c r="G1021" s="510" t="str">
        <f>'別紙１-4月'!F876</f>
        <v/>
      </c>
      <c r="H1021" s="510" t="str">
        <f>'別紙１-4月'!G876</f>
        <v/>
      </c>
      <c r="I1021" s="510" t="str">
        <f>'別紙１-4月'!H876</f>
        <v/>
      </c>
      <c r="J1021" s="510" t="str">
        <f>'別紙１-4月'!I876</f>
        <v/>
      </c>
      <c r="K1021" s="510" t="str">
        <f>'別紙１-4月'!J876</f>
        <v/>
      </c>
      <c r="L1021" s="510" t="str">
        <f>'別紙１-4月'!K876</f>
        <v/>
      </c>
      <c r="M1021" s="511" t="str">
        <f>'別紙１-4月'!L876</f>
        <v/>
      </c>
      <c r="N1021" s="512" t="str">
        <f>'別紙１-4月'!M876</f>
        <v/>
      </c>
      <c r="O1021" s="511" t="str">
        <f>'別紙１-4月'!N876</f>
        <v/>
      </c>
      <c r="P1021" s="511" t="str">
        <f>'別紙１-4月'!O876</f>
        <v/>
      </c>
      <c r="Q1021" s="511" t="str">
        <f>'別紙１-4月'!P876</f>
        <v/>
      </c>
      <c r="R1021" s="511" t="str">
        <f>'別紙１-4月'!Q876</f>
        <v/>
      </c>
      <c r="S1021" s="511" t="str">
        <f>'別紙１-4月'!R876</f>
        <v/>
      </c>
      <c r="T1021" s="512" t="str">
        <f>'別紙１-4月'!S876</f>
        <v/>
      </c>
      <c r="U1021" s="512" t="str">
        <f>'別紙１-4月'!T876</f>
        <v/>
      </c>
      <c r="V1021" s="511" t="str">
        <f>'別紙１-4月'!U876</f>
        <v/>
      </c>
      <c r="W1021" s="511" t="str">
        <f>'別紙１-4月'!V876</f>
        <v/>
      </c>
      <c r="X1021" s="510" t="str">
        <f>'別紙１-4月'!W876</f>
        <v/>
      </c>
    </row>
    <row r="1022">
      <c r="B1022" s="510" t="str">
        <f>'別紙１-4月'!A877</f>
        <v/>
      </c>
      <c r="C1022" s="510" t="str">
        <f>'別紙１-4月'!B877</f>
        <v/>
      </c>
      <c r="D1022" s="510" t="str">
        <f>'別紙１-4月'!C877</f>
        <v/>
      </c>
      <c r="E1022" s="510" t="str">
        <f>'別紙１-4月'!D877</f>
        <v/>
      </c>
      <c r="F1022" s="510" t="str">
        <f>'別紙１-4月'!E877</f>
        <v/>
      </c>
      <c r="G1022" s="510" t="str">
        <f>'別紙１-4月'!F877</f>
        <v/>
      </c>
      <c r="H1022" s="510" t="str">
        <f>'別紙１-4月'!G877</f>
        <v/>
      </c>
      <c r="I1022" s="510" t="str">
        <f>'別紙１-4月'!H877</f>
        <v/>
      </c>
      <c r="J1022" s="510" t="str">
        <f>'別紙１-4月'!I877</f>
        <v/>
      </c>
      <c r="K1022" s="510" t="str">
        <f>'別紙１-4月'!J877</f>
        <v/>
      </c>
      <c r="L1022" s="510" t="str">
        <f>'別紙１-4月'!K877</f>
        <v/>
      </c>
      <c r="M1022" s="511" t="str">
        <f>'別紙１-4月'!L877</f>
        <v/>
      </c>
      <c r="N1022" s="512" t="str">
        <f>'別紙１-4月'!M877</f>
        <v/>
      </c>
      <c r="O1022" s="511" t="str">
        <f>'別紙１-4月'!N877</f>
        <v/>
      </c>
      <c r="P1022" s="511" t="str">
        <f>'別紙１-4月'!O877</f>
        <v/>
      </c>
      <c r="Q1022" s="511" t="str">
        <f>'別紙１-4月'!P877</f>
        <v/>
      </c>
      <c r="R1022" s="511" t="str">
        <f>'別紙１-4月'!Q877</f>
        <v/>
      </c>
      <c r="S1022" s="511" t="str">
        <f>'別紙１-4月'!R877</f>
        <v/>
      </c>
      <c r="T1022" s="512" t="str">
        <f>'別紙１-4月'!S877</f>
        <v/>
      </c>
      <c r="U1022" s="512" t="str">
        <f>'別紙１-4月'!T877</f>
        <v/>
      </c>
      <c r="V1022" s="511" t="str">
        <f>'別紙１-4月'!U877</f>
        <v/>
      </c>
      <c r="W1022" s="511" t="str">
        <f>'別紙１-4月'!V877</f>
        <v/>
      </c>
      <c r="X1022" s="510" t="str">
        <f>'別紙１-4月'!W877</f>
        <v/>
      </c>
    </row>
    <row r="1023">
      <c r="B1023" s="510" t="str">
        <f>'別紙１-4月'!A878</f>
        <v/>
      </c>
      <c r="C1023" s="510" t="str">
        <f>'別紙１-4月'!B878</f>
        <v/>
      </c>
      <c r="D1023" s="510" t="str">
        <f>'別紙１-4月'!C878</f>
        <v/>
      </c>
      <c r="E1023" s="510" t="str">
        <f>'別紙１-4月'!D878</f>
        <v/>
      </c>
      <c r="F1023" s="510" t="str">
        <f>'別紙１-4月'!E878</f>
        <v/>
      </c>
      <c r="G1023" s="510" t="str">
        <f>'別紙１-4月'!F878</f>
        <v/>
      </c>
      <c r="H1023" s="510" t="str">
        <f>'別紙１-4月'!G878</f>
        <v/>
      </c>
      <c r="I1023" s="510" t="str">
        <f>'別紙１-4月'!H878</f>
        <v/>
      </c>
      <c r="J1023" s="510" t="str">
        <f>'別紙１-4月'!I878</f>
        <v/>
      </c>
      <c r="K1023" s="510" t="str">
        <f>'別紙１-4月'!J878</f>
        <v/>
      </c>
      <c r="L1023" s="510" t="str">
        <f>'別紙１-4月'!K878</f>
        <v/>
      </c>
      <c r="M1023" s="511" t="str">
        <f>'別紙１-4月'!L878</f>
        <v/>
      </c>
      <c r="N1023" s="512" t="str">
        <f>'別紙１-4月'!M878</f>
        <v/>
      </c>
      <c r="O1023" s="511" t="str">
        <f>'別紙１-4月'!N878</f>
        <v/>
      </c>
      <c r="P1023" s="511" t="str">
        <f>'別紙１-4月'!O878</f>
        <v/>
      </c>
      <c r="Q1023" s="511" t="str">
        <f>'別紙１-4月'!P878</f>
        <v/>
      </c>
      <c r="R1023" s="511" t="str">
        <f>'別紙１-4月'!Q878</f>
        <v/>
      </c>
      <c r="S1023" s="511" t="str">
        <f>'別紙１-4月'!R878</f>
        <v/>
      </c>
      <c r="T1023" s="512" t="str">
        <f>'別紙１-4月'!S878</f>
        <v/>
      </c>
      <c r="U1023" s="512" t="str">
        <f>'別紙１-4月'!T878</f>
        <v/>
      </c>
      <c r="V1023" s="511" t="str">
        <f>'別紙１-4月'!U878</f>
        <v/>
      </c>
      <c r="W1023" s="511" t="str">
        <f>'別紙１-4月'!V878</f>
        <v/>
      </c>
      <c r="X1023" s="510" t="str">
        <f>'別紙１-4月'!W878</f>
        <v/>
      </c>
    </row>
    <row r="1024">
      <c r="B1024" s="510" t="str">
        <f>'別紙１-4月'!A879</f>
        <v/>
      </c>
      <c r="C1024" s="510" t="str">
        <f>'別紙１-4月'!B879</f>
        <v/>
      </c>
      <c r="D1024" s="510" t="str">
        <f>'別紙１-4月'!C879</f>
        <v/>
      </c>
      <c r="E1024" s="510" t="str">
        <f>'別紙１-4月'!D879</f>
        <v/>
      </c>
      <c r="F1024" s="510" t="str">
        <f>'別紙１-4月'!E879</f>
        <v/>
      </c>
      <c r="G1024" s="510" t="str">
        <f>'別紙１-4月'!F879</f>
        <v/>
      </c>
      <c r="H1024" s="510" t="str">
        <f>'別紙１-4月'!G879</f>
        <v/>
      </c>
      <c r="I1024" s="510" t="str">
        <f>'別紙１-4月'!H879</f>
        <v/>
      </c>
      <c r="J1024" s="510" t="str">
        <f>'別紙１-4月'!I879</f>
        <v/>
      </c>
      <c r="K1024" s="510" t="str">
        <f>'別紙１-4月'!J879</f>
        <v/>
      </c>
      <c r="L1024" s="510" t="str">
        <f>'別紙１-4月'!K879</f>
        <v/>
      </c>
      <c r="M1024" s="511" t="str">
        <f>'別紙１-4月'!L879</f>
        <v/>
      </c>
      <c r="N1024" s="512" t="str">
        <f>'別紙１-4月'!M879</f>
        <v/>
      </c>
      <c r="O1024" s="511" t="str">
        <f>'別紙１-4月'!N879</f>
        <v/>
      </c>
      <c r="P1024" s="511" t="str">
        <f>'別紙１-4月'!O879</f>
        <v/>
      </c>
      <c r="Q1024" s="511" t="str">
        <f>'別紙１-4月'!P879</f>
        <v/>
      </c>
      <c r="R1024" s="511" t="str">
        <f>'別紙１-4月'!Q879</f>
        <v/>
      </c>
      <c r="S1024" s="511" t="str">
        <f>'別紙１-4月'!R879</f>
        <v/>
      </c>
      <c r="T1024" s="512" t="str">
        <f>'別紙１-4月'!S879</f>
        <v/>
      </c>
      <c r="U1024" s="512" t="str">
        <f>'別紙１-4月'!T879</f>
        <v/>
      </c>
      <c r="V1024" s="511" t="str">
        <f>'別紙１-4月'!U879</f>
        <v/>
      </c>
      <c r="W1024" s="511" t="str">
        <f>'別紙１-4月'!V879</f>
        <v/>
      </c>
      <c r="X1024" s="510" t="str">
        <f>'別紙１-4月'!W879</f>
        <v/>
      </c>
    </row>
    <row r="1025">
      <c r="B1025" s="510" t="str">
        <f>'別紙１-4月'!A880</f>
        <v/>
      </c>
      <c r="C1025" s="510" t="str">
        <f>'別紙１-4月'!B880</f>
        <v/>
      </c>
      <c r="D1025" s="510" t="str">
        <f>'別紙１-4月'!C880</f>
        <v/>
      </c>
      <c r="E1025" s="510" t="str">
        <f>'別紙１-4月'!D880</f>
        <v/>
      </c>
      <c r="F1025" s="510" t="str">
        <f>'別紙１-4月'!E880</f>
        <v/>
      </c>
      <c r="G1025" s="510" t="str">
        <f>'別紙１-4月'!F880</f>
        <v/>
      </c>
      <c r="H1025" s="510" t="str">
        <f>'別紙１-4月'!G880</f>
        <v/>
      </c>
      <c r="I1025" s="510" t="str">
        <f>'別紙１-4月'!H880</f>
        <v/>
      </c>
      <c r="J1025" s="510" t="str">
        <f>'別紙１-4月'!I880</f>
        <v/>
      </c>
      <c r="K1025" s="510" t="str">
        <f>'別紙１-4月'!J880</f>
        <v/>
      </c>
      <c r="L1025" s="510" t="str">
        <f>'別紙１-4月'!K880</f>
        <v/>
      </c>
      <c r="M1025" s="511" t="str">
        <f>'別紙１-4月'!L880</f>
        <v/>
      </c>
      <c r="N1025" s="512" t="str">
        <f>'別紙１-4月'!M880</f>
        <v/>
      </c>
      <c r="O1025" s="511" t="str">
        <f>'別紙１-4月'!N880</f>
        <v/>
      </c>
      <c r="P1025" s="511" t="str">
        <f>'別紙１-4月'!O880</f>
        <v/>
      </c>
      <c r="Q1025" s="511" t="str">
        <f>'別紙１-4月'!P880</f>
        <v/>
      </c>
      <c r="R1025" s="511" t="str">
        <f>'別紙１-4月'!Q880</f>
        <v/>
      </c>
      <c r="S1025" s="511" t="str">
        <f>'別紙１-4月'!R880</f>
        <v/>
      </c>
      <c r="T1025" s="512" t="str">
        <f>'別紙１-4月'!S880</f>
        <v/>
      </c>
      <c r="U1025" s="512" t="str">
        <f>'別紙１-4月'!T880</f>
        <v/>
      </c>
      <c r="V1025" s="511" t="str">
        <f>'別紙１-4月'!U880</f>
        <v/>
      </c>
      <c r="W1025" s="511" t="str">
        <f>'別紙１-4月'!V880</f>
        <v/>
      </c>
      <c r="X1025" s="510" t="str">
        <f>'別紙１-4月'!W880</f>
        <v/>
      </c>
    </row>
    <row r="1026">
      <c r="B1026" s="510" t="str">
        <f>'別紙１-4月'!A881</f>
        <v/>
      </c>
      <c r="C1026" s="510" t="str">
        <f>'別紙１-4月'!B881</f>
        <v/>
      </c>
      <c r="D1026" s="510" t="str">
        <f>'別紙１-4月'!C881</f>
        <v/>
      </c>
      <c r="E1026" s="510" t="str">
        <f>'別紙１-4月'!D881</f>
        <v/>
      </c>
      <c r="F1026" s="510" t="str">
        <f>'別紙１-4月'!E881</f>
        <v/>
      </c>
      <c r="G1026" s="510" t="str">
        <f>'別紙１-4月'!F881</f>
        <v/>
      </c>
      <c r="H1026" s="510" t="str">
        <f>'別紙１-4月'!G881</f>
        <v/>
      </c>
      <c r="I1026" s="510" t="str">
        <f>'別紙１-4月'!H881</f>
        <v/>
      </c>
      <c r="J1026" s="510" t="str">
        <f>'別紙１-4月'!I881</f>
        <v/>
      </c>
      <c r="K1026" s="510" t="str">
        <f>'別紙１-4月'!J881</f>
        <v/>
      </c>
      <c r="L1026" s="510" t="str">
        <f>'別紙１-4月'!K881</f>
        <v/>
      </c>
      <c r="M1026" s="511" t="str">
        <f>'別紙１-4月'!L881</f>
        <v/>
      </c>
      <c r="N1026" s="512" t="str">
        <f>'別紙１-4月'!M881</f>
        <v/>
      </c>
      <c r="O1026" s="511" t="str">
        <f>'別紙１-4月'!N881</f>
        <v/>
      </c>
      <c r="P1026" s="511" t="str">
        <f>'別紙１-4月'!O881</f>
        <v/>
      </c>
      <c r="Q1026" s="511" t="str">
        <f>'別紙１-4月'!P881</f>
        <v/>
      </c>
      <c r="R1026" s="511" t="str">
        <f>'別紙１-4月'!Q881</f>
        <v/>
      </c>
      <c r="S1026" s="511" t="str">
        <f>'別紙１-4月'!R881</f>
        <v/>
      </c>
      <c r="T1026" s="512" t="str">
        <f>'別紙１-4月'!S881</f>
        <v/>
      </c>
      <c r="U1026" s="512" t="str">
        <f>'別紙１-4月'!T881</f>
        <v/>
      </c>
      <c r="V1026" s="511" t="str">
        <f>'別紙１-4月'!U881</f>
        <v/>
      </c>
      <c r="W1026" s="511" t="str">
        <f>'別紙１-4月'!V881</f>
        <v/>
      </c>
      <c r="X1026" s="510" t="str">
        <f>'別紙１-4月'!W881</f>
        <v/>
      </c>
    </row>
    <row r="1027">
      <c r="B1027" s="510" t="str">
        <f>'別紙１-4月'!A882</f>
        <v/>
      </c>
      <c r="C1027" s="510" t="str">
        <f>'別紙１-4月'!B882</f>
        <v/>
      </c>
      <c r="D1027" s="510" t="str">
        <f>'別紙１-4月'!C882</f>
        <v/>
      </c>
      <c r="E1027" s="510" t="str">
        <f>'別紙１-4月'!D882</f>
        <v/>
      </c>
      <c r="F1027" s="510" t="str">
        <f>'別紙１-4月'!E882</f>
        <v/>
      </c>
      <c r="G1027" s="510" t="str">
        <f>'別紙１-4月'!F882</f>
        <v/>
      </c>
      <c r="H1027" s="510" t="str">
        <f>'別紙１-4月'!G882</f>
        <v/>
      </c>
      <c r="I1027" s="510" t="str">
        <f>'別紙１-4月'!H882</f>
        <v/>
      </c>
      <c r="J1027" s="510" t="str">
        <f>'別紙１-4月'!I882</f>
        <v/>
      </c>
      <c r="K1027" s="510" t="str">
        <f>'別紙１-4月'!J882</f>
        <v/>
      </c>
      <c r="L1027" s="510" t="str">
        <f>'別紙１-4月'!K882</f>
        <v/>
      </c>
      <c r="M1027" s="511" t="str">
        <f>'別紙１-4月'!L882</f>
        <v/>
      </c>
      <c r="N1027" s="512" t="str">
        <f>'別紙１-4月'!M882</f>
        <v/>
      </c>
      <c r="O1027" s="511" t="str">
        <f>'別紙１-4月'!N882</f>
        <v/>
      </c>
      <c r="P1027" s="511" t="str">
        <f>'別紙１-4月'!O882</f>
        <v/>
      </c>
      <c r="Q1027" s="511" t="str">
        <f>'別紙１-4月'!P882</f>
        <v/>
      </c>
      <c r="R1027" s="511" t="str">
        <f>'別紙１-4月'!Q882</f>
        <v/>
      </c>
      <c r="S1027" s="511" t="str">
        <f>'別紙１-4月'!R882</f>
        <v/>
      </c>
      <c r="T1027" s="512" t="str">
        <f>'別紙１-4月'!S882</f>
        <v/>
      </c>
      <c r="U1027" s="512" t="str">
        <f>'別紙１-4月'!T882</f>
        <v/>
      </c>
      <c r="V1027" s="511" t="str">
        <f>'別紙１-4月'!U882</f>
        <v/>
      </c>
      <c r="W1027" s="511" t="str">
        <f>'別紙１-4月'!V882</f>
        <v/>
      </c>
      <c r="X1027" s="510" t="str">
        <f>'別紙１-4月'!W882</f>
        <v/>
      </c>
    </row>
    <row r="1028">
      <c r="B1028" s="510" t="str">
        <f>'別紙１-4月'!A883</f>
        <v/>
      </c>
      <c r="C1028" s="510" t="str">
        <f>'別紙１-4月'!B883</f>
        <v/>
      </c>
      <c r="D1028" s="510" t="str">
        <f>'別紙１-4月'!C883</f>
        <v/>
      </c>
      <c r="E1028" s="510" t="str">
        <f>'別紙１-4月'!D883</f>
        <v/>
      </c>
      <c r="F1028" s="510" t="str">
        <f>'別紙１-4月'!E883</f>
        <v/>
      </c>
      <c r="G1028" s="510" t="str">
        <f>'別紙１-4月'!F883</f>
        <v/>
      </c>
      <c r="H1028" s="510" t="str">
        <f>'別紙１-4月'!G883</f>
        <v/>
      </c>
      <c r="I1028" s="510" t="str">
        <f>'別紙１-4月'!H883</f>
        <v/>
      </c>
      <c r="J1028" s="510" t="str">
        <f>'別紙１-4月'!I883</f>
        <v/>
      </c>
      <c r="K1028" s="510" t="str">
        <f>'別紙１-4月'!J883</f>
        <v/>
      </c>
      <c r="L1028" s="510" t="str">
        <f>'別紙１-4月'!K883</f>
        <v/>
      </c>
      <c r="M1028" s="511" t="str">
        <f>'別紙１-4月'!L883</f>
        <v/>
      </c>
      <c r="N1028" s="512" t="str">
        <f>'別紙１-4月'!M883</f>
        <v/>
      </c>
      <c r="O1028" s="511" t="str">
        <f>'別紙１-4月'!N883</f>
        <v/>
      </c>
      <c r="P1028" s="511" t="str">
        <f>'別紙１-4月'!O883</f>
        <v/>
      </c>
      <c r="Q1028" s="511" t="str">
        <f>'別紙１-4月'!P883</f>
        <v/>
      </c>
      <c r="R1028" s="511" t="str">
        <f>'別紙１-4月'!Q883</f>
        <v/>
      </c>
      <c r="S1028" s="511" t="str">
        <f>'別紙１-4月'!R883</f>
        <v/>
      </c>
      <c r="T1028" s="512" t="str">
        <f>'別紙１-4月'!S883</f>
        <v/>
      </c>
      <c r="U1028" s="512" t="str">
        <f>'別紙１-4月'!T883</f>
        <v/>
      </c>
      <c r="V1028" s="511" t="str">
        <f>'別紙１-4月'!U883</f>
        <v/>
      </c>
      <c r="W1028" s="511" t="str">
        <f>'別紙１-4月'!V883</f>
        <v/>
      </c>
      <c r="X1028" s="510" t="str">
        <f>'別紙１-4月'!W883</f>
        <v/>
      </c>
    </row>
    <row r="1029">
      <c r="B1029" s="510" t="str">
        <f>'別紙１-4月'!A884</f>
        <v/>
      </c>
      <c r="C1029" s="510" t="str">
        <f>'別紙１-4月'!B884</f>
        <v/>
      </c>
      <c r="D1029" s="510" t="str">
        <f>'別紙１-4月'!C884</f>
        <v/>
      </c>
      <c r="E1029" s="510" t="str">
        <f>'別紙１-4月'!D884</f>
        <v/>
      </c>
      <c r="F1029" s="510" t="str">
        <f>'別紙１-4月'!E884</f>
        <v/>
      </c>
      <c r="G1029" s="510" t="str">
        <f>'別紙１-4月'!F884</f>
        <v/>
      </c>
      <c r="H1029" s="510" t="str">
        <f>'別紙１-4月'!G884</f>
        <v/>
      </c>
      <c r="I1029" s="510" t="str">
        <f>'別紙１-4月'!H884</f>
        <v/>
      </c>
      <c r="J1029" s="510" t="str">
        <f>'別紙１-4月'!I884</f>
        <v/>
      </c>
      <c r="K1029" s="510" t="str">
        <f>'別紙１-4月'!J884</f>
        <v/>
      </c>
      <c r="L1029" s="510" t="str">
        <f>'別紙１-4月'!K884</f>
        <v/>
      </c>
      <c r="M1029" s="511" t="str">
        <f>'別紙１-4月'!L884</f>
        <v/>
      </c>
      <c r="N1029" s="512" t="str">
        <f>'別紙１-4月'!M884</f>
        <v/>
      </c>
      <c r="O1029" s="511" t="str">
        <f>'別紙１-4月'!N884</f>
        <v/>
      </c>
      <c r="P1029" s="511" t="str">
        <f>'別紙１-4月'!O884</f>
        <v/>
      </c>
      <c r="Q1029" s="511" t="str">
        <f>'別紙１-4月'!P884</f>
        <v/>
      </c>
      <c r="R1029" s="511" t="str">
        <f>'別紙１-4月'!Q884</f>
        <v/>
      </c>
      <c r="S1029" s="511" t="str">
        <f>'別紙１-4月'!R884</f>
        <v/>
      </c>
      <c r="T1029" s="512" t="str">
        <f>'別紙１-4月'!S884</f>
        <v/>
      </c>
      <c r="U1029" s="512" t="str">
        <f>'別紙１-4月'!T884</f>
        <v/>
      </c>
      <c r="V1029" s="511" t="str">
        <f>'別紙１-4月'!U884</f>
        <v/>
      </c>
      <c r="W1029" s="511" t="str">
        <f>'別紙１-4月'!V884</f>
        <v/>
      </c>
      <c r="X1029" s="510" t="str">
        <f>'別紙１-4月'!W884</f>
        <v/>
      </c>
    </row>
    <row r="1030">
      <c r="B1030" s="510" t="str">
        <f>'別紙１-4月'!A885</f>
        <v/>
      </c>
      <c r="C1030" s="510" t="str">
        <f>'別紙１-4月'!B885</f>
        <v/>
      </c>
      <c r="D1030" s="510" t="str">
        <f>'別紙１-4月'!C885</f>
        <v/>
      </c>
      <c r="E1030" s="510" t="str">
        <f>'別紙１-4月'!D885</f>
        <v/>
      </c>
      <c r="F1030" s="510" t="str">
        <f>'別紙１-4月'!E885</f>
        <v/>
      </c>
      <c r="G1030" s="510" t="str">
        <f>'別紙１-4月'!F885</f>
        <v/>
      </c>
      <c r="H1030" s="510" t="str">
        <f>'別紙１-4月'!G885</f>
        <v/>
      </c>
      <c r="I1030" s="510" t="str">
        <f>'別紙１-4月'!H885</f>
        <v/>
      </c>
      <c r="J1030" s="510" t="str">
        <f>'別紙１-4月'!I885</f>
        <v/>
      </c>
      <c r="K1030" s="510" t="str">
        <f>'別紙１-4月'!J885</f>
        <v/>
      </c>
      <c r="L1030" s="510" t="str">
        <f>'別紙１-4月'!K885</f>
        <v/>
      </c>
      <c r="M1030" s="511" t="str">
        <f>'別紙１-4月'!L885</f>
        <v/>
      </c>
      <c r="N1030" s="512" t="str">
        <f>'別紙１-4月'!M885</f>
        <v/>
      </c>
      <c r="O1030" s="511" t="str">
        <f>'別紙１-4月'!N885</f>
        <v/>
      </c>
      <c r="P1030" s="511" t="str">
        <f>'別紙１-4月'!O885</f>
        <v/>
      </c>
      <c r="Q1030" s="511" t="str">
        <f>'別紙１-4月'!P885</f>
        <v/>
      </c>
      <c r="R1030" s="511" t="str">
        <f>'別紙１-4月'!Q885</f>
        <v/>
      </c>
      <c r="S1030" s="511" t="str">
        <f>'別紙１-4月'!R885</f>
        <v/>
      </c>
      <c r="T1030" s="512" t="str">
        <f>'別紙１-4月'!S885</f>
        <v/>
      </c>
      <c r="U1030" s="512" t="str">
        <f>'別紙１-4月'!T885</f>
        <v/>
      </c>
      <c r="V1030" s="511" t="str">
        <f>'別紙１-4月'!U885</f>
        <v/>
      </c>
      <c r="W1030" s="511" t="str">
        <f>'別紙１-4月'!V885</f>
        <v/>
      </c>
      <c r="X1030" s="510" t="str">
        <f>'別紙１-4月'!W885</f>
        <v/>
      </c>
    </row>
    <row r="1031">
      <c r="B1031" s="510" t="str">
        <f>'別紙１-4月'!A886</f>
        <v/>
      </c>
      <c r="C1031" s="510" t="str">
        <f>'別紙１-4月'!B886</f>
        <v/>
      </c>
      <c r="D1031" s="510" t="str">
        <f>'別紙１-4月'!C886</f>
        <v/>
      </c>
      <c r="E1031" s="510" t="str">
        <f>'別紙１-4月'!D886</f>
        <v/>
      </c>
      <c r="F1031" s="510" t="str">
        <f>'別紙１-4月'!E886</f>
        <v/>
      </c>
      <c r="G1031" s="510" t="str">
        <f>'別紙１-4月'!F886</f>
        <v/>
      </c>
      <c r="H1031" s="510" t="str">
        <f>'別紙１-4月'!G886</f>
        <v/>
      </c>
      <c r="I1031" s="510" t="str">
        <f>'別紙１-4月'!H886</f>
        <v/>
      </c>
      <c r="J1031" s="510" t="str">
        <f>'別紙１-4月'!I886</f>
        <v/>
      </c>
      <c r="K1031" s="510" t="str">
        <f>'別紙１-4月'!J886</f>
        <v/>
      </c>
      <c r="L1031" s="510" t="str">
        <f>'別紙１-4月'!K886</f>
        <v/>
      </c>
      <c r="M1031" s="511" t="str">
        <f>'別紙１-4月'!L886</f>
        <v/>
      </c>
      <c r="N1031" s="512" t="str">
        <f>'別紙１-4月'!M886</f>
        <v/>
      </c>
      <c r="O1031" s="511" t="str">
        <f>'別紙１-4月'!N886</f>
        <v/>
      </c>
      <c r="P1031" s="511" t="str">
        <f>'別紙１-4月'!O886</f>
        <v/>
      </c>
      <c r="Q1031" s="511" t="str">
        <f>'別紙１-4月'!P886</f>
        <v/>
      </c>
      <c r="R1031" s="511" t="str">
        <f>'別紙１-4月'!Q886</f>
        <v/>
      </c>
      <c r="S1031" s="511" t="str">
        <f>'別紙１-4月'!R886</f>
        <v/>
      </c>
      <c r="T1031" s="512" t="str">
        <f>'別紙１-4月'!S886</f>
        <v/>
      </c>
      <c r="U1031" s="512" t="str">
        <f>'別紙１-4月'!T886</f>
        <v/>
      </c>
      <c r="V1031" s="511" t="str">
        <f>'別紙１-4月'!U886</f>
        <v/>
      </c>
      <c r="W1031" s="511" t="str">
        <f>'別紙１-4月'!V886</f>
        <v/>
      </c>
      <c r="X1031" s="510" t="str">
        <f>'別紙１-4月'!W886</f>
        <v/>
      </c>
    </row>
    <row r="1032">
      <c r="B1032" s="510" t="str">
        <f>'別紙１-4月'!A887</f>
        <v/>
      </c>
      <c r="C1032" s="510" t="str">
        <f>'別紙１-4月'!B887</f>
        <v/>
      </c>
      <c r="D1032" s="510" t="str">
        <f>'別紙１-4月'!C887</f>
        <v/>
      </c>
      <c r="E1032" s="510" t="str">
        <f>'別紙１-4月'!D887</f>
        <v/>
      </c>
      <c r="F1032" s="510" t="str">
        <f>'別紙１-4月'!E887</f>
        <v/>
      </c>
      <c r="G1032" s="510" t="str">
        <f>'別紙１-4月'!F887</f>
        <v/>
      </c>
      <c r="H1032" s="510" t="str">
        <f>'別紙１-4月'!G887</f>
        <v/>
      </c>
      <c r="I1032" s="510" t="str">
        <f>'別紙１-4月'!H887</f>
        <v/>
      </c>
      <c r="J1032" s="510" t="str">
        <f>'別紙１-4月'!I887</f>
        <v/>
      </c>
      <c r="K1032" s="510" t="str">
        <f>'別紙１-4月'!J887</f>
        <v/>
      </c>
      <c r="L1032" s="510" t="str">
        <f>'別紙１-4月'!K887</f>
        <v/>
      </c>
      <c r="M1032" s="511" t="str">
        <f>'別紙１-4月'!L887</f>
        <v/>
      </c>
      <c r="N1032" s="512" t="str">
        <f>'別紙１-4月'!M887</f>
        <v/>
      </c>
      <c r="O1032" s="511" t="str">
        <f>'別紙１-4月'!N887</f>
        <v/>
      </c>
      <c r="P1032" s="511" t="str">
        <f>'別紙１-4月'!O887</f>
        <v/>
      </c>
      <c r="Q1032" s="511" t="str">
        <f>'別紙１-4月'!P887</f>
        <v/>
      </c>
      <c r="R1032" s="511" t="str">
        <f>'別紙１-4月'!Q887</f>
        <v/>
      </c>
      <c r="S1032" s="511" t="str">
        <f>'別紙１-4月'!R887</f>
        <v/>
      </c>
      <c r="T1032" s="512" t="str">
        <f>'別紙１-4月'!S887</f>
        <v/>
      </c>
      <c r="U1032" s="512" t="str">
        <f>'別紙１-4月'!T887</f>
        <v/>
      </c>
      <c r="V1032" s="511" t="str">
        <f>'別紙１-4月'!U887</f>
        <v/>
      </c>
      <c r="W1032" s="511" t="str">
        <f>'別紙１-4月'!V887</f>
        <v/>
      </c>
      <c r="X1032" s="510" t="str">
        <f>'別紙１-4月'!W887</f>
        <v/>
      </c>
    </row>
    <row r="1033">
      <c r="B1033" s="510" t="str">
        <f>'別紙１-4月'!A888</f>
        <v/>
      </c>
      <c r="C1033" s="510" t="str">
        <f>'別紙１-4月'!B888</f>
        <v/>
      </c>
      <c r="D1033" s="510" t="str">
        <f>'別紙１-4月'!C888</f>
        <v/>
      </c>
      <c r="E1033" s="510" t="str">
        <f>'別紙１-4月'!D888</f>
        <v/>
      </c>
      <c r="F1033" s="510" t="str">
        <f>'別紙１-4月'!E888</f>
        <v/>
      </c>
      <c r="G1033" s="510" t="str">
        <f>'別紙１-4月'!F888</f>
        <v/>
      </c>
      <c r="H1033" s="510" t="str">
        <f>'別紙１-4月'!G888</f>
        <v/>
      </c>
      <c r="I1033" s="510" t="str">
        <f>'別紙１-4月'!H888</f>
        <v/>
      </c>
      <c r="J1033" s="510" t="str">
        <f>'別紙１-4月'!I888</f>
        <v/>
      </c>
      <c r="K1033" s="510" t="str">
        <f>'別紙１-4月'!J888</f>
        <v/>
      </c>
      <c r="L1033" s="510" t="str">
        <f>'別紙１-4月'!K888</f>
        <v/>
      </c>
      <c r="M1033" s="511" t="str">
        <f>'別紙１-4月'!L888</f>
        <v/>
      </c>
      <c r="N1033" s="512" t="str">
        <f>'別紙１-4月'!M888</f>
        <v/>
      </c>
      <c r="O1033" s="511" t="str">
        <f>'別紙１-4月'!N888</f>
        <v/>
      </c>
      <c r="P1033" s="511" t="str">
        <f>'別紙１-4月'!O888</f>
        <v/>
      </c>
      <c r="Q1033" s="511" t="str">
        <f>'別紙１-4月'!P888</f>
        <v/>
      </c>
      <c r="R1033" s="511" t="str">
        <f>'別紙１-4月'!Q888</f>
        <v/>
      </c>
      <c r="S1033" s="511" t="str">
        <f>'別紙１-4月'!R888</f>
        <v/>
      </c>
      <c r="T1033" s="512" t="str">
        <f>'別紙１-4月'!S888</f>
        <v/>
      </c>
      <c r="U1033" s="512" t="str">
        <f>'別紙１-4月'!T888</f>
        <v/>
      </c>
      <c r="V1033" s="511" t="str">
        <f>'別紙１-4月'!U888</f>
        <v/>
      </c>
      <c r="W1033" s="511" t="str">
        <f>'別紙１-4月'!V888</f>
        <v/>
      </c>
      <c r="X1033" s="510" t="str">
        <f>'別紙１-4月'!W888</f>
        <v/>
      </c>
    </row>
    <row r="1034">
      <c r="B1034" s="510" t="str">
        <f>'別紙１-4月'!A889</f>
        <v/>
      </c>
      <c r="C1034" s="510" t="str">
        <f>'別紙１-4月'!B889</f>
        <v/>
      </c>
      <c r="D1034" s="510" t="str">
        <f>'別紙１-4月'!C889</f>
        <v/>
      </c>
      <c r="E1034" s="510" t="str">
        <f>'別紙１-4月'!D889</f>
        <v/>
      </c>
      <c r="F1034" s="510" t="str">
        <f>'別紙１-4月'!E889</f>
        <v/>
      </c>
      <c r="G1034" s="510" t="str">
        <f>'別紙１-4月'!F889</f>
        <v/>
      </c>
      <c r="H1034" s="510" t="str">
        <f>'別紙１-4月'!G889</f>
        <v/>
      </c>
      <c r="I1034" s="510" t="str">
        <f>'別紙１-4月'!H889</f>
        <v/>
      </c>
      <c r="J1034" s="510" t="str">
        <f>'別紙１-4月'!I889</f>
        <v/>
      </c>
      <c r="K1034" s="510" t="str">
        <f>'別紙１-4月'!J889</f>
        <v/>
      </c>
      <c r="L1034" s="510" t="str">
        <f>'別紙１-4月'!K889</f>
        <v/>
      </c>
      <c r="M1034" s="511" t="str">
        <f>'別紙１-4月'!L889</f>
        <v/>
      </c>
      <c r="N1034" s="512" t="str">
        <f>'別紙１-4月'!M889</f>
        <v/>
      </c>
      <c r="O1034" s="511" t="str">
        <f>'別紙１-4月'!N889</f>
        <v/>
      </c>
      <c r="P1034" s="511" t="str">
        <f>'別紙１-4月'!O889</f>
        <v/>
      </c>
      <c r="Q1034" s="511" t="str">
        <f>'別紙１-4月'!P889</f>
        <v/>
      </c>
      <c r="R1034" s="511" t="str">
        <f>'別紙１-4月'!Q889</f>
        <v/>
      </c>
      <c r="S1034" s="511" t="str">
        <f>'別紙１-4月'!R889</f>
        <v/>
      </c>
      <c r="T1034" s="512" t="str">
        <f>'別紙１-4月'!S889</f>
        <v/>
      </c>
      <c r="U1034" s="512" t="str">
        <f>'別紙１-4月'!T889</f>
        <v/>
      </c>
      <c r="V1034" s="511" t="str">
        <f>'別紙１-4月'!U889</f>
        <v/>
      </c>
      <c r="W1034" s="511" t="str">
        <f>'別紙１-4月'!V889</f>
        <v/>
      </c>
      <c r="X1034" s="510" t="str">
        <f>'別紙１-4月'!W889</f>
        <v/>
      </c>
    </row>
    <row r="1035">
      <c r="B1035" s="510" t="str">
        <f>'別紙１-4月'!A890</f>
        <v/>
      </c>
      <c r="C1035" s="510" t="str">
        <f>'別紙１-4月'!B890</f>
        <v/>
      </c>
      <c r="D1035" s="510" t="str">
        <f>'別紙１-4月'!C890</f>
        <v/>
      </c>
      <c r="E1035" s="510" t="str">
        <f>'別紙１-4月'!D890</f>
        <v/>
      </c>
      <c r="F1035" s="510" t="str">
        <f>'別紙１-4月'!E890</f>
        <v/>
      </c>
      <c r="G1035" s="510" t="str">
        <f>'別紙１-4月'!F890</f>
        <v/>
      </c>
      <c r="H1035" s="510" t="str">
        <f>'別紙１-4月'!G890</f>
        <v/>
      </c>
      <c r="I1035" s="510" t="str">
        <f>'別紙１-4月'!H890</f>
        <v/>
      </c>
      <c r="J1035" s="510" t="str">
        <f>'別紙１-4月'!I890</f>
        <v/>
      </c>
      <c r="K1035" s="510" t="str">
        <f>'別紙１-4月'!J890</f>
        <v/>
      </c>
      <c r="L1035" s="510" t="str">
        <f>'別紙１-4月'!K890</f>
        <v/>
      </c>
      <c r="M1035" s="511" t="str">
        <f>'別紙１-4月'!L890</f>
        <v/>
      </c>
      <c r="N1035" s="512" t="str">
        <f>'別紙１-4月'!M890</f>
        <v/>
      </c>
      <c r="O1035" s="511" t="str">
        <f>'別紙１-4月'!N890</f>
        <v/>
      </c>
      <c r="P1035" s="511" t="str">
        <f>'別紙１-4月'!O890</f>
        <v/>
      </c>
      <c r="Q1035" s="511" t="str">
        <f>'別紙１-4月'!P890</f>
        <v/>
      </c>
      <c r="R1035" s="511" t="str">
        <f>'別紙１-4月'!Q890</f>
        <v/>
      </c>
      <c r="S1035" s="511" t="str">
        <f>'別紙１-4月'!R890</f>
        <v/>
      </c>
      <c r="T1035" s="512" t="str">
        <f>'別紙１-4月'!S890</f>
        <v/>
      </c>
      <c r="U1035" s="512" t="str">
        <f>'別紙１-4月'!T890</f>
        <v/>
      </c>
      <c r="V1035" s="511" t="str">
        <f>'別紙１-4月'!U890</f>
        <v/>
      </c>
      <c r="W1035" s="511" t="str">
        <f>'別紙１-4月'!V890</f>
        <v/>
      </c>
      <c r="X1035" s="510" t="str">
        <f>'別紙１-4月'!W890</f>
        <v/>
      </c>
    </row>
    <row r="1036">
      <c r="B1036" s="510" t="str">
        <f>'別紙１-4月'!A891</f>
        <v/>
      </c>
      <c r="C1036" s="510" t="str">
        <f>'別紙１-4月'!B891</f>
        <v/>
      </c>
      <c r="D1036" s="510" t="str">
        <f>'別紙１-4月'!C891</f>
        <v/>
      </c>
      <c r="E1036" s="510" t="str">
        <f>'別紙１-4月'!D891</f>
        <v/>
      </c>
      <c r="F1036" s="510" t="str">
        <f>'別紙１-4月'!E891</f>
        <v/>
      </c>
      <c r="G1036" s="510" t="str">
        <f>'別紙１-4月'!F891</f>
        <v/>
      </c>
      <c r="H1036" s="510" t="str">
        <f>'別紙１-4月'!G891</f>
        <v/>
      </c>
      <c r="I1036" s="510" t="str">
        <f>'別紙１-4月'!H891</f>
        <v/>
      </c>
      <c r="J1036" s="510" t="str">
        <f>'別紙１-4月'!I891</f>
        <v/>
      </c>
      <c r="K1036" s="510" t="str">
        <f>'別紙１-4月'!J891</f>
        <v/>
      </c>
      <c r="L1036" s="510" t="str">
        <f>'別紙１-4月'!K891</f>
        <v/>
      </c>
      <c r="M1036" s="511" t="str">
        <f>'別紙１-4月'!L891</f>
        <v/>
      </c>
      <c r="N1036" s="512" t="str">
        <f>'別紙１-4月'!M891</f>
        <v/>
      </c>
      <c r="O1036" s="511" t="str">
        <f>'別紙１-4月'!N891</f>
        <v/>
      </c>
      <c r="P1036" s="511" t="str">
        <f>'別紙１-4月'!O891</f>
        <v/>
      </c>
      <c r="Q1036" s="511" t="str">
        <f>'別紙１-4月'!P891</f>
        <v/>
      </c>
      <c r="R1036" s="511" t="str">
        <f>'別紙１-4月'!Q891</f>
        <v/>
      </c>
      <c r="S1036" s="511" t="str">
        <f>'別紙１-4月'!R891</f>
        <v/>
      </c>
      <c r="T1036" s="512" t="str">
        <f>'別紙１-4月'!S891</f>
        <v/>
      </c>
      <c r="U1036" s="512" t="str">
        <f>'別紙１-4月'!T891</f>
        <v/>
      </c>
      <c r="V1036" s="511" t="str">
        <f>'別紙１-4月'!U891</f>
        <v/>
      </c>
      <c r="W1036" s="511" t="str">
        <f>'別紙１-4月'!V891</f>
        <v/>
      </c>
      <c r="X1036" s="510" t="str">
        <f>'別紙１-4月'!W891</f>
        <v/>
      </c>
    </row>
    <row r="1037">
      <c r="B1037" s="510" t="str">
        <f>'別紙１-4月'!A892</f>
        <v/>
      </c>
      <c r="C1037" s="510" t="str">
        <f>'別紙１-4月'!B892</f>
        <v/>
      </c>
      <c r="D1037" s="510" t="str">
        <f>'別紙１-4月'!C892</f>
        <v/>
      </c>
      <c r="E1037" s="510" t="str">
        <f>'別紙１-4月'!D892</f>
        <v/>
      </c>
      <c r="F1037" s="510" t="str">
        <f>'別紙１-4月'!E892</f>
        <v/>
      </c>
      <c r="G1037" s="510" t="str">
        <f>'別紙１-4月'!F892</f>
        <v/>
      </c>
      <c r="H1037" s="510" t="str">
        <f>'別紙１-4月'!G892</f>
        <v/>
      </c>
      <c r="I1037" s="510" t="str">
        <f>'別紙１-4月'!H892</f>
        <v/>
      </c>
      <c r="J1037" s="510" t="str">
        <f>'別紙１-4月'!I892</f>
        <v/>
      </c>
      <c r="K1037" s="510" t="str">
        <f>'別紙１-4月'!J892</f>
        <v/>
      </c>
      <c r="L1037" s="510" t="str">
        <f>'別紙１-4月'!K892</f>
        <v/>
      </c>
      <c r="M1037" s="511" t="str">
        <f>'別紙１-4月'!L892</f>
        <v/>
      </c>
      <c r="N1037" s="512" t="str">
        <f>'別紙１-4月'!M892</f>
        <v/>
      </c>
      <c r="O1037" s="511" t="str">
        <f>'別紙１-4月'!N892</f>
        <v/>
      </c>
      <c r="P1037" s="511" t="str">
        <f>'別紙１-4月'!O892</f>
        <v/>
      </c>
      <c r="Q1037" s="511" t="str">
        <f>'別紙１-4月'!P892</f>
        <v/>
      </c>
      <c r="R1037" s="511" t="str">
        <f>'別紙１-4月'!Q892</f>
        <v/>
      </c>
      <c r="S1037" s="511" t="str">
        <f>'別紙１-4月'!R892</f>
        <v/>
      </c>
      <c r="T1037" s="512" t="str">
        <f>'別紙１-4月'!S892</f>
        <v/>
      </c>
      <c r="U1037" s="512" t="str">
        <f>'別紙１-4月'!T892</f>
        <v/>
      </c>
      <c r="V1037" s="511" t="str">
        <f>'別紙１-4月'!U892</f>
        <v/>
      </c>
      <c r="W1037" s="511" t="str">
        <f>'別紙１-4月'!V892</f>
        <v/>
      </c>
      <c r="X1037" s="510" t="str">
        <f>'別紙１-4月'!W892</f>
        <v/>
      </c>
    </row>
    <row r="1038">
      <c r="B1038" s="510" t="str">
        <f>'別紙１-4月'!A893</f>
        <v/>
      </c>
      <c r="C1038" s="510" t="str">
        <f>'別紙１-4月'!B893</f>
        <v/>
      </c>
      <c r="D1038" s="510" t="str">
        <f>'別紙１-4月'!C893</f>
        <v/>
      </c>
      <c r="E1038" s="510" t="str">
        <f>'別紙１-4月'!D893</f>
        <v/>
      </c>
      <c r="F1038" s="510" t="str">
        <f>'別紙１-4月'!E893</f>
        <v/>
      </c>
      <c r="G1038" s="510" t="str">
        <f>'別紙１-4月'!F893</f>
        <v/>
      </c>
      <c r="H1038" s="510" t="str">
        <f>'別紙１-4月'!G893</f>
        <v/>
      </c>
      <c r="I1038" s="510" t="str">
        <f>'別紙１-4月'!H893</f>
        <v/>
      </c>
      <c r="J1038" s="510" t="str">
        <f>'別紙１-4月'!I893</f>
        <v/>
      </c>
      <c r="K1038" s="510" t="str">
        <f>'別紙１-4月'!J893</f>
        <v/>
      </c>
      <c r="L1038" s="510" t="str">
        <f>'別紙１-4月'!K893</f>
        <v/>
      </c>
      <c r="M1038" s="511" t="str">
        <f>'別紙１-4月'!L893</f>
        <v/>
      </c>
      <c r="N1038" s="512" t="str">
        <f>'別紙１-4月'!M893</f>
        <v/>
      </c>
      <c r="O1038" s="511" t="str">
        <f>'別紙１-4月'!N893</f>
        <v/>
      </c>
      <c r="P1038" s="511" t="str">
        <f>'別紙１-4月'!O893</f>
        <v/>
      </c>
      <c r="Q1038" s="511" t="str">
        <f>'別紙１-4月'!P893</f>
        <v/>
      </c>
      <c r="R1038" s="511" t="str">
        <f>'別紙１-4月'!Q893</f>
        <v/>
      </c>
      <c r="S1038" s="511" t="str">
        <f>'別紙１-4月'!R893</f>
        <v/>
      </c>
      <c r="T1038" s="512" t="str">
        <f>'別紙１-4月'!S893</f>
        <v/>
      </c>
      <c r="U1038" s="512" t="str">
        <f>'別紙１-4月'!T893</f>
        <v/>
      </c>
      <c r="V1038" s="511" t="str">
        <f>'別紙１-4月'!U893</f>
        <v/>
      </c>
      <c r="W1038" s="511" t="str">
        <f>'別紙１-4月'!V893</f>
        <v/>
      </c>
      <c r="X1038" s="510" t="str">
        <f>'別紙１-4月'!W893</f>
        <v/>
      </c>
    </row>
    <row r="1039">
      <c r="B1039" s="510" t="str">
        <f>'別紙１-4月'!A894</f>
        <v/>
      </c>
      <c r="C1039" s="510" t="str">
        <f>'別紙１-4月'!B894</f>
        <v/>
      </c>
      <c r="D1039" s="510" t="str">
        <f>'別紙１-4月'!C894</f>
        <v/>
      </c>
      <c r="E1039" s="510" t="str">
        <f>'別紙１-4月'!D894</f>
        <v/>
      </c>
      <c r="F1039" s="510" t="str">
        <f>'別紙１-4月'!E894</f>
        <v/>
      </c>
      <c r="G1039" s="510" t="str">
        <f>'別紙１-4月'!F894</f>
        <v/>
      </c>
      <c r="H1039" s="510" t="str">
        <f>'別紙１-4月'!G894</f>
        <v/>
      </c>
      <c r="I1039" s="510" t="str">
        <f>'別紙１-4月'!H894</f>
        <v/>
      </c>
      <c r="J1039" s="510" t="str">
        <f>'別紙１-4月'!I894</f>
        <v/>
      </c>
      <c r="K1039" s="510" t="str">
        <f>'別紙１-4月'!J894</f>
        <v/>
      </c>
      <c r="L1039" s="510" t="str">
        <f>'別紙１-4月'!K894</f>
        <v/>
      </c>
      <c r="M1039" s="511" t="str">
        <f>'別紙１-4月'!L894</f>
        <v/>
      </c>
      <c r="N1039" s="512" t="str">
        <f>'別紙１-4月'!M894</f>
        <v/>
      </c>
      <c r="O1039" s="511" t="str">
        <f>'別紙１-4月'!N894</f>
        <v/>
      </c>
      <c r="P1039" s="511" t="str">
        <f>'別紙１-4月'!O894</f>
        <v/>
      </c>
      <c r="Q1039" s="511" t="str">
        <f>'別紙１-4月'!P894</f>
        <v/>
      </c>
      <c r="R1039" s="511" t="str">
        <f>'別紙１-4月'!Q894</f>
        <v/>
      </c>
      <c r="S1039" s="511" t="str">
        <f>'別紙１-4月'!R894</f>
        <v/>
      </c>
      <c r="T1039" s="512" t="str">
        <f>'別紙１-4月'!S894</f>
        <v/>
      </c>
      <c r="U1039" s="512" t="str">
        <f>'別紙１-4月'!T894</f>
        <v/>
      </c>
      <c r="V1039" s="511" t="str">
        <f>'別紙１-4月'!U894</f>
        <v/>
      </c>
      <c r="W1039" s="511" t="str">
        <f>'別紙１-4月'!V894</f>
        <v/>
      </c>
      <c r="X1039" s="510" t="str">
        <f>'別紙１-4月'!W894</f>
        <v/>
      </c>
    </row>
    <row r="1040">
      <c r="B1040" s="510" t="str">
        <f>'別紙１-4月'!A895</f>
        <v/>
      </c>
      <c r="C1040" s="510" t="str">
        <f>'別紙１-4月'!B895</f>
        <v/>
      </c>
      <c r="D1040" s="510" t="str">
        <f>'別紙１-4月'!C895</f>
        <v/>
      </c>
      <c r="E1040" s="510" t="str">
        <f>'別紙１-4月'!D895</f>
        <v/>
      </c>
      <c r="F1040" s="510" t="str">
        <f>'別紙１-4月'!E895</f>
        <v/>
      </c>
      <c r="G1040" s="510" t="str">
        <f>'別紙１-4月'!F895</f>
        <v/>
      </c>
      <c r="H1040" s="510" t="str">
        <f>'別紙１-4月'!G895</f>
        <v/>
      </c>
      <c r="I1040" s="510" t="str">
        <f>'別紙１-4月'!H895</f>
        <v/>
      </c>
      <c r="J1040" s="510" t="str">
        <f>'別紙１-4月'!I895</f>
        <v/>
      </c>
      <c r="K1040" s="510" t="str">
        <f>'別紙１-4月'!J895</f>
        <v/>
      </c>
      <c r="L1040" s="510" t="str">
        <f>'別紙１-4月'!K895</f>
        <v/>
      </c>
      <c r="M1040" s="511" t="str">
        <f>'別紙１-4月'!L895</f>
        <v/>
      </c>
      <c r="N1040" s="512" t="str">
        <f>'別紙１-4月'!M895</f>
        <v/>
      </c>
      <c r="O1040" s="511" t="str">
        <f>'別紙１-4月'!N895</f>
        <v/>
      </c>
      <c r="P1040" s="511" t="str">
        <f>'別紙１-4月'!O895</f>
        <v/>
      </c>
      <c r="Q1040" s="511" t="str">
        <f>'別紙１-4月'!P895</f>
        <v/>
      </c>
      <c r="R1040" s="511" t="str">
        <f>'別紙１-4月'!Q895</f>
        <v/>
      </c>
      <c r="S1040" s="511" t="str">
        <f>'別紙１-4月'!R895</f>
        <v/>
      </c>
      <c r="T1040" s="512" t="str">
        <f>'別紙１-4月'!S895</f>
        <v/>
      </c>
      <c r="U1040" s="512" t="str">
        <f>'別紙１-4月'!T895</f>
        <v/>
      </c>
      <c r="V1040" s="511" t="str">
        <f>'別紙１-4月'!U895</f>
        <v/>
      </c>
      <c r="W1040" s="511" t="str">
        <f>'別紙１-4月'!V895</f>
        <v/>
      </c>
      <c r="X1040" s="510" t="str">
        <f>'別紙１-4月'!W895</f>
        <v/>
      </c>
    </row>
    <row r="1041">
      <c r="B1041" s="510" t="str">
        <f>'別紙１-4月'!A896</f>
        <v/>
      </c>
      <c r="C1041" s="510" t="str">
        <f>'別紙１-4月'!B896</f>
        <v/>
      </c>
      <c r="D1041" s="510" t="str">
        <f>'別紙１-4月'!C896</f>
        <v/>
      </c>
      <c r="E1041" s="510" t="str">
        <f>'別紙１-4月'!D896</f>
        <v/>
      </c>
      <c r="F1041" s="510" t="str">
        <f>'別紙１-4月'!E896</f>
        <v/>
      </c>
      <c r="G1041" s="510" t="str">
        <f>'別紙１-4月'!F896</f>
        <v/>
      </c>
      <c r="H1041" s="510" t="str">
        <f>'別紙１-4月'!G896</f>
        <v/>
      </c>
      <c r="I1041" s="510" t="str">
        <f>'別紙１-4月'!H896</f>
        <v/>
      </c>
      <c r="J1041" s="510" t="str">
        <f>'別紙１-4月'!I896</f>
        <v/>
      </c>
      <c r="K1041" s="510" t="str">
        <f>'別紙１-4月'!J896</f>
        <v/>
      </c>
      <c r="L1041" s="510" t="str">
        <f>'別紙１-4月'!K896</f>
        <v/>
      </c>
      <c r="M1041" s="511" t="str">
        <f>'別紙１-4月'!L896</f>
        <v/>
      </c>
      <c r="N1041" s="512" t="str">
        <f>'別紙１-4月'!M896</f>
        <v/>
      </c>
      <c r="O1041" s="511" t="str">
        <f>'別紙１-4月'!N896</f>
        <v/>
      </c>
      <c r="P1041" s="511" t="str">
        <f>'別紙１-4月'!O896</f>
        <v/>
      </c>
      <c r="Q1041" s="511" t="str">
        <f>'別紙１-4月'!P896</f>
        <v/>
      </c>
      <c r="R1041" s="511" t="str">
        <f>'別紙１-4月'!Q896</f>
        <v/>
      </c>
      <c r="S1041" s="511" t="str">
        <f>'別紙１-4月'!R896</f>
        <v/>
      </c>
      <c r="T1041" s="512" t="str">
        <f>'別紙１-4月'!S896</f>
        <v/>
      </c>
      <c r="U1041" s="512" t="str">
        <f>'別紙１-4月'!T896</f>
        <v/>
      </c>
      <c r="V1041" s="511" t="str">
        <f>'別紙１-4月'!U896</f>
        <v/>
      </c>
      <c r="W1041" s="511" t="str">
        <f>'別紙１-4月'!V896</f>
        <v/>
      </c>
      <c r="X1041" s="510" t="str">
        <f>'別紙１-4月'!W896</f>
        <v/>
      </c>
    </row>
    <row r="1042">
      <c r="B1042" s="510" t="str">
        <f>'別紙１-4月'!A897</f>
        <v/>
      </c>
      <c r="C1042" s="510" t="str">
        <f>'別紙１-4月'!B897</f>
        <v/>
      </c>
      <c r="D1042" s="510" t="str">
        <f>'別紙１-4月'!C897</f>
        <v/>
      </c>
      <c r="E1042" s="510" t="str">
        <f>'別紙１-4月'!D897</f>
        <v/>
      </c>
      <c r="F1042" s="510" t="str">
        <f>'別紙１-4月'!E897</f>
        <v/>
      </c>
      <c r="G1042" s="510" t="str">
        <f>'別紙１-4月'!F897</f>
        <v/>
      </c>
      <c r="H1042" s="510" t="str">
        <f>'別紙１-4月'!G897</f>
        <v/>
      </c>
      <c r="I1042" s="510" t="str">
        <f>'別紙１-4月'!H897</f>
        <v/>
      </c>
      <c r="J1042" s="510" t="str">
        <f>'別紙１-4月'!I897</f>
        <v/>
      </c>
      <c r="K1042" s="510" t="str">
        <f>'別紙１-4月'!J897</f>
        <v/>
      </c>
      <c r="L1042" s="510" t="str">
        <f>'別紙１-4月'!K897</f>
        <v/>
      </c>
      <c r="M1042" s="511" t="str">
        <f>'別紙１-4月'!L897</f>
        <v/>
      </c>
      <c r="N1042" s="512" t="str">
        <f>'別紙１-4月'!M897</f>
        <v/>
      </c>
      <c r="O1042" s="511" t="str">
        <f>'別紙１-4月'!N897</f>
        <v/>
      </c>
      <c r="P1042" s="511" t="str">
        <f>'別紙１-4月'!O897</f>
        <v/>
      </c>
      <c r="Q1042" s="511" t="str">
        <f>'別紙１-4月'!P897</f>
        <v/>
      </c>
      <c r="R1042" s="511" t="str">
        <f>'別紙１-4月'!Q897</f>
        <v/>
      </c>
      <c r="S1042" s="511" t="str">
        <f>'別紙１-4月'!R897</f>
        <v/>
      </c>
      <c r="T1042" s="512" t="str">
        <f>'別紙１-4月'!S897</f>
        <v/>
      </c>
      <c r="U1042" s="512" t="str">
        <f>'別紙１-4月'!T897</f>
        <v/>
      </c>
      <c r="V1042" s="511" t="str">
        <f>'別紙１-4月'!U897</f>
        <v/>
      </c>
      <c r="W1042" s="511" t="str">
        <f>'別紙１-4月'!V897</f>
        <v/>
      </c>
      <c r="X1042" s="510" t="str">
        <f>'別紙１-4月'!W897</f>
        <v/>
      </c>
    </row>
    <row r="1043">
      <c r="B1043" s="510" t="str">
        <f>'別紙１-4月'!A898</f>
        <v/>
      </c>
      <c r="C1043" s="510" t="str">
        <f>'別紙１-4月'!B898</f>
        <v/>
      </c>
      <c r="D1043" s="510" t="str">
        <f>'別紙１-4月'!C898</f>
        <v/>
      </c>
      <c r="E1043" s="510" t="str">
        <f>'別紙１-4月'!D898</f>
        <v/>
      </c>
      <c r="F1043" s="510" t="str">
        <f>'別紙１-4月'!E898</f>
        <v/>
      </c>
      <c r="G1043" s="510" t="str">
        <f>'別紙１-4月'!F898</f>
        <v/>
      </c>
      <c r="H1043" s="510" t="str">
        <f>'別紙１-4月'!G898</f>
        <v/>
      </c>
      <c r="I1043" s="510" t="str">
        <f>'別紙１-4月'!H898</f>
        <v/>
      </c>
      <c r="J1043" s="510" t="str">
        <f>'別紙１-4月'!I898</f>
        <v/>
      </c>
      <c r="K1043" s="510" t="str">
        <f>'別紙１-4月'!J898</f>
        <v/>
      </c>
      <c r="L1043" s="510" t="str">
        <f>'別紙１-4月'!K898</f>
        <v/>
      </c>
      <c r="M1043" s="511" t="str">
        <f>'別紙１-4月'!L898</f>
        <v/>
      </c>
      <c r="N1043" s="512" t="str">
        <f>'別紙１-4月'!M898</f>
        <v/>
      </c>
      <c r="O1043" s="511" t="str">
        <f>'別紙１-4月'!N898</f>
        <v/>
      </c>
      <c r="P1043" s="511" t="str">
        <f>'別紙１-4月'!O898</f>
        <v/>
      </c>
      <c r="Q1043" s="511" t="str">
        <f>'別紙１-4月'!P898</f>
        <v/>
      </c>
      <c r="R1043" s="511" t="str">
        <f>'別紙１-4月'!Q898</f>
        <v/>
      </c>
      <c r="S1043" s="511" t="str">
        <f>'別紙１-4月'!R898</f>
        <v/>
      </c>
      <c r="T1043" s="512" t="str">
        <f>'別紙１-4月'!S898</f>
        <v/>
      </c>
      <c r="U1043" s="512" t="str">
        <f>'別紙１-4月'!T898</f>
        <v/>
      </c>
      <c r="V1043" s="511" t="str">
        <f>'別紙１-4月'!U898</f>
        <v/>
      </c>
      <c r="W1043" s="511" t="str">
        <f>'別紙１-4月'!V898</f>
        <v/>
      </c>
      <c r="X1043" s="510" t="str">
        <f>'別紙１-4月'!W898</f>
        <v/>
      </c>
    </row>
    <row r="1044">
      <c r="B1044" s="510" t="str">
        <f>'別紙１-4月'!A899</f>
        <v/>
      </c>
      <c r="C1044" s="510" t="str">
        <f>'別紙１-4月'!B899</f>
        <v/>
      </c>
      <c r="D1044" s="510" t="str">
        <f>'別紙１-4月'!C899</f>
        <v/>
      </c>
      <c r="E1044" s="510" t="str">
        <f>'別紙１-4月'!D899</f>
        <v/>
      </c>
      <c r="F1044" s="510" t="str">
        <f>'別紙１-4月'!E899</f>
        <v/>
      </c>
      <c r="G1044" s="510" t="str">
        <f>'別紙１-4月'!F899</f>
        <v/>
      </c>
      <c r="H1044" s="510" t="str">
        <f>'別紙１-4月'!G899</f>
        <v/>
      </c>
      <c r="I1044" s="510" t="str">
        <f>'別紙１-4月'!H899</f>
        <v/>
      </c>
      <c r="J1044" s="510" t="str">
        <f>'別紙１-4月'!I899</f>
        <v/>
      </c>
      <c r="K1044" s="510" t="str">
        <f>'別紙１-4月'!J899</f>
        <v/>
      </c>
      <c r="L1044" s="510" t="str">
        <f>'別紙１-4月'!K899</f>
        <v/>
      </c>
      <c r="M1044" s="511" t="str">
        <f>'別紙１-4月'!L899</f>
        <v/>
      </c>
      <c r="N1044" s="512" t="str">
        <f>'別紙１-4月'!M899</f>
        <v/>
      </c>
      <c r="O1044" s="511" t="str">
        <f>'別紙１-4月'!N899</f>
        <v/>
      </c>
      <c r="P1044" s="511" t="str">
        <f>'別紙１-4月'!O899</f>
        <v/>
      </c>
      <c r="Q1044" s="511" t="str">
        <f>'別紙１-4月'!P899</f>
        <v/>
      </c>
      <c r="R1044" s="511" t="str">
        <f>'別紙１-4月'!Q899</f>
        <v/>
      </c>
      <c r="S1044" s="511" t="str">
        <f>'別紙１-4月'!R899</f>
        <v/>
      </c>
      <c r="T1044" s="512" t="str">
        <f>'別紙１-4月'!S899</f>
        <v/>
      </c>
      <c r="U1044" s="512" t="str">
        <f>'別紙１-4月'!T899</f>
        <v/>
      </c>
      <c r="V1044" s="511" t="str">
        <f>'別紙１-4月'!U899</f>
        <v/>
      </c>
      <c r="W1044" s="511" t="str">
        <f>'別紙１-4月'!V899</f>
        <v/>
      </c>
      <c r="X1044" s="510" t="str">
        <f>'別紙１-4月'!W899</f>
        <v/>
      </c>
    </row>
    <row r="1045">
      <c r="B1045" s="510" t="str">
        <f>'別紙１-4月'!A900</f>
        <v/>
      </c>
      <c r="C1045" s="510" t="str">
        <f>'別紙１-4月'!B900</f>
        <v/>
      </c>
      <c r="D1045" s="510" t="str">
        <f>'別紙１-4月'!C900</f>
        <v/>
      </c>
      <c r="E1045" s="510" t="str">
        <f>'別紙１-4月'!D900</f>
        <v/>
      </c>
      <c r="F1045" s="510" t="str">
        <f>'別紙１-4月'!E900</f>
        <v/>
      </c>
      <c r="G1045" s="510" t="str">
        <f>'別紙１-4月'!F900</f>
        <v/>
      </c>
      <c r="H1045" s="510" t="str">
        <f>'別紙１-4月'!G900</f>
        <v/>
      </c>
      <c r="I1045" s="510" t="str">
        <f>'別紙１-4月'!H900</f>
        <v/>
      </c>
      <c r="J1045" s="510" t="str">
        <f>'別紙１-4月'!I900</f>
        <v/>
      </c>
      <c r="K1045" s="510" t="str">
        <f>'別紙１-4月'!J900</f>
        <v/>
      </c>
      <c r="L1045" s="510" t="str">
        <f>'別紙１-4月'!K900</f>
        <v/>
      </c>
      <c r="M1045" s="511" t="str">
        <f>'別紙１-4月'!L900</f>
        <v/>
      </c>
      <c r="N1045" s="512" t="str">
        <f>'別紙１-4月'!M900</f>
        <v/>
      </c>
      <c r="O1045" s="511" t="str">
        <f>'別紙１-4月'!N900</f>
        <v/>
      </c>
      <c r="P1045" s="511" t="str">
        <f>'別紙１-4月'!O900</f>
        <v/>
      </c>
      <c r="Q1045" s="511" t="str">
        <f>'別紙１-4月'!P900</f>
        <v/>
      </c>
      <c r="R1045" s="511" t="str">
        <f>'別紙１-4月'!Q900</f>
        <v/>
      </c>
      <c r="S1045" s="511" t="str">
        <f>'別紙１-4月'!R900</f>
        <v/>
      </c>
      <c r="T1045" s="512" t="str">
        <f>'別紙１-4月'!S900</f>
        <v/>
      </c>
      <c r="U1045" s="512" t="str">
        <f>'別紙１-4月'!T900</f>
        <v/>
      </c>
      <c r="V1045" s="511" t="str">
        <f>'別紙１-4月'!U900</f>
        <v/>
      </c>
      <c r="W1045" s="511" t="str">
        <f>'別紙１-4月'!V900</f>
        <v/>
      </c>
      <c r="X1045" s="510" t="str">
        <f>'別紙１-4月'!W900</f>
        <v/>
      </c>
    </row>
    <row r="1046">
      <c r="B1046" s="510" t="str">
        <f>'別紙１-4月'!A901</f>
        <v/>
      </c>
      <c r="C1046" s="510" t="str">
        <f>'別紙１-4月'!B901</f>
        <v/>
      </c>
      <c r="D1046" s="510" t="str">
        <f>'別紙１-4月'!C901</f>
        <v/>
      </c>
      <c r="E1046" s="510" t="str">
        <f>'別紙１-4月'!D901</f>
        <v/>
      </c>
      <c r="F1046" s="510" t="str">
        <f>'別紙１-4月'!E901</f>
        <v/>
      </c>
      <c r="G1046" s="510" t="str">
        <f>'別紙１-4月'!F901</f>
        <v/>
      </c>
      <c r="H1046" s="510" t="str">
        <f>'別紙１-4月'!G901</f>
        <v/>
      </c>
      <c r="I1046" s="510" t="str">
        <f>'別紙１-4月'!H901</f>
        <v/>
      </c>
      <c r="J1046" s="510" t="str">
        <f>'別紙１-4月'!I901</f>
        <v/>
      </c>
      <c r="K1046" s="510" t="str">
        <f>'別紙１-4月'!J901</f>
        <v/>
      </c>
      <c r="L1046" s="510" t="str">
        <f>'別紙１-4月'!K901</f>
        <v/>
      </c>
      <c r="M1046" s="511" t="str">
        <f>'別紙１-4月'!L901</f>
        <v/>
      </c>
      <c r="N1046" s="512" t="str">
        <f>'別紙１-4月'!M901</f>
        <v/>
      </c>
      <c r="O1046" s="511" t="str">
        <f>'別紙１-4月'!N901</f>
        <v/>
      </c>
      <c r="P1046" s="511" t="str">
        <f>'別紙１-4月'!O901</f>
        <v/>
      </c>
      <c r="Q1046" s="511" t="str">
        <f>'別紙１-4月'!P901</f>
        <v/>
      </c>
      <c r="R1046" s="511" t="str">
        <f>'別紙１-4月'!Q901</f>
        <v/>
      </c>
      <c r="S1046" s="511" t="str">
        <f>'別紙１-4月'!R901</f>
        <v/>
      </c>
      <c r="T1046" s="512" t="str">
        <f>'別紙１-4月'!S901</f>
        <v/>
      </c>
      <c r="U1046" s="512" t="str">
        <f>'別紙１-4月'!T901</f>
        <v/>
      </c>
      <c r="V1046" s="511" t="str">
        <f>'別紙１-4月'!U901</f>
        <v/>
      </c>
      <c r="W1046" s="511" t="str">
        <f>'別紙１-4月'!V901</f>
        <v/>
      </c>
      <c r="X1046" s="510" t="str">
        <f>'別紙１-4月'!W901</f>
        <v/>
      </c>
    </row>
    <row r="1047">
      <c r="B1047" s="510" t="str">
        <f>'別紙１-4月'!A902</f>
        <v/>
      </c>
      <c r="C1047" s="510" t="str">
        <f>'別紙１-4月'!B902</f>
        <v/>
      </c>
      <c r="D1047" s="510" t="str">
        <f>'別紙１-4月'!C902</f>
        <v/>
      </c>
      <c r="E1047" s="510" t="str">
        <f>'別紙１-4月'!D902</f>
        <v/>
      </c>
      <c r="F1047" s="510" t="str">
        <f>'別紙１-4月'!E902</f>
        <v/>
      </c>
      <c r="G1047" s="510" t="str">
        <f>'別紙１-4月'!F902</f>
        <v/>
      </c>
      <c r="H1047" s="510" t="str">
        <f>'別紙１-4月'!G902</f>
        <v/>
      </c>
      <c r="I1047" s="510" t="str">
        <f>'別紙１-4月'!H902</f>
        <v/>
      </c>
      <c r="J1047" s="510" t="str">
        <f>'別紙１-4月'!I902</f>
        <v/>
      </c>
      <c r="K1047" s="510" t="str">
        <f>'別紙１-4月'!J902</f>
        <v/>
      </c>
      <c r="L1047" s="510" t="str">
        <f>'別紙１-4月'!K902</f>
        <v/>
      </c>
      <c r="M1047" s="511" t="str">
        <f>'別紙１-4月'!L902</f>
        <v/>
      </c>
      <c r="N1047" s="512" t="str">
        <f>'別紙１-4月'!M902</f>
        <v/>
      </c>
      <c r="O1047" s="511" t="str">
        <f>'別紙１-4月'!N902</f>
        <v/>
      </c>
      <c r="P1047" s="511" t="str">
        <f>'別紙１-4月'!O902</f>
        <v/>
      </c>
      <c r="Q1047" s="511" t="str">
        <f>'別紙１-4月'!P902</f>
        <v/>
      </c>
      <c r="R1047" s="511" t="str">
        <f>'別紙１-4月'!Q902</f>
        <v/>
      </c>
      <c r="S1047" s="511" t="str">
        <f>'別紙１-4月'!R902</f>
        <v/>
      </c>
      <c r="T1047" s="512" t="str">
        <f>'別紙１-4月'!S902</f>
        <v/>
      </c>
      <c r="U1047" s="512" t="str">
        <f>'別紙１-4月'!T902</f>
        <v/>
      </c>
      <c r="V1047" s="511" t="str">
        <f>'別紙１-4月'!U902</f>
        <v/>
      </c>
      <c r="W1047" s="511" t="str">
        <f>'別紙１-4月'!V902</f>
        <v/>
      </c>
      <c r="X1047" s="510" t="str">
        <f>'別紙１-4月'!W902</f>
        <v/>
      </c>
    </row>
    <row r="1048">
      <c r="B1048" s="510" t="str">
        <f>'別紙１-4月'!A903</f>
        <v/>
      </c>
      <c r="C1048" s="510" t="str">
        <f>'別紙１-4月'!B903</f>
        <v/>
      </c>
      <c r="D1048" s="510" t="str">
        <f>'別紙１-4月'!C903</f>
        <v/>
      </c>
      <c r="E1048" s="510" t="str">
        <f>'別紙１-4月'!D903</f>
        <v/>
      </c>
      <c r="F1048" s="510" t="str">
        <f>'別紙１-4月'!E903</f>
        <v/>
      </c>
      <c r="G1048" s="510" t="str">
        <f>'別紙１-4月'!F903</f>
        <v/>
      </c>
      <c r="H1048" s="510" t="str">
        <f>'別紙１-4月'!G903</f>
        <v/>
      </c>
      <c r="I1048" s="510" t="str">
        <f>'別紙１-4月'!H903</f>
        <v/>
      </c>
      <c r="J1048" s="510" t="str">
        <f>'別紙１-4月'!I903</f>
        <v/>
      </c>
      <c r="K1048" s="510" t="str">
        <f>'別紙１-4月'!J903</f>
        <v/>
      </c>
      <c r="L1048" s="510" t="str">
        <f>'別紙１-4月'!K903</f>
        <v/>
      </c>
      <c r="M1048" s="511" t="str">
        <f>'別紙１-4月'!L903</f>
        <v/>
      </c>
      <c r="N1048" s="512" t="str">
        <f>'別紙１-4月'!M903</f>
        <v/>
      </c>
      <c r="O1048" s="511" t="str">
        <f>'別紙１-4月'!N903</f>
        <v/>
      </c>
      <c r="P1048" s="511" t="str">
        <f>'別紙１-4月'!O903</f>
        <v/>
      </c>
      <c r="Q1048" s="511" t="str">
        <f>'別紙１-4月'!P903</f>
        <v/>
      </c>
      <c r="R1048" s="511" t="str">
        <f>'別紙１-4月'!Q903</f>
        <v/>
      </c>
      <c r="S1048" s="511" t="str">
        <f>'別紙１-4月'!R903</f>
        <v/>
      </c>
      <c r="T1048" s="512" t="str">
        <f>'別紙１-4月'!S903</f>
        <v/>
      </c>
      <c r="U1048" s="512" t="str">
        <f>'別紙１-4月'!T903</f>
        <v/>
      </c>
      <c r="V1048" s="511" t="str">
        <f>'別紙１-4月'!U903</f>
        <v/>
      </c>
      <c r="W1048" s="511" t="str">
        <f>'別紙１-4月'!V903</f>
        <v/>
      </c>
      <c r="X1048" s="510" t="str">
        <f>'別紙１-4月'!W903</f>
        <v/>
      </c>
    </row>
    <row r="1049">
      <c r="B1049" s="510" t="str">
        <f>'別紙１-4月'!A904</f>
        <v/>
      </c>
      <c r="C1049" s="510" t="str">
        <f>'別紙１-4月'!B904</f>
        <v/>
      </c>
      <c r="D1049" s="510" t="str">
        <f>'別紙１-4月'!C904</f>
        <v/>
      </c>
      <c r="E1049" s="510" t="str">
        <f>'別紙１-4月'!D904</f>
        <v/>
      </c>
      <c r="F1049" s="510" t="str">
        <f>'別紙１-4月'!E904</f>
        <v/>
      </c>
      <c r="G1049" s="510" t="str">
        <f>'別紙１-4月'!F904</f>
        <v/>
      </c>
      <c r="H1049" s="510" t="str">
        <f>'別紙１-4月'!G904</f>
        <v/>
      </c>
      <c r="I1049" s="510" t="str">
        <f>'別紙１-4月'!H904</f>
        <v/>
      </c>
      <c r="J1049" s="510" t="str">
        <f>'別紙１-4月'!I904</f>
        <v/>
      </c>
      <c r="K1049" s="510" t="str">
        <f>'別紙１-4月'!J904</f>
        <v/>
      </c>
      <c r="L1049" s="510" t="str">
        <f>'別紙１-4月'!K904</f>
        <v/>
      </c>
      <c r="M1049" s="511" t="str">
        <f>'別紙１-4月'!L904</f>
        <v/>
      </c>
      <c r="N1049" s="512" t="str">
        <f>'別紙１-4月'!M904</f>
        <v/>
      </c>
      <c r="O1049" s="511" t="str">
        <f>'別紙１-4月'!N904</f>
        <v/>
      </c>
      <c r="P1049" s="511" t="str">
        <f>'別紙１-4月'!O904</f>
        <v/>
      </c>
      <c r="Q1049" s="511" t="str">
        <f>'別紙１-4月'!P904</f>
        <v/>
      </c>
      <c r="R1049" s="511" t="str">
        <f>'別紙１-4月'!Q904</f>
        <v/>
      </c>
      <c r="S1049" s="511" t="str">
        <f>'別紙１-4月'!R904</f>
        <v/>
      </c>
      <c r="T1049" s="512" t="str">
        <f>'別紙１-4月'!S904</f>
        <v/>
      </c>
      <c r="U1049" s="512" t="str">
        <f>'別紙１-4月'!T904</f>
        <v/>
      </c>
      <c r="V1049" s="511" t="str">
        <f>'別紙１-4月'!U904</f>
        <v/>
      </c>
      <c r="W1049" s="511" t="str">
        <f>'別紙１-4月'!V904</f>
        <v/>
      </c>
      <c r="X1049" s="510" t="str">
        <f>'別紙１-4月'!W904</f>
        <v/>
      </c>
    </row>
    <row r="1050">
      <c r="B1050" s="510" t="str">
        <f>'別紙１-4月'!A905</f>
        <v/>
      </c>
      <c r="C1050" s="510" t="str">
        <f>'別紙１-4月'!B905</f>
        <v/>
      </c>
      <c r="D1050" s="510" t="str">
        <f>'別紙１-4月'!C905</f>
        <v/>
      </c>
      <c r="E1050" s="510" t="str">
        <f>'別紙１-4月'!D905</f>
        <v/>
      </c>
      <c r="F1050" s="510" t="str">
        <f>'別紙１-4月'!E905</f>
        <v/>
      </c>
      <c r="G1050" s="510" t="str">
        <f>'別紙１-4月'!F905</f>
        <v/>
      </c>
      <c r="H1050" s="510" t="str">
        <f>'別紙１-4月'!G905</f>
        <v/>
      </c>
      <c r="I1050" s="510" t="str">
        <f>'別紙１-4月'!H905</f>
        <v/>
      </c>
      <c r="J1050" s="510" t="str">
        <f>'別紙１-4月'!I905</f>
        <v/>
      </c>
      <c r="K1050" s="510" t="str">
        <f>'別紙１-4月'!J905</f>
        <v/>
      </c>
      <c r="L1050" s="510" t="str">
        <f>'別紙１-4月'!K905</f>
        <v/>
      </c>
      <c r="M1050" s="511" t="str">
        <f>'別紙１-4月'!L905</f>
        <v/>
      </c>
      <c r="N1050" s="512" t="str">
        <f>'別紙１-4月'!M905</f>
        <v/>
      </c>
      <c r="O1050" s="511" t="str">
        <f>'別紙１-4月'!N905</f>
        <v/>
      </c>
      <c r="P1050" s="511" t="str">
        <f>'別紙１-4月'!O905</f>
        <v/>
      </c>
      <c r="Q1050" s="511" t="str">
        <f>'別紙１-4月'!P905</f>
        <v/>
      </c>
      <c r="R1050" s="511" t="str">
        <f>'別紙１-4月'!Q905</f>
        <v/>
      </c>
      <c r="S1050" s="511" t="str">
        <f>'別紙１-4月'!R905</f>
        <v/>
      </c>
      <c r="T1050" s="512" t="str">
        <f>'別紙１-4月'!S905</f>
        <v/>
      </c>
      <c r="U1050" s="512" t="str">
        <f>'別紙１-4月'!T905</f>
        <v/>
      </c>
      <c r="V1050" s="511" t="str">
        <f>'別紙１-4月'!U905</f>
        <v/>
      </c>
      <c r="W1050" s="511" t="str">
        <f>'別紙１-4月'!V905</f>
        <v/>
      </c>
      <c r="X1050" s="510" t="str">
        <f>'別紙１-4月'!W905</f>
        <v/>
      </c>
    </row>
    <row r="1051">
      <c r="B1051" s="510" t="str">
        <f>'別紙１-4月'!A906</f>
        <v/>
      </c>
      <c r="C1051" s="510" t="str">
        <f>'別紙１-4月'!B906</f>
        <v/>
      </c>
      <c r="D1051" s="510" t="str">
        <f>'別紙１-4月'!C906</f>
        <v/>
      </c>
      <c r="E1051" s="510" t="str">
        <f>'別紙１-4月'!D906</f>
        <v/>
      </c>
      <c r="F1051" s="510" t="str">
        <f>'別紙１-4月'!E906</f>
        <v/>
      </c>
      <c r="G1051" s="510" t="str">
        <f>'別紙１-4月'!F906</f>
        <v/>
      </c>
      <c r="H1051" s="510" t="str">
        <f>'別紙１-4月'!G906</f>
        <v/>
      </c>
      <c r="I1051" s="510" t="str">
        <f>'別紙１-4月'!H906</f>
        <v/>
      </c>
      <c r="J1051" s="510" t="str">
        <f>'別紙１-4月'!I906</f>
        <v/>
      </c>
      <c r="K1051" s="510" t="str">
        <f>'別紙１-4月'!J906</f>
        <v/>
      </c>
      <c r="L1051" s="510" t="str">
        <f>'別紙１-4月'!K906</f>
        <v/>
      </c>
      <c r="M1051" s="511" t="str">
        <f>'別紙１-4月'!L906</f>
        <v/>
      </c>
      <c r="N1051" s="512" t="str">
        <f>'別紙１-4月'!M906</f>
        <v/>
      </c>
      <c r="O1051" s="511" t="str">
        <f>'別紙１-4月'!N906</f>
        <v/>
      </c>
      <c r="P1051" s="511" t="str">
        <f>'別紙１-4月'!O906</f>
        <v/>
      </c>
      <c r="Q1051" s="511" t="str">
        <f>'別紙１-4月'!P906</f>
        <v/>
      </c>
      <c r="R1051" s="511" t="str">
        <f>'別紙１-4月'!Q906</f>
        <v/>
      </c>
      <c r="S1051" s="511" t="str">
        <f>'別紙１-4月'!R906</f>
        <v/>
      </c>
      <c r="T1051" s="512" t="str">
        <f>'別紙１-4月'!S906</f>
        <v/>
      </c>
      <c r="U1051" s="512" t="str">
        <f>'別紙１-4月'!T906</f>
        <v/>
      </c>
      <c r="V1051" s="511" t="str">
        <f>'別紙１-4月'!U906</f>
        <v/>
      </c>
      <c r="W1051" s="511" t="str">
        <f>'別紙１-4月'!V906</f>
        <v/>
      </c>
      <c r="X1051" s="510" t="str">
        <f>'別紙１-4月'!W906</f>
        <v/>
      </c>
    </row>
    <row r="1052">
      <c r="B1052" s="510" t="str">
        <f>'別紙１-4月'!A907</f>
        <v/>
      </c>
      <c r="C1052" s="510" t="str">
        <f>'別紙１-4月'!B907</f>
        <v/>
      </c>
      <c r="D1052" s="510" t="str">
        <f>'別紙１-4月'!C907</f>
        <v/>
      </c>
      <c r="E1052" s="510" t="str">
        <f>'別紙１-4月'!D907</f>
        <v/>
      </c>
      <c r="F1052" s="510" t="str">
        <f>'別紙１-4月'!E907</f>
        <v/>
      </c>
      <c r="G1052" s="510" t="str">
        <f>'別紙１-4月'!F907</f>
        <v/>
      </c>
      <c r="H1052" s="510" t="str">
        <f>'別紙１-4月'!G907</f>
        <v/>
      </c>
      <c r="I1052" s="510" t="str">
        <f>'別紙１-4月'!H907</f>
        <v/>
      </c>
      <c r="J1052" s="510" t="str">
        <f>'別紙１-4月'!I907</f>
        <v/>
      </c>
      <c r="K1052" s="510" t="str">
        <f>'別紙１-4月'!J907</f>
        <v/>
      </c>
      <c r="L1052" s="510" t="str">
        <f>'別紙１-4月'!K907</f>
        <v/>
      </c>
      <c r="M1052" s="511" t="str">
        <f>'別紙１-4月'!L907</f>
        <v/>
      </c>
      <c r="N1052" s="512" t="str">
        <f>'別紙１-4月'!M907</f>
        <v/>
      </c>
      <c r="O1052" s="511" t="str">
        <f>'別紙１-4月'!N907</f>
        <v/>
      </c>
      <c r="P1052" s="511" t="str">
        <f>'別紙１-4月'!O907</f>
        <v/>
      </c>
      <c r="Q1052" s="511" t="str">
        <f>'別紙１-4月'!P907</f>
        <v/>
      </c>
      <c r="R1052" s="511" t="str">
        <f>'別紙１-4月'!Q907</f>
        <v/>
      </c>
      <c r="S1052" s="511" t="str">
        <f>'別紙１-4月'!R907</f>
        <v/>
      </c>
      <c r="T1052" s="512" t="str">
        <f>'別紙１-4月'!S907</f>
        <v/>
      </c>
      <c r="U1052" s="512" t="str">
        <f>'別紙１-4月'!T907</f>
        <v/>
      </c>
      <c r="V1052" s="511" t="str">
        <f>'別紙１-4月'!U907</f>
        <v/>
      </c>
      <c r="W1052" s="511" t="str">
        <f>'別紙１-4月'!V907</f>
        <v/>
      </c>
      <c r="X1052" s="510" t="str">
        <f>'別紙１-4月'!W907</f>
        <v/>
      </c>
    </row>
    <row r="1053">
      <c r="B1053" s="510" t="str">
        <f>'別紙１-4月'!A908</f>
        <v/>
      </c>
      <c r="C1053" s="510" t="str">
        <f>'別紙１-4月'!B908</f>
        <v/>
      </c>
      <c r="D1053" s="510" t="str">
        <f>'別紙１-4月'!C908</f>
        <v/>
      </c>
      <c r="E1053" s="510" t="str">
        <f>'別紙１-4月'!D908</f>
        <v/>
      </c>
      <c r="F1053" s="510" t="str">
        <f>'別紙１-4月'!E908</f>
        <v/>
      </c>
      <c r="G1053" s="510" t="str">
        <f>'別紙１-4月'!F908</f>
        <v/>
      </c>
      <c r="H1053" s="510" t="str">
        <f>'別紙１-4月'!G908</f>
        <v/>
      </c>
      <c r="I1053" s="510" t="str">
        <f>'別紙１-4月'!H908</f>
        <v/>
      </c>
      <c r="J1053" s="510" t="str">
        <f>'別紙１-4月'!I908</f>
        <v/>
      </c>
      <c r="K1053" s="510" t="str">
        <f>'別紙１-4月'!J908</f>
        <v/>
      </c>
      <c r="L1053" s="510" t="str">
        <f>'別紙１-4月'!K908</f>
        <v/>
      </c>
      <c r="M1053" s="511" t="str">
        <f>'別紙１-4月'!L908</f>
        <v/>
      </c>
      <c r="N1053" s="512" t="str">
        <f>'別紙１-4月'!M908</f>
        <v/>
      </c>
      <c r="O1053" s="511" t="str">
        <f>'別紙１-4月'!N908</f>
        <v/>
      </c>
      <c r="P1053" s="511" t="str">
        <f>'別紙１-4月'!O908</f>
        <v/>
      </c>
      <c r="Q1053" s="511" t="str">
        <f>'別紙１-4月'!P908</f>
        <v/>
      </c>
      <c r="R1053" s="511" t="str">
        <f>'別紙１-4月'!Q908</f>
        <v/>
      </c>
      <c r="S1053" s="511" t="str">
        <f>'別紙１-4月'!R908</f>
        <v/>
      </c>
      <c r="T1053" s="512" t="str">
        <f>'別紙１-4月'!S908</f>
        <v/>
      </c>
      <c r="U1053" s="512" t="str">
        <f>'別紙１-4月'!T908</f>
        <v/>
      </c>
      <c r="V1053" s="511" t="str">
        <f>'別紙１-4月'!U908</f>
        <v/>
      </c>
      <c r="W1053" s="511" t="str">
        <f>'別紙１-4月'!V908</f>
        <v/>
      </c>
      <c r="X1053" s="510" t="str">
        <f>'別紙１-4月'!W908</f>
        <v/>
      </c>
    </row>
    <row r="1054">
      <c r="B1054" s="510" t="str">
        <f>'別紙１-4月'!A909</f>
        <v/>
      </c>
      <c r="C1054" s="510" t="str">
        <f>'別紙１-4月'!B909</f>
        <v/>
      </c>
      <c r="D1054" s="510" t="str">
        <f>'別紙１-4月'!C909</f>
        <v/>
      </c>
      <c r="E1054" s="510" t="str">
        <f>'別紙１-4月'!D909</f>
        <v/>
      </c>
      <c r="F1054" s="510" t="str">
        <f>'別紙１-4月'!E909</f>
        <v/>
      </c>
      <c r="G1054" s="510" t="str">
        <f>'別紙１-4月'!F909</f>
        <v/>
      </c>
      <c r="H1054" s="510" t="str">
        <f>'別紙１-4月'!G909</f>
        <v/>
      </c>
      <c r="I1054" s="510" t="str">
        <f>'別紙１-4月'!H909</f>
        <v/>
      </c>
      <c r="J1054" s="510" t="str">
        <f>'別紙１-4月'!I909</f>
        <v/>
      </c>
      <c r="K1054" s="510" t="str">
        <f>'別紙１-4月'!J909</f>
        <v/>
      </c>
      <c r="L1054" s="510" t="str">
        <f>'別紙１-4月'!K909</f>
        <v/>
      </c>
      <c r="M1054" s="511" t="str">
        <f>'別紙１-4月'!L909</f>
        <v/>
      </c>
      <c r="N1054" s="512" t="str">
        <f>'別紙１-4月'!M909</f>
        <v/>
      </c>
      <c r="O1054" s="511" t="str">
        <f>'別紙１-4月'!N909</f>
        <v/>
      </c>
      <c r="P1054" s="511" t="str">
        <f>'別紙１-4月'!O909</f>
        <v/>
      </c>
      <c r="Q1054" s="511" t="str">
        <f>'別紙１-4月'!P909</f>
        <v/>
      </c>
      <c r="R1054" s="511" t="str">
        <f>'別紙１-4月'!Q909</f>
        <v/>
      </c>
      <c r="S1054" s="511" t="str">
        <f>'別紙１-4月'!R909</f>
        <v/>
      </c>
      <c r="T1054" s="512" t="str">
        <f>'別紙１-4月'!S909</f>
        <v/>
      </c>
      <c r="U1054" s="512" t="str">
        <f>'別紙１-4月'!T909</f>
        <v/>
      </c>
      <c r="V1054" s="511" t="str">
        <f>'別紙１-4月'!U909</f>
        <v/>
      </c>
      <c r="W1054" s="511" t="str">
        <f>'別紙１-4月'!V909</f>
        <v/>
      </c>
      <c r="X1054" s="510" t="str">
        <f>'別紙１-4月'!W909</f>
        <v/>
      </c>
    </row>
    <row r="1055">
      <c r="B1055" s="510" t="str">
        <f>'別紙１-4月'!A910</f>
        <v/>
      </c>
      <c r="C1055" s="510" t="str">
        <f>'別紙１-4月'!B910</f>
        <v/>
      </c>
      <c r="D1055" s="510" t="str">
        <f>'別紙１-4月'!C910</f>
        <v/>
      </c>
      <c r="E1055" s="510" t="str">
        <f>'別紙１-4月'!D910</f>
        <v/>
      </c>
      <c r="F1055" s="510" t="str">
        <f>'別紙１-4月'!E910</f>
        <v/>
      </c>
      <c r="G1055" s="510" t="str">
        <f>'別紙１-4月'!F910</f>
        <v/>
      </c>
      <c r="H1055" s="510" t="str">
        <f>'別紙１-4月'!G910</f>
        <v/>
      </c>
      <c r="I1055" s="510" t="str">
        <f>'別紙１-4月'!H910</f>
        <v/>
      </c>
      <c r="J1055" s="510" t="str">
        <f>'別紙１-4月'!I910</f>
        <v/>
      </c>
      <c r="K1055" s="510" t="str">
        <f>'別紙１-4月'!J910</f>
        <v/>
      </c>
      <c r="L1055" s="510" t="str">
        <f>'別紙１-4月'!K910</f>
        <v/>
      </c>
      <c r="M1055" s="511" t="str">
        <f>'別紙１-4月'!L910</f>
        <v/>
      </c>
      <c r="N1055" s="512" t="str">
        <f>'別紙１-4月'!M910</f>
        <v/>
      </c>
      <c r="O1055" s="511" t="str">
        <f>'別紙１-4月'!N910</f>
        <v/>
      </c>
      <c r="P1055" s="511" t="str">
        <f>'別紙１-4月'!O910</f>
        <v/>
      </c>
      <c r="Q1055" s="511" t="str">
        <f>'別紙１-4月'!P910</f>
        <v/>
      </c>
      <c r="R1055" s="511" t="str">
        <f>'別紙１-4月'!Q910</f>
        <v/>
      </c>
      <c r="S1055" s="511" t="str">
        <f>'別紙１-4月'!R910</f>
        <v/>
      </c>
      <c r="T1055" s="512" t="str">
        <f>'別紙１-4月'!S910</f>
        <v/>
      </c>
      <c r="U1055" s="512" t="str">
        <f>'別紙１-4月'!T910</f>
        <v/>
      </c>
      <c r="V1055" s="511" t="str">
        <f>'別紙１-4月'!U910</f>
        <v/>
      </c>
      <c r="W1055" s="511" t="str">
        <f>'別紙１-4月'!V910</f>
        <v/>
      </c>
      <c r="X1055" s="510" t="str">
        <f>'別紙１-4月'!W910</f>
        <v/>
      </c>
    </row>
    <row r="1056">
      <c r="B1056" s="510" t="str">
        <f>'別紙１-4月'!A911</f>
        <v/>
      </c>
      <c r="C1056" s="510" t="str">
        <f>'別紙１-4月'!B911</f>
        <v/>
      </c>
      <c r="D1056" s="510" t="str">
        <f>'別紙１-4月'!C911</f>
        <v/>
      </c>
      <c r="E1056" s="510" t="str">
        <f>'別紙１-4月'!D911</f>
        <v/>
      </c>
      <c r="F1056" s="510" t="str">
        <f>'別紙１-4月'!E911</f>
        <v/>
      </c>
      <c r="G1056" s="510" t="str">
        <f>'別紙１-4月'!F911</f>
        <v/>
      </c>
      <c r="H1056" s="510" t="str">
        <f>'別紙１-4月'!G911</f>
        <v/>
      </c>
      <c r="I1056" s="510" t="str">
        <f>'別紙１-4月'!H911</f>
        <v/>
      </c>
      <c r="J1056" s="510" t="str">
        <f>'別紙１-4月'!I911</f>
        <v/>
      </c>
      <c r="K1056" s="510" t="str">
        <f>'別紙１-4月'!J911</f>
        <v/>
      </c>
      <c r="L1056" s="510" t="str">
        <f>'別紙１-4月'!K911</f>
        <v/>
      </c>
      <c r="M1056" s="511" t="str">
        <f>'別紙１-4月'!L911</f>
        <v/>
      </c>
      <c r="N1056" s="512" t="str">
        <f>'別紙１-4月'!M911</f>
        <v/>
      </c>
      <c r="O1056" s="511" t="str">
        <f>'別紙１-4月'!N911</f>
        <v/>
      </c>
      <c r="P1056" s="511" t="str">
        <f>'別紙１-4月'!O911</f>
        <v/>
      </c>
      <c r="Q1056" s="511" t="str">
        <f>'別紙１-4月'!P911</f>
        <v/>
      </c>
      <c r="R1056" s="511" t="str">
        <f>'別紙１-4月'!Q911</f>
        <v/>
      </c>
      <c r="S1056" s="511" t="str">
        <f>'別紙１-4月'!R911</f>
        <v/>
      </c>
      <c r="T1056" s="512" t="str">
        <f>'別紙１-4月'!S911</f>
        <v/>
      </c>
      <c r="U1056" s="512" t="str">
        <f>'別紙１-4月'!T911</f>
        <v/>
      </c>
      <c r="V1056" s="511" t="str">
        <f>'別紙１-4月'!U911</f>
        <v/>
      </c>
      <c r="W1056" s="511" t="str">
        <f>'別紙１-4月'!V911</f>
        <v/>
      </c>
      <c r="X1056" s="510" t="str">
        <f>'別紙１-4月'!W911</f>
        <v/>
      </c>
    </row>
    <row r="1057">
      <c r="B1057" s="510" t="str">
        <f>'別紙１-4月'!A912</f>
        <v/>
      </c>
      <c r="C1057" s="510" t="str">
        <f>'別紙１-4月'!B912</f>
        <v/>
      </c>
      <c r="D1057" s="510" t="str">
        <f>'別紙１-4月'!C912</f>
        <v/>
      </c>
      <c r="E1057" s="510" t="str">
        <f>'別紙１-4月'!D912</f>
        <v/>
      </c>
      <c r="F1057" s="510" t="str">
        <f>'別紙１-4月'!E912</f>
        <v/>
      </c>
      <c r="G1057" s="510" t="str">
        <f>'別紙１-4月'!F912</f>
        <v/>
      </c>
      <c r="H1057" s="510" t="str">
        <f>'別紙１-4月'!G912</f>
        <v/>
      </c>
      <c r="I1057" s="510" t="str">
        <f>'別紙１-4月'!H912</f>
        <v/>
      </c>
      <c r="J1057" s="510" t="str">
        <f>'別紙１-4月'!I912</f>
        <v/>
      </c>
      <c r="K1057" s="510" t="str">
        <f>'別紙１-4月'!J912</f>
        <v/>
      </c>
      <c r="L1057" s="510" t="str">
        <f>'別紙１-4月'!K912</f>
        <v/>
      </c>
      <c r="M1057" s="511" t="str">
        <f>'別紙１-4月'!L912</f>
        <v/>
      </c>
      <c r="N1057" s="512" t="str">
        <f>'別紙１-4月'!M912</f>
        <v/>
      </c>
      <c r="O1057" s="511" t="str">
        <f>'別紙１-4月'!N912</f>
        <v/>
      </c>
      <c r="P1057" s="511" t="str">
        <f>'別紙１-4月'!O912</f>
        <v/>
      </c>
      <c r="Q1057" s="511" t="str">
        <f>'別紙１-4月'!P912</f>
        <v/>
      </c>
      <c r="R1057" s="511" t="str">
        <f>'別紙１-4月'!Q912</f>
        <v/>
      </c>
      <c r="S1057" s="511" t="str">
        <f>'別紙１-4月'!R912</f>
        <v/>
      </c>
      <c r="T1057" s="512" t="str">
        <f>'別紙１-4月'!S912</f>
        <v/>
      </c>
      <c r="U1057" s="512" t="str">
        <f>'別紙１-4月'!T912</f>
        <v/>
      </c>
      <c r="V1057" s="511" t="str">
        <f>'別紙１-4月'!U912</f>
        <v/>
      </c>
      <c r="W1057" s="511" t="str">
        <f>'別紙１-4月'!V912</f>
        <v/>
      </c>
      <c r="X1057" s="510" t="str">
        <f>'別紙１-4月'!W912</f>
        <v/>
      </c>
    </row>
    <row r="1058">
      <c r="B1058" s="510" t="str">
        <f>'別紙１-4月'!A913</f>
        <v/>
      </c>
      <c r="C1058" s="510" t="str">
        <f>'別紙１-4月'!B913</f>
        <v/>
      </c>
      <c r="D1058" s="510" t="str">
        <f>'別紙１-4月'!C913</f>
        <v/>
      </c>
      <c r="E1058" s="510" t="str">
        <f>'別紙１-4月'!D913</f>
        <v/>
      </c>
      <c r="F1058" s="510" t="str">
        <f>'別紙１-4月'!E913</f>
        <v/>
      </c>
      <c r="G1058" s="510" t="str">
        <f>'別紙１-4月'!F913</f>
        <v/>
      </c>
      <c r="H1058" s="510" t="str">
        <f>'別紙１-4月'!G913</f>
        <v/>
      </c>
      <c r="I1058" s="510" t="str">
        <f>'別紙１-4月'!H913</f>
        <v/>
      </c>
      <c r="J1058" s="510" t="str">
        <f>'別紙１-4月'!I913</f>
        <v/>
      </c>
      <c r="K1058" s="510" t="str">
        <f>'別紙１-4月'!J913</f>
        <v/>
      </c>
      <c r="L1058" s="510" t="str">
        <f>'別紙１-4月'!K913</f>
        <v/>
      </c>
      <c r="M1058" s="511" t="str">
        <f>'別紙１-4月'!L913</f>
        <v/>
      </c>
      <c r="N1058" s="512" t="str">
        <f>'別紙１-4月'!M913</f>
        <v/>
      </c>
      <c r="O1058" s="511" t="str">
        <f>'別紙１-4月'!N913</f>
        <v/>
      </c>
      <c r="P1058" s="511" t="str">
        <f>'別紙１-4月'!O913</f>
        <v/>
      </c>
      <c r="Q1058" s="511" t="str">
        <f>'別紙１-4月'!P913</f>
        <v/>
      </c>
      <c r="R1058" s="511" t="str">
        <f>'別紙１-4月'!Q913</f>
        <v/>
      </c>
      <c r="S1058" s="511" t="str">
        <f>'別紙１-4月'!R913</f>
        <v/>
      </c>
      <c r="T1058" s="512" t="str">
        <f>'別紙１-4月'!S913</f>
        <v/>
      </c>
      <c r="U1058" s="512" t="str">
        <f>'別紙１-4月'!T913</f>
        <v/>
      </c>
      <c r="V1058" s="511" t="str">
        <f>'別紙１-4月'!U913</f>
        <v/>
      </c>
      <c r="W1058" s="511" t="str">
        <f>'別紙１-4月'!V913</f>
        <v/>
      </c>
      <c r="X1058" s="510" t="str">
        <f>'別紙１-4月'!W913</f>
        <v/>
      </c>
    </row>
    <row r="1059">
      <c r="B1059" s="510" t="str">
        <f>'別紙１-4月'!A914</f>
        <v/>
      </c>
      <c r="C1059" s="510" t="str">
        <f>'別紙１-4月'!B914</f>
        <v/>
      </c>
      <c r="D1059" s="510" t="str">
        <f>'別紙１-4月'!C914</f>
        <v/>
      </c>
      <c r="E1059" s="510" t="str">
        <f>'別紙１-4月'!D914</f>
        <v/>
      </c>
      <c r="F1059" s="510" t="str">
        <f>'別紙１-4月'!E914</f>
        <v/>
      </c>
      <c r="G1059" s="510" t="str">
        <f>'別紙１-4月'!F914</f>
        <v/>
      </c>
      <c r="H1059" s="510" t="str">
        <f>'別紙１-4月'!G914</f>
        <v/>
      </c>
      <c r="I1059" s="510" t="str">
        <f>'別紙１-4月'!H914</f>
        <v/>
      </c>
      <c r="J1059" s="510" t="str">
        <f>'別紙１-4月'!I914</f>
        <v/>
      </c>
      <c r="K1059" s="510" t="str">
        <f>'別紙１-4月'!J914</f>
        <v/>
      </c>
      <c r="L1059" s="510" t="str">
        <f>'別紙１-4月'!K914</f>
        <v/>
      </c>
      <c r="M1059" s="511" t="str">
        <f>'別紙１-4月'!L914</f>
        <v/>
      </c>
      <c r="N1059" s="512" t="str">
        <f>'別紙１-4月'!M914</f>
        <v/>
      </c>
      <c r="O1059" s="511" t="str">
        <f>'別紙１-4月'!N914</f>
        <v/>
      </c>
      <c r="P1059" s="511" t="str">
        <f>'別紙１-4月'!O914</f>
        <v/>
      </c>
      <c r="Q1059" s="511" t="str">
        <f>'別紙１-4月'!P914</f>
        <v/>
      </c>
      <c r="R1059" s="511" t="str">
        <f>'別紙１-4月'!Q914</f>
        <v/>
      </c>
      <c r="S1059" s="511" t="str">
        <f>'別紙１-4月'!R914</f>
        <v/>
      </c>
      <c r="T1059" s="512" t="str">
        <f>'別紙１-4月'!S914</f>
        <v/>
      </c>
      <c r="U1059" s="512" t="str">
        <f>'別紙１-4月'!T914</f>
        <v/>
      </c>
      <c r="V1059" s="511" t="str">
        <f>'別紙１-4月'!U914</f>
        <v/>
      </c>
      <c r="W1059" s="511" t="str">
        <f>'別紙１-4月'!V914</f>
        <v/>
      </c>
      <c r="X1059" s="510" t="str">
        <f>'別紙１-4月'!W914</f>
        <v/>
      </c>
    </row>
    <row r="1060">
      <c r="B1060" s="510" t="str">
        <f>'別紙１-4月'!A915</f>
        <v/>
      </c>
      <c r="C1060" s="510" t="str">
        <f>'別紙１-4月'!B915</f>
        <v/>
      </c>
      <c r="D1060" s="510" t="str">
        <f>'別紙１-4月'!C915</f>
        <v/>
      </c>
      <c r="E1060" s="510" t="str">
        <f>'別紙１-4月'!D915</f>
        <v/>
      </c>
      <c r="F1060" s="510" t="str">
        <f>'別紙１-4月'!E915</f>
        <v/>
      </c>
      <c r="G1060" s="510" t="str">
        <f>'別紙１-4月'!F915</f>
        <v/>
      </c>
      <c r="H1060" s="510" t="str">
        <f>'別紙１-4月'!G915</f>
        <v/>
      </c>
      <c r="I1060" s="510" t="str">
        <f>'別紙１-4月'!H915</f>
        <v/>
      </c>
      <c r="J1060" s="510" t="str">
        <f>'別紙１-4月'!I915</f>
        <v/>
      </c>
      <c r="K1060" s="510" t="str">
        <f>'別紙１-4月'!J915</f>
        <v/>
      </c>
      <c r="L1060" s="510" t="str">
        <f>'別紙１-4月'!K915</f>
        <v/>
      </c>
      <c r="M1060" s="511" t="str">
        <f>'別紙１-4月'!L915</f>
        <v/>
      </c>
      <c r="N1060" s="512" t="str">
        <f>'別紙１-4月'!M915</f>
        <v/>
      </c>
      <c r="O1060" s="511" t="str">
        <f>'別紙１-4月'!N915</f>
        <v/>
      </c>
      <c r="P1060" s="511" t="str">
        <f>'別紙１-4月'!O915</f>
        <v/>
      </c>
      <c r="Q1060" s="511" t="str">
        <f>'別紙１-4月'!P915</f>
        <v/>
      </c>
      <c r="R1060" s="511" t="str">
        <f>'別紙１-4月'!Q915</f>
        <v/>
      </c>
      <c r="S1060" s="511" t="str">
        <f>'別紙１-4月'!R915</f>
        <v/>
      </c>
      <c r="T1060" s="512" t="str">
        <f>'別紙１-4月'!S915</f>
        <v/>
      </c>
      <c r="U1060" s="512" t="str">
        <f>'別紙１-4月'!T915</f>
        <v/>
      </c>
      <c r="V1060" s="511" t="str">
        <f>'別紙１-4月'!U915</f>
        <v/>
      </c>
      <c r="W1060" s="511" t="str">
        <f>'別紙１-4月'!V915</f>
        <v/>
      </c>
      <c r="X1060" s="510" t="str">
        <f>'別紙１-4月'!W915</f>
        <v/>
      </c>
    </row>
    <row r="1061">
      <c r="B1061" s="510" t="str">
        <f>'別紙１-4月'!A916</f>
        <v/>
      </c>
      <c r="C1061" s="510" t="str">
        <f>'別紙１-4月'!B916</f>
        <v/>
      </c>
      <c r="D1061" s="510" t="str">
        <f>'別紙１-4月'!C916</f>
        <v/>
      </c>
      <c r="E1061" s="510" t="str">
        <f>'別紙１-4月'!D916</f>
        <v/>
      </c>
      <c r="F1061" s="510" t="str">
        <f>'別紙１-4月'!E916</f>
        <v/>
      </c>
      <c r="G1061" s="510" t="str">
        <f>'別紙１-4月'!F916</f>
        <v/>
      </c>
      <c r="H1061" s="510" t="str">
        <f>'別紙１-4月'!G916</f>
        <v/>
      </c>
      <c r="I1061" s="510" t="str">
        <f>'別紙１-4月'!H916</f>
        <v/>
      </c>
      <c r="J1061" s="510" t="str">
        <f>'別紙１-4月'!I916</f>
        <v/>
      </c>
      <c r="K1061" s="510" t="str">
        <f>'別紙１-4月'!J916</f>
        <v/>
      </c>
      <c r="L1061" s="510" t="str">
        <f>'別紙１-4月'!K916</f>
        <v/>
      </c>
      <c r="M1061" s="511" t="str">
        <f>'別紙１-4月'!L916</f>
        <v/>
      </c>
      <c r="N1061" s="512" t="str">
        <f>'別紙１-4月'!M916</f>
        <v/>
      </c>
      <c r="O1061" s="511" t="str">
        <f>'別紙１-4月'!N916</f>
        <v/>
      </c>
      <c r="P1061" s="511" t="str">
        <f>'別紙１-4月'!O916</f>
        <v/>
      </c>
      <c r="Q1061" s="511" t="str">
        <f>'別紙１-4月'!P916</f>
        <v/>
      </c>
      <c r="R1061" s="511" t="str">
        <f>'別紙１-4月'!Q916</f>
        <v/>
      </c>
      <c r="S1061" s="511" t="str">
        <f>'別紙１-4月'!R916</f>
        <v/>
      </c>
      <c r="T1061" s="512" t="str">
        <f>'別紙１-4月'!S916</f>
        <v/>
      </c>
      <c r="U1061" s="512" t="str">
        <f>'別紙１-4月'!T916</f>
        <v/>
      </c>
      <c r="V1061" s="511" t="str">
        <f>'別紙１-4月'!U916</f>
        <v/>
      </c>
      <c r="W1061" s="511" t="str">
        <f>'別紙１-4月'!V916</f>
        <v/>
      </c>
      <c r="X1061" s="510" t="str">
        <f>'別紙１-4月'!W916</f>
        <v/>
      </c>
    </row>
    <row r="1062">
      <c r="B1062" s="510" t="str">
        <f>'別紙１-4月'!A917</f>
        <v/>
      </c>
      <c r="C1062" s="510" t="str">
        <f>'別紙１-4月'!B917</f>
        <v/>
      </c>
      <c r="D1062" s="510" t="str">
        <f>'別紙１-4月'!C917</f>
        <v/>
      </c>
      <c r="E1062" s="510" t="str">
        <f>'別紙１-4月'!D917</f>
        <v/>
      </c>
      <c r="F1062" s="510" t="str">
        <f>'別紙１-4月'!E917</f>
        <v/>
      </c>
      <c r="G1062" s="510" t="str">
        <f>'別紙１-4月'!F917</f>
        <v/>
      </c>
      <c r="H1062" s="510" t="str">
        <f>'別紙１-4月'!G917</f>
        <v/>
      </c>
      <c r="I1062" s="510" t="str">
        <f>'別紙１-4月'!H917</f>
        <v/>
      </c>
      <c r="J1062" s="510" t="str">
        <f>'別紙１-4月'!I917</f>
        <v/>
      </c>
      <c r="K1062" s="510" t="str">
        <f>'別紙１-4月'!J917</f>
        <v/>
      </c>
      <c r="L1062" s="510" t="str">
        <f>'別紙１-4月'!K917</f>
        <v/>
      </c>
      <c r="M1062" s="511" t="str">
        <f>'別紙１-4月'!L917</f>
        <v/>
      </c>
      <c r="N1062" s="512" t="str">
        <f>'別紙１-4月'!M917</f>
        <v/>
      </c>
      <c r="O1062" s="511" t="str">
        <f>'別紙１-4月'!N917</f>
        <v/>
      </c>
      <c r="P1062" s="511" t="str">
        <f>'別紙１-4月'!O917</f>
        <v/>
      </c>
      <c r="Q1062" s="511" t="str">
        <f>'別紙１-4月'!P917</f>
        <v/>
      </c>
      <c r="R1062" s="511" t="str">
        <f>'別紙１-4月'!Q917</f>
        <v/>
      </c>
      <c r="S1062" s="511" t="str">
        <f>'別紙１-4月'!R917</f>
        <v/>
      </c>
      <c r="T1062" s="512" t="str">
        <f>'別紙１-4月'!S917</f>
        <v/>
      </c>
      <c r="U1062" s="512" t="str">
        <f>'別紙１-4月'!T917</f>
        <v/>
      </c>
      <c r="V1062" s="511" t="str">
        <f>'別紙１-4月'!U917</f>
        <v/>
      </c>
      <c r="W1062" s="511" t="str">
        <f>'別紙１-4月'!V917</f>
        <v/>
      </c>
      <c r="X1062" s="510" t="str">
        <f>'別紙１-4月'!W917</f>
        <v/>
      </c>
    </row>
    <row r="1063">
      <c r="B1063" s="510" t="str">
        <f>'別紙１-4月'!A918</f>
        <v/>
      </c>
      <c r="C1063" s="510" t="str">
        <f>'別紙１-4月'!B918</f>
        <v/>
      </c>
      <c r="D1063" s="510" t="str">
        <f>'別紙１-4月'!C918</f>
        <v/>
      </c>
      <c r="E1063" s="510" t="str">
        <f>'別紙１-4月'!D918</f>
        <v/>
      </c>
      <c r="F1063" s="510" t="str">
        <f>'別紙１-4月'!E918</f>
        <v/>
      </c>
      <c r="G1063" s="510" t="str">
        <f>'別紙１-4月'!F918</f>
        <v/>
      </c>
      <c r="H1063" s="510" t="str">
        <f>'別紙１-4月'!G918</f>
        <v/>
      </c>
      <c r="I1063" s="510" t="str">
        <f>'別紙１-4月'!H918</f>
        <v/>
      </c>
      <c r="J1063" s="510" t="str">
        <f>'別紙１-4月'!I918</f>
        <v/>
      </c>
      <c r="K1063" s="510" t="str">
        <f>'別紙１-4月'!J918</f>
        <v/>
      </c>
      <c r="L1063" s="510" t="str">
        <f>'別紙１-4月'!K918</f>
        <v/>
      </c>
      <c r="M1063" s="511" t="str">
        <f>'別紙１-4月'!L918</f>
        <v/>
      </c>
      <c r="N1063" s="512" t="str">
        <f>'別紙１-4月'!M918</f>
        <v/>
      </c>
      <c r="O1063" s="511" t="str">
        <f>'別紙１-4月'!N918</f>
        <v/>
      </c>
      <c r="P1063" s="511" t="str">
        <f>'別紙１-4月'!O918</f>
        <v/>
      </c>
      <c r="Q1063" s="511" t="str">
        <f>'別紙１-4月'!P918</f>
        <v/>
      </c>
      <c r="R1063" s="511" t="str">
        <f>'別紙１-4月'!Q918</f>
        <v/>
      </c>
      <c r="S1063" s="511" t="str">
        <f>'別紙１-4月'!R918</f>
        <v/>
      </c>
      <c r="T1063" s="512" t="str">
        <f>'別紙１-4月'!S918</f>
        <v/>
      </c>
      <c r="U1063" s="512" t="str">
        <f>'別紙１-4月'!T918</f>
        <v/>
      </c>
      <c r="V1063" s="511" t="str">
        <f>'別紙１-4月'!U918</f>
        <v/>
      </c>
      <c r="W1063" s="511" t="str">
        <f>'別紙１-4月'!V918</f>
        <v/>
      </c>
      <c r="X1063" s="510" t="str">
        <f>'別紙１-4月'!W918</f>
        <v/>
      </c>
    </row>
    <row r="1064">
      <c r="B1064" s="510" t="str">
        <f>'別紙１-4月'!A919</f>
        <v/>
      </c>
      <c r="C1064" s="510" t="str">
        <f>'別紙１-4月'!B919</f>
        <v/>
      </c>
      <c r="D1064" s="510" t="str">
        <f>'別紙１-4月'!C919</f>
        <v/>
      </c>
      <c r="E1064" s="510" t="str">
        <f>'別紙１-4月'!D919</f>
        <v/>
      </c>
      <c r="F1064" s="510" t="str">
        <f>'別紙１-4月'!E919</f>
        <v/>
      </c>
      <c r="G1064" s="510" t="str">
        <f>'別紙１-4月'!F919</f>
        <v/>
      </c>
      <c r="H1064" s="510" t="str">
        <f>'別紙１-4月'!G919</f>
        <v/>
      </c>
      <c r="I1064" s="510" t="str">
        <f>'別紙１-4月'!H919</f>
        <v/>
      </c>
      <c r="J1064" s="510" t="str">
        <f>'別紙１-4月'!I919</f>
        <v/>
      </c>
      <c r="K1064" s="510" t="str">
        <f>'別紙１-4月'!J919</f>
        <v/>
      </c>
      <c r="L1064" s="510" t="str">
        <f>'別紙１-4月'!K919</f>
        <v/>
      </c>
      <c r="M1064" s="511" t="str">
        <f>'別紙１-4月'!L919</f>
        <v/>
      </c>
      <c r="N1064" s="512" t="str">
        <f>'別紙１-4月'!M919</f>
        <v/>
      </c>
      <c r="O1064" s="511" t="str">
        <f>'別紙１-4月'!N919</f>
        <v/>
      </c>
      <c r="P1064" s="511" t="str">
        <f>'別紙１-4月'!O919</f>
        <v/>
      </c>
      <c r="Q1064" s="511" t="str">
        <f>'別紙１-4月'!P919</f>
        <v/>
      </c>
      <c r="R1064" s="511" t="str">
        <f>'別紙１-4月'!Q919</f>
        <v/>
      </c>
      <c r="S1064" s="511" t="str">
        <f>'別紙１-4月'!R919</f>
        <v/>
      </c>
      <c r="T1064" s="512" t="str">
        <f>'別紙１-4月'!S919</f>
        <v/>
      </c>
      <c r="U1064" s="512" t="str">
        <f>'別紙１-4月'!T919</f>
        <v/>
      </c>
      <c r="V1064" s="511" t="str">
        <f>'別紙１-4月'!U919</f>
        <v/>
      </c>
      <c r="W1064" s="511" t="str">
        <f>'別紙１-4月'!V919</f>
        <v/>
      </c>
      <c r="X1064" s="510" t="str">
        <f>'別紙１-4月'!W919</f>
        <v/>
      </c>
    </row>
    <row r="1065">
      <c r="B1065" s="510" t="str">
        <f>'別紙１-4月'!A920</f>
        <v/>
      </c>
      <c r="C1065" s="510" t="str">
        <f>'別紙１-4月'!B920</f>
        <v/>
      </c>
      <c r="D1065" s="510" t="str">
        <f>'別紙１-4月'!C920</f>
        <v/>
      </c>
      <c r="E1065" s="510" t="str">
        <f>'別紙１-4月'!D920</f>
        <v/>
      </c>
      <c r="F1065" s="510" t="str">
        <f>'別紙１-4月'!E920</f>
        <v/>
      </c>
      <c r="G1065" s="510" t="str">
        <f>'別紙１-4月'!F920</f>
        <v/>
      </c>
      <c r="H1065" s="510" t="str">
        <f>'別紙１-4月'!G920</f>
        <v/>
      </c>
      <c r="I1065" s="510" t="str">
        <f>'別紙１-4月'!H920</f>
        <v/>
      </c>
      <c r="J1065" s="510" t="str">
        <f>'別紙１-4月'!I920</f>
        <v/>
      </c>
      <c r="K1065" s="510" t="str">
        <f>'別紙１-4月'!J920</f>
        <v/>
      </c>
      <c r="L1065" s="510" t="str">
        <f>'別紙１-4月'!K920</f>
        <v/>
      </c>
      <c r="M1065" s="511" t="str">
        <f>'別紙１-4月'!L920</f>
        <v/>
      </c>
      <c r="N1065" s="512" t="str">
        <f>'別紙１-4月'!M920</f>
        <v/>
      </c>
      <c r="O1065" s="511" t="str">
        <f>'別紙１-4月'!N920</f>
        <v/>
      </c>
      <c r="P1065" s="511" t="str">
        <f>'別紙１-4月'!O920</f>
        <v/>
      </c>
      <c r="Q1065" s="511" t="str">
        <f>'別紙１-4月'!P920</f>
        <v/>
      </c>
      <c r="R1065" s="511" t="str">
        <f>'別紙１-4月'!Q920</f>
        <v/>
      </c>
      <c r="S1065" s="511" t="str">
        <f>'別紙１-4月'!R920</f>
        <v/>
      </c>
      <c r="T1065" s="512" t="str">
        <f>'別紙１-4月'!S920</f>
        <v/>
      </c>
      <c r="U1065" s="512" t="str">
        <f>'別紙１-4月'!T920</f>
        <v/>
      </c>
      <c r="V1065" s="511" t="str">
        <f>'別紙１-4月'!U920</f>
        <v/>
      </c>
      <c r="W1065" s="511" t="str">
        <f>'別紙１-4月'!V920</f>
        <v/>
      </c>
      <c r="X1065" s="510" t="str">
        <f>'別紙１-4月'!W920</f>
        <v/>
      </c>
    </row>
    <row r="1066">
      <c r="B1066" s="510" t="str">
        <f>'別紙１-4月'!A921</f>
        <v/>
      </c>
      <c r="C1066" s="510" t="str">
        <f>'別紙１-4月'!B921</f>
        <v/>
      </c>
      <c r="D1066" s="510" t="str">
        <f>'別紙１-4月'!C921</f>
        <v/>
      </c>
      <c r="E1066" s="510" t="str">
        <f>'別紙１-4月'!D921</f>
        <v/>
      </c>
      <c r="F1066" s="510" t="str">
        <f>'別紙１-4月'!E921</f>
        <v/>
      </c>
      <c r="G1066" s="510" t="str">
        <f>'別紙１-4月'!F921</f>
        <v/>
      </c>
      <c r="H1066" s="510" t="str">
        <f>'別紙１-4月'!G921</f>
        <v/>
      </c>
      <c r="I1066" s="510" t="str">
        <f>'別紙１-4月'!H921</f>
        <v/>
      </c>
      <c r="J1066" s="510" t="str">
        <f>'別紙１-4月'!I921</f>
        <v/>
      </c>
      <c r="K1066" s="510" t="str">
        <f>'別紙１-4月'!J921</f>
        <v/>
      </c>
      <c r="L1066" s="510" t="str">
        <f>'別紙１-4月'!K921</f>
        <v/>
      </c>
      <c r="M1066" s="511" t="str">
        <f>'別紙１-4月'!L921</f>
        <v/>
      </c>
      <c r="N1066" s="512" t="str">
        <f>'別紙１-4月'!M921</f>
        <v/>
      </c>
      <c r="O1066" s="511" t="str">
        <f>'別紙１-4月'!N921</f>
        <v/>
      </c>
      <c r="P1066" s="511" t="str">
        <f>'別紙１-4月'!O921</f>
        <v/>
      </c>
      <c r="Q1066" s="511" t="str">
        <f>'別紙１-4月'!P921</f>
        <v/>
      </c>
      <c r="R1066" s="511" t="str">
        <f>'別紙１-4月'!Q921</f>
        <v/>
      </c>
      <c r="S1066" s="511" t="str">
        <f>'別紙１-4月'!R921</f>
        <v/>
      </c>
      <c r="T1066" s="512" t="str">
        <f>'別紙１-4月'!S921</f>
        <v/>
      </c>
      <c r="U1066" s="512" t="str">
        <f>'別紙１-4月'!T921</f>
        <v/>
      </c>
      <c r="V1066" s="511" t="str">
        <f>'別紙１-4月'!U921</f>
        <v/>
      </c>
      <c r="W1066" s="511" t="str">
        <f>'別紙１-4月'!V921</f>
        <v/>
      </c>
      <c r="X1066" s="510" t="str">
        <f>'別紙１-4月'!W921</f>
        <v/>
      </c>
    </row>
    <row r="1067">
      <c r="B1067" s="510" t="str">
        <f>'別紙１-4月'!A922</f>
        <v/>
      </c>
      <c r="C1067" s="510" t="str">
        <f>'別紙１-4月'!B922</f>
        <v/>
      </c>
      <c r="D1067" s="510" t="str">
        <f>'別紙１-4月'!C922</f>
        <v/>
      </c>
      <c r="E1067" s="510" t="str">
        <f>'別紙１-4月'!D922</f>
        <v/>
      </c>
      <c r="F1067" s="510" t="str">
        <f>'別紙１-4月'!E922</f>
        <v/>
      </c>
      <c r="G1067" s="510" t="str">
        <f>'別紙１-4月'!F922</f>
        <v/>
      </c>
      <c r="H1067" s="510" t="str">
        <f>'別紙１-4月'!G922</f>
        <v/>
      </c>
      <c r="I1067" s="510" t="str">
        <f>'別紙１-4月'!H922</f>
        <v/>
      </c>
      <c r="J1067" s="510" t="str">
        <f>'別紙１-4月'!I922</f>
        <v/>
      </c>
      <c r="K1067" s="510" t="str">
        <f>'別紙１-4月'!J922</f>
        <v/>
      </c>
      <c r="L1067" s="510" t="str">
        <f>'別紙１-4月'!K922</f>
        <v/>
      </c>
      <c r="M1067" s="511" t="str">
        <f>'別紙１-4月'!L922</f>
        <v/>
      </c>
      <c r="N1067" s="512" t="str">
        <f>'別紙１-4月'!M922</f>
        <v/>
      </c>
      <c r="O1067" s="511" t="str">
        <f>'別紙１-4月'!N922</f>
        <v/>
      </c>
      <c r="P1067" s="511" t="str">
        <f>'別紙１-4月'!O922</f>
        <v/>
      </c>
      <c r="Q1067" s="511" t="str">
        <f>'別紙１-4月'!P922</f>
        <v/>
      </c>
      <c r="R1067" s="511" t="str">
        <f>'別紙１-4月'!Q922</f>
        <v/>
      </c>
      <c r="S1067" s="511" t="str">
        <f>'別紙１-4月'!R922</f>
        <v/>
      </c>
      <c r="T1067" s="512" t="str">
        <f>'別紙１-4月'!S922</f>
        <v/>
      </c>
      <c r="U1067" s="512" t="str">
        <f>'別紙１-4月'!T922</f>
        <v/>
      </c>
      <c r="V1067" s="511" t="str">
        <f>'別紙１-4月'!U922</f>
        <v/>
      </c>
      <c r="W1067" s="511" t="str">
        <f>'別紙１-4月'!V922</f>
        <v/>
      </c>
      <c r="X1067" s="510" t="str">
        <f>'別紙１-4月'!W922</f>
        <v/>
      </c>
    </row>
    <row r="1068">
      <c r="B1068" s="510" t="str">
        <f>'別紙１-4月'!A923</f>
        <v/>
      </c>
      <c r="C1068" s="510" t="str">
        <f>'別紙１-4月'!B923</f>
        <v/>
      </c>
      <c r="D1068" s="510" t="str">
        <f>'別紙１-4月'!C923</f>
        <v/>
      </c>
      <c r="E1068" s="510" t="str">
        <f>'別紙１-4月'!D923</f>
        <v/>
      </c>
      <c r="F1068" s="510" t="str">
        <f>'別紙１-4月'!E923</f>
        <v/>
      </c>
      <c r="G1068" s="510" t="str">
        <f>'別紙１-4月'!F923</f>
        <v/>
      </c>
      <c r="H1068" s="510" t="str">
        <f>'別紙１-4月'!G923</f>
        <v/>
      </c>
      <c r="I1068" s="510" t="str">
        <f>'別紙１-4月'!H923</f>
        <v/>
      </c>
      <c r="J1068" s="510" t="str">
        <f>'別紙１-4月'!I923</f>
        <v/>
      </c>
      <c r="K1068" s="510" t="str">
        <f>'別紙１-4月'!J923</f>
        <v/>
      </c>
      <c r="L1068" s="510" t="str">
        <f>'別紙１-4月'!K923</f>
        <v/>
      </c>
      <c r="M1068" s="511" t="str">
        <f>'別紙１-4月'!L923</f>
        <v/>
      </c>
      <c r="N1068" s="512" t="str">
        <f>'別紙１-4月'!M923</f>
        <v/>
      </c>
      <c r="O1068" s="511" t="str">
        <f>'別紙１-4月'!N923</f>
        <v/>
      </c>
      <c r="P1068" s="511" t="str">
        <f>'別紙１-4月'!O923</f>
        <v/>
      </c>
      <c r="Q1068" s="511" t="str">
        <f>'別紙１-4月'!P923</f>
        <v/>
      </c>
      <c r="R1068" s="511" t="str">
        <f>'別紙１-4月'!Q923</f>
        <v/>
      </c>
      <c r="S1068" s="511" t="str">
        <f>'別紙１-4月'!R923</f>
        <v/>
      </c>
      <c r="T1068" s="512" t="str">
        <f>'別紙１-4月'!S923</f>
        <v/>
      </c>
      <c r="U1068" s="512" t="str">
        <f>'別紙１-4月'!T923</f>
        <v/>
      </c>
      <c r="V1068" s="511" t="str">
        <f>'別紙１-4月'!U923</f>
        <v/>
      </c>
      <c r="W1068" s="511" t="str">
        <f>'別紙１-4月'!V923</f>
        <v/>
      </c>
      <c r="X1068" s="510" t="str">
        <f>'別紙１-4月'!W923</f>
        <v/>
      </c>
    </row>
    <row r="1069">
      <c r="B1069" s="510" t="str">
        <f>'別紙１-4月'!A924</f>
        <v/>
      </c>
      <c r="C1069" s="510" t="str">
        <f>'別紙１-4月'!B924</f>
        <v/>
      </c>
      <c r="D1069" s="510" t="str">
        <f>'別紙１-4月'!C924</f>
        <v/>
      </c>
      <c r="E1069" s="510" t="str">
        <f>'別紙１-4月'!D924</f>
        <v/>
      </c>
      <c r="F1069" s="510" t="str">
        <f>'別紙１-4月'!E924</f>
        <v/>
      </c>
      <c r="G1069" s="510" t="str">
        <f>'別紙１-4月'!F924</f>
        <v/>
      </c>
      <c r="H1069" s="510" t="str">
        <f>'別紙１-4月'!G924</f>
        <v/>
      </c>
      <c r="I1069" s="510" t="str">
        <f>'別紙１-4月'!H924</f>
        <v/>
      </c>
      <c r="J1069" s="510" t="str">
        <f>'別紙１-4月'!I924</f>
        <v/>
      </c>
      <c r="K1069" s="510" t="str">
        <f>'別紙１-4月'!J924</f>
        <v/>
      </c>
      <c r="L1069" s="510" t="str">
        <f>'別紙１-4月'!K924</f>
        <v/>
      </c>
      <c r="M1069" s="511" t="str">
        <f>'別紙１-4月'!L924</f>
        <v/>
      </c>
      <c r="N1069" s="512" t="str">
        <f>'別紙１-4月'!M924</f>
        <v/>
      </c>
      <c r="O1069" s="511" t="str">
        <f>'別紙１-4月'!N924</f>
        <v/>
      </c>
      <c r="P1069" s="511" t="str">
        <f>'別紙１-4月'!O924</f>
        <v/>
      </c>
      <c r="Q1069" s="511" t="str">
        <f>'別紙１-4月'!P924</f>
        <v/>
      </c>
      <c r="R1069" s="511" t="str">
        <f>'別紙１-4月'!Q924</f>
        <v/>
      </c>
      <c r="S1069" s="511" t="str">
        <f>'別紙１-4月'!R924</f>
        <v/>
      </c>
      <c r="T1069" s="512" t="str">
        <f>'別紙１-4月'!S924</f>
        <v/>
      </c>
      <c r="U1069" s="512" t="str">
        <f>'別紙１-4月'!T924</f>
        <v/>
      </c>
      <c r="V1069" s="511" t="str">
        <f>'別紙１-4月'!U924</f>
        <v/>
      </c>
      <c r="W1069" s="511" t="str">
        <f>'別紙１-4月'!V924</f>
        <v/>
      </c>
      <c r="X1069" s="510" t="str">
        <f>'別紙１-4月'!W924</f>
        <v/>
      </c>
    </row>
    <row r="1070">
      <c r="B1070" s="510" t="str">
        <f>'別紙１-4月'!A925</f>
        <v/>
      </c>
      <c r="C1070" s="510" t="str">
        <f>'別紙１-4月'!B925</f>
        <v/>
      </c>
      <c r="D1070" s="510" t="str">
        <f>'別紙１-4月'!C925</f>
        <v/>
      </c>
      <c r="E1070" s="510" t="str">
        <f>'別紙１-4月'!D925</f>
        <v/>
      </c>
      <c r="F1070" s="510" t="str">
        <f>'別紙１-4月'!E925</f>
        <v/>
      </c>
      <c r="G1070" s="510" t="str">
        <f>'別紙１-4月'!F925</f>
        <v/>
      </c>
      <c r="H1070" s="510" t="str">
        <f>'別紙１-4月'!G925</f>
        <v/>
      </c>
      <c r="I1070" s="510" t="str">
        <f>'別紙１-4月'!H925</f>
        <v/>
      </c>
      <c r="J1070" s="510" t="str">
        <f>'別紙１-4月'!I925</f>
        <v/>
      </c>
      <c r="K1070" s="510" t="str">
        <f>'別紙１-4月'!J925</f>
        <v/>
      </c>
      <c r="L1070" s="510" t="str">
        <f>'別紙１-4月'!K925</f>
        <v/>
      </c>
      <c r="M1070" s="511" t="str">
        <f>'別紙１-4月'!L925</f>
        <v/>
      </c>
      <c r="N1070" s="512" t="str">
        <f>'別紙１-4月'!M925</f>
        <v/>
      </c>
      <c r="O1070" s="511" t="str">
        <f>'別紙１-4月'!N925</f>
        <v/>
      </c>
      <c r="P1070" s="511" t="str">
        <f>'別紙１-4月'!O925</f>
        <v/>
      </c>
      <c r="Q1070" s="511" t="str">
        <f>'別紙１-4月'!P925</f>
        <v/>
      </c>
      <c r="R1070" s="511" t="str">
        <f>'別紙１-4月'!Q925</f>
        <v/>
      </c>
      <c r="S1070" s="511" t="str">
        <f>'別紙１-4月'!R925</f>
        <v/>
      </c>
      <c r="T1070" s="512" t="str">
        <f>'別紙１-4月'!S925</f>
        <v/>
      </c>
      <c r="U1070" s="512" t="str">
        <f>'別紙１-4月'!T925</f>
        <v/>
      </c>
      <c r="V1070" s="511" t="str">
        <f>'別紙１-4月'!U925</f>
        <v/>
      </c>
      <c r="W1070" s="511" t="str">
        <f>'別紙１-4月'!V925</f>
        <v/>
      </c>
      <c r="X1070" s="510" t="str">
        <f>'別紙１-4月'!W925</f>
        <v/>
      </c>
    </row>
    <row r="1071">
      <c r="B1071" s="510" t="str">
        <f>'別紙１-4月'!A926</f>
        <v/>
      </c>
      <c r="C1071" s="510" t="str">
        <f>'別紙１-4月'!B926</f>
        <v/>
      </c>
      <c r="D1071" s="510" t="str">
        <f>'別紙１-4月'!C926</f>
        <v/>
      </c>
      <c r="E1071" s="510" t="str">
        <f>'別紙１-4月'!D926</f>
        <v/>
      </c>
      <c r="F1071" s="510" t="str">
        <f>'別紙１-4月'!E926</f>
        <v/>
      </c>
      <c r="G1071" s="510" t="str">
        <f>'別紙１-4月'!F926</f>
        <v/>
      </c>
      <c r="H1071" s="510" t="str">
        <f>'別紙１-4月'!G926</f>
        <v/>
      </c>
      <c r="I1071" s="510" t="str">
        <f>'別紙１-4月'!H926</f>
        <v/>
      </c>
      <c r="J1071" s="510" t="str">
        <f>'別紙１-4月'!I926</f>
        <v/>
      </c>
      <c r="K1071" s="510" t="str">
        <f>'別紙１-4月'!J926</f>
        <v/>
      </c>
      <c r="L1071" s="510" t="str">
        <f>'別紙１-4月'!K926</f>
        <v/>
      </c>
      <c r="M1071" s="511" t="str">
        <f>'別紙１-4月'!L926</f>
        <v/>
      </c>
      <c r="N1071" s="512" t="str">
        <f>'別紙１-4月'!M926</f>
        <v/>
      </c>
      <c r="O1071" s="511" t="str">
        <f>'別紙１-4月'!N926</f>
        <v/>
      </c>
      <c r="P1071" s="511" t="str">
        <f>'別紙１-4月'!O926</f>
        <v/>
      </c>
      <c r="Q1071" s="511" t="str">
        <f>'別紙１-4月'!P926</f>
        <v/>
      </c>
      <c r="R1071" s="511" t="str">
        <f>'別紙１-4月'!Q926</f>
        <v/>
      </c>
      <c r="S1071" s="511" t="str">
        <f>'別紙１-4月'!R926</f>
        <v/>
      </c>
      <c r="T1071" s="512" t="str">
        <f>'別紙１-4月'!S926</f>
        <v/>
      </c>
      <c r="U1071" s="512" t="str">
        <f>'別紙１-4月'!T926</f>
        <v/>
      </c>
      <c r="V1071" s="511" t="str">
        <f>'別紙１-4月'!U926</f>
        <v/>
      </c>
      <c r="W1071" s="511" t="str">
        <f>'別紙１-4月'!V926</f>
        <v/>
      </c>
      <c r="X1071" s="510" t="str">
        <f>'別紙１-4月'!W926</f>
        <v/>
      </c>
    </row>
    <row r="1072">
      <c r="B1072" s="510" t="str">
        <f>'別紙１-4月'!A927</f>
        <v/>
      </c>
      <c r="C1072" s="510" t="str">
        <f>'別紙１-4月'!B927</f>
        <v/>
      </c>
      <c r="D1072" s="510" t="str">
        <f>'別紙１-4月'!C927</f>
        <v/>
      </c>
      <c r="E1072" s="510" t="str">
        <f>'別紙１-4月'!D927</f>
        <v/>
      </c>
      <c r="F1072" s="510" t="str">
        <f>'別紙１-4月'!E927</f>
        <v/>
      </c>
      <c r="G1072" s="510" t="str">
        <f>'別紙１-4月'!F927</f>
        <v/>
      </c>
      <c r="H1072" s="510" t="str">
        <f>'別紙１-4月'!G927</f>
        <v/>
      </c>
      <c r="I1072" s="510" t="str">
        <f>'別紙１-4月'!H927</f>
        <v/>
      </c>
      <c r="J1072" s="510" t="str">
        <f>'別紙１-4月'!I927</f>
        <v/>
      </c>
      <c r="K1072" s="510" t="str">
        <f>'別紙１-4月'!J927</f>
        <v/>
      </c>
      <c r="L1072" s="510" t="str">
        <f>'別紙１-4月'!K927</f>
        <v/>
      </c>
      <c r="M1072" s="511" t="str">
        <f>'別紙１-4月'!L927</f>
        <v/>
      </c>
      <c r="N1072" s="512" t="str">
        <f>'別紙１-4月'!M927</f>
        <v/>
      </c>
      <c r="O1072" s="511" t="str">
        <f>'別紙１-4月'!N927</f>
        <v/>
      </c>
      <c r="P1072" s="511" t="str">
        <f>'別紙１-4月'!O927</f>
        <v/>
      </c>
      <c r="Q1072" s="511" t="str">
        <f>'別紙１-4月'!P927</f>
        <v/>
      </c>
      <c r="R1072" s="511" t="str">
        <f>'別紙１-4月'!Q927</f>
        <v/>
      </c>
      <c r="S1072" s="511" t="str">
        <f>'別紙１-4月'!R927</f>
        <v/>
      </c>
      <c r="T1072" s="512" t="str">
        <f>'別紙１-4月'!S927</f>
        <v/>
      </c>
      <c r="U1072" s="512" t="str">
        <f>'別紙１-4月'!T927</f>
        <v/>
      </c>
      <c r="V1072" s="511" t="str">
        <f>'別紙１-4月'!U927</f>
        <v/>
      </c>
      <c r="W1072" s="511" t="str">
        <f>'別紙１-4月'!V927</f>
        <v/>
      </c>
      <c r="X1072" s="510" t="str">
        <f>'別紙１-4月'!W927</f>
        <v/>
      </c>
    </row>
    <row r="1073">
      <c r="B1073" s="510" t="str">
        <f>'別紙１-4月'!A928</f>
        <v/>
      </c>
      <c r="C1073" s="510" t="str">
        <f>'別紙１-4月'!B928</f>
        <v/>
      </c>
      <c r="D1073" s="510" t="str">
        <f>'別紙１-4月'!C928</f>
        <v/>
      </c>
      <c r="E1073" s="510" t="str">
        <f>'別紙１-4月'!D928</f>
        <v/>
      </c>
      <c r="F1073" s="510" t="str">
        <f>'別紙１-4月'!E928</f>
        <v/>
      </c>
      <c r="G1073" s="510" t="str">
        <f>'別紙１-4月'!F928</f>
        <v/>
      </c>
      <c r="H1073" s="510" t="str">
        <f>'別紙１-4月'!G928</f>
        <v/>
      </c>
      <c r="I1073" s="510" t="str">
        <f>'別紙１-4月'!H928</f>
        <v/>
      </c>
      <c r="J1073" s="510" t="str">
        <f>'別紙１-4月'!I928</f>
        <v/>
      </c>
      <c r="K1073" s="510" t="str">
        <f>'別紙１-4月'!J928</f>
        <v/>
      </c>
      <c r="L1073" s="510" t="str">
        <f>'別紙１-4月'!K928</f>
        <v/>
      </c>
      <c r="M1073" s="511" t="str">
        <f>'別紙１-4月'!L928</f>
        <v/>
      </c>
      <c r="N1073" s="512" t="str">
        <f>'別紙１-4月'!M928</f>
        <v/>
      </c>
      <c r="O1073" s="511" t="str">
        <f>'別紙１-4月'!N928</f>
        <v/>
      </c>
      <c r="P1073" s="511" t="str">
        <f>'別紙１-4月'!O928</f>
        <v/>
      </c>
      <c r="Q1073" s="511" t="str">
        <f>'別紙１-4月'!P928</f>
        <v/>
      </c>
      <c r="R1073" s="511" t="str">
        <f>'別紙１-4月'!Q928</f>
        <v/>
      </c>
      <c r="S1073" s="511" t="str">
        <f>'別紙１-4月'!R928</f>
        <v/>
      </c>
      <c r="T1073" s="512" t="str">
        <f>'別紙１-4月'!S928</f>
        <v/>
      </c>
      <c r="U1073" s="512" t="str">
        <f>'別紙１-4月'!T928</f>
        <v/>
      </c>
      <c r="V1073" s="511" t="str">
        <f>'別紙１-4月'!U928</f>
        <v/>
      </c>
      <c r="W1073" s="511" t="str">
        <f>'別紙１-4月'!V928</f>
        <v/>
      </c>
      <c r="X1073" s="510" t="str">
        <f>'別紙１-4月'!W928</f>
        <v/>
      </c>
    </row>
    <row r="1074">
      <c r="B1074" s="510" t="str">
        <f>'別紙１-4月'!A929</f>
        <v/>
      </c>
      <c r="C1074" s="510" t="str">
        <f>'別紙１-4月'!B929</f>
        <v/>
      </c>
      <c r="D1074" s="510" t="str">
        <f>'別紙１-4月'!C929</f>
        <v/>
      </c>
      <c r="E1074" s="510" t="str">
        <f>'別紙１-4月'!D929</f>
        <v/>
      </c>
      <c r="F1074" s="510" t="str">
        <f>'別紙１-4月'!E929</f>
        <v/>
      </c>
      <c r="G1074" s="510" t="str">
        <f>'別紙１-4月'!F929</f>
        <v/>
      </c>
      <c r="H1074" s="510" t="str">
        <f>'別紙１-4月'!G929</f>
        <v/>
      </c>
      <c r="I1074" s="510" t="str">
        <f>'別紙１-4月'!H929</f>
        <v/>
      </c>
      <c r="J1074" s="510" t="str">
        <f>'別紙１-4月'!I929</f>
        <v/>
      </c>
      <c r="K1074" s="510" t="str">
        <f>'別紙１-4月'!J929</f>
        <v/>
      </c>
      <c r="L1074" s="510" t="str">
        <f>'別紙１-4月'!K929</f>
        <v/>
      </c>
      <c r="M1074" s="511" t="str">
        <f>'別紙１-4月'!L929</f>
        <v/>
      </c>
      <c r="N1074" s="512" t="str">
        <f>'別紙１-4月'!M929</f>
        <v/>
      </c>
      <c r="O1074" s="511" t="str">
        <f>'別紙１-4月'!N929</f>
        <v/>
      </c>
      <c r="P1074" s="511" t="str">
        <f>'別紙１-4月'!O929</f>
        <v/>
      </c>
      <c r="Q1074" s="511" t="str">
        <f>'別紙１-4月'!P929</f>
        <v/>
      </c>
      <c r="R1074" s="511" t="str">
        <f>'別紙１-4月'!Q929</f>
        <v/>
      </c>
      <c r="S1074" s="511" t="str">
        <f>'別紙１-4月'!R929</f>
        <v/>
      </c>
      <c r="T1074" s="512" t="str">
        <f>'別紙１-4月'!S929</f>
        <v/>
      </c>
      <c r="U1074" s="512" t="str">
        <f>'別紙１-4月'!T929</f>
        <v/>
      </c>
      <c r="V1074" s="511" t="str">
        <f>'別紙１-4月'!U929</f>
        <v/>
      </c>
      <c r="W1074" s="511" t="str">
        <f>'別紙１-4月'!V929</f>
        <v/>
      </c>
      <c r="X1074" s="510" t="str">
        <f>'別紙１-4月'!W929</f>
        <v/>
      </c>
    </row>
    <row r="1075">
      <c r="B1075" s="510" t="str">
        <f>'別紙１-4月'!A930</f>
        <v/>
      </c>
      <c r="C1075" s="510" t="str">
        <f>'別紙１-4月'!B930</f>
        <v/>
      </c>
      <c r="D1075" s="510" t="str">
        <f>'別紙１-4月'!C930</f>
        <v/>
      </c>
      <c r="E1075" s="510" t="str">
        <f>'別紙１-4月'!D930</f>
        <v/>
      </c>
      <c r="F1075" s="510" t="str">
        <f>'別紙１-4月'!E930</f>
        <v/>
      </c>
      <c r="G1075" s="510" t="str">
        <f>'別紙１-4月'!F930</f>
        <v/>
      </c>
      <c r="H1075" s="510" t="str">
        <f>'別紙１-4月'!G930</f>
        <v/>
      </c>
      <c r="I1075" s="510" t="str">
        <f>'別紙１-4月'!H930</f>
        <v/>
      </c>
      <c r="J1075" s="510" t="str">
        <f>'別紙１-4月'!I930</f>
        <v/>
      </c>
      <c r="K1075" s="510" t="str">
        <f>'別紙１-4月'!J930</f>
        <v/>
      </c>
      <c r="L1075" s="510" t="str">
        <f>'別紙１-4月'!K930</f>
        <v/>
      </c>
      <c r="M1075" s="511" t="str">
        <f>'別紙１-4月'!L930</f>
        <v/>
      </c>
      <c r="N1075" s="512" t="str">
        <f>'別紙１-4月'!M930</f>
        <v/>
      </c>
      <c r="O1075" s="511" t="str">
        <f>'別紙１-4月'!N930</f>
        <v/>
      </c>
      <c r="P1075" s="511" t="str">
        <f>'別紙１-4月'!O930</f>
        <v/>
      </c>
      <c r="Q1075" s="511" t="str">
        <f>'別紙１-4月'!P930</f>
        <v/>
      </c>
      <c r="R1075" s="511" t="str">
        <f>'別紙１-4月'!Q930</f>
        <v/>
      </c>
      <c r="S1075" s="511" t="str">
        <f>'別紙１-4月'!R930</f>
        <v/>
      </c>
      <c r="T1075" s="512" t="str">
        <f>'別紙１-4月'!S930</f>
        <v/>
      </c>
      <c r="U1075" s="512" t="str">
        <f>'別紙１-4月'!T930</f>
        <v/>
      </c>
      <c r="V1075" s="511" t="str">
        <f>'別紙１-4月'!U930</f>
        <v/>
      </c>
      <c r="W1075" s="511" t="str">
        <f>'別紙１-4月'!V930</f>
        <v/>
      </c>
      <c r="X1075" s="510" t="str">
        <f>'別紙１-4月'!W930</f>
        <v/>
      </c>
    </row>
    <row r="1076">
      <c r="B1076" s="510" t="str">
        <f>'別紙１-4月'!A931</f>
        <v/>
      </c>
      <c r="C1076" s="510" t="str">
        <f>'別紙１-4月'!B931</f>
        <v/>
      </c>
      <c r="D1076" s="510" t="str">
        <f>'別紙１-4月'!C931</f>
        <v/>
      </c>
      <c r="E1076" s="510" t="str">
        <f>'別紙１-4月'!D931</f>
        <v/>
      </c>
      <c r="F1076" s="510" t="str">
        <f>'別紙１-4月'!E931</f>
        <v/>
      </c>
      <c r="G1076" s="510" t="str">
        <f>'別紙１-4月'!F931</f>
        <v/>
      </c>
      <c r="H1076" s="510" t="str">
        <f>'別紙１-4月'!G931</f>
        <v/>
      </c>
      <c r="I1076" s="510" t="str">
        <f>'別紙１-4月'!H931</f>
        <v/>
      </c>
      <c r="J1076" s="510" t="str">
        <f>'別紙１-4月'!I931</f>
        <v/>
      </c>
      <c r="K1076" s="510" t="str">
        <f>'別紙１-4月'!J931</f>
        <v/>
      </c>
      <c r="L1076" s="510" t="str">
        <f>'別紙１-4月'!K931</f>
        <v/>
      </c>
      <c r="M1076" s="511" t="str">
        <f>'別紙１-4月'!L931</f>
        <v/>
      </c>
      <c r="N1076" s="512" t="str">
        <f>'別紙１-4月'!M931</f>
        <v/>
      </c>
      <c r="O1076" s="511" t="str">
        <f>'別紙１-4月'!N931</f>
        <v/>
      </c>
      <c r="P1076" s="511" t="str">
        <f>'別紙１-4月'!O931</f>
        <v/>
      </c>
      <c r="Q1076" s="511" t="str">
        <f>'別紙１-4月'!P931</f>
        <v/>
      </c>
      <c r="R1076" s="511" t="str">
        <f>'別紙１-4月'!Q931</f>
        <v/>
      </c>
      <c r="S1076" s="511" t="str">
        <f>'別紙１-4月'!R931</f>
        <v/>
      </c>
      <c r="T1076" s="512" t="str">
        <f>'別紙１-4月'!S931</f>
        <v/>
      </c>
      <c r="U1076" s="512" t="str">
        <f>'別紙１-4月'!T931</f>
        <v/>
      </c>
      <c r="V1076" s="511" t="str">
        <f>'別紙１-4月'!U931</f>
        <v/>
      </c>
      <c r="W1076" s="511" t="str">
        <f>'別紙１-4月'!V931</f>
        <v/>
      </c>
      <c r="X1076" s="510" t="str">
        <f>'別紙１-4月'!W931</f>
        <v/>
      </c>
    </row>
    <row r="1077">
      <c r="B1077" s="510" t="str">
        <f>'別紙１-4月'!A932</f>
        <v/>
      </c>
      <c r="C1077" s="510" t="str">
        <f>'別紙１-4月'!B932</f>
        <v/>
      </c>
      <c r="D1077" s="510" t="str">
        <f>'別紙１-4月'!C932</f>
        <v/>
      </c>
      <c r="E1077" s="510" t="str">
        <f>'別紙１-4月'!D932</f>
        <v/>
      </c>
      <c r="F1077" s="510" t="str">
        <f>'別紙１-4月'!E932</f>
        <v/>
      </c>
      <c r="G1077" s="510" t="str">
        <f>'別紙１-4月'!F932</f>
        <v/>
      </c>
      <c r="H1077" s="510" t="str">
        <f>'別紙１-4月'!G932</f>
        <v/>
      </c>
      <c r="I1077" s="510" t="str">
        <f>'別紙１-4月'!H932</f>
        <v/>
      </c>
      <c r="J1077" s="510" t="str">
        <f>'別紙１-4月'!I932</f>
        <v/>
      </c>
      <c r="K1077" s="510" t="str">
        <f>'別紙１-4月'!J932</f>
        <v/>
      </c>
      <c r="L1077" s="510" t="str">
        <f>'別紙１-4月'!K932</f>
        <v/>
      </c>
      <c r="M1077" s="511" t="str">
        <f>'別紙１-4月'!L932</f>
        <v/>
      </c>
      <c r="N1077" s="512" t="str">
        <f>'別紙１-4月'!M932</f>
        <v/>
      </c>
      <c r="O1077" s="511" t="str">
        <f>'別紙１-4月'!N932</f>
        <v/>
      </c>
      <c r="P1077" s="511" t="str">
        <f>'別紙１-4月'!O932</f>
        <v/>
      </c>
      <c r="Q1077" s="511" t="str">
        <f>'別紙１-4月'!P932</f>
        <v/>
      </c>
      <c r="R1077" s="511" t="str">
        <f>'別紙１-4月'!Q932</f>
        <v/>
      </c>
      <c r="S1077" s="511" t="str">
        <f>'別紙１-4月'!R932</f>
        <v/>
      </c>
      <c r="T1077" s="512" t="str">
        <f>'別紙１-4月'!S932</f>
        <v/>
      </c>
      <c r="U1077" s="512" t="str">
        <f>'別紙１-4月'!T932</f>
        <v/>
      </c>
      <c r="V1077" s="511" t="str">
        <f>'別紙１-4月'!U932</f>
        <v/>
      </c>
      <c r="W1077" s="511" t="str">
        <f>'別紙１-4月'!V932</f>
        <v/>
      </c>
      <c r="X1077" s="510" t="str">
        <f>'別紙１-4月'!W932</f>
        <v/>
      </c>
    </row>
    <row r="1078">
      <c r="B1078" s="510" t="str">
        <f>'別紙１-4月'!A933</f>
        <v/>
      </c>
      <c r="C1078" s="510" t="str">
        <f>'別紙１-4月'!B933</f>
        <v/>
      </c>
      <c r="D1078" s="510" t="str">
        <f>'別紙１-4月'!C933</f>
        <v/>
      </c>
      <c r="E1078" s="510" t="str">
        <f>'別紙１-4月'!D933</f>
        <v/>
      </c>
      <c r="F1078" s="510" t="str">
        <f>'別紙１-4月'!E933</f>
        <v/>
      </c>
      <c r="G1078" s="510" t="str">
        <f>'別紙１-4月'!F933</f>
        <v/>
      </c>
      <c r="H1078" s="510" t="str">
        <f>'別紙１-4月'!G933</f>
        <v/>
      </c>
      <c r="I1078" s="510" t="str">
        <f>'別紙１-4月'!H933</f>
        <v/>
      </c>
      <c r="J1078" s="510" t="str">
        <f>'別紙１-4月'!I933</f>
        <v/>
      </c>
      <c r="K1078" s="510" t="str">
        <f>'別紙１-4月'!J933</f>
        <v/>
      </c>
      <c r="L1078" s="510" t="str">
        <f>'別紙１-4月'!K933</f>
        <v/>
      </c>
      <c r="M1078" s="511" t="str">
        <f>'別紙１-4月'!L933</f>
        <v/>
      </c>
      <c r="N1078" s="512" t="str">
        <f>'別紙１-4月'!M933</f>
        <v/>
      </c>
      <c r="O1078" s="511" t="str">
        <f>'別紙１-4月'!N933</f>
        <v/>
      </c>
      <c r="P1078" s="511" t="str">
        <f>'別紙１-4月'!O933</f>
        <v/>
      </c>
      <c r="Q1078" s="511" t="str">
        <f>'別紙１-4月'!P933</f>
        <v/>
      </c>
      <c r="R1078" s="511" t="str">
        <f>'別紙１-4月'!Q933</f>
        <v/>
      </c>
      <c r="S1078" s="511" t="str">
        <f>'別紙１-4月'!R933</f>
        <v/>
      </c>
      <c r="T1078" s="512" t="str">
        <f>'別紙１-4月'!S933</f>
        <v/>
      </c>
      <c r="U1078" s="512" t="str">
        <f>'別紙１-4月'!T933</f>
        <v/>
      </c>
      <c r="V1078" s="511" t="str">
        <f>'別紙１-4月'!U933</f>
        <v/>
      </c>
      <c r="W1078" s="511" t="str">
        <f>'別紙１-4月'!V933</f>
        <v/>
      </c>
      <c r="X1078" s="510" t="str">
        <f>'別紙１-4月'!W933</f>
        <v/>
      </c>
    </row>
    <row r="1079">
      <c r="B1079" s="510" t="str">
        <f>'別紙１-4月'!A934</f>
        <v/>
      </c>
      <c r="C1079" s="510" t="str">
        <f>'別紙１-4月'!B934</f>
        <v/>
      </c>
      <c r="D1079" s="510" t="str">
        <f>'別紙１-4月'!C934</f>
        <v/>
      </c>
      <c r="E1079" s="510" t="str">
        <f>'別紙１-4月'!D934</f>
        <v/>
      </c>
      <c r="F1079" s="510" t="str">
        <f>'別紙１-4月'!E934</f>
        <v/>
      </c>
      <c r="G1079" s="510" t="str">
        <f>'別紙１-4月'!F934</f>
        <v/>
      </c>
      <c r="H1079" s="510" t="str">
        <f>'別紙１-4月'!G934</f>
        <v/>
      </c>
      <c r="I1079" s="510" t="str">
        <f>'別紙１-4月'!H934</f>
        <v/>
      </c>
      <c r="J1079" s="510" t="str">
        <f>'別紙１-4月'!I934</f>
        <v/>
      </c>
      <c r="K1079" s="510" t="str">
        <f>'別紙１-4月'!J934</f>
        <v/>
      </c>
      <c r="L1079" s="510" t="str">
        <f>'別紙１-4月'!K934</f>
        <v/>
      </c>
      <c r="M1079" s="511" t="str">
        <f>'別紙１-4月'!L934</f>
        <v/>
      </c>
      <c r="N1079" s="512" t="str">
        <f>'別紙１-4月'!M934</f>
        <v/>
      </c>
      <c r="O1079" s="511" t="str">
        <f>'別紙１-4月'!N934</f>
        <v/>
      </c>
      <c r="P1079" s="511" t="str">
        <f>'別紙１-4月'!O934</f>
        <v/>
      </c>
      <c r="Q1079" s="511" t="str">
        <f>'別紙１-4月'!P934</f>
        <v/>
      </c>
      <c r="R1079" s="511" t="str">
        <f>'別紙１-4月'!Q934</f>
        <v/>
      </c>
      <c r="S1079" s="511" t="str">
        <f>'別紙１-4月'!R934</f>
        <v/>
      </c>
      <c r="T1079" s="512" t="str">
        <f>'別紙１-4月'!S934</f>
        <v/>
      </c>
      <c r="U1079" s="512" t="str">
        <f>'別紙１-4月'!T934</f>
        <v/>
      </c>
      <c r="V1079" s="511" t="str">
        <f>'別紙１-4月'!U934</f>
        <v/>
      </c>
      <c r="W1079" s="511" t="str">
        <f>'別紙１-4月'!V934</f>
        <v/>
      </c>
      <c r="X1079" s="510" t="str">
        <f>'別紙１-4月'!W934</f>
        <v/>
      </c>
    </row>
    <row r="1080">
      <c r="B1080" s="510" t="str">
        <f>'別紙１-4月'!A935</f>
        <v/>
      </c>
      <c r="C1080" s="510" t="str">
        <f>'別紙１-4月'!B935</f>
        <v/>
      </c>
      <c r="D1080" s="510" t="str">
        <f>'別紙１-4月'!C935</f>
        <v/>
      </c>
      <c r="E1080" s="510" t="str">
        <f>'別紙１-4月'!D935</f>
        <v/>
      </c>
      <c r="F1080" s="510" t="str">
        <f>'別紙１-4月'!E935</f>
        <v/>
      </c>
      <c r="G1080" s="510" t="str">
        <f>'別紙１-4月'!F935</f>
        <v/>
      </c>
      <c r="H1080" s="510" t="str">
        <f>'別紙１-4月'!G935</f>
        <v/>
      </c>
      <c r="I1080" s="510" t="str">
        <f>'別紙１-4月'!H935</f>
        <v/>
      </c>
      <c r="J1080" s="510" t="str">
        <f>'別紙１-4月'!I935</f>
        <v/>
      </c>
      <c r="K1080" s="510" t="str">
        <f>'別紙１-4月'!J935</f>
        <v/>
      </c>
      <c r="L1080" s="510" t="str">
        <f>'別紙１-4月'!K935</f>
        <v/>
      </c>
      <c r="M1080" s="511" t="str">
        <f>'別紙１-4月'!L935</f>
        <v/>
      </c>
      <c r="N1080" s="512" t="str">
        <f>'別紙１-4月'!M935</f>
        <v/>
      </c>
      <c r="O1080" s="511" t="str">
        <f>'別紙１-4月'!N935</f>
        <v/>
      </c>
      <c r="P1080" s="511" t="str">
        <f>'別紙１-4月'!O935</f>
        <v/>
      </c>
      <c r="Q1080" s="511" t="str">
        <f>'別紙１-4月'!P935</f>
        <v/>
      </c>
      <c r="R1080" s="511" t="str">
        <f>'別紙１-4月'!Q935</f>
        <v/>
      </c>
      <c r="S1080" s="511" t="str">
        <f>'別紙１-4月'!R935</f>
        <v/>
      </c>
      <c r="T1080" s="512" t="str">
        <f>'別紙１-4月'!S935</f>
        <v/>
      </c>
      <c r="U1080" s="512" t="str">
        <f>'別紙１-4月'!T935</f>
        <v/>
      </c>
      <c r="V1080" s="511" t="str">
        <f>'別紙１-4月'!U935</f>
        <v/>
      </c>
      <c r="W1080" s="511" t="str">
        <f>'別紙１-4月'!V935</f>
        <v/>
      </c>
      <c r="X1080" s="510" t="str">
        <f>'別紙１-4月'!W935</f>
        <v/>
      </c>
    </row>
    <row r="1081">
      <c r="B1081" s="510" t="str">
        <f>'別紙１-4月'!A936</f>
        <v/>
      </c>
      <c r="C1081" s="510" t="str">
        <f>'別紙１-4月'!B936</f>
        <v/>
      </c>
      <c r="D1081" s="510" t="str">
        <f>'別紙１-4月'!C936</f>
        <v/>
      </c>
      <c r="E1081" s="510" t="str">
        <f>'別紙１-4月'!D936</f>
        <v/>
      </c>
      <c r="F1081" s="510" t="str">
        <f>'別紙１-4月'!E936</f>
        <v/>
      </c>
      <c r="G1081" s="510" t="str">
        <f>'別紙１-4月'!F936</f>
        <v/>
      </c>
      <c r="H1081" s="510" t="str">
        <f>'別紙１-4月'!G936</f>
        <v/>
      </c>
      <c r="I1081" s="510" t="str">
        <f>'別紙１-4月'!H936</f>
        <v/>
      </c>
      <c r="J1081" s="510" t="str">
        <f>'別紙１-4月'!I936</f>
        <v/>
      </c>
      <c r="K1081" s="510" t="str">
        <f>'別紙１-4月'!J936</f>
        <v/>
      </c>
      <c r="L1081" s="510" t="str">
        <f>'別紙１-4月'!K936</f>
        <v/>
      </c>
      <c r="M1081" s="511" t="str">
        <f>'別紙１-4月'!L936</f>
        <v/>
      </c>
      <c r="N1081" s="512" t="str">
        <f>'別紙１-4月'!M936</f>
        <v/>
      </c>
      <c r="O1081" s="511" t="str">
        <f>'別紙１-4月'!N936</f>
        <v/>
      </c>
      <c r="P1081" s="511" t="str">
        <f>'別紙１-4月'!O936</f>
        <v/>
      </c>
      <c r="Q1081" s="511" t="str">
        <f>'別紙１-4月'!P936</f>
        <v/>
      </c>
      <c r="R1081" s="511" t="str">
        <f>'別紙１-4月'!Q936</f>
        <v/>
      </c>
      <c r="S1081" s="511" t="str">
        <f>'別紙１-4月'!R936</f>
        <v/>
      </c>
      <c r="T1081" s="512" t="str">
        <f>'別紙１-4月'!S936</f>
        <v/>
      </c>
      <c r="U1081" s="512" t="str">
        <f>'別紙１-4月'!T936</f>
        <v/>
      </c>
      <c r="V1081" s="511" t="str">
        <f>'別紙１-4月'!U936</f>
        <v/>
      </c>
      <c r="W1081" s="511" t="str">
        <f>'別紙１-4月'!V936</f>
        <v/>
      </c>
      <c r="X1081" s="510" t="str">
        <f>'別紙１-4月'!W936</f>
        <v/>
      </c>
    </row>
    <row r="1082">
      <c r="B1082" s="510" t="str">
        <f>'別紙１-4月'!A937</f>
        <v/>
      </c>
      <c r="C1082" s="510" t="str">
        <f>'別紙１-4月'!B937</f>
        <v/>
      </c>
      <c r="D1082" s="510" t="str">
        <f>'別紙１-4月'!C937</f>
        <v/>
      </c>
      <c r="E1082" s="510" t="str">
        <f>'別紙１-4月'!D937</f>
        <v/>
      </c>
      <c r="F1082" s="510" t="str">
        <f>'別紙１-4月'!E937</f>
        <v/>
      </c>
      <c r="G1082" s="510" t="str">
        <f>'別紙１-4月'!F937</f>
        <v/>
      </c>
      <c r="H1082" s="510" t="str">
        <f>'別紙１-4月'!G937</f>
        <v/>
      </c>
      <c r="I1082" s="510" t="str">
        <f>'別紙１-4月'!H937</f>
        <v/>
      </c>
      <c r="J1082" s="510" t="str">
        <f>'別紙１-4月'!I937</f>
        <v/>
      </c>
      <c r="K1082" s="510" t="str">
        <f>'別紙１-4月'!J937</f>
        <v/>
      </c>
      <c r="L1082" s="510" t="str">
        <f>'別紙１-4月'!K937</f>
        <v/>
      </c>
      <c r="M1082" s="511" t="str">
        <f>'別紙１-4月'!L937</f>
        <v/>
      </c>
      <c r="N1082" s="512" t="str">
        <f>'別紙１-4月'!M937</f>
        <v/>
      </c>
      <c r="O1082" s="511" t="str">
        <f>'別紙１-4月'!N937</f>
        <v/>
      </c>
      <c r="P1082" s="511" t="str">
        <f>'別紙１-4月'!O937</f>
        <v/>
      </c>
      <c r="Q1082" s="511" t="str">
        <f>'別紙１-4月'!P937</f>
        <v/>
      </c>
      <c r="R1082" s="511" t="str">
        <f>'別紙１-4月'!Q937</f>
        <v/>
      </c>
      <c r="S1082" s="511" t="str">
        <f>'別紙１-4月'!R937</f>
        <v/>
      </c>
      <c r="T1082" s="512" t="str">
        <f>'別紙１-4月'!S937</f>
        <v/>
      </c>
      <c r="U1082" s="512" t="str">
        <f>'別紙１-4月'!T937</f>
        <v/>
      </c>
      <c r="V1082" s="511" t="str">
        <f>'別紙１-4月'!U937</f>
        <v/>
      </c>
      <c r="W1082" s="511" t="str">
        <f>'別紙１-4月'!V937</f>
        <v/>
      </c>
      <c r="X1082" s="510" t="str">
        <f>'別紙１-4月'!W937</f>
        <v/>
      </c>
    </row>
    <row r="1083">
      <c r="B1083" s="510" t="str">
        <f>'別紙１-4月'!A938</f>
        <v/>
      </c>
      <c r="C1083" s="510" t="str">
        <f>'別紙１-4月'!B938</f>
        <v/>
      </c>
      <c r="D1083" s="510" t="str">
        <f>'別紙１-4月'!C938</f>
        <v/>
      </c>
      <c r="E1083" s="510" t="str">
        <f>'別紙１-4月'!D938</f>
        <v/>
      </c>
      <c r="F1083" s="510" t="str">
        <f>'別紙１-4月'!E938</f>
        <v/>
      </c>
      <c r="G1083" s="510" t="str">
        <f>'別紙１-4月'!F938</f>
        <v/>
      </c>
      <c r="H1083" s="510" t="str">
        <f>'別紙１-4月'!G938</f>
        <v/>
      </c>
      <c r="I1083" s="510" t="str">
        <f>'別紙１-4月'!H938</f>
        <v/>
      </c>
      <c r="J1083" s="510" t="str">
        <f>'別紙１-4月'!I938</f>
        <v/>
      </c>
      <c r="K1083" s="510" t="str">
        <f>'別紙１-4月'!J938</f>
        <v/>
      </c>
      <c r="L1083" s="510" t="str">
        <f>'別紙１-4月'!K938</f>
        <v/>
      </c>
      <c r="M1083" s="511" t="str">
        <f>'別紙１-4月'!L938</f>
        <v/>
      </c>
      <c r="N1083" s="512" t="str">
        <f>'別紙１-4月'!M938</f>
        <v/>
      </c>
      <c r="O1083" s="511" t="str">
        <f>'別紙１-4月'!N938</f>
        <v/>
      </c>
      <c r="P1083" s="511" t="str">
        <f>'別紙１-4月'!O938</f>
        <v/>
      </c>
      <c r="Q1083" s="511" t="str">
        <f>'別紙１-4月'!P938</f>
        <v/>
      </c>
      <c r="R1083" s="511" t="str">
        <f>'別紙１-4月'!Q938</f>
        <v/>
      </c>
      <c r="S1083" s="511" t="str">
        <f>'別紙１-4月'!R938</f>
        <v/>
      </c>
      <c r="T1083" s="512" t="str">
        <f>'別紙１-4月'!S938</f>
        <v/>
      </c>
      <c r="U1083" s="512" t="str">
        <f>'別紙１-4月'!T938</f>
        <v/>
      </c>
      <c r="V1083" s="511" t="str">
        <f>'別紙１-4月'!U938</f>
        <v/>
      </c>
      <c r="W1083" s="511" t="str">
        <f>'別紙１-4月'!V938</f>
        <v/>
      </c>
      <c r="X1083" s="510" t="str">
        <f>'別紙１-4月'!W938</f>
        <v/>
      </c>
    </row>
    <row r="1084">
      <c r="B1084" s="510" t="str">
        <f>'別紙１-4月'!A939</f>
        <v/>
      </c>
      <c r="C1084" s="510" t="str">
        <f>'別紙１-4月'!B939</f>
        <v/>
      </c>
      <c r="D1084" s="510" t="str">
        <f>'別紙１-4月'!C939</f>
        <v/>
      </c>
      <c r="E1084" s="510" t="str">
        <f>'別紙１-4月'!D939</f>
        <v/>
      </c>
      <c r="F1084" s="510" t="str">
        <f>'別紙１-4月'!E939</f>
        <v/>
      </c>
      <c r="G1084" s="510" t="str">
        <f>'別紙１-4月'!F939</f>
        <v/>
      </c>
      <c r="H1084" s="510" t="str">
        <f>'別紙１-4月'!G939</f>
        <v/>
      </c>
      <c r="I1084" s="510" t="str">
        <f>'別紙１-4月'!H939</f>
        <v/>
      </c>
      <c r="J1084" s="510" t="str">
        <f>'別紙１-4月'!I939</f>
        <v/>
      </c>
      <c r="K1084" s="510" t="str">
        <f>'別紙１-4月'!J939</f>
        <v/>
      </c>
      <c r="L1084" s="510" t="str">
        <f>'別紙１-4月'!K939</f>
        <v/>
      </c>
      <c r="M1084" s="511" t="str">
        <f>'別紙１-4月'!L939</f>
        <v/>
      </c>
      <c r="N1084" s="512" t="str">
        <f>'別紙１-4月'!M939</f>
        <v/>
      </c>
      <c r="O1084" s="511" t="str">
        <f>'別紙１-4月'!N939</f>
        <v/>
      </c>
      <c r="P1084" s="511" t="str">
        <f>'別紙１-4月'!O939</f>
        <v/>
      </c>
      <c r="Q1084" s="511" t="str">
        <f>'別紙１-4月'!P939</f>
        <v/>
      </c>
      <c r="R1084" s="511" t="str">
        <f>'別紙１-4月'!Q939</f>
        <v/>
      </c>
      <c r="S1084" s="511" t="str">
        <f>'別紙１-4月'!R939</f>
        <v/>
      </c>
      <c r="T1084" s="512" t="str">
        <f>'別紙１-4月'!S939</f>
        <v/>
      </c>
      <c r="U1084" s="512" t="str">
        <f>'別紙１-4月'!T939</f>
        <v/>
      </c>
      <c r="V1084" s="511" t="str">
        <f>'別紙１-4月'!U939</f>
        <v/>
      </c>
      <c r="W1084" s="511" t="str">
        <f>'別紙１-4月'!V939</f>
        <v/>
      </c>
      <c r="X1084" s="510" t="str">
        <f>'別紙１-4月'!W939</f>
        <v/>
      </c>
    </row>
    <row r="1085">
      <c r="B1085" s="510" t="str">
        <f>'別紙１-4月'!A940</f>
        <v/>
      </c>
      <c r="C1085" s="510" t="str">
        <f>'別紙１-4月'!B940</f>
        <v/>
      </c>
      <c r="D1085" s="510" t="str">
        <f>'別紙１-4月'!C940</f>
        <v/>
      </c>
      <c r="E1085" s="510" t="str">
        <f>'別紙１-4月'!D940</f>
        <v/>
      </c>
      <c r="F1085" s="510" t="str">
        <f>'別紙１-4月'!E940</f>
        <v/>
      </c>
      <c r="G1085" s="510" t="str">
        <f>'別紙１-4月'!F940</f>
        <v/>
      </c>
      <c r="H1085" s="510" t="str">
        <f>'別紙１-4月'!G940</f>
        <v/>
      </c>
      <c r="I1085" s="510" t="str">
        <f>'別紙１-4月'!H940</f>
        <v/>
      </c>
      <c r="J1085" s="510" t="str">
        <f>'別紙１-4月'!I940</f>
        <v/>
      </c>
      <c r="K1085" s="510" t="str">
        <f>'別紙１-4月'!J940</f>
        <v/>
      </c>
      <c r="L1085" s="510" t="str">
        <f>'別紙１-4月'!K940</f>
        <v/>
      </c>
      <c r="M1085" s="511" t="str">
        <f>'別紙１-4月'!L940</f>
        <v/>
      </c>
      <c r="N1085" s="512" t="str">
        <f>'別紙１-4月'!M940</f>
        <v/>
      </c>
      <c r="O1085" s="511" t="str">
        <f>'別紙１-4月'!N940</f>
        <v/>
      </c>
      <c r="P1085" s="511" t="str">
        <f>'別紙１-4月'!O940</f>
        <v/>
      </c>
      <c r="Q1085" s="511" t="str">
        <f>'別紙１-4月'!P940</f>
        <v/>
      </c>
      <c r="R1085" s="511" t="str">
        <f>'別紙１-4月'!Q940</f>
        <v/>
      </c>
      <c r="S1085" s="511" t="str">
        <f>'別紙１-4月'!R940</f>
        <v/>
      </c>
      <c r="T1085" s="512" t="str">
        <f>'別紙１-4月'!S940</f>
        <v/>
      </c>
      <c r="U1085" s="512" t="str">
        <f>'別紙１-4月'!T940</f>
        <v/>
      </c>
      <c r="V1085" s="511" t="str">
        <f>'別紙１-4月'!U940</f>
        <v/>
      </c>
      <c r="W1085" s="511" t="str">
        <f>'別紙１-4月'!V940</f>
        <v/>
      </c>
      <c r="X1085" s="510" t="str">
        <f>'別紙１-4月'!W940</f>
        <v/>
      </c>
    </row>
    <row r="1086">
      <c r="B1086" s="510" t="str">
        <f>'別紙１-4月'!A941</f>
        <v/>
      </c>
      <c r="C1086" s="510" t="str">
        <f>'別紙１-4月'!B941</f>
        <v/>
      </c>
      <c r="D1086" s="510" t="str">
        <f>'別紙１-4月'!C941</f>
        <v/>
      </c>
      <c r="E1086" s="510" t="str">
        <f>'別紙１-4月'!D941</f>
        <v/>
      </c>
      <c r="F1086" s="510" t="str">
        <f>'別紙１-4月'!E941</f>
        <v/>
      </c>
      <c r="G1086" s="510" t="str">
        <f>'別紙１-4月'!F941</f>
        <v/>
      </c>
      <c r="H1086" s="510" t="str">
        <f>'別紙１-4月'!G941</f>
        <v/>
      </c>
      <c r="I1086" s="510" t="str">
        <f>'別紙１-4月'!H941</f>
        <v/>
      </c>
      <c r="J1086" s="510" t="str">
        <f>'別紙１-4月'!I941</f>
        <v/>
      </c>
      <c r="K1086" s="510" t="str">
        <f>'別紙１-4月'!J941</f>
        <v/>
      </c>
      <c r="L1086" s="510" t="str">
        <f>'別紙１-4月'!K941</f>
        <v/>
      </c>
      <c r="M1086" s="511" t="str">
        <f>'別紙１-4月'!L941</f>
        <v/>
      </c>
      <c r="N1086" s="512" t="str">
        <f>'別紙１-4月'!M941</f>
        <v/>
      </c>
      <c r="O1086" s="511" t="str">
        <f>'別紙１-4月'!N941</f>
        <v/>
      </c>
      <c r="P1086" s="511" t="str">
        <f>'別紙１-4月'!O941</f>
        <v/>
      </c>
      <c r="Q1086" s="511" t="str">
        <f>'別紙１-4月'!P941</f>
        <v/>
      </c>
      <c r="R1086" s="511" t="str">
        <f>'別紙１-4月'!Q941</f>
        <v/>
      </c>
      <c r="S1086" s="511" t="str">
        <f>'別紙１-4月'!R941</f>
        <v/>
      </c>
      <c r="T1086" s="512" t="str">
        <f>'別紙１-4月'!S941</f>
        <v/>
      </c>
      <c r="U1086" s="512" t="str">
        <f>'別紙１-4月'!T941</f>
        <v/>
      </c>
      <c r="V1086" s="511" t="str">
        <f>'別紙１-4月'!U941</f>
        <v/>
      </c>
      <c r="W1086" s="511" t="str">
        <f>'別紙１-4月'!V941</f>
        <v/>
      </c>
      <c r="X1086" s="510" t="str">
        <f>'別紙１-4月'!W941</f>
        <v/>
      </c>
    </row>
    <row r="1087">
      <c r="B1087" s="510" t="str">
        <f>'別紙１-4月'!A942</f>
        <v/>
      </c>
      <c r="C1087" s="510" t="str">
        <f>'別紙１-4月'!B942</f>
        <v/>
      </c>
      <c r="D1087" s="510" t="str">
        <f>'別紙１-4月'!C942</f>
        <v/>
      </c>
      <c r="E1087" s="510" t="str">
        <f>'別紙１-4月'!D942</f>
        <v/>
      </c>
      <c r="F1087" s="510" t="str">
        <f>'別紙１-4月'!E942</f>
        <v/>
      </c>
      <c r="G1087" s="510" t="str">
        <f>'別紙１-4月'!F942</f>
        <v/>
      </c>
      <c r="H1087" s="510" t="str">
        <f>'別紙１-4月'!G942</f>
        <v/>
      </c>
      <c r="I1087" s="510" t="str">
        <f>'別紙１-4月'!H942</f>
        <v/>
      </c>
      <c r="J1087" s="510" t="str">
        <f>'別紙１-4月'!I942</f>
        <v/>
      </c>
      <c r="K1087" s="510" t="str">
        <f>'別紙１-4月'!J942</f>
        <v/>
      </c>
      <c r="L1087" s="510" t="str">
        <f>'別紙１-4月'!K942</f>
        <v/>
      </c>
      <c r="M1087" s="511" t="str">
        <f>'別紙１-4月'!L942</f>
        <v/>
      </c>
      <c r="N1087" s="512" t="str">
        <f>'別紙１-4月'!M942</f>
        <v/>
      </c>
      <c r="O1087" s="511" t="str">
        <f>'別紙１-4月'!N942</f>
        <v/>
      </c>
      <c r="P1087" s="511" t="str">
        <f>'別紙１-4月'!O942</f>
        <v/>
      </c>
      <c r="Q1087" s="511" t="str">
        <f>'別紙１-4月'!P942</f>
        <v/>
      </c>
      <c r="R1087" s="511" t="str">
        <f>'別紙１-4月'!Q942</f>
        <v/>
      </c>
      <c r="S1087" s="511" t="str">
        <f>'別紙１-4月'!R942</f>
        <v/>
      </c>
      <c r="T1087" s="512" t="str">
        <f>'別紙１-4月'!S942</f>
        <v/>
      </c>
      <c r="U1087" s="512" t="str">
        <f>'別紙１-4月'!T942</f>
        <v/>
      </c>
      <c r="V1087" s="511" t="str">
        <f>'別紙１-4月'!U942</f>
        <v/>
      </c>
      <c r="W1087" s="511" t="str">
        <f>'別紙１-4月'!V942</f>
        <v/>
      </c>
      <c r="X1087" s="510" t="str">
        <f>'別紙１-4月'!W942</f>
        <v/>
      </c>
    </row>
    <row r="1088">
      <c r="B1088" s="510" t="str">
        <f>'別紙１-4月'!A943</f>
        <v/>
      </c>
      <c r="C1088" s="510" t="str">
        <f>'別紙１-4月'!B943</f>
        <v/>
      </c>
      <c r="D1088" s="510" t="str">
        <f>'別紙１-4月'!C943</f>
        <v/>
      </c>
      <c r="E1088" s="510" t="str">
        <f>'別紙１-4月'!D943</f>
        <v/>
      </c>
      <c r="F1088" s="510" t="str">
        <f>'別紙１-4月'!E943</f>
        <v/>
      </c>
      <c r="G1088" s="510" t="str">
        <f>'別紙１-4月'!F943</f>
        <v/>
      </c>
      <c r="H1088" s="510" t="str">
        <f>'別紙１-4月'!G943</f>
        <v/>
      </c>
      <c r="I1088" s="510" t="str">
        <f>'別紙１-4月'!H943</f>
        <v/>
      </c>
      <c r="J1088" s="510" t="str">
        <f>'別紙１-4月'!I943</f>
        <v/>
      </c>
      <c r="K1088" s="510" t="str">
        <f>'別紙１-4月'!J943</f>
        <v/>
      </c>
      <c r="L1088" s="510" t="str">
        <f>'別紙１-4月'!K943</f>
        <v/>
      </c>
      <c r="M1088" s="511" t="str">
        <f>'別紙１-4月'!L943</f>
        <v/>
      </c>
      <c r="N1088" s="512" t="str">
        <f>'別紙１-4月'!M943</f>
        <v/>
      </c>
      <c r="O1088" s="511" t="str">
        <f>'別紙１-4月'!N943</f>
        <v/>
      </c>
      <c r="P1088" s="511" t="str">
        <f>'別紙１-4月'!O943</f>
        <v/>
      </c>
      <c r="Q1088" s="511" t="str">
        <f>'別紙１-4月'!P943</f>
        <v/>
      </c>
      <c r="R1088" s="511" t="str">
        <f>'別紙１-4月'!Q943</f>
        <v/>
      </c>
      <c r="S1088" s="511" t="str">
        <f>'別紙１-4月'!R943</f>
        <v/>
      </c>
      <c r="T1088" s="512" t="str">
        <f>'別紙１-4月'!S943</f>
        <v/>
      </c>
      <c r="U1088" s="512" t="str">
        <f>'別紙１-4月'!T943</f>
        <v/>
      </c>
      <c r="V1088" s="511" t="str">
        <f>'別紙１-4月'!U943</f>
        <v/>
      </c>
      <c r="W1088" s="511" t="str">
        <f>'別紙１-4月'!V943</f>
        <v/>
      </c>
      <c r="X1088" s="510" t="str">
        <f>'別紙１-4月'!W943</f>
        <v/>
      </c>
    </row>
    <row r="1089">
      <c r="B1089" s="510" t="str">
        <f>'別紙１-4月'!A944</f>
        <v/>
      </c>
      <c r="C1089" s="510" t="str">
        <f>'別紙１-4月'!B944</f>
        <v/>
      </c>
      <c r="D1089" s="510" t="str">
        <f>'別紙１-4月'!C944</f>
        <v/>
      </c>
      <c r="E1089" s="510" t="str">
        <f>'別紙１-4月'!D944</f>
        <v/>
      </c>
      <c r="F1089" s="510" t="str">
        <f>'別紙１-4月'!E944</f>
        <v/>
      </c>
      <c r="G1089" s="510" t="str">
        <f>'別紙１-4月'!F944</f>
        <v/>
      </c>
      <c r="H1089" s="510" t="str">
        <f>'別紙１-4月'!G944</f>
        <v/>
      </c>
      <c r="I1089" s="510" t="str">
        <f>'別紙１-4月'!H944</f>
        <v/>
      </c>
      <c r="J1089" s="510" t="str">
        <f>'別紙１-4月'!I944</f>
        <v/>
      </c>
      <c r="K1089" s="510" t="str">
        <f>'別紙１-4月'!J944</f>
        <v/>
      </c>
      <c r="L1089" s="510" t="str">
        <f>'別紙１-4月'!K944</f>
        <v/>
      </c>
      <c r="M1089" s="511" t="str">
        <f>'別紙１-4月'!L944</f>
        <v/>
      </c>
      <c r="N1089" s="512" t="str">
        <f>'別紙１-4月'!M944</f>
        <v/>
      </c>
      <c r="O1089" s="511" t="str">
        <f>'別紙１-4月'!N944</f>
        <v/>
      </c>
      <c r="P1089" s="511" t="str">
        <f>'別紙１-4月'!O944</f>
        <v/>
      </c>
      <c r="Q1089" s="511" t="str">
        <f>'別紙１-4月'!P944</f>
        <v/>
      </c>
      <c r="R1089" s="511" t="str">
        <f>'別紙１-4月'!Q944</f>
        <v/>
      </c>
      <c r="S1089" s="511" t="str">
        <f>'別紙１-4月'!R944</f>
        <v/>
      </c>
      <c r="T1089" s="512" t="str">
        <f>'別紙１-4月'!S944</f>
        <v/>
      </c>
      <c r="U1089" s="512" t="str">
        <f>'別紙１-4月'!T944</f>
        <v/>
      </c>
      <c r="V1089" s="511" t="str">
        <f>'別紙１-4月'!U944</f>
        <v/>
      </c>
      <c r="W1089" s="511" t="str">
        <f>'別紙１-4月'!V944</f>
        <v/>
      </c>
      <c r="X1089" s="510" t="str">
        <f>'別紙１-4月'!W944</f>
        <v/>
      </c>
    </row>
    <row r="1090">
      <c r="B1090" s="510" t="str">
        <f>'別紙１-4月'!A945</f>
        <v/>
      </c>
      <c r="C1090" s="510" t="str">
        <f>'別紙１-4月'!B945</f>
        <v/>
      </c>
      <c r="D1090" s="510" t="str">
        <f>'別紙１-4月'!C945</f>
        <v/>
      </c>
      <c r="E1090" s="510" t="str">
        <f>'別紙１-4月'!D945</f>
        <v/>
      </c>
      <c r="F1090" s="510" t="str">
        <f>'別紙１-4月'!E945</f>
        <v/>
      </c>
      <c r="G1090" s="510" t="str">
        <f>'別紙１-4月'!F945</f>
        <v/>
      </c>
      <c r="H1090" s="510" t="str">
        <f>'別紙１-4月'!G945</f>
        <v/>
      </c>
      <c r="I1090" s="510" t="str">
        <f>'別紙１-4月'!H945</f>
        <v/>
      </c>
      <c r="J1090" s="510" t="str">
        <f>'別紙１-4月'!I945</f>
        <v/>
      </c>
      <c r="K1090" s="510" t="str">
        <f>'別紙１-4月'!J945</f>
        <v/>
      </c>
      <c r="L1090" s="510" t="str">
        <f>'別紙１-4月'!K945</f>
        <v/>
      </c>
      <c r="M1090" s="511" t="str">
        <f>'別紙１-4月'!L945</f>
        <v/>
      </c>
      <c r="N1090" s="512" t="str">
        <f>'別紙１-4月'!M945</f>
        <v/>
      </c>
      <c r="O1090" s="511" t="str">
        <f>'別紙１-4月'!N945</f>
        <v/>
      </c>
      <c r="P1090" s="511" t="str">
        <f>'別紙１-4月'!O945</f>
        <v/>
      </c>
      <c r="Q1090" s="511" t="str">
        <f>'別紙１-4月'!P945</f>
        <v/>
      </c>
      <c r="R1090" s="511" t="str">
        <f>'別紙１-4月'!Q945</f>
        <v/>
      </c>
      <c r="S1090" s="511" t="str">
        <f>'別紙１-4月'!R945</f>
        <v/>
      </c>
      <c r="T1090" s="512" t="str">
        <f>'別紙１-4月'!S945</f>
        <v/>
      </c>
      <c r="U1090" s="512" t="str">
        <f>'別紙１-4月'!T945</f>
        <v/>
      </c>
      <c r="V1090" s="511" t="str">
        <f>'別紙１-4月'!U945</f>
        <v/>
      </c>
      <c r="W1090" s="511" t="str">
        <f>'別紙１-4月'!V945</f>
        <v/>
      </c>
      <c r="X1090" s="510" t="str">
        <f>'別紙１-4月'!W945</f>
        <v/>
      </c>
    </row>
    <row r="1091">
      <c r="B1091" s="510" t="str">
        <f>'別紙１-4月'!A946</f>
        <v/>
      </c>
      <c r="C1091" s="510" t="str">
        <f>'別紙１-4月'!B946</f>
        <v/>
      </c>
      <c r="D1091" s="510" t="str">
        <f>'別紙１-4月'!C946</f>
        <v/>
      </c>
      <c r="E1091" s="510" t="str">
        <f>'別紙１-4月'!D946</f>
        <v/>
      </c>
      <c r="F1091" s="510" t="str">
        <f>'別紙１-4月'!E946</f>
        <v/>
      </c>
      <c r="G1091" s="510" t="str">
        <f>'別紙１-4月'!F946</f>
        <v/>
      </c>
      <c r="H1091" s="510" t="str">
        <f>'別紙１-4月'!G946</f>
        <v/>
      </c>
      <c r="I1091" s="510" t="str">
        <f>'別紙１-4月'!H946</f>
        <v/>
      </c>
      <c r="J1091" s="510" t="str">
        <f>'別紙１-4月'!I946</f>
        <v/>
      </c>
      <c r="K1091" s="510" t="str">
        <f>'別紙１-4月'!J946</f>
        <v/>
      </c>
      <c r="L1091" s="510" t="str">
        <f>'別紙１-4月'!K946</f>
        <v/>
      </c>
      <c r="M1091" s="511" t="str">
        <f>'別紙１-4月'!L946</f>
        <v/>
      </c>
      <c r="N1091" s="512" t="str">
        <f>'別紙１-4月'!M946</f>
        <v/>
      </c>
      <c r="O1091" s="511" t="str">
        <f>'別紙１-4月'!N946</f>
        <v/>
      </c>
      <c r="P1091" s="511" t="str">
        <f>'別紙１-4月'!O946</f>
        <v/>
      </c>
      <c r="Q1091" s="511" t="str">
        <f>'別紙１-4月'!P946</f>
        <v/>
      </c>
      <c r="R1091" s="511" t="str">
        <f>'別紙１-4月'!Q946</f>
        <v/>
      </c>
      <c r="S1091" s="511" t="str">
        <f>'別紙１-4月'!R946</f>
        <v/>
      </c>
      <c r="T1091" s="512" t="str">
        <f>'別紙１-4月'!S946</f>
        <v/>
      </c>
      <c r="U1091" s="512" t="str">
        <f>'別紙１-4月'!T946</f>
        <v/>
      </c>
      <c r="V1091" s="511" t="str">
        <f>'別紙１-4月'!U946</f>
        <v/>
      </c>
      <c r="W1091" s="511" t="str">
        <f>'別紙１-4月'!V946</f>
        <v/>
      </c>
      <c r="X1091" s="510" t="str">
        <f>'別紙１-4月'!W946</f>
        <v/>
      </c>
    </row>
    <row r="1092">
      <c r="B1092" s="510" t="str">
        <f>'別紙１-4月'!A947</f>
        <v/>
      </c>
      <c r="C1092" s="510" t="str">
        <f>'別紙１-4月'!B947</f>
        <v/>
      </c>
      <c r="D1092" s="510" t="str">
        <f>'別紙１-4月'!C947</f>
        <v/>
      </c>
      <c r="E1092" s="510" t="str">
        <f>'別紙１-4月'!D947</f>
        <v/>
      </c>
      <c r="F1092" s="510" t="str">
        <f>'別紙１-4月'!E947</f>
        <v/>
      </c>
      <c r="G1092" s="510" t="str">
        <f>'別紙１-4月'!F947</f>
        <v/>
      </c>
      <c r="H1092" s="510" t="str">
        <f>'別紙１-4月'!G947</f>
        <v/>
      </c>
      <c r="I1092" s="510" t="str">
        <f>'別紙１-4月'!H947</f>
        <v/>
      </c>
      <c r="J1092" s="510" t="str">
        <f>'別紙１-4月'!I947</f>
        <v/>
      </c>
      <c r="K1092" s="510" t="str">
        <f>'別紙１-4月'!J947</f>
        <v/>
      </c>
      <c r="L1092" s="510" t="str">
        <f>'別紙１-4月'!K947</f>
        <v/>
      </c>
      <c r="M1092" s="511" t="str">
        <f>'別紙１-4月'!L947</f>
        <v/>
      </c>
      <c r="N1092" s="512" t="str">
        <f>'別紙１-4月'!M947</f>
        <v/>
      </c>
      <c r="O1092" s="511" t="str">
        <f>'別紙１-4月'!N947</f>
        <v/>
      </c>
      <c r="P1092" s="511" t="str">
        <f>'別紙１-4月'!O947</f>
        <v/>
      </c>
      <c r="Q1092" s="511" t="str">
        <f>'別紙１-4月'!P947</f>
        <v/>
      </c>
      <c r="R1092" s="511" t="str">
        <f>'別紙１-4月'!Q947</f>
        <v/>
      </c>
      <c r="S1092" s="511" t="str">
        <f>'別紙１-4月'!R947</f>
        <v/>
      </c>
      <c r="T1092" s="512" t="str">
        <f>'別紙１-4月'!S947</f>
        <v/>
      </c>
      <c r="U1092" s="512" t="str">
        <f>'別紙１-4月'!T947</f>
        <v/>
      </c>
      <c r="V1092" s="511" t="str">
        <f>'別紙１-4月'!U947</f>
        <v/>
      </c>
      <c r="W1092" s="511" t="str">
        <f>'別紙１-4月'!V947</f>
        <v/>
      </c>
      <c r="X1092" s="510" t="str">
        <f>'別紙１-4月'!W947</f>
        <v/>
      </c>
    </row>
    <row r="1093">
      <c r="B1093" s="510" t="str">
        <f>'別紙１-4月'!A948</f>
        <v/>
      </c>
      <c r="C1093" s="510" t="str">
        <f>'別紙１-4月'!B948</f>
        <v/>
      </c>
      <c r="D1093" s="510" t="str">
        <f>'別紙１-4月'!C948</f>
        <v/>
      </c>
      <c r="E1093" s="510" t="str">
        <f>'別紙１-4月'!D948</f>
        <v/>
      </c>
      <c r="F1093" s="510" t="str">
        <f>'別紙１-4月'!E948</f>
        <v/>
      </c>
      <c r="G1093" s="510" t="str">
        <f>'別紙１-4月'!F948</f>
        <v/>
      </c>
      <c r="H1093" s="510" t="str">
        <f>'別紙１-4月'!G948</f>
        <v/>
      </c>
      <c r="I1093" s="510" t="str">
        <f>'別紙１-4月'!H948</f>
        <v/>
      </c>
      <c r="J1093" s="510" t="str">
        <f>'別紙１-4月'!I948</f>
        <v/>
      </c>
      <c r="K1093" s="510" t="str">
        <f>'別紙１-4月'!J948</f>
        <v/>
      </c>
      <c r="L1093" s="510" t="str">
        <f>'別紙１-4月'!K948</f>
        <v/>
      </c>
      <c r="M1093" s="511" t="str">
        <f>'別紙１-4月'!L948</f>
        <v/>
      </c>
      <c r="N1093" s="512" t="str">
        <f>'別紙１-4月'!M948</f>
        <v/>
      </c>
      <c r="O1093" s="511" t="str">
        <f>'別紙１-4月'!N948</f>
        <v/>
      </c>
      <c r="P1093" s="511" t="str">
        <f>'別紙１-4月'!O948</f>
        <v/>
      </c>
      <c r="Q1093" s="511" t="str">
        <f>'別紙１-4月'!P948</f>
        <v/>
      </c>
      <c r="R1093" s="511" t="str">
        <f>'別紙１-4月'!Q948</f>
        <v/>
      </c>
      <c r="S1093" s="511" t="str">
        <f>'別紙１-4月'!R948</f>
        <v/>
      </c>
      <c r="T1093" s="512" t="str">
        <f>'別紙１-4月'!S948</f>
        <v/>
      </c>
      <c r="U1093" s="512" t="str">
        <f>'別紙１-4月'!T948</f>
        <v/>
      </c>
      <c r="V1093" s="511" t="str">
        <f>'別紙１-4月'!U948</f>
        <v/>
      </c>
      <c r="W1093" s="511" t="str">
        <f>'別紙１-4月'!V948</f>
        <v/>
      </c>
      <c r="X1093" s="510" t="str">
        <f>'別紙１-4月'!W948</f>
        <v/>
      </c>
    </row>
    <row r="1094">
      <c r="B1094" s="510" t="str">
        <f>'別紙１-4月'!A949</f>
        <v/>
      </c>
      <c r="C1094" s="510" t="str">
        <f>'別紙１-4月'!B949</f>
        <v/>
      </c>
      <c r="D1094" s="510" t="str">
        <f>'別紙１-4月'!C949</f>
        <v/>
      </c>
      <c r="E1094" s="510" t="str">
        <f>'別紙１-4月'!D949</f>
        <v/>
      </c>
      <c r="F1094" s="510" t="str">
        <f>'別紙１-4月'!E949</f>
        <v/>
      </c>
      <c r="G1094" s="510" t="str">
        <f>'別紙１-4月'!F949</f>
        <v/>
      </c>
      <c r="H1094" s="510" t="str">
        <f>'別紙１-4月'!G949</f>
        <v/>
      </c>
      <c r="I1094" s="510" t="str">
        <f>'別紙１-4月'!H949</f>
        <v/>
      </c>
      <c r="J1094" s="510" t="str">
        <f>'別紙１-4月'!I949</f>
        <v/>
      </c>
      <c r="K1094" s="510" t="str">
        <f>'別紙１-4月'!J949</f>
        <v/>
      </c>
      <c r="L1094" s="510" t="str">
        <f>'別紙１-4月'!K949</f>
        <v/>
      </c>
      <c r="M1094" s="511" t="str">
        <f>'別紙１-4月'!L949</f>
        <v/>
      </c>
      <c r="N1094" s="512" t="str">
        <f>'別紙１-4月'!M949</f>
        <v/>
      </c>
      <c r="O1094" s="511" t="str">
        <f>'別紙１-4月'!N949</f>
        <v/>
      </c>
      <c r="P1094" s="511" t="str">
        <f>'別紙１-4月'!O949</f>
        <v/>
      </c>
      <c r="Q1094" s="511" t="str">
        <f>'別紙１-4月'!P949</f>
        <v/>
      </c>
      <c r="R1094" s="511" t="str">
        <f>'別紙１-4月'!Q949</f>
        <v/>
      </c>
      <c r="S1094" s="511" t="str">
        <f>'別紙１-4月'!R949</f>
        <v/>
      </c>
      <c r="T1094" s="512" t="str">
        <f>'別紙１-4月'!S949</f>
        <v/>
      </c>
      <c r="U1094" s="512" t="str">
        <f>'別紙１-4月'!T949</f>
        <v/>
      </c>
      <c r="V1094" s="511" t="str">
        <f>'別紙１-4月'!U949</f>
        <v/>
      </c>
      <c r="W1094" s="511" t="str">
        <f>'別紙１-4月'!V949</f>
        <v/>
      </c>
      <c r="X1094" s="510" t="str">
        <f>'別紙１-4月'!W949</f>
        <v/>
      </c>
    </row>
    <row r="1095">
      <c r="B1095" s="510" t="str">
        <f>'別紙１-4月'!A950</f>
        <v/>
      </c>
      <c r="C1095" s="510" t="str">
        <f>'別紙１-4月'!B950</f>
        <v/>
      </c>
      <c r="D1095" s="510" t="str">
        <f>'別紙１-4月'!C950</f>
        <v/>
      </c>
      <c r="E1095" s="510" t="str">
        <f>'別紙１-4月'!D950</f>
        <v/>
      </c>
      <c r="F1095" s="510" t="str">
        <f>'別紙１-4月'!E950</f>
        <v/>
      </c>
      <c r="G1095" s="510" t="str">
        <f>'別紙１-4月'!F950</f>
        <v/>
      </c>
      <c r="H1095" s="510" t="str">
        <f>'別紙１-4月'!G950</f>
        <v/>
      </c>
      <c r="I1095" s="510" t="str">
        <f>'別紙１-4月'!H950</f>
        <v/>
      </c>
      <c r="J1095" s="510" t="str">
        <f>'別紙１-4月'!I950</f>
        <v/>
      </c>
      <c r="K1095" s="510" t="str">
        <f>'別紙１-4月'!J950</f>
        <v/>
      </c>
      <c r="L1095" s="510" t="str">
        <f>'別紙１-4月'!K950</f>
        <v/>
      </c>
      <c r="M1095" s="511" t="str">
        <f>'別紙１-4月'!L950</f>
        <v/>
      </c>
      <c r="N1095" s="512" t="str">
        <f>'別紙１-4月'!M950</f>
        <v/>
      </c>
      <c r="O1095" s="511" t="str">
        <f>'別紙１-4月'!N950</f>
        <v/>
      </c>
      <c r="P1095" s="511" t="str">
        <f>'別紙１-4月'!O950</f>
        <v/>
      </c>
      <c r="Q1095" s="511" t="str">
        <f>'別紙１-4月'!P950</f>
        <v/>
      </c>
      <c r="R1095" s="511" t="str">
        <f>'別紙１-4月'!Q950</f>
        <v/>
      </c>
      <c r="S1095" s="511" t="str">
        <f>'別紙１-4月'!R950</f>
        <v/>
      </c>
      <c r="T1095" s="512" t="str">
        <f>'別紙１-4月'!S950</f>
        <v/>
      </c>
      <c r="U1095" s="512" t="str">
        <f>'別紙１-4月'!T950</f>
        <v/>
      </c>
      <c r="V1095" s="511" t="str">
        <f>'別紙１-4月'!U950</f>
        <v/>
      </c>
      <c r="W1095" s="511" t="str">
        <f>'別紙１-4月'!V950</f>
        <v/>
      </c>
      <c r="X1095" s="510" t="str">
        <f>'別紙１-4月'!W950</f>
        <v/>
      </c>
    </row>
    <row r="1096">
      <c r="B1096" s="510" t="str">
        <f>'別紙１-4月'!A951</f>
        <v/>
      </c>
      <c r="C1096" s="510" t="str">
        <f>'別紙１-4月'!B951</f>
        <v/>
      </c>
      <c r="D1096" s="510" t="str">
        <f>'別紙１-4月'!C951</f>
        <v/>
      </c>
      <c r="E1096" s="510" t="str">
        <f>'別紙１-4月'!D951</f>
        <v/>
      </c>
      <c r="F1096" s="510" t="str">
        <f>'別紙１-4月'!E951</f>
        <v/>
      </c>
      <c r="G1096" s="510" t="str">
        <f>'別紙１-4月'!F951</f>
        <v/>
      </c>
      <c r="H1096" s="510" t="str">
        <f>'別紙１-4月'!G951</f>
        <v/>
      </c>
      <c r="I1096" s="510" t="str">
        <f>'別紙１-4月'!H951</f>
        <v/>
      </c>
      <c r="J1096" s="510" t="str">
        <f>'別紙１-4月'!I951</f>
        <v/>
      </c>
      <c r="K1096" s="510" t="str">
        <f>'別紙１-4月'!J951</f>
        <v/>
      </c>
      <c r="L1096" s="510" t="str">
        <f>'別紙１-4月'!K951</f>
        <v/>
      </c>
      <c r="M1096" s="511" t="str">
        <f>'別紙１-4月'!L951</f>
        <v/>
      </c>
      <c r="N1096" s="512" t="str">
        <f>'別紙１-4月'!M951</f>
        <v/>
      </c>
      <c r="O1096" s="511" t="str">
        <f>'別紙１-4月'!N951</f>
        <v/>
      </c>
      <c r="P1096" s="511" t="str">
        <f>'別紙１-4月'!O951</f>
        <v/>
      </c>
      <c r="Q1096" s="511" t="str">
        <f>'別紙１-4月'!P951</f>
        <v/>
      </c>
      <c r="R1096" s="511" t="str">
        <f>'別紙１-4月'!Q951</f>
        <v/>
      </c>
      <c r="S1096" s="511" t="str">
        <f>'別紙１-4月'!R951</f>
        <v/>
      </c>
      <c r="T1096" s="512" t="str">
        <f>'別紙１-4月'!S951</f>
        <v/>
      </c>
      <c r="U1096" s="512" t="str">
        <f>'別紙１-4月'!T951</f>
        <v/>
      </c>
      <c r="V1096" s="511" t="str">
        <f>'別紙１-4月'!U951</f>
        <v/>
      </c>
      <c r="W1096" s="511" t="str">
        <f>'別紙１-4月'!V951</f>
        <v/>
      </c>
      <c r="X1096" s="510" t="str">
        <f>'別紙１-4月'!W951</f>
        <v/>
      </c>
    </row>
    <row r="1097">
      <c r="B1097" s="510" t="str">
        <f>'別紙１-4月'!A952</f>
        <v/>
      </c>
      <c r="C1097" s="510" t="str">
        <f>'別紙１-4月'!B952</f>
        <v/>
      </c>
      <c r="D1097" s="510" t="str">
        <f>'別紙１-4月'!C952</f>
        <v/>
      </c>
      <c r="E1097" s="510" t="str">
        <f>'別紙１-4月'!D952</f>
        <v/>
      </c>
      <c r="F1097" s="510" t="str">
        <f>'別紙１-4月'!E952</f>
        <v/>
      </c>
      <c r="G1097" s="510" t="str">
        <f>'別紙１-4月'!F952</f>
        <v/>
      </c>
      <c r="H1097" s="510" t="str">
        <f>'別紙１-4月'!G952</f>
        <v/>
      </c>
      <c r="I1097" s="510" t="str">
        <f>'別紙１-4月'!H952</f>
        <v/>
      </c>
      <c r="J1097" s="510" t="str">
        <f>'別紙１-4月'!I952</f>
        <v/>
      </c>
      <c r="K1097" s="510" t="str">
        <f>'別紙１-4月'!J952</f>
        <v/>
      </c>
      <c r="L1097" s="510" t="str">
        <f>'別紙１-4月'!K952</f>
        <v/>
      </c>
      <c r="M1097" s="511" t="str">
        <f>'別紙１-4月'!L952</f>
        <v/>
      </c>
      <c r="N1097" s="512" t="str">
        <f>'別紙１-4月'!M952</f>
        <v/>
      </c>
      <c r="O1097" s="511" t="str">
        <f>'別紙１-4月'!N952</f>
        <v/>
      </c>
      <c r="P1097" s="511" t="str">
        <f>'別紙１-4月'!O952</f>
        <v/>
      </c>
      <c r="Q1097" s="511" t="str">
        <f>'別紙１-4月'!P952</f>
        <v/>
      </c>
      <c r="R1097" s="511" t="str">
        <f>'別紙１-4月'!Q952</f>
        <v/>
      </c>
      <c r="S1097" s="511" t="str">
        <f>'別紙１-4月'!R952</f>
        <v/>
      </c>
      <c r="T1097" s="512" t="str">
        <f>'別紙１-4月'!S952</f>
        <v/>
      </c>
      <c r="U1097" s="512" t="str">
        <f>'別紙１-4月'!T952</f>
        <v/>
      </c>
      <c r="V1097" s="511" t="str">
        <f>'別紙１-4月'!U952</f>
        <v/>
      </c>
      <c r="W1097" s="511" t="str">
        <f>'別紙１-4月'!V952</f>
        <v/>
      </c>
      <c r="X1097" s="510" t="str">
        <f>'別紙１-4月'!W952</f>
        <v/>
      </c>
    </row>
    <row r="1098">
      <c r="B1098" s="510" t="str">
        <f>'別紙１-4月'!A953</f>
        <v/>
      </c>
      <c r="C1098" s="510" t="str">
        <f>'別紙１-4月'!B953</f>
        <v/>
      </c>
      <c r="D1098" s="510" t="str">
        <f>'別紙１-4月'!C953</f>
        <v/>
      </c>
      <c r="E1098" s="510" t="str">
        <f>'別紙１-4月'!D953</f>
        <v/>
      </c>
      <c r="F1098" s="510" t="str">
        <f>'別紙１-4月'!E953</f>
        <v/>
      </c>
      <c r="G1098" s="510" t="str">
        <f>'別紙１-4月'!F953</f>
        <v/>
      </c>
      <c r="H1098" s="510" t="str">
        <f>'別紙１-4月'!G953</f>
        <v/>
      </c>
      <c r="I1098" s="510" t="str">
        <f>'別紙１-4月'!H953</f>
        <v/>
      </c>
      <c r="J1098" s="510" t="str">
        <f>'別紙１-4月'!I953</f>
        <v/>
      </c>
      <c r="K1098" s="510" t="str">
        <f>'別紙１-4月'!J953</f>
        <v/>
      </c>
      <c r="L1098" s="510" t="str">
        <f>'別紙１-4月'!K953</f>
        <v/>
      </c>
      <c r="M1098" s="511" t="str">
        <f>'別紙１-4月'!L953</f>
        <v/>
      </c>
      <c r="N1098" s="512" t="str">
        <f>'別紙１-4月'!M953</f>
        <v/>
      </c>
      <c r="O1098" s="511" t="str">
        <f>'別紙１-4月'!N953</f>
        <v/>
      </c>
      <c r="P1098" s="511" t="str">
        <f>'別紙１-4月'!O953</f>
        <v/>
      </c>
      <c r="Q1098" s="511" t="str">
        <f>'別紙１-4月'!P953</f>
        <v/>
      </c>
      <c r="R1098" s="511" t="str">
        <f>'別紙１-4月'!Q953</f>
        <v/>
      </c>
      <c r="S1098" s="511" t="str">
        <f>'別紙１-4月'!R953</f>
        <v/>
      </c>
      <c r="T1098" s="512" t="str">
        <f>'別紙１-4月'!S953</f>
        <v/>
      </c>
      <c r="U1098" s="512" t="str">
        <f>'別紙１-4月'!T953</f>
        <v/>
      </c>
      <c r="V1098" s="511" t="str">
        <f>'別紙１-4月'!U953</f>
        <v/>
      </c>
      <c r="W1098" s="511" t="str">
        <f>'別紙１-4月'!V953</f>
        <v/>
      </c>
      <c r="X1098" s="510" t="str">
        <f>'別紙１-4月'!W953</f>
        <v/>
      </c>
    </row>
    <row r="1099">
      <c r="B1099" s="510" t="str">
        <f>'別紙１-4月'!A954</f>
        <v/>
      </c>
      <c r="C1099" s="510" t="str">
        <f>'別紙１-4月'!B954</f>
        <v/>
      </c>
      <c r="D1099" s="510" t="str">
        <f>'別紙１-4月'!C954</f>
        <v/>
      </c>
      <c r="E1099" s="510" t="str">
        <f>'別紙１-4月'!D954</f>
        <v/>
      </c>
      <c r="F1099" s="510" t="str">
        <f>'別紙１-4月'!E954</f>
        <v/>
      </c>
      <c r="G1099" s="510" t="str">
        <f>'別紙１-4月'!F954</f>
        <v/>
      </c>
      <c r="H1099" s="510" t="str">
        <f>'別紙１-4月'!G954</f>
        <v/>
      </c>
      <c r="I1099" s="510" t="str">
        <f>'別紙１-4月'!H954</f>
        <v/>
      </c>
      <c r="J1099" s="510" t="str">
        <f>'別紙１-4月'!I954</f>
        <v/>
      </c>
      <c r="K1099" s="510" t="str">
        <f>'別紙１-4月'!J954</f>
        <v/>
      </c>
      <c r="L1099" s="510" t="str">
        <f>'別紙１-4月'!K954</f>
        <v/>
      </c>
      <c r="M1099" s="511" t="str">
        <f>'別紙１-4月'!L954</f>
        <v/>
      </c>
      <c r="N1099" s="512" t="str">
        <f>'別紙１-4月'!M954</f>
        <v/>
      </c>
      <c r="O1099" s="511" t="str">
        <f>'別紙１-4月'!N954</f>
        <v/>
      </c>
      <c r="P1099" s="511" t="str">
        <f>'別紙１-4月'!O954</f>
        <v/>
      </c>
      <c r="Q1099" s="511" t="str">
        <f>'別紙１-4月'!P954</f>
        <v/>
      </c>
      <c r="R1099" s="511" t="str">
        <f>'別紙１-4月'!Q954</f>
        <v/>
      </c>
      <c r="S1099" s="511" t="str">
        <f>'別紙１-4月'!R954</f>
        <v/>
      </c>
      <c r="T1099" s="512" t="str">
        <f>'別紙１-4月'!S954</f>
        <v/>
      </c>
      <c r="U1099" s="512" t="str">
        <f>'別紙１-4月'!T954</f>
        <v/>
      </c>
      <c r="V1099" s="511" t="str">
        <f>'別紙１-4月'!U954</f>
        <v/>
      </c>
      <c r="W1099" s="511" t="str">
        <f>'別紙１-4月'!V954</f>
        <v/>
      </c>
      <c r="X1099" s="510" t="str">
        <f>'別紙１-4月'!W954</f>
        <v/>
      </c>
    </row>
    <row r="1100">
      <c r="B1100" s="510" t="str">
        <f>'別紙１-4月'!A955</f>
        <v/>
      </c>
      <c r="C1100" s="510" t="str">
        <f>'別紙１-4月'!B955</f>
        <v/>
      </c>
      <c r="D1100" s="510" t="str">
        <f>'別紙１-4月'!C955</f>
        <v/>
      </c>
      <c r="E1100" s="510" t="str">
        <f>'別紙１-4月'!D955</f>
        <v/>
      </c>
      <c r="F1100" s="510" t="str">
        <f>'別紙１-4月'!E955</f>
        <v/>
      </c>
      <c r="G1100" s="510" t="str">
        <f>'別紙１-4月'!F955</f>
        <v/>
      </c>
      <c r="H1100" s="510" t="str">
        <f>'別紙１-4月'!G955</f>
        <v/>
      </c>
      <c r="I1100" s="510" t="str">
        <f>'別紙１-4月'!H955</f>
        <v/>
      </c>
      <c r="J1100" s="510" t="str">
        <f>'別紙１-4月'!I955</f>
        <v/>
      </c>
      <c r="K1100" s="510" t="str">
        <f>'別紙１-4月'!J955</f>
        <v/>
      </c>
      <c r="L1100" s="510" t="str">
        <f>'別紙１-4月'!K955</f>
        <v/>
      </c>
      <c r="M1100" s="511" t="str">
        <f>'別紙１-4月'!L955</f>
        <v/>
      </c>
      <c r="N1100" s="512" t="str">
        <f>'別紙１-4月'!M955</f>
        <v/>
      </c>
      <c r="O1100" s="511" t="str">
        <f>'別紙１-4月'!N955</f>
        <v/>
      </c>
      <c r="P1100" s="511" t="str">
        <f>'別紙１-4月'!O955</f>
        <v/>
      </c>
      <c r="Q1100" s="511" t="str">
        <f>'別紙１-4月'!P955</f>
        <v/>
      </c>
      <c r="R1100" s="511" t="str">
        <f>'別紙１-4月'!Q955</f>
        <v/>
      </c>
      <c r="S1100" s="511" t="str">
        <f>'別紙１-4月'!R955</f>
        <v/>
      </c>
      <c r="T1100" s="512" t="str">
        <f>'別紙１-4月'!S955</f>
        <v/>
      </c>
      <c r="U1100" s="512" t="str">
        <f>'別紙１-4月'!T955</f>
        <v/>
      </c>
      <c r="V1100" s="511" t="str">
        <f>'別紙１-4月'!U955</f>
        <v/>
      </c>
      <c r="W1100" s="511" t="str">
        <f>'別紙１-4月'!V955</f>
        <v/>
      </c>
      <c r="X1100" s="510" t="str">
        <f>'別紙１-4月'!W955</f>
        <v/>
      </c>
    </row>
    <row r="1101">
      <c r="B1101" s="510" t="str">
        <f>'別紙１-4月'!A956</f>
        <v/>
      </c>
      <c r="C1101" s="510" t="str">
        <f>'別紙１-4月'!B956</f>
        <v/>
      </c>
      <c r="D1101" s="510" t="str">
        <f>'別紙１-4月'!C956</f>
        <v/>
      </c>
      <c r="E1101" s="510" t="str">
        <f>'別紙１-4月'!D956</f>
        <v/>
      </c>
      <c r="F1101" s="510" t="str">
        <f>'別紙１-4月'!E956</f>
        <v/>
      </c>
      <c r="G1101" s="510" t="str">
        <f>'別紙１-4月'!F956</f>
        <v/>
      </c>
      <c r="H1101" s="510" t="str">
        <f>'別紙１-4月'!G956</f>
        <v/>
      </c>
      <c r="I1101" s="510" t="str">
        <f>'別紙１-4月'!H956</f>
        <v/>
      </c>
      <c r="J1101" s="510" t="str">
        <f>'別紙１-4月'!I956</f>
        <v/>
      </c>
      <c r="K1101" s="510" t="str">
        <f>'別紙１-4月'!J956</f>
        <v/>
      </c>
      <c r="L1101" s="510" t="str">
        <f>'別紙１-4月'!K956</f>
        <v/>
      </c>
      <c r="M1101" s="511" t="str">
        <f>'別紙１-4月'!L956</f>
        <v/>
      </c>
      <c r="N1101" s="512" t="str">
        <f>'別紙１-4月'!M956</f>
        <v/>
      </c>
      <c r="O1101" s="511" t="str">
        <f>'別紙１-4月'!N956</f>
        <v/>
      </c>
      <c r="P1101" s="511" t="str">
        <f>'別紙１-4月'!O956</f>
        <v/>
      </c>
      <c r="Q1101" s="511" t="str">
        <f>'別紙１-4月'!P956</f>
        <v/>
      </c>
      <c r="R1101" s="511" t="str">
        <f>'別紙１-4月'!Q956</f>
        <v/>
      </c>
      <c r="S1101" s="511" t="str">
        <f>'別紙１-4月'!R956</f>
        <v/>
      </c>
      <c r="T1101" s="512" t="str">
        <f>'別紙１-4月'!S956</f>
        <v/>
      </c>
      <c r="U1101" s="512" t="str">
        <f>'別紙１-4月'!T956</f>
        <v/>
      </c>
      <c r="V1101" s="511" t="str">
        <f>'別紙１-4月'!U956</f>
        <v/>
      </c>
      <c r="W1101" s="511" t="str">
        <f>'別紙１-4月'!V956</f>
        <v/>
      </c>
      <c r="X1101" s="510" t="str">
        <f>'別紙１-4月'!W956</f>
        <v/>
      </c>
    </row>
    <row r="1102">
      <c r="B1102" s="510" t="str">
        <f>'別紙１-4月'!A957</f>
        <v/>
      </c>
      <c r="C1102" s="510" t="str">
        <f>'別紙１-4月'!B957</f>
        <v/>
      </c>
      <c r="D1102" s="510" t="str">
        <f>'別紙１-4月'!C957</f>
        <v/>
      </c>
      <c r="E1102" s="510" t="str">
        <f>'別紙１-4月'!D957</f>
        <v/>
      </c>
      <c r="F1102" s="510" t="str">
        <f>'別紙１-4月'!E957</f>
        <v/>
      </c>
      <c r="G1102" s="510" t="str">
        <f>'別紙１-4月'!F957</f>
        <v/>
      </c>
      <c r="H1102" s="510" t="str">
        <f>'別紙１-4月'!G957</f>
        <v/>
      </c>
      <c r="I1102" s="510" t="str">
        <f>'別紙１-4月'!H957</f>
        <v/>
      </c>
      <c r="J1102" s="510" t="str">
        <f>'別紙１-4月'!I957</f>
        <v/>
      </c>
      <c r="K1102" s="510" t="str">
        <f>'別紙１-4月'!J957</f>
        <v/>
      </c>
      <c r="L1102" s="510" t="str">
        <f>'別紙１-4月'!K957</f>
        <v/>
      </c>
      <c r="M1102" s="511" t="str">
        <f>'別紙１-4月'!L957</f>
        <v/>
      </c>
      <c r="N1102" s="512" t="str">
        <f>'別紙１-4月'!M957</f>
        <v/>
      </c>
      <c r="O1102" s="511" t="str">
        <f>'別紙１-4月'!N957</f>
        <v/>
      </c>
      <c r="P1102" s="511" t="str">
        <f>'別紙１-4月'!O957</f>
        <v/>
      </c>
      <c r="Q1102" s="511" t="str">
        <f>'別紙１-4月'!P957</f>
        <v/>
      </c>
      <c r="R1102" s="511" t="str">
        <f>'別紙１-4月'!Q957</f>
        <v/>
      </c>
      <c r="S1102" s="511" t="str">
        <f>'別紙１-4月'!R957</f>
        <v/>
      </c>
      <c r="T1102" s="512" t="str">
        <f>'別紙１-4月'!S957</f>
        <v/>
      </c>
      <c r="U1102" s="512" t="str">
        <f>'別紙１-4月'!T957</f>
        <v/>
      </c>
      <c r="V1102" s="511" t="str">
        <f>'別紙１-4月'!U957</f>
        <v/>
      </c>
      <c r="W1102" s="511" t="str">
        <f>'別紙１-4月'!V957</f>
        <v/>
      </c>
      <c r="X1102" s="510" t="str">
        <f>'別紙１-4月'!W957</f>
        <v/>
      </c>
    </row>
    <row r="1103">
      <c r="B1103" s="510" t="str">
        <f>'別紙１-4月'!A958</f>
        <v/>
      </c>
      <c r="C1103" s="510" t="str">
        <f>'別紙１-4月'!B958</f>
        <v/>
      </c>
      <c r="D1103" s="510" t="str">
        <f>'別紙１-4月'!C958</f>
        <v/>
      </c>
      <c r="E1103" s="510" t="str">
        <f>'別紙１-4月'!D958</f>
        <v/>
      </c>
      <c r="F1103" s="510" t="str">
        <f>'別紙１-4月'!E958</f>
        <v/>
      </c>
      <c r="G1103" s="510" t="str">
        <f>'別紙１-4月'!F958</f>
        <v/>
      </c>
      <c r="H1103" s="510" t="str">
        <f>'別紙１-4月'!G958</f>
        <v/>
      </c>
      <c r="I1103" s="510" t="str">
        <f>'別紙１-4月'!H958</f>
        <v/>
      </c>
      <c r="J1103" s="510" t="str">
        <f>'別紙１-4月'!I958</f>
        <v/>
      </c>
      <c r="K1103" s="510" t="str">
        <f>'別紙１-4月'!J958</f>
        <v/>
      </c>
      <c r="L1103" s="510" t="str">
        <f>'別紙１-4月'!K958</f>
        <v/>
      </c>
      <c r="M1103" s="511" t="str">
        <f>'別紙１-4月'!L958</f>
        <v/>
      </c>
      <c r="N1103" s="512" t="str">
        <f>'別紙１-4月'!M958</f>
        <v/>
      </c>
      <c r="O1103" s="511" t="str">
        <f>'別紙１-4月'!N958</f>
        <v/>
      </c>
      <c r="P1103" s="511" t="str">
        <f>'別紙１-4月'!O958</f>
        <v/>
      </c>
      <c r="Q1103" s="511" t="str">
        <f>'別紙１-4月'!P958</f>
        <v/>
      </c>
      <c r="R1103" s="511" t="str">
        <f>'別紙１-4月'!Q958</f>
        <v/>
      </c>
      <c r="S1103" s="511" t="str">
        <f>'別紙１-4月'!R958</f>
        <v/>
      </c>
      <c r="T1103" s="512" t="str">
        <f>'別紙１-4月'!S958</f>
        <v/>
      </c>
      <c r="U1103" s="512" t="str">
        <f>'別紙１-4月'!T958</f>
        <v/>
      </c>
      <c r="V1103" s="511" t="str">
        <f>'別紙１-4月'!U958</f>
        <v/>
      </c>
      <c r="W1103" s="511" t="str">
        <f>'別紙１-4月'!V958</f>
        <v/>
      </c>
      <c r="X1103" s="510" t="str">
        <f>'別紙１-4月'!W958</f>
        <v/>
      </c>
    </row>
    <row r="1104">
      <c r="B1104" s="510" t="str">
        <f>'別紙１-4月'!A959</f>
        <v/>
      </c>
      <c r="C1104" s="510" t="str">
        <f>'別紙１-4月'!B959</f>
        <v/>
      </c>
      <c r="D1104" s="510" t="str">
        <f>'別紙１-4月'!C959</f>
        <v/>
      </c>
      <c r="E1104" s="510" t="str">
        <f>'別紙１-4月'!D959</f>
        <v/>
      </c>
      <c r="F1104" s="510" t="str">
        <f>'別紙１-4月'!E959</f>
        <v/>
      </c>
      <c r="G1104" s="510" t="str">
        <f>'別紙１-4月'!F959</f>
        <v/>
      </c>
      <c r="H1104" s="510" t="str">
        <f>'別紙１-4月'!G959</f>
        <v/>
      </c>
      <c r="I1104" s="510" t="str">
        <f>'別紙１-4月'!H959</f>
        <v/>
      </c>
      <c r="J1104" s="510" t="str">
        <f>'別紙１-4月'!I959</f>
        <v/>
      </c>
      <c r="K1104" s="510" t="str">
        <f>'別紙１-4月'!J959</f>
        <v/>
      </c>
      <c r="L1104" s="510" t="str">
        <f>'別紙１-4月'!K959</f>
        <v/>
      </c>
      <c r="M1104" s="511" t="str">
        <f>'別紙１-4月'!L959</f>
        <v/>
      </c>
      <c r="N1104" s="512" t="str">
        <f>'別紙１-4月'!M959</f>
        <v/>
      </c>
      <c r="O1104" s="511" t="str">
        <f>'別紙１-4月'!N959</f>
        <v/>
      </c>
      <c r="P1104" s="511" t="str">
        <f>'別紙１-4月'!O959</f>
        <v/>
      </c>
      <c r="Q1104" s="511" t="str">
        <f>'別紙１-4月'!P959</f>
        <v/>
      </c>
      <c r="R1104" s="511" t="str">
        <f>'別紙１-4月'!Q959</f>
        <v/>
      </c>
      <c r="S1104" s="511" t="str">
        <f>'別紙１-4月'!R959</f>
        <v/>
      </c>
      <c r="T1104" s="512" t="str">
        <f>'別紙１-4月'!S959</f>
        <v/>
      </c>
      <c r="U1104" s="512" t="str">
        <f>'別紙１-4月'!T959</f>
        <v/>
      </c>
      <c r="V1104" s="511" t="str">
        <f>'別紙１-4月'!U959</f>
        <v/>
      </c>
      <c r="W1104" s="511" t="str">
        <f>'別紙１-4月'!V959</f>
        <v/>
      </c>
      <c r="X1104" s="510" t="str">
        <f>'別紙１-4月'!W959</f>
        <v/>
      </c>
    </row>
    <row r="1105">
      <c r="B1105" s="510" t="str">
        <f>'別紙１-4月'!A960</f>
        <v/>
      </c>
      <c r="C1105" s="510" t="str">
        <f>'別紙１-4月'!B960</f>
        <v/>
      </c>
      <c r="D1105" s="510" t="str">
        <f>'別紙１-4月'!C960</f>
        <v/>
      </c>
      <c r="E1105" s="510" t="str">
        <f>'別紙１-4月'!D960</f>
        <v/>
      </c>
      <c r="F1105" s="510" t="str">
        <f>'別紙１-4月'!E960</f>
        <v/>
      </c>
      <c r="G1105" s="510" t="str">
        <f>'別紙１-4月'!F960</f>
        <v/>
      </c>
      <c r="H1105" s="510" t="str">
        <f>'別紙１-4月'!G960</f>
        <v/>
      </c>
      <c r="I1105" s="510" t="str">
        <f>'別紙１-4月'!H960</f>
        <v/>
      </c>
      <c r="J1105" s="510" t="str">
        <f>'別紙１-4月'!I960</f>
        <v/>
      </c>
      <c r="K1105" s="510" t="str">
        <f>'別紙１-4月'!J960</f>
        <v/>
      </c>
      <c r="L1105" s="510" t="str">
        <f>'別紙１-4月'!K960</f>
        <v/>
      </c>
      <c r="M1105" s="511" t="str">
        <f>'別紙１-4月'!L960</f>
        <v/>
      </c>
      <c r="N1105" s="512" t="str">
        <f>'別紙１-4月'!M960</f>
        <v/>
      </c>
      <c r="O1105" s="511" t="str">
        <f>'別紙１-4月'!N960</f>
        <v/>
      </c>
      <c r="P1105" s="511" t="str">
        <f>'別紙１-4月'!O960</f>
        <v/>
      </c>
      <c r="Q1105" s="511" t="str">
        <f>'別紙１-4月'!P960</f>
        <v/>
      </c>
      <c r="R1105" s="511" t="str">
        <f>'別紙１-4月'!Q960</f>
        <v/>
      </c>
      <c r="S1105" s="511" t="str">
        <f>'別紙１-4月'!R960</f>
        <v/>
      </c>
      <c r="T1105" s="512" t="str">
        <f>'別紙１-4月'!S960</f>
        <v/>
      </c>
      <c r="U1105" s="512" t="str">
        <f>'別紙１-4月'!T960</f>
        <v/>
      </c>
      <c r="V1105" s="511" t="str">
        <f>'別紙１-4月'!U960</f>
        <v/>
      </c>
      <c r="W1105" s="511" t="str">
        <f>'別紙１-4月'!V960</f>
        <v/>
      </c>
      <c r="X1105" s="510" t="str">
        <f>'別紙１-4月'!W960</f>
        <v/>
      </c>
    </row>
    <row r="1106">
      <c r="B1106" s="510" t="str">
        <f>'別紙１-4月'!A961</f>
        <v/>
      </c>
      <c r="C1106" s="510" t="str">
        <f>'別紙１-4月'!B961</f>
        <v/>
      </c>
      <c r="D1106" s="510" t="str">
        <f>'別紙１-4月'!C961</f>
        <v/>
      </c>
      <c r="E1106" s="510" t="str">
        <f>'別紙１-4月'!D961</f>
        <v/>
      </c>
      <c r="F1106" s="510" t="str">
        <f>'別紙１-4月'!E961</f>
        <v/>
      </c>
      <c r="G1106" s="510" t="str">
        <f>'別紙１-4月'!F961</f>
        <v/>
      </c>
      <c r="H1106" s="510" t="str">
        <f>'別紙１-4月'!G961</f>
        <v/>
      </c>
      <c r="I1106" s="510" t="str">
        <f>'別紙１-4月'!H961</f>
        <v/>
      </c>
      <c r="J1106" s="510" t="str">
        <f>'別紙１-4月'!I961</f>
        <v/>
      </c>
      <c r="K1106" s="510" t="str">
        <f>'別紙１-4月'!J961</f>
        <v/>
      </c>
      <c r="L1106" s="510" t="str">
        <f>'別紙１-4月'!K961</f>
        <v/>
      </c>
      <c r="M1106" s="511" t="str">
        <f>'別紙１-4月'!L961</f>
        <v/>
      </c>
      <c r="N1106" s="512" t="str">
        <f>'別紙１-4月'!M961</f>
        <v/>
      </c>
      <c r="O1106" s="511" t="str">
        <f>'別紙１-4月'!N961</f>
        <v/>
      </c>
      <c r="P1106" s="511" t="str">
        <f>'別紙１-4月'!O961</f>
        <v/>
      </c>
      <c r="Q1106" s="511" t="str">
        <f>'別紙１-4月'!P961</f>
        <v/>
      </c>
      <c r="R1106" s="511" t="str">
        <f>'別紙１-4月'!Q961</f>
        <v/>
      </c>
      <c r="S1106" s="511" t="str">
        <f>'別紙１-4月'!R961</f>
        <v/>
      </c>
      <c r="T1106" s="512" t="str">
        <f>'別紙１-4月'!S961</f>
        <v/>
      </c>
      <c r="U1106" s="512" t="str">
        <f>'別紙１-4月'!T961</f>
        <v/>
      </c>
      <c r="V1106" s="511" t="str">
        <f>'別紙１-4月'!U961</f>
        <v/>
      </c>
      <c r="W1106" s="511" t="str">
        <f>'別紙１-4月'!V961</f>
        <v/>
      </c>
      <c r="X1106" s="510" t="str">
        <f>'別紙１-4月'!W961</f>
        <v/>
      </c>
    </row>
    <row r="1107">
      <c r="B1107" s="510" t="str">
        <f>'別紙１-4月'!A962</f>
        <v/>
      </c>
      <c r="C1107" s="510" t="str">
        <f>'別紙１-4月'!B962</f>
        <v/>
      </c>
      <c r="D1107" s="510" t="str">
        <f>'別紙１-4月'!C962</f>
        <v/>
      </c>
      <c r="E1107" s="510" t="str">
        <f>'別紙１-4月'!D962</f>
        <v/>
      </c>
      <c r="F1107" s="510" t="str">
        <f>'別紙１-4月'!E962</f>
        <v/>
      </c>
      <c r="G1107" s="510" t="str">
        <f>'別紙１-4月'!F962</f>
        <v/>
      </c>
      <c r="H1107" s="510" t="str">
        <f>'別紙１-4月'!G962</f>
        <v/>
      </c>
      <c r="I1107" s="510" t="str">
        <f>'別紙１-4月'!H962</f>
        <v/>
      </c>
      <c r="J1107" s="510" t="str">
        <f>'別紙１-4月'!I962</f>
        <v/>
      </c>
      <c r="K1107" s="510" t="str">
        <f>'別紙１-4月'!J962</f>
        <v/>
      </c>
      <c r="L1107" s="510" t="str">
        <f>'別紙１-4月'!K962</f>
        <v/>
      </c>
      <c r="M1107" s="511" t="str">
        <f>'別紙１-4月'!L962</f>
        <v/>
      </c>
      <c r="N1107" s="512" t="str">
        <f>'別紙１-4月'!M962</f>
        <v/>
      </c>
      <c r="O1107" s="511" t="str">
        <f>'別紙１-4月'!N962</f>
        <v/>
      </c>
      <c r="P1107" s="511" t="str">
        <f>'別紙１-4月'!O962</f>
        <v/>
      </c>
      <c r="Q1107" s="511" t="str">
        <f>'別紙１-4月'!P962</f>
        <v/>
      </c>
      <c r="R1107" s="511" t="str">
        <f>'別紙１-4月'!Q962</f>
        <v/>
      </c>
      <c r="S1107" s="511" t="str">
        <f>'別紙１-4月'!R962</f>
        <v/>
      </c>
      <c r="T1107" s="512" t="str">
        <f>'別紙１-4月'!S962</f>
        <v/>
      </c>
      <c r="U1107" s="512" t="str">
        <f>'別紙１-4月'!T962</f>
        <v/>
      </c>
      <c r="V1107" s="511" t="str">
        <f>'別紙１-4月'!U962</f>
        <v/>
      </c>
      <c r="W1107" s="511" t="str">
        <f>'別紙１-4月'!V962</f>
        <v/>
      </c>
      <c r="X1107" s="510" t="str">
        <f>'別紙１-4月'!W962</f>
        <v/>
      </c>
    </row>
    <row r="1108">
      <c r="B1108" s="510" t="str">
        <f>'別紙１-4月'!A963</f>
        <v/>
      </c>
      <c r="C1108" s="510" t="str">
        <f>'別紙１-4月'!B963</f>
        <v/>
      </c>
      <c r="D1108" s="510" t="str">
        <f>'別紙１-4月'!C963</f>
        <v/>
      </c>
      <c r="E1108" s="510" t="str">
        <f>'別紙１-4月'!D963</f>
        <v/>
      </c>
      <c r="F1108" s="510" t="str">
        <f>'別紙１-4月'!E963</f>
        <v/>
      </c>
      <c r="G1108" s="510" t="str">
        <f>'別紙１-4月'!F963</f>
        <v/>
      </c>
      <c r="H1108" s="510" t="str">
        <f>'別紙１-4月'!G963</f>
        <v/>
      </c>
      <c r="I1108" s="510" t="str">
        <f>'別紙１-4月'!H963</f>
        <v/>
      </c>
      <c r="J1108" s="510" t="str">
        <f>'別紙１-4月'!I963</f>
        <v/>
      </c>
      <c r="K1108" s="510" t="str">
        <f>'別紙１-4月'!J963</f>
        <v/>
      </c>
      <c r="L1108" s="510" t="str">
        <f>'別紙１-4月'!K963</f>
        <v/>
      </c>
      <c r="M1108" s="511" t="str">
        <f>'別紙１-4月'!L963</f>
        <v/>
      </c>
      <c r="N1108" s="512" t="str">
        <f>'別紙１-4月'!M963</f>
        <v/>
      </c>
      <c r="O1108" s="511" t="str">
        <f>'別紙１-4月'!N963</f>
        <v/>
      </c>
      <c r="P1108" s="511" t="str">
        <f>'別紙１-4月'!O963</f>
        <v/>
      </c>
      <c r="Q1108" s="511" t="str">
        <f>'別紙１-4月'!P963</f>
        <v/>
      </c>
      <c r="R1108" s="511" t="str">
        <f>'別紙１-4月'!Q963</f>
        <v/>
      </c>
      <c r="S1108" s="511" t="str">
        <f>'別紙１-4月'!R963</f>
        <v/>
      </c>
      <c r="T1108" s="512" t="str">
        <f>'別紙１-4月'!S963</f>
        <v/>
      </c>
      <c r="U1108" s="512" t="str">
        <f>'別紙１-4月'!T963</f>
        <v/>
      </c>
      <c r="V1108" s="511" t="str">
        <f>'別紙１-4月'!U963</f>
        <v/>
      </c>
      <c r="W1108" s="511" t="str">
        <f>'別紙１-4月'!V963</f>
        <v/>
      </c>
      <c r="X1108" s="510" t="str">
        <f>'別紙１-4月'!W963</f>
        <v/>
      </c>
    </row>
    <row r="1109">
      <c r="B1109" s="510" t="str">
        <f>'別紙１-4月'!A964</f>
        <v/>
      </c>
      <c r="C1109" s="510" t="str">
        <f>'別紙１-4月'!B964</f>
        <v/>
      </c>
      <c r="D1109" s="510" t="str">
        <f>'別紙１-4月'!C964</f>
        <v/>
      </c>
      <c r="E1109" s="510" t="str">
        <f>'別紙１-4月'!D964</f>
        <v/>
      </c>
      <c r="F1109" s="510" t="str">
        <f>'別紙１-4月'!E964</f>
        <v/>
      </c>
      <c r="G1109" s="510" t="str">
        <f>'別紙１-4月'!F964</f>
        <v/>
      </c>
      <c r="H1109" s="510" t="str">
        <f>'別紙１-4月'!G964</f>
        <v/>
      </c>
      <c r="I1109" s="510" t="str">
        <f>'別紙１-4月'!H964</f>
        <v/>
      </c>
      <c r="J1109" s="510" t="str">
        <f>'別紙１-4月'!I964</f>
        <v/>
      </c>
      <c r="K1109" s="510" t="str">
        <f>'別紙１-4月'!J964</f>
        <v/>
      </c>
      <c r="L1109" s="510" t="str">
        <f>'別紙１-4月'!K964</f>
        <v/>
      </c>
      <c r="M1109" s="510" t="str">
        <f>'別紙１-4月'!L964</f>
        <v/>
      </c>
      <c r="N1109" s="510" t="str">
        <f>'別紙１-4月'!M964</f>
        <v/>
      </c>
      <c r="O1109" s="510" t="str">
        <f>'別紙１-4月'!N964</f>
        <v/>
      </c>
      <c r="P1109" s="510" t="str">
        <f>'別紙１-4月'!O964</f>
        <v/>
      </c>
      <c r="Q1109" s="510" t="str">
        <f>'別紙１-4月'!P964</f>
        <v/>
      </c>
      <c r="R1109" s="510" t="str">
        <f>'別紙１-4月'!Q964</f>
        <v/>
      </c>
      <c r="S1109" s="510" t="str">
        <f>'別紙１-4月'!R964</f>
        <v/>
      </c>
      <c r="T1109" s="510" t="str">
        <f>'別紙１-4月'!S964</f>
        <v/>
      </c>
      <c r="U1109" s="510" t="str">
        <f>'別紙１-4月'!T964</f>
        <v/>
      </c>
      <c r="V1109" s="510" t="str">
        <f>'別紙１-4月'!U964</f>
        <v/>
      </c>
      <c r="W1109" s="510" t="str">
        <f>'別紙１-4月'!V964</f>
        <v/>
      </c>
      <c r="X1109" s="510" t="str">
        <f>'別紙１-4月'!W964</f>
        <v/>
      </c>
    </row>
    <row r="1110">
      <c r="B1110" s="510" t="str">
        <f>'別紙１-4月'!A965</f>
        <v/>
      </c>
      <c r="C1110" s="510" t="str">
        <f>'別紙１-4月'!B965</f>
        <v/>
      </c>
      <c r="D1110" s="510" t="str">
        <f>'別紙１-4月'!C965</f>
        <v/>
      </c>
      <c r="E1110" s="510" t="str">
        <f>'別紙１-4月'!D965</f>
        <v/>
      </c>
      <c r="F1110" s="510" t="str">
        <f>'別紙１-4月'!E965</f>
        <v/>
      </c>
      <c r="G1110" s="510" t="str">
        <f>'別紙１-4月'!F965</f>
        <v/>
      </c>
      <c r="H1110" s="510" t="str">
        <f>'別紙１-4月'!G965</f>
        <v/>
      </c>
      <c r="I1110" s="510" t="str">
        <f>'別紙１-4月'!H965</f>
        <v/>
      </c>
      <c r="J1110" s="510" t="str">
        <f>'別紙１-4月'!I965</f>
        <v/>
      </c>
      <c r="K1110" s="510" t="str">
        <f>'別紙１-4月'!J965</f>
        <v/>
      </c>
      <c r="L1110" s="510" t="str">
        <f>'別紙１-4月'!K965</f>
        <v/>
      </c>
      <c r="M1110" s="510" t="str">
        <f>'別紙１-4月'!L965</f>
        <v/>
      </c>
      <c r="N1110" s="510" t="str">
        <f>'別紙１-4月'!M965</f>
        <v/>
      </c>
      <c r="O1110" s="510" t="str">
        <f>'別紙１-4月'!N965</f>
        <v/>
      </c>
      <c r="P1110" s="510" t="str">
        <f>'別紙１-4月'!O965</f>
        <v/>
      </c>
      <c r="Q1110" s="510" t="str">
        <f>'別紙１-4月'!P965</f>
        <v/>
      </c>
      <c r="R1110" s="510" t="str">
        <f>'別紙１-4月'!Q965</f>
        <v/>
      </c>
      <c r="S1110" s="510" t="str">
        <f>'別紙１-4月'!R965</f>
        <v/>
      </c>
      <c r="T1110" s="510" t="str">
        <f>'別紙１-4月'!S965</f>
        <v/>
      </c>
      <c r="U1110" s="510" t="str">
        <f>'別紙１-4月'!T965</f>
        <v/>
      </c>
      <c r="V1110" s="510" t="str">
        <f>'別紙１-4月'!U965</f>
        <v/>
      </c>
      <c r="W1110" s="510" t="str">
        <f>'別紙１-4月'!V965</f>
        <v/>
      </c>
      <c r="X1110" s="510" t="str">
        <f>'別紙１-4月'!W965</f>
        <v/>
      </c>
    </row>
    <row r="1111">
      <c r="B1111" s="510" t="str">
        <f>'別紙１-4月'!A966</f>
        <v/>
      </c>
      <c r="C1111" s="510" t="str">
        <f>'別紙１-4月'!B966</f>
        <v/>
      </c>
      <c r="D1111" s="510" t="str">
        <f>'別紙１-4月'!C966</f>
        <v/>
      </c>
      <c r="E1111" s="510" t="str">
        <f>'別紙１-4月'!D966</f>
        <v/>
      </c>
      <c r="F1111" s="510" t="str">
        <f>'別紙１-4月'!E966</f>
        <v/>
      </c>
      <c r="G1111" s="510" t="str">
        <f>'別紙１-4月'!F966</f>
        <v/>
      </c>
      <c r="H1111" s="510" t="str">
        <f>'別紙１-4月'!G966</f>
        <v/>
      </c>
      <c r="I1111" s="510" t="str">
        <f>'別紙１-4月'!H966</f>
        <v/>
      </c>
      <c r="J1111" s="510" t="str">
        <f>'別紙１-4月'!I966</f>
        <v/>
      </c>
      <c r="K1111" s="510" t="str">
        <f>'別紙１-4月'!J966</f>
        <v/>
      </c>
      <c r="L1111" s="510" t="str">
        <f>'別紙１-4月'!K966</f>
        <v/>
      </c>
      <c r="M1111" s="510" t="str">
        <f>'別紙１-4月'!L966</f>
        <v/>
      </c>
      <c r="N1111" s="510" t="str">
        <f>'別紙１-4月'!M966</f>
        <v/>
      </c>
      <c r="O1111" s="510" t="str">
        <f>'別紙１-4月'!N966</f>
        <v/>
      </c>
      <c r="P1111" s="510" t="str">
        <f>'別紙１-4月'!O966</f>
        <v/>
      </c>
      <c r="Q1111" s="510" t="str">
        <f>'別紙１-4月'!P966</f>
        <v/>
      </c>
      <c r="R1111" s="510" t="str">
        <f>'別紙１-4月'!Q966</f>
        <v/>
      </c>
      <c r="S1111" s="510" t="str">
        <f>'別紙１-4月'!R966</f>
        <v/>
      </c>
      <c r="T1111" s="510" t="str">
        <f>'別紙１-4月'!S966</f>
        <v/>
      </c>
      <c r="U1111" s="510" t="str">
        <f>'別紙１-4月'!T966</f>
        <v/>
      </c>
      <c r="V1111" s="510" t="str">
        <f>'別紙１-4月'!U966</f>
        <v/>
      </c>
      <c r="W1111" s="510" t="str">
        <f>'別紙１-4月'!V966</f>
        <v/>
      </c>
      <c r="X1111" s="510" t="str">
        <f>'別紙１-4月'!W966</f>
        <v/>
      </c>
    </row>
    <row r="1112">
      <c r="B1112" s="510" t="str">
        <f>'別紙１-4月'!A967</f>
        <v/>
      </c>
      <c r="C1112" s="510" t="str">
        <f>'別紙１-4月'!B967</f>
        <v/>
      </c>
      <c r="D1112" s="510" t="str">
        <f>'別紙１-4月'!C967</f>
        <v/>
      </c>
      <c r="E1112" s="510" t="str">
        <f>'別紙１-4月'!D967</f>
        <v/>
      </c>
      <c r="F1112" s="510" t="str">
        <f>'別紙１-4月'!E967</f>
        <v/>
      </c>
      <c r="G1112" s="510" t="str">
        <f>'別紙１-4月'!F967</f>
        <v/>
      </c>
      <c r="H1112" s="510" t="str">
        <f>'別紙１-4月'!G967</f>
        <v/>
      </c>
      <c r="I1112" s="510" t="str">
        <f>'別紙１-4月'!H967</f>
        <v/>
      </c>
      <c r="J1112" s="510" t="str">
        <f>'別紙１-4月'!I967</f>
        <v/>
      </c>
      <c r="K1112" s="510" t="str">
        <f>'別紙１-4月'!J967</f>
        <v/>
      </c>
      <c r="L1112" s="510" t="str">
        <f>'別紙１-4月'!K967</f>
        <v/>
      </c>
      <c r="M1112" s="510" t="str">
        <f>'別紙１-4月'!L967</f>
        <v/>
      </c>
      <c r="N1112" s="510" t="str">
        <f>'別紙１-4月'!M967</f>
        <v/>
      </c>
      <c r="O1112" s="510" t="str">
        <f>'別紙１-4月'!N967</f>
        <v/>
      </c>
      <c r="P1112" s="510" t="str">
        <f>'別紙１-4月'!O967</f>
        <v/>
      </c>
      <c r="Q1112" s="510" t="str">
        <f>'別紙１-4月'!P967</f>
        <v/>
      </c>
      <c r="R1112" s="510" t="str">
        <f>'別紙１-4月'!Q967</f>
        <v/>
      </c>
      <c r="S1112" s="510" t="str">
        <f>'別紙１-4月'!R967</f>
        <v/>
      </c>
      <c r="T1112" s="510" t="str">
        <f>'別紙１-4月'!S967</f>
        <v/>
      </c>
      <c r="U1112" s="510" t="str">
        <f>'別紙１-4月'!T967</f>
        <v/>
      </c>
      <c r="V1112" s="510" t="str">
        <f>'別紙１-4月'!U967</f>
        <v/>
      </c>
      <c r="W1112" s="510" t="str">
        <f>'別紙１-4月'!V967</f>
        <v/>
      </c>
      <c r="X1112" s="510" t="str">
        <f>'別紙１-4月'!W967</f>
        <v/>
      </c>
    </row>
    <row r="1113">
      <c r="B1113" s="510" t="str">
        <f>'別紙１-4月'!A968</f>
        <v/>
      </c>
      <c r="C1113" s="510" t="str">
        <f>'別紙１-4月'!B968</f>
        <v/>
      </c>
      <c r="D1113" s="510" t="str">
        <f>'別紙１-4月'!C968</f>
        <v/>
      </c>
      <c r="E1113" s="510" t="str">
        <f>'別紙１-4月'!D968</f>
        <v/>
      </c>
      <c r="F1113" s="510" t="str">
        <f>'別紙１-4月'!E968</f>
        <v/>
      </c>
      <c r="G1113" s="510" t="str">
        <f>'別紙１-4月'!F968</f>
        <v/>
      </c>
      <c r="H1113" s="510" t="str">
        <f>'別紙１-4月'!G968</f>
        <v/>
      </c>
      <c r="I1113" s="510" t="str">
        <f>'別紙１-4月'!H968</f>
        <v/>
      </c>
      <c r="J1113" s="510" t="str">
        <f>'別紙１-4月'!I968</f>
        <v/>
      </c>
      <c r="K1113" s="510" t="str">
        <f>'別紙１-4月'!J968</f>
        <v/>
      </c>
      <c r="L1113" s="510" t="str">
        <f>'別紙１-4月'!K968</f>
        <v/>
      </c>
      <c r="M1113" s="510" t="str">
        <f>'別紙１-4月'!L968</f>
        <v/>
      </c>
      <c r="N1113" s="510" t="str">
        <f>'別紙１-4月'!M968</f>
        <v/>
      </c>
      <c r="O1113" s="510" t="str">
        <f>'別紙１-4月'!N968</f>
        <v/>
      </c>
      <c r="P1113" s="510" t="str">
        <f>'別紙１-4月'!O968</f>
        <v/>
      </c>
      <c r="Q1113" s="510" t="str">
        <f>'別紙１-4月'!P968</f>
        <v/>
      </c>
      <c r="R1113" s="510" t="str">
        <f>'別紙１-4月'!Q968</f>
        <v/>
      </c>
      <c r="S1113" s="510" t="str">
        <f>'別紙１-4月'!R968</f>
        <v/>
      </c>
      <c r="T1113" s="510" t="str">
        <f>'別紙１-4月'!S968</f>
        <v/>
      </c>
      <c r="U1113" s="510" t="str">
        <f>'別紙１-4月'!T968</f>
        <v/>
      </c>
      <c r="V1113" s="510" t="str">
        <f>'別紙１-4月'!U968</f>
        <v/>
      </c>
      <c r="W1113" s="510" t="str">
        <f>'別紙１-4月'!V968</f>
        <v/>
      </c>
      <c r="X1113" s="510" t="str">
        <f>'別紙１-4月'!W968</f>
        <v/>
      </c>
    </row>
    <row r="1114">
      <c r="B1114" s="510" t="str">
        <f>'別紙１-4月'!A969</f>
        <v/>
      </c>
      <c r="C1114" s="510" t="str">
        <f>'別紙１-4月'!B969</f>
        <v/>
      </c>
      <c r="D1114" s="510" t="str">
        <f>'別紙１-4月'!C969</f>
        <v/>
      </c>
      <c r="E1114" s="510" t="str">
        <f>'別紙１-4月'!D969</f>
        <v/>
      </c>
      <c r="F1114" s="510" t="str">
        <f>'別紙１-4月'!E969</f>
        <v/>
      </c>
      <c r="G1114" s="510" t="str">
        <f>'別紙１-4月'!F969</f>
        <v/>
      </c>
      <c r="H1114" s="510" t="str">
        <f>'別紙１-4月'!G969</f>
        <v/>
      </c>
      <c r="I1114" s="510" t="str">
        <f>'別紙１-4月'!H969</f>
        <v/>
      </c>
      <c r="J1114" s="510" t="str">
        <f>'別紙１-4月'!I969</f>
        <v/>
      </c>
      <c r="K1114" s="510" t="str">
        <f>'別紙１-4月'!J969</f>
        <v/>
      </c>
      <c r="L1114" s="510" t="str">
        <f>'別紙１-4月'!K969</f>
        <v/>
      </c>
      <c r="M1114" s="510" t="str">
        <f>'別紙１-4月'!L969</f>
        <v/>
      </c>
      <c r="N1114" s="510" t="str">
        <f>'別紙１-4月'!M969</f>
        <v/>
      </c>
      <c r="O1114" s="510" t="str">
        <f>'別紙１-4月'!N969</f>
        <v/>
      </c>
      <c r="P1114" s="510" t="str">
        <f>'別紙１-4月'!O969</f>
        <v/>
      </c>
      <c r="Q1114" s="510" t="str">
        <f>'別紙１-4月'!P969</f>
        <v/>
      </c>
      <c r="R1114" s="510" t="str">
        <f>'別紙１-4月'!Q969</f>
        <v/>
      </c>
      <c r="S1114" s="510" t="str">
        <f>'別紙１-4月'!R969</f>
        <v/>
      </c>
      <c r="T1114" s="510" t="str">
        <f>'別紙１-4月'!S969</f>
        <v/>
      </c>
      <c r="U1114" s="510" t="str">
        <f>'別紙１-4月'!T969</f>
        <v/>
      </c>
      <c r="V1114" s="510" t="str">
        <f>'別紙１-4月'!U969</f>
        <v/>
      </c>
      <c r="W1114" s="510" t="str">
        <f>'別紙１-4月'!V969</f>
        <v/>
      </c>
      <c r="X1114" s="510" t="str">
        <f>'別紙１-4月'!W969</f>
        <v/>
      </c>
    </row>
    <row r="1115">
      <c r="B1115" s="510" t="str">
        <f>'別紙１-4月'!A970</f>
        <v/>
      </c>
      <c r="C1115" s="510" t="str">
        <f>'別紙１-4月'!B970</f>
        <v/>
      </c>
      <c r="D1115" s="510" t="str">
        <f>'別紙１-4月'!C970</f>
        <v/>
      </c>
      <c r="E1115" s="510" t="str">
        <f>'別紙１-4月'!D970</f>
        <v/>
      </c>
      <c r="F1115" s="510" t="str">
        <f>'別紙１-4月'!E970</f>
        <v/>
      </c>
      <c r="G1115" s="510" t="str">
        <f>'別紙１-4月'!F970</f>
        <v/>
      </c>
      <c r="H1115" s="510" t="str">
        <f>'別紙１-4月'!G970</f>
        <v/>
      </c>
      <c r="I1115" s="510" t="str">
        <f>'別紙１-4月'!H970</f>
        <v/>
      </c>
      <c r="J1115" s="510" t="str">
        <f>'別紙１-4月'!I970</f>
        <v/>
      </c>
      <c r="K1115" s="510" t="str">
        <f>'別紙１-4月'!J970</f>
        <v/>
      </c>
      <c r="L1115" s="510" t="str">
        <f>'別紙１-4月'!K970</f>
        <v/>
      </c>
      <c r="M1115" s="510" t="str">
        <f>'別紙１-4月'!L970</f>
        <v/>
      </c>
      <c r="N1115" s="510" t="str">
        <f>'別紙１-4月'!M970</f>
        <v/>
      </c>
      <c r="O1115" s="510" t="str">
        <f>'別紙１-4月'!N970</f>
        <v/>
      </c>
      <c r="P1115" s="510" t="str">
        <f>'別紙１-4月'!O970</f>
        <v/>
      </c>
      <c r="Q1115" s="510" t="str">
        <f>'別紙１-4月'!P970</f>
        <v/>
      </c>
      <c r="R1115" s="510" t="str">
        <f>'別紙１-4月'!Q970</f>
        <v/>
      </c>
      <c r="S1115" s="510" t="str">
        <f>'別紙１-4月'!R970</f>
        <v/>
      </c>
      <c r="T1115" s="510" t="str">
        <f>'別紙１-4月'!S970</f>
        <v/>
      </c>
      <c r="U1115" s="510" t="str">
        <f>'別紙１-4月'!T970</f>
        <v/>
      </c>
      <c r="V1115" s="510" t="str">
        <f>'別紙１-4月'!U970</f>
        <v/>
      </c>
      <c r="W1115" s="510" t="str">
        <f>'別紙１-4月'!V970</f>
        <v/>
      </c>
      <c r="X1115" s="510" t="str">
        <f>'別紙１-4月'!W970</f>
        <v/>
      </c>
    </row>
    <row r="1116">
      <c r="B1116" s="510" t="str">
        <f>'別紙１-4月'!A971</f>
        <v/>
      </c>
      <c r="C1116" s="510" t="str">
        <f>'別紙１-4月'!B971</f>
        <v/>
      </c>
      <c r="D1116" s="510" t="str">
        <f>'別紙１-4月'!C971</f>
        <v/>
      </c>
      <c r="E1116" s="510" t="str">
        <f>'別紙１-4月'!D971</f>
        <v/>
      </c>
      <c r="F1116" s="510" t="str">
        <f>'別紙１-4月'!E971</f>
        <v/>
      </c>
      <c r="G1116" s="510" t="str">
        <f>'別紙１-4月'!F971</f>
        <v/>
      </c>
      <c r="H1116" s="510" t="str">
        <f>'別紙１-4月'!G971</f>
        <v/>
      </c>
      <c r="I1116" s="510" t="str">
        <f>'別紙１-4月'!H971</f>
        <v/>
      </c>
      <c r="J1116" s="510" t="str">
        <f>'別紙１-4月'!I971</f>
        <v/>
      </c>
      <c r="K1116" s="510" t="str">
        <f>'別紙１-4月'!J971</f>
        <v/>
      </c>
      <c r="L1116" s="510" t="str">
        <f>'別紙１-4月'!K971</f>
        <v/>
      </c>
      <c r="M1116" s="510" t="str">
        <f>'別紙１-4月'!L971</f>
        <v/>
      </c>
      <c r="N1116" s="510" t="str">
        <f>'別紙１-4月'!M971</f>
        <v/>
      </c>
      <c r="O1116" s="510" t="str">
        <f>'別紙１-4月'!N971</f>
        <v/>
      </c>
      <c r="P1116" s="510" t="str">
        <f>'別紙１-4月'!O971</f>
        <v/>
      </c>
      <c r="Q1116" s="510" t="str">
        <f>'別紙１-4月'!P971</f>
        <v/>
      </c>
      <c r="R1116" s="510" t="str">
        <f>'別紙１-4月'!Q971</f>
        <v/>
      </c>
      <c r="S1116" s="510" t="str">
        <f>'別紙１-4月'!R971</f>
        <v/>
      </c>
      <c r="T1116" s="510" t="str">
        <f>'別紙１-4月'!S971</f>
        <v/>
      </c>
      <c r="U1116" s="510" t="str">
        <f>'別紙１-4月'!T971</f>
        <v/>
      </c>
      <c r="V1116" s="510" t="str">
        <f>'別紙１-4月'!U971</f>
        <v/>
      </c>
      <c r="W1116" s="510" t="str">
        <f>'別紙１-4月'!V971</f>
        <v/>
      </c>
      <c r="X1116" s="510" t="str">
        <f>'別紙１-4月'!W971</f>
        <v/>
      </c>
    </row>
    <row r="1117">
      <c r="B1117" s="510" t="str">
        <f>'別紙１-4月'!A972</f>
        <v/>
      </c>
      <c r="C1117" s="510" t="str">
        <f>'別紙１-4月'!B972</f>
        <v/>
      </c>
      <c r="D1117" s="510" t="str">
        <f>'別紙１-4月'!C972</f>
        <v/>
      </c>
      <c r="E1117" s="510" t="str">
        <f>'別紙１-4月'!D972</f>
        <v/>
      </c>
      <c r="F1117" s="510" t="str">
        <f>'別紙１-4月'!E972</f>
        <v/>
      </c>
      <c r="G1117" s="510" t="str">
        <f>'別紙１-4月'!F972</f>
        <v/>
      </c>
      <c r="H1117" s="510" t="str">
        <f>'別紙１-4月'!G972</f>
        <v/>
      </c>
      <c r="I1117" s="510" t="str">
        <f>'別紙１-4月'!H972</f>
        <v/>
      </c>
      <c r="J1117" s="510" t="str">
        <f>'別紙１-4月'!I972</f>
        <v/>
      </c>
      <c r="K1117" s="510" t="str">
        <f>'別紙１-4月'!J972</f>
        <v/>
      </c>
      <c r="L1117" s="510" t="str">
        <f>'別紙１-4月'!K972</f>
        <v/>
      </c>
      <c r="M1117" s="510" t="str">
        <f>'別紙１-4月'!L972</f>
        <v/>
      </c>
      <c r="N1117" s="510" t="str">
        <f>'別紙１-4月'!M972</f>
        <v/>
      </c>
      <c r="O1117" s="510" t="str">
        <f>'別紙１-4月'!N972</f>
        <v/>
      </c>
      <c r="P1117" s="510" t="str">
        <f>'別紙１-4月'!O972</f>
        <v/>
      </c>
      <c r="Q1117" s="510" t="str">
        <f>'別紙１-4月'!P972</f>
        <v/>
      </c>
      <c r="R1117" s="510" t="str">
        <f>'別紙１-4月'!Q972</f>
        <v/>
      </c>
      <c r="S1117" s="510" t="str">
        <f>'別紙１-4月'!R972</f>
        <v/>
      </c>
      <c r="T1117" s="510" t="str">
        <f>'別紙１-4月'!S972</f>
        <v/>
      </c>
      <c r="U1117" s="510" t="str">
        <f>'別紙１-4月'!T972</f>
        <v/>
      </c>
      <c r="V1117" s="510" t="str">
        <f>'別紙１-4月'!U972</f>
        <v/>
      </c>
      <c r="W1117" s="510" t="str">
        <f>'別紙１-4月'!V972</f>
        <v/>
      </c>
      <c r="X1117" s="510" t="str">
        <f>'別紙１-4月'!W972</f>
        <v/>
      </c>
    </row>
    <row r="1118">
      <c r="B1118" s="510" t="str">
        <f>'別紙１-4月'!A973</f>
        <v/>
      </c>
      <c r="C1118" s="510" t="str">
        <f>'別紙１-4月'!B973</f>
        <v/>
      </c>
      <c r="D1118" s="510" t="str">
        <f>'別紙１-4月'!C973</f>
        <v/>
      </c>
      <c r="E1118" s="510" t="str">
        <f>'別紙１-4月'!D973</f>
        <v/>
      </c>
      <c r="F1118" s="510" t="str">
        <f>'別紙１-4月'!E973</f>
        <v/>
      </c>
      <c r="G1118" s="510" t="str">
        <f>'別紙１-4月'!F973</f>
        <v/>
      </c>
      <c r="H1118" s="510" t="str">
        <f>'別紙１-4月'!G973</f>
        <v/>
      </c>
      <c r="I1118" s="510" t="str">
        <f>'別紙１-4月'!H973</f>
        <v/>
      </c>
      <c r="J1118" s="510" t="str">
        <f>'別紙１-4月'!I973</f>
        <v/>
      </c>
      <c r="K1118" s="510" t="str">
        <f>'別紙１-4月'!J973</f>
        <v/>
      </c>
      <c r="L1118" s="510" t="str">
        <f>'別紙１-4月'!K973</f>
        <v/>
      </c>
      <c r="M1118" s="510" t="str">
        <f>'別紙１-4月'!L973</f>
        <v/>
      </c>
      <c r="N1118" s="510" t="str">
        <f>'別紙１-4月'!M973</f>
        <v/>
      </c>
      <c r="O1118" s="510" t="str">
        <f>'別紙１-4月'!N973</f>
        <v/>
      </c>
      <c r="P1118" s="510" t="str">
        <f>'別紙１-4月'!O973</f>
        <v/>
      </c>
      <c r="Q1118" s="510" t="str">
        <f>'別紙１-4月'!P973</f>
        <v/>
      </c>
      <c r="R1118" s="510" t="str">
        <f>'別紙１-4月'!Q973</f>
        <v/>
      </c>
      <c r="S1118" s="510" t="str">
        <f>'別紙１-4月'!R973</f>
        <v/>
      </c>
      <c r="T1118" s="510" t="str">
        <f>'別紙１-4月'!S973</f>
        <v/>
      </c>
      <c r="U1118" s="510" t="str">
        <f>'別紙１-4月'!T973</f>
        <v/>
      </c>
      <c r="V1118" s="510" t="str">
        <f>'別紙１-4月'!U973</f>
        <v/>
      </c>
      <c r="W1118" s="510" t="str">
        <f>'別紙１-4月'!V973</f>
        <v/>
      </c>
      <c r="X1118" s="510" t="str">
        <f>'別紙１-4月'!W973</f>
        <v/>
      </c>
    </row>
    <row r="1119">
      <c r="B1119" s="510" t="str">
        <f>'別紙１-4月'!A974</f>
        <v/>
      </c>
      <c r="C1119" s="510" t="str">
        <f>'別紙１-4月'!B974</f>
        <v/>
      </c>
      <c r="D1119" s="510" t="str">
        <f>'別紙１-4月'!C974</f>
        <v/>
      </c>
      <c r="E1119" s="510" t="str">
        <f>'別紙１-4月'!D974</f>
        <v/>
      </c>
      <c r="F1119" s="510" t="str">
        <f>'別紙１-4月'!E974</f>
        <v/>
      </c>
      <c r="G1119" s="510" t="str">
        <f>'別紙１-4月'!F974</f>
        <v/>
      </c>
      <c r="H1119" s="510" t="str">
        <f>'別紙１-4月'!G974</f>
        <v/>
      </c>
      <c r="I1119" s="510" t="str">
        <f>'別紙１-4月'!H974</f>
        <v/>
      </c>
      <c r="J1119" s="510" t="str">
        <f>'別紙１-4月'!I974</f>
        <v/>
      </c>
      <c r="K1119" s="510" t="str">
        <f>'別紙１-4月'!J974</f>
        <v/>
      </c>
      <c r="L1119" s="510" t="str">
        <f>'別紙１-4月'!K974</f>
        <v/>
      </c>
      <c r="M1119" s="510" t="str">
        <f>'別紙１-4月'!L974</f>
        <v/>
      </c>
      <c r="N1119" s="510" t="str">
        <f>'別紙１-4月'!M974</f>
        <v/>
      </c>
      <c r="O1119" s="510" t="str">
        <f>'別紙１-4月'!N974</f>
        <v/>
      </c>
      <c r="P1119" s="510" t="str">
        <f>'別紙１-4月'!O974</f>
        <v/>
      </c>
      <c r="Q1119" s="510" t="str">
        <f>'別紙１-4月'!P974</f>
        <v/>
      </c>
      <c r="R1119" s="510" t="str">
        <f>'別紙１-4月'!Q974</f>
        <v/>
      </c>
      <c r="S1119" s="510" t="str">
        <f>'別紙１-4月'!R974</f>
        <v/>
      </c>
      <c r="T1119" s="510" t="str">
        <f>'別紙１-4月'!S974</f>
        <v/>
      </c>
      <c r="U1119" s="510" t="str">
        <f>'別紙１-4月'!T974</f>
        <v/>
      </c>
      <c r="V1119" s="510" t="str">
        <f>'別紙１-4月'!U974</f>
        <v/>
      </c>
      <c r="W1119" s="510" t="str">
        <f>'別紙１-4月'!V974</f>
        <v/>
      </c>
      <c r="X1119" s="510" t="str">
        <f>'別紙１-4月'!W974</f>
        <v/>
      </c>
    </row>
    <row r="1120">
      <c r="B1120" s="510" t="str">
        <f>'別紙１-4月'!A975</f>
        <v/>
      </c>
      <c r="C1120" s="510" t="str">
        <f>'別紙１-4月'!B975</f>
        <v/>
      </c>
      <c r="D1120" s="510" t="str">
        <f>'別紙１-4月'!C975</f>
        <v/>
      </c>
      <c r="E1120" s="510" t="str">
        <f>'別紙１-4月'!D975</f>
        <v/>
      </c>
      <c r="F1120" s="510" t="str">
        <f>'別紙１-4月'!E975</f>
        <v/>
      </c>
      <c r="G1120" s="510" t="str">
        <f>'別紙１-4月'!F975</f>
        <v/>
      </c>
      <c r="H1120" s="510" t="str">
        <f>'別紙１-4月'!G975</f>
        <v/>
      </c>
      <c r="I1120" s="510" t="str">
        <f>'別紙１-4月'!H975</f>
        <v/>
      </c>
      <c r="J1120" s="510" t="str">
        <f>'別紙１-4月'!I975</f>
        <v/>
      </c>
      <c r="K1120" s="510" t="str">
        <f>'別紙１-4月'!J975</f>
        <v/>
      </c>
      <c r="L1120" s="510" t="str">
        <f>'別紙１-4月'!K975</f>
        <v/>
      </c>
      <c r="M1120" s="510" t="str">
        <f>'別紙１-4月'!L975</f>
        <v/>
      </c>
      <c r="N1120" s="510" t="str">
        <f>'別紙１-4月'!M975</f>
        <v/>
      </c>
      <c r="O1120" s="510" t="str">
        <f>'別紙１-4月'!N975</f>
        <v/>
      </c>
      <c r="P1120" s="510" t="str">
        <f>'別紙１-4月'!O975</f>
        <v/>
      </c>
      <c r="Q1120" s="510" t="str">
        <f>'別紙１-4月'!P975</f>
        <v/>
      </c>
      <c r="R1120" s="510" t="str">
        <f>'別紙１-4月'!Q975</f>
        <v/>
      </c>
      <c r="S1120" s="510" t="str">
        <f>'別紙１-4月'!R975</f>
        <v/>
      </c>
      <c r="T1120" s="510" t="str">
        <f>'別紙１-4月'!S975</f>
        <v/>
      </c>
      <c r="U1120" s="510" t="str">
        <f>'別紙１-4月'!T975</f>
        <v/>
      </c>
      <c r="V1120" s="510" t="str">
        <f>'別紙１-4月'!U975</f>
        <v/>
      </c>
      <c r="W1120" s="510" t="str">
        <f>'別紙１-4月'!V975</f>
        <v/>
      </c>
      <c r="X1120" s="510" t="str">
        <f>'別紙１-4月'!W975</f>
        <v/>
      </c>
    </row>
    <row r="1121">
      <c r="B1121" s="510" t="str">
        <f>'別紙１-4月'!A976</f>
        <v/>
      </c>
      <c r="C1121" s="510" t="str">
        <f>'別紙１-4月'!B976</f>
        <v/>
      </c>
      <c r="D1121" s="510" t="str">
        <f>'別紙１-4月'!C976</f>
        <v/>
      </c>
      <c r="E1121" s="510" t="str">
        <f>'別紙１-4月'!D976</f>
        <v/>
      </c>
      <c r="F1121" s="510" t="str">
        <f>'別紙１-4月'!E976</f>
        <v/>
      </c>
      <c r="G1121" s="510" t="str">
        <f>'別紙１-4月'!F976</f>
        <v/>
      </c>
      <c r="H1121" s="510" t="str">
        <f>'別紙１-4月'!G976</f>
        <v/>
      </c>
      <c r="I1121" s="510" t="str">
        <f>'別紙１-4月'!H976</f>
        <v/>
      </c>
      <c r="J1121" s="510" t="str">
        <f>'別紙１-4月'!I976</f>
        <v/>
      </c>
      <c r="K1121" s="510" t="str">
        <f>'別紙１-4月'!J976</f>
        <v/>
      </c>
      <c r="L1121" s="510" t="str">
        <f>'別紙１-4月'!K976</f>
        <v/>
      </c>
      <c r="M1121" s="510" t="str">
        <f>'別紙１-4月'!L976</f>
        <v/>
      </c>
      <c r="N1121" s="510" t="str">
        <f>'別紙１-4月'!M976</f>
        <v/>
      </c>
      <c r="O1121" s="510" t="str">
        <f>'別紙１-4月'!N976</f>
        <v/>
      </c>
      <c r="P1121" s="510" t="str">
        <f>'別紙１-4月'!O976</f>
        <v/>
      </c>
      <c r="Q1121" s="510" t="str">
        <f>'別紙１-4月'!P976</f>
        <v/>
      </c>
      <c r="R1121" s="510" t="str">
        <f>'別紙１-4月'!Q976</f>
        <v/>
      </c>
      <c r="S1121" s="510" t="str">
        <f>'別紙１-4月'!R976</f>
        <v/>
      </c>
      <c r="T1121" s="510" t="str">
        <f>'別紙１-4月'!S976</f>
        <v/>
      </c>
      <c r="U1121" s="510" t="str">
        <f>'別紙１-4月'!T976</f>
        <v/>
      </c>
      <c r="V1121" s="510" t="str">
        <f>'別紙１-4月'!U976</f>
        <v/>
      </c>
      <c r="W1121" s="510" t="str">
        <f>'別紙１-4月'!V976</f>
        <v/>
      </c>
      <c r="X1121" s="510" t="str">
        <f>'別紙１-4月'!W976</f>
        <v/>
      </c>
    </row>
    <row r="1122">
      <c r="B1122" s="510" t="str">
        <f>'別紙１-4月'!A977</f>
        <v/>
      </c>
      <c r="C1122" s="510" t="str">
        <f>'別紙１-4月'!B977</f>
        <v/>
      </c>
      <c r="D1122" s="510" t="str">
        <f>'別紙１-4月'!C977</f>
        <v/>
      </c>
      <c r="E1122" s="510" t="str">
        <f>'別紙１-4月'!D977</f>
        <v/>
      </c>
      <c r="F1122" s="510" t="str">
        <f>'別紙１-4月'!E977</f>
        <v/>
      </c>
      <c r="G1122" s="510" t="str">
        <f>'別紙１-4月'!F977</f>
        <v/>
      </c>
      <c r="H1122" s="510" t="str">
        <f>'別紙１-4月'!G977</f>
        <v/>
      </c>
      <c r="I1122" s="510" t="str">
        <f>'別紙１-4月'!H977</f>
        <v/>
      </c>
      <c r="J1122" s="510" t="str">
        <f>'別紙１-4月'!I977</f>
        <v/>
      </c>
      <c r="K1122" s="510" t="str">
        <f>'別紙１-4月'!J977</f>
        <v/>
      </c>
      <c r="L1122" s="510" t="str">
        <f>'別紙１-4月'!K977</f>
        <v/>
      </c>
      <c r="M1122" s="510" t="str">
        <f>'別紙１-4月'!L977</f>
        <v/>
      </c>
      <c r="N1122" s="510" t="str">
        <f>'別紙１-4月'!M977</f>
        <v/>
      </c>
      <c r="O1122" s="510" t="str">
        <f>'別紙１-4月'!N977</f>
        <v/>
      </c>
      <c r="P1122" s="510" t="str">
        <f>'別紙１-4月'!O977</f>
        <v/>
      </c>
      <c r="Q1122" s="510" t="str">
        <f>'別紙１-4月'!P977</f>
        <v/>
      </c>
      <c r="R1122" s="510" t="str">
        <f>'別紙１-4月'!Q977</f>
        <v/>
      </c>
      <c r="S1122" s="510" t="str">
        <f>'別紙１-4月'!R977</f>
        <v/>
      </c>
      <c r="T1122" s="510" t="str">
        <f>'別紙１-4月'!S977</f>
        <v/>
      </c>
      <c r="U1122" s="510" t="str">
        <f>'別紙１-4月'!T977</f>
        <v/>
      </c>
      <c r="V1122" s="510" t="str">
        <f>'別紙１-4月'!U977</f>
        <v/>
      </c>
      <c r="W1122" s="510" t="str">
        <f>'別紙１-4月'!V977</f>
        <v/>
      </c>
      <c r="X1122" s="510" t="str">
        <f>'別紙１-4月'!W977</f>
        <v/>
      </c>
    </row>
    <row r="1123">
      <c r="B1123" s="510" t="str">
        <f>'別紙１-4月'!A978</f>
        <v/>
      </c>
      <c r="C1123" s="510" t="str">
        <f>'別紙１-4月'!B978</f>
        <v/>
      </c>
      <c r="D1123" s="510" t="str">
        <f>'別紙１-4月'!C978</f>
        <v/>
      </c>
      <c r="E1123" s="510" t="str">
        <f>'別紙１-4月'!D978</f>
        <v/>
      </c>
      <c r="F1123" s="510" t="str">
        <f>'別紙１-4月'!E978</f>
        <v/>
      </c>
      <c r="G1123" s="510" t="str">
        <f>'別紙１-4月'!F978</f>
        <v/>
      </c>
      <c r="H1123" s="510" t="str">
        <f>'別紙１-4月'!G978</f>
        <v/>
      </c>
      <c r="I1123" s="510" t="str">
        <f>'別紙１-4月'!H978</f>
        <v/>
      </c>
      <c r="J1123" s="510" t="str">
        <f>'別紙１-4月'!I978</f>
        <v/>
      </c>
      <c r="K1123" s="510" t="str">
        <f>'別紙１-4月'!J978</f>
        <v/>
      </c>
      <c r="L1123" s="510" t="str">
        <f>'別紙１-4月'!K978</f>
        <v/>
      </c>
      <c r="M1123" s="510" t="str">
        <f>'別紙１-4月'!L978</f>
        <v/>
      </c>
      <c r="N1123" s="510" t="str">
        <f>'別紙１-4月'!M978</f>
        <v/>
      </c>
      <c r="O1123" s="510" t="str">
        <f>'別紙１-4月'!N978</f>
        <v/>
      </c>
      <c r="P1123" s="510" t="str">
        <f>'別紙１-4月'!O978</f>
        <v/>
      </c>
      <c r="Q1123" s="510" t="str">
        <f>'別紙１-4月'!P978</f>
        <v/>
      </c>
      <c r="R1123" s="510" t="str">
        <f>'別紙１-4月'!Q978</f>
        <v/>
      </c>
      <c r="S1123" s="510" t="str">
        <f>'別紙１-4月'!R978</f>
        <v/>
      </c>
      <c r="T1123" s="510" t="str">
        <f>'別紙１-4月'!S978</f>
        <v/>
      </c>
      <c r="U1123" s="510" t="str">
        <f>'別紙１-4月'!T978</f>
        <v/>
      </c>
      <c r="V1123" s="510" t="str">
        <f>'別紙１-4月'!U978</f>
        <v/>
      </c>
      <c r="W1123" s="510" t="str">
        <f>'別紙１-4月'!V978</f>
        <v/>
      </c>
      <c r="X1123" s="510" t="str">
        <f>'別紙１-4月'!W978</f>
        <v/>
      </c>
    </row>
    <row r="1124">
      <c r="B1124" s="510" t="str">
        <f>'別紙１-4月'!A979</f>
        <v/>
      </c>
      <c r="C1124" s="510" t="str">
        <f>'別紙１-4月'!B979</f>
        <v/>
      </c>
      <c r="D1124" s="510" t="str">
        <f>'別紙１-4月'!C979</f>
        <v/>
      </c>
      <c r="E1124" s="510" t="str">
        <f>'別紙１-4月'!D979</f>
        <v/>
      </c>
      <c r="F1124" s="510" t="str">
        <f>'別紙１-4月'!E979</f>
        <v/>
      </c>
      <c r="G1124" s="510" t="str">
        <f>'別紙１-4月'!F979</f>
        <v/>
      </c>
      <c r="H1124" s="510" t="str">
        <f>'別紙１-4月'!G979</f>
        <v/>
      </c>
      <c r="I1124" s="510" t="str">
        <f>'別紙１-4月'!H979</f>
        <v/>
      </c>
      <c r="J1124" s="510" t="str">
        <f>'別紙１-4月'!I979</f>
        <v/>
      </c>
      <c r="K1124" s="510" t="str">
        <f>'別紙１-4月'!J979</f>
        <v/>
      </c>
      <c r="L1124" s="510" t="str">
        <f>'別紙１-4月'!K979</f>
        <v/>
      </c>
      <c r="M1124" s="510" t="str">
        <f>'別紙１-4月'!L979</f>
        <v/>
      </c>
      <c r="N1124" s="510" t="str">
        <f>'別紙１-4月'!M979</f>
        <v/>
      </c>
      <c r="O1124" s="510" t="str">
        <f>'別紙１-4月'!N979</f>
        <v/>
      </c>
      <c r="P1124" s="510" t="str">
        <f>'別紙１-4月'!O979</f>
        <v/>
      </c>
      <c r="Q1124" s="510" t="str">
        <f>'別紙１-4月'!P979</f>
        <v/>
      </c>
      <c r="R1124" s="510" t="str">
        <f>'別紙１-4月'!Q979</f>
        <v/>
      </c>
      <c r="S1124" s="510" t="str">
        <f>'別紙１-4月'!R979</f>
        <v/>
      </c>
      <c r="T1124" s="510" t="str">
        <f>'別紙１-4月'!S979</f>
        <v/>
      </c>
      <c r="U1124" s="510" t="str">
        <f>'別紙１-4月'!T979</f>
        <v/>
      </c>
      <c r="V1124" s="510" t="str">
        <f>'別紙１-4月'!U979</f>
        <v/>
      </c>
      <c r="W1124" s="510" t="str">
        <f>'別紙１-4月'!V979</f>
        <v/>
      </c>
      <c r="X1124" s="510" t="str">
        <f>'別紙１-4月'!W979</f>
        <v/>
      </c>
    </row>
    <row r="1125">
      <c r="B1125" s="510" t="str">
        <f>'別紙１-4月'!A980</f>
        <v/>
      </c>
      <c r="C1125" s="510" t="str">
        <f>'別紙１-4月'!B980</f>
        <v/>
      </c>
      <c r="D1125" s="510" t="str">
        <f>'別紙１-4月'!C980</f>
        <v/>
      </c>
      <c r="E1125" s="510" t="str">
        <f>'別紙１-4月'!D980</f>
        <v/>
      </c>
      <c r="F1125" s="510" t="str">
        <f>'別紙１-4月'!E980</f>
        <v/>
      </c>
      <c r="G1125" s="510" t="str">
        <f>'別紙１-4月'!F980</f>
        <v/>
      </c>
      <c r="H1125" s="510" t="str">
        <f>'別紙１-4月'!G980</f>
        <v/>
      </c>
      <c r="I1125" s="510" t="str">
        <f>'別紙１-4月'!H980</f>
        <v/>
      </c>
      <c r="J1125" s="510" t="str">
        <f>'別紙１-4月'!I980</f>
        <v/>
      </c>
      <c r="K1125" s="510" t="str">
        <f>'別紙１-4月'!J980</f>
        <v/>
      </c>
      <c r="L1125" s="510" t="str">
        <f>'別紙１-4月'!K980</f>
        <v/>
      </c>
      <c r="M1125" s="510" t="str">
        <f>'別紙１-4月'!L980</f>
        <v/>
      </c>
      <c r="N1125" s="510" t="str">
        <f>'別紙１-4月'!M980</f>
        <v/>
      </c>
      <c r="O1125" s="510" t="str">
        <f>'別紙１-4月'!N980</f>
        <v/>
      </c>
      <c r="P1125" s="510" t="str">
        <f>'別紙１-4月'!O980</f>
        <v/>
      </c>
      <c r="Q1125" s="510" t="str">
        <f>'別紙１-4月'!P980</f>
        <v/>
      </c>
      <c r="R1125" s="510" t="str">
        <f>'別紙１-4月'!Q980</f>
        <v/>
      </c>
      <c r="S1125" s="510" t="str">
        <f>'別紙１-4月'!R980</f>
        <v/>
      </c>
      <c r="T1125" s="510" t="str">
        <f>'別紙１-4月'!S980</f>
        <v/>
      </c>
      <c r="U1125" s="510" t="str">
        <f>'別紙１-4月'!T980</f>
        <v/>
      </c>
      <c r="V1125" s="510" t="str">
        <f>'別紙１-4月'!U980</f>
        <v/>
      </c>
      <c r="W1125" s="510" t="str">
        <f>'別紙１-4月'!V980</f>
        <v/>
      </c>
      <c r="X1125" s="510" t="str">
        <f>'別紙１-4月'!W980</f>
        <v/>
      </c>
    </row>
    <row r="1126">
      <c r="B1126" s="510" t="str">
        <f>'別紙１-4月'!A981</f>
        <v/>
      </c>
      <c r="C1126" s="510" t="str">
        <f>'別紙１-4月'!B981</f>
        <v/>
      </c>
      <c r="D1126" s="510" t="str">
        <f>'別紙１-4月'!C981</f>
        <v/>
      </c>
      <c r="E1126" s="510" t="str">
        <f>'別紙１-4月'!D981</f>
        <v/>
      </c>
      <c r="F1126" s="510" t="str">
        <f>'別紙１-4月'!E981</f>
        <v/>
      </c>
      <c r="G1126" s="510" t="str">
        <f>'別紙１-4月'!F981</f>
        <v/>
      </c>
      <c r="H1126" s="510" t="str">
        <f>'別紙１-4月'!G981</f>
        <v/>
      </c>
      <c r="I1126" s="510" t="str">
        <f>'別紙１-4月'!H981</f>
        <v/>
      </c>
      <c r="J1126" s="510" t="str">
        <f>'別紙１-4月'!I981</f>
        <v/>
      </c>
      <c r="K1126" s="510" t="str">
        <f>'別紙１-4月'!J981</f>
        <v/>
      </c>
      <c r="L1126" s="510" t="str">
        <f>'別紙１-4月'!K981</f>
        <v/>
      </c>
      <c r="M1126" s="510" t="str">
        <f>'別紙１-4月'!L981</f>
        <v/>
      </c>
      <c r="N1126" s="510" t="str">
        <f>'別紙１-4月'!M981</f>
        <v/>
      </c>
      <c r="O1126" s="510" t="str">
        <f>'別紙１-4月'!N981</f>
        <v/>
      </c>
      <c r="P1126" s="510" t="str">
        <f>'別紙１-4月'!O981</f>
        <v/>
      </c>
      <c r="Q1126" s="510" t="str">
        <f>'別紙１-4月'!P981</f>
        <v/>
      </c>
      <c r="R1126" s="510" t="str">
        <f>'別紙１-4月'!Q981</f>
        <v/>
      </c>
      <c r="S1126" s="510" t="str">
        <f>'別紙１-4月'!R981</f>
        <v/>
      </c>
      <c r="T1126" s="510" t="str">
        <f>'別紙１-4月'!S981</f>
        <v/>
      </c>
      <c r="U1126" s="510" t="str">
        <f>'別紙１-4月'!T981</f>
        <v/>
      </c>
      <c r="V1126" s="510" t="str">
        <f>'別紙１-4月'!U981</f>
        <v/>
      </c>
      <c r="W1126" s="510" t="str">
        <f>'別紙１-4月'!V981</f>
        <v/>
      </c>
      <c r="X1126" s="510" t="str">
        <f>'別紙１-4月'!W981</f>
        <v/>
      </c>
    </row>
    <row r="1127">
      <c r="B1127" s="510" t="str">
        <f>'別紙１-4月'!A982</f>
        <v/>
      </c>
      <c r="C1127" s="510" t="str">
        <f>'別紙１-4月'!B982</f>
        <v/>
      </c>
      <c r="D1127" s="510" t="str">
        <f>'別紙１-4月'!C982</f>
        <v/>
      </c>
      <c r="E1127" s="510" t="str">
        <f>'別紙１-4月'!D982</f>
        <v/>
      </c>
      <c r="F1127" s="510" t="str">
        <f>'別紙１-4月'!E982</f>
        <v/>
      </c>
      <c r="G1127" s="510" t="str">
        <f>'別紙１-4月'!F982</f>
        <v/>
      </c>
      <c r="H1127" s="510" t="str">
        <f>'別紙１-4月'!G982</f>
        <v/>
      </c>
      <c r="I1127" s="510" t="str">
        <f>'別紙１-4月'!H982</f>
        <v/>
      </c>
      <c r="J1127" s="510" t="str">
        <f>'別紙１-4月'!I982</f>
        <v/>
      </c>
      <c r="K1127" s="510" t="str">
        <f>'別紙１-4月'!J982</f>
        <v/>
      </c>
      <c r="L1127" s="510" t="str">
        <f>'別紙１-4月'!K982</f>
        <v/>
      </c>
      <c r="M1127" s="510" t="str">
        <f>'別紙１-4月'!L982</f>
        <v/>
      </c>
      <c r="N1127" s="510" t="str">
        <f>'別紙１-4月'!M982</f>
        <v/>
      </c>
      <c r="O1127" s="510" t="str">
        <f>'別紙１-4月'!N982</f>
        <v/>
      </c>
      <c r="P1127" s="510" t="str">
        <f>'別紙１-4月'!O982</f>
        <v/>
      </c>
      <c r="Q1127" s="510" t="str">
        <f>'別紙１-4月'!P982</f>
        <v/>
      </c>
      <c r="R1127" s="510" t="str">
        <f>'別紙１-4月'!Q982</f>
        <v/>
      </c>
      <c r="S1127" s="510" t="str">
        <f>'別紙１-4月'!R982</f>
        <v/>
      </c>
      <c r="T1127" s="510" t="str">
        <f>'別紙１-4月'!S982</f>
        <v/>
      </c>
      <c r="U1127" s="510" t="str">
        <f>'別紙１-4月'!T982</f>
        <v/>
      </c>
      <c r="V1127" s="510" t="str">
        <f>'別紙１-4月'!U982</f>
        <v/>
      </c>
      <c r="W1127" s="510" t="str">
        <f>'別紙１-4月'!V982</f>
        <v/>
      </c>
      <c r="X1127" s="510" t="str">
        <f>'別紙１-4月'!W982</f>
        <v/>
      </c>
    </row>
    <row r="1128">
      <c r="B1128" s="510" t="str">
        <f>'別紙１-4月'!A983</f>
        <v/>
      </c>
      <c r="C1128" s="510" t="str">
        <f>'別紙１-4月'!B983</f>
        <v/>
      </c>
      <c r="D1128" s="510" t="str">
        <f>'別紙１-4月'!C983</f>
        <v/>
      </c>
      <c r="E1128" s="510" t="str">
        <f>'別紙１-4月'!D983</f>
        <v/>
      </c>
      <c r="F1128" s="510" t="str">
        <f>'別紙１-4月'!E983</f>
        <v/>
      </c>
      <c r="G1128" s="510" t="str">
        <f>'別紙１-4月'!F983</f>
        <v/>
      </c>
      <c r="H1128" s="510" t="str">
        <f>'別紙１-4月'!G983</f>
        <v/>
      </c>
      <c r="I1128" s="510" t="str">
        <f>'別紙１-4月'!H983</f>
        <v/>
      </c>
      <c r="J1128" s="510" t="str">
        <f>'別紙１-4月'!I983</f>
        <v/>
      </c>
      <c r="K1128" s="510" t="str">
        <f>'別紙１-4月'!J983</f>
        <v/>
      </c>
      <c r="L1128" s="510" t="str">
        <f>'別紙１-4月'!K983</f>
        <v/>
      </c>
      <c r="M1128" s="510" t="str">
        <f>'別紙１-4月'!L983</f>
        <v/>
      </c>
      <c r="N1128" s="510" t="str">
        <f>'別紙１-4月'!M983</f>
        <v/>
      </c>
      <c r="O1128" s="510" t="str">
        <f>'別紙１-4月'!N983</f>
        <v/>
      </c>
      <c r="P1128" s="510" t="str">
        <f>'別紙１-4月'!O983</f>
        <v/>
      </c>
      <c r="Q1128" s="510" t="str">
        <f>'別紙１-4月'!P983</f>
        <v/>
      </c>
      <c r="R1128" s="510" t="str">
        <f>'別紙１-4月'!Q983</f>
        <v/>
      </c>
      <c r="S1128" s="510" t="str">
        <f>'別紙１-4月'!R983</f>
        <v/>
      </c>
      <c r="T1128" s="510" t="str">
        <f>'別紙１-4月'!S983</f>
        <v/>
      </c>
      <c r="U1128" s="510" t="str">
        <f>'別紙１-4月'!T983</f>
        <v/>
      </c>
      <c r="V1128" s="510" t="str">
        <f>'別紙１-4月'!U983</f>
        <v/>
      </c>
      <c r="W1128" s="510" t="str">
        <f>'別紙１-4月'!V983</f>
        <v/>
      </c>
      <c r="X1128" s="510" t="str">
        <f>'別紙１-4月'!W983</f>
        <v/>
      </c>
    </row>
    <row r="1129">
      <c r="B1129" s="510" t="str">
        <f>'別紙１-4月'!A984</f>
        <v/>
      </c>
      <c r="C1129" s="510" t="str">
        <f>'別紙１-4月'!B984</f>
        <v/>
      </c>
      <c r="D1129" s="510" t="str">
        <f>'別紙１-4月'!C984</f>
        <v/>
      </c>
      <c r="E1129" s="510" t="str">
        <f>'別紙１-4月'!D984</f>
        <v/>
      </c>
      <c r="F1129" s="510" t="str">
        <f>'別紙１-4月'!E984</f>
        <v/>
      </c>
      <c r="G1129" s="510" t="str">
        <f>'別紙１-4月'!F984</f>
        <v/>
      </c>
      <c r="H1129" s="510" t="str">
        <f>'別紙１-4月'!G984</f>
        <v/>
      </c>
      <c r="I1129" s="510" t="str">
        <f>'別紙１-4月'!H984</f>
        <v/>
      </c>
      <c r="J1129" s="510" t="str">
        <f>'別紙１-4月'!I984</f>
        <v/>
      </c>
      <c r="K1129" s="510" t="str">
        <f>'別紙１-4月'!J984</f>
        <v/>
      </c>
      <c r="L1129" s="510" t="str">
        <f>'別紙１-4月'!K984</f>
        <v/>
      </c>
      <c r="M1129" s="510" t="str">
        <f>'別紙１-4月'!L984</f>
        <v/>
      </c>
      <c r="N1129" s="510" t="str">
        <f>'別紙１-4月'!M984</f>
        <v/>
      </c>
      <c r="O1129" s="510" t="str">
        <f>'別紙１-4月'!N984</f>
        <v/>
      </c>
      <c r="P1129" s="510" t="str">
        <f>'別紙１-4月'!O984</f>
        <v/>
      </c>
      <c r="Q1129" s="510" t="str">
        <f>'別紙１-4月'!P984</f>
        <v/>
      </c>
      <c r="R1129" s="510" t="str">
        <f>'別紙１-4月'!Q984</f>
        <v/>
      </c>
      <c r="S1129" s="510" t="str">
        <f>'別紙１-4月'!R984</f>
        <v/>
      </c>
      <c r="T1129" s="510" t="str">
        <f>'別紙１-4月'!S984</f>
        <v/>
      </c>
      <c r="U1129" s="510" t="str">
        <f>'別紙１-4月'!T984</f>
        <v/>
      </c>
      <c r="V1129" s="510" t="str">
        <f>'別紙１-4月'!U984</f>
        <v/>
      </c>
      <c r="W1129" s="510" t="str">
        <f>'別紙１-4月'!V984</f>
        <v/>
      </c>
      <c r="X1129" s="510" t="str">
        <f>'別紙１-4月'!W984</f>
        <v/>
      </c>
    </row>
    <row r="1130">
      <c r="B1130" s="510" t="str">
        <f>'別紙１-4月'!A985</f>
        <v/>
      </c>
      <c r="C1130" s="510" t="str">
        <f>'別紙１-4月'!B985</f>
        <v/>
      </c>
      <c r="D1130" s="510" t="str">
        <f>'別紙１-4月'!C985</f>
        <v/>
      </c>
      <c r="E1130" s="510" t="str">
        <f>'別紙１-4月'!D985</f>
        <v/>
      </c>
      <c r="F1130" s="510" t="str">
        <f>'別紙１-4月'!E985</f>
        <v/>
      </c>
      <c r="G1130" s="510" t="str">
        <f>'別紙１-4月'!F985</f>
        <v/>
      </c>
      <c r="H1130" s="510" t="str">
        <f>'別紙１-4月'!G985</f>
        <v/>
      </c>
      <c r="I1130" s="510" t="str">
        <f>'別紙１-4月'!H985</f>
        <v/>
      </c>
      <c r="J1130" s="510" t="str">
        <f>'別紙１-4月'!I985</f>
        <v/>
      </c>
      <c r="K1130" s="510" t="str">
        <f>'別紙１-4月'!J985</f>
        <v/>
      </c>
      <c r="L1130" s="510" t="str">
        <f>'別紙１-4月'!K985</f>
        <v/>
      </c>
      <c r="M1130" s="510" t="str">
        <f>'別紙１-4月'!L985</f>
        <v/>
      </c>
      <c r="N1130" s="510" t="str">
        <f>'別紙１-4月'!M985</f>
        <v/>
      </c>
      <c r="O1130" s="510" t="str">
        <f>'別紙１-4月'!N985</f>
        <v/>
      </c>
      <c r="P1130" s="510" t="str">
        <f>'別紙１-4月'!O985</f>
        <v/>
      </c>
      <c r="Q1130" s="510" t="str">
        <f>'別紙１-4月'!P985</f>
        <v/>
      </c>
      <c r="R1130" s="510" t="str">
        <f>'別紙１-4月'!Q985</f>
        <v/>
      </c>
      <c r="S1130" s="510" t="str">
        <f>'別紙１-4月'!R985</f>
        <v/>
      </c>
      <c r="T1130" s="510" t="str">
        <f>'別紙１-4月'!S985</f>
        <v/>
      </c>
      <c r="U1130" s="510" t="str">
        <f>'別紙１-4月'!T985</f>
        <v/>
      </c>
      <c r="V1130" s="510" t="str">
        <f>'別紙１-4月'!U985</f>
        <v/>
      </c>
      <c r="W1130" s="510" t="str">
        <f>'別紙１-4月'!V985</f>
        <v/>
      </c>
      <c r="X1130" s="510" t="str">
        <f>'別紙１-4月'!W985</f>
        <v/>
      </c>
    </row>
    <row r="1131">
      <c r="B1131" s="510" t="str">
        <f>'別紙１-4月'!A986</f>
        <v/>
      </c>
      <c r="C1131" s="510" t="str">
        <f>'別紙１-4月'!B986</f>
        <v/>
      </c>
      <c r="D1131" s="510" t="str">
        <f>'別紙１-4月'!C986</f>
        <v/>
      </c>
      <c r="E1131" s="510" t="str">
        <f>'別紙１-4月'!D986</f>
        <v/>
      </c>
      <c r="F1131" s="510" t="str">
        <f>'別紙１-4月'!E986</f>
        <v/>
      </c>
      <c r="G1131" s="510" t="str">
        <f>'別紙１-4月'!F986</f>
        <v/>
      </c>
      <c r="H1131" s="510" t="str">
        <f>'別紙１-4月'!G986</f>
        <v/>
      </c>
      <c r="I1131" s="510" t="str">
        <f>'別紙１-4月'!H986</f>
        <v/>
      </c>
      <c r="J1131" s="510" t="str">
        <f>'別紙１-4月'!I986</f>
        <v/>
      </c>
      <c r="K1131" s="510" t="str">
        <f>'別紙１-4月'!J986</f>
        <v/>
      </c>
      <c r="L1131" s="510" t="str">
        <f>'別紙１-4月'!K986</f>
        <v/>
      </c>
      <c r="M1131" s="510" t="str">
        <f>'別紙１-4月'!L986</f>
        <v/>
      </c>
      <c r="N1131" s="510" t="str">
        <f>'別紙１-4月'!M986</f>
        <v/>
      </c>
      <c r="O1131" s="510" t="str">
        <f>'別紙１-4月'!N986</f>
        <v/>
      </c>
      <c r="P1131" s="510" t="str">
        <f>'別紙１-4月'!O986</f>
        <v/>
      </c>
      <c r="Q1131" s="510" t="str">
        <f>'別紙１-4月'!P986</f>
        <v/>
      </c>
      <c r="R1131" s="510" t="str">
        <f>'別紙１-4月'!Q986</f>
        <v/>
      </c>
      <c r="S1131" s="510" t="str">
        <f>'別紙１-4月'!R986</f>
        <v/>
      </c>
      <c r="T1131" s="510" t="str">
        <f>'別紙１-4月'!S986</f>
        <v/>
      </c>
      <c r="U1131" s="510" t="str">
        <f>'別紙１-4月'!T986</f>
        <v/>
      </c>
      <c r="V1131" s="510" t="str">
        <f>'別紙１-4月'!U986</f>
        <v/>
      </c>
      <c r="W1131" s="510" t="str">
        <f>'別紙１-4月'!V986</f>
        <v/>
      </c>
      <c r="X1131" s="510" t="str">
        <f>'別紙１-4月'!W986</f>
        <v/>
      </c>
    </row>
    <row r="1132">
      <c r="B1132" s="510" t="str">
        <f>'別紙１-4月'!A987</f>
        <v/>
      </c>
      <c r="C1132" s="510" t="str">
        <f>'別紙１-4月'!B987</f>
        <v/>
      </c>
      <c r="D1132" s="510" t="str">
        <f>'別紙１-4月'!C987</f>
        <v/>
      </c>
      <c r="E1132" s="510" t="str">
        <f>'別紙１-4月'!D987</f>
        <v/>
      </c>
      <c r="F1132" s="510" t="str">
        <f>'別紙１-4月'!E987</f>
        <v/>
      </c>
      <c r="G1132" s="510" t="str">
        <f>'別紙１-4月'!F987</f>
        <v/>
      </c>
      <c r="H1132" s="510" t="str">
        <f>'別紙１-4月'!G987</f>
        <v/>
      </c>
      <c r="I1132" s="510" t="str">
        <f>'別紙１-4月'!H987</f>
        <v/>
      </c>
      <c r="J1132" s="510" t="str">
        <f>'別紙１-4月'!I987</f>
        <v/>
      </c>
      <c r="K1132" s="510" t="str">
        <f>'別紙１-4月'!J987</f>
        <v/>
      </c>
      <c r="L1132" s="510" t="str">
        <f>'別紙１-4月'!K987</f>
        <v/>
      </c>
      <c r="M1132" s="510" t="str">
        <f>'別紙１-4月'!L987</f>
        <v/>
      </c>
      <c r="N1132" s="510" t="str">
        <f>'別紙１-4月'!M987</f>
        <v/>
      </c>
      <c r="O1132" s="510" t="str">
        <f>'別紙１-4月'!N987</f>
        <v/>
      </c>
      <c r="P1132" s="510" t="str">
        <f>'別紙１-4月'!O987</f>
        <v/>
      </c>
      <c r="Q1132" s="510" t="str">
        <f>'別紙１-4月'!P987</f>
        <v/>
      </c>
      <c r="R1132" s="510" t="str">
        <f>'別紙１-4月'!Q987</f>
        <v/>
      </c>
      <c r="S1132" s="510" t="str">
        <f>'別紙１-4月'!R987</f>
        <v/>
      </c>
      <c r="T1132" s="510" t="str">
        <f>'別紙１-4月'!S987</f>
        <v/>
      </c>
      <c r="U1132" s="510" t="str">
        <f>'別紙１-4月'!T987</f>
        <v/>
      </c>
      <c r="V1132" s="510" t="str">
        <f>'別紙１-4月'!U987</f>
        <v/>
      </c>
      <c r="W1132" s="510" t="str">
        <f>'別紙１-4月'!V987</f>
        <v/>
      </c>
      <c r="X1132" s="510" t="str">
        <f>'別紙１-4月'!W987</f>
        <v/>
      </c>
    </row>
    <row r="1133">
      <c r="B1133" s="510" t="str">
        <f>'別紙１-4月'!A988</f>
        <v/>
      </c>
      <c r="C1133" s="510" t="str">
        <f>'別紙１-4月'!B988</f>
        <v/>
      </c>
      <c r="D1133" s="510" t="str">
        <f>'別紙１-4月'!C988</f>
        <v/>
      </c>
      <c r="E1133" s="510" t="str">
        <f>'別紙１-4月'!D988</f>
        <v/>
      </c>
      <c r="F1133" s="510" t="str">
        <f>'別紙１-4月'!E988</f>
        <v/>
      </c>
      <c r="G1133" s="510" t="str">
        <f>'別紙１-4月'!F988</f>
        <v/>
      </c>
      <c r="H1133" s="510" t="str">
        <f>'別紙１-4月'!G988</f>
        <v/>
      </c>
      <c r="I1133" s="510" t="str">
        <f>'別紙１-4月'!H988</f>
        <v/>
      </c>
      <c r="J1133" s="510" t="str">
        <f>'別紙１-4月'!I988</f>
        <v/>
      </c>
      <c r="K1133" s="510" t="str">
        <f>'別紙１-4月'!J988</f>
        <v/>
      </c>
      <c r="L1133" s="510" t="str">
        <f>'別紙１-4月'!K988</f>
        <v/>
      </c>
      <c r="M1133" s="510" t="str">
        <f>'別紙１-4月'!L988</f>
        <v/>
      </c>
      <c r="N1133" s="510" t="str">
        <f>'別紙１-4月'!M988</f>
        <v/>
      </c>
      <c r="O1133" s="510" t="str">
        <f>'別紙１-4月'!N988</f>
        <v/>
      </c>
      <c r="P1133" s="510" t="str">
        <f>'別紙１-4月'!O988</f>
        <v/>
      </c>
      <c r="Q1133" s="510" t="str">
        <f>'別紙１-4月'!P988</f>
        <v/>
      </c>
      <c r="R1133" s="510" t="str">
        <f>'別紙１-4月'!Q988</f>
        <v/>
      </c>
      <c r="S1133" s="510" t="str">
        <f>'別紙１-4月'!R988</f>
        <v/>
      </c>
      <c r="T1133" s="510" t="str">
        <f>'別紙１-4月'!S988</f>
        <v/>
      </c>
      <c r="U1133" s="510" t="str">
        <f>'別紙１-4月'!T988</f>
        <v/>
      </c>
      <c r="V1133" s="510" t="str">
        <f>'別紙１-4月'!U988</f>
        <v/>
      </c>
      <c r="W1133" s="510" t="str">
        <f>'別紙１-4月'!V988</f>
        <v/>
      </c>
      <c r="X1133" s="510" t="str">
        <f>'別紙１-4月'!W988</f>
        <v/>
      </c>
    </row>
    <row r="1134">
      <c r="B1134" s="510" t="str">
        <f>'別紙１-4月'!A989</f>
        <v/>
      </c>
      <c r="C1134" s="510" t="str">
        <f>'別紙１-4月'!B989</f>
        <v/>
      </c>
      <c r="D1134" s="510" t="str">
        <f>'別紙１-4月'!C989</f>
        <v/>
      </c>
      <c r="E1134" s="510" t="str">
        <f>'別紙１-4月'!D989</f>
        <v/>
      </c>
      <c r="F1134" s="510" t="str">
        <f>'別紙１-4月'!E989</f>
        <v/>
      </c>
      <c r="G1134" s="510" t="str">
        <f>'別紙１-4月'!F989</f>
        <v/>
      </c>
      <c r="H1134" s="510" t="str">
        <f>'別紙１-4月'!G989</f>
        <v/>
      </c>
      <c r="I1134" s="510" t="str">
        <f>'別紙１-4月'!H989</f>
        <v/>
      </c>
      <c r="J1134" s="510" t="str">
        <f>'別紙１-4月'!I989</f>
        <v/>
      </c>
      <c r="K1134" s="510" t="str">
        <f>'別紙１-4月'!J989</f>
        <v/>
      </c>
      <c r="L1134" s="510" t="str">
        <f>'別紙１-4月'!K989</f>
        <v/>
      </c>
      <c r="M1134" s="510" t="str">
        <f>'別紙１-4月'!L989</f>
        <v/>
      </c>
      <c r="N1134" s="510" t="str">
        <f>'別紙１-4月'!M989</f>
        <v/>
      </c>
      <c r="O1134" s="510" t="str">
        <f>'別紙１-4月'!N989</f>
        <v/>
      </c>
      <c r="P1134" s="510" t="str">
        <f>'別紙１-4月'!O989</f>
        <v/>
      </c>
      <c r="Q1134" s="510" t="str">
        <f>'別紙１-4月'!P989</f>
        <v/>
      </c>
      <c r="R1134" s="510" t="str">
        <f>'別紙１-4月'!Q989</f>
        <v/>
      </c>
      <c r="S1134" s="510" t="str">
        <f>'別紙１-4月'!R989</f>
        <v/>
      </c>
      <c r="T1134" s="510" t="str">
        <f>'別紙１-4月'!S989</f>
        <v/>
      </c>
      <c r="U1134" s="510" t="str">
        <f>'別紙１-4月'!T989</f>
        <v/>
      </c>
      <c r="V1134" s="510" t="str">
        <f>'別紙１-4月'!U989</f>
        <v/>
      </c>
      <c r="W1134" s="510" t="str">
        <f>'別紙１-4月'!V989</f>
        <v/>
      </c>
      <c r="X1134" s="510" t="str">
        <f>'別紙１-4月'!W989</f>
        <v/>
      </c>
    </row>
    <row r="1135">
      <c r="B1135" s="510" t="str">
        <f>'別紙１-4月'!A990</f>
        <v/>
      </c>
      <c r="C1135" s="510" t="str">
        <f>'別紙１-4月'!B990</f>
        <v/>
      </c>
      <c r="D1135" s="510" t="str">
        <f>'別紙１-4月'!C990</f>
        <v/>
      </c>
      <c r="E1135" s="510" t="str">
        <f>'別紙１-4月'!D990</f>
        <v/>
      </c>
      <c r="F1135" s="510" t="str">
        <f>'別紙１-4月'!E990</f>
        <v/>
      </c>
      <c r="G1135" s="510" t="str">
        <f>'別紙１-4月'!F990</f>
        <v/>
      </c>
      <c r="H1135" s="510" t="str">
        <f>'別紙１-4月'!G990</f>
        <v/>
      </c>
      <c r="I1135" s="510" t="str">
        <f>'別紙１-4月'!H990</f>
        <v/>
      </c>
      <c r="J1135" s="510" t="str">
        <f>'別紙１-4月'!I990</f>
        <v/>
      </c>
      <c r="K1135" s="510" t="str">
        <f>'別紙１-4月'!J990</f>
        <v/>
      </c>
      <c r="L1135" s="510" t="str">
        <f>'別紙１-4月'!K990</f>
        <v/>
      </c>
      <c r="M1135" s="510" t="str">
        <f>'別紙１-4月'!L990</f>
        <v/>
      </c>
      <c r="N1135" s="510" t="str">
        <f>'別紙１-4月'!M990</f>
        <v/>
      </c>
      <c r="O1135" s="510" t="str">
        <f>'別紙１-4月'!N990</f>
        <v/>
      </c>
      <c r="P1135" s="510" t="str">
        <f>'別紙１-4月'!O990</f>
        <v/>
      </c>
      <c r="Q1135" s="510" t="str">
        <f>'別紙１-4月'!P990</f>
        <v/>
      </c>
      <c r="R1135" s="510" t="str">
        <f>'別紙１-4月'!Q990</f>
        <v/>
      </c>
      <c r="S1135" s="510" t="str">
        <f>'別紙１-4月'!R990</f>
        <v/>
      </c>
      <c r="T1135" s="510" t="str">
        <f>'別紙１-4月'!S990</f>
        <v/>
      </c>
      <c r="U1135" s="510" t="str">
        <f>'別紙１-4月'!T990</f>
        <v/>
      </c>
      <c r="V1135" s="510" t="str">
        <f>'別紙１-4月'!U990</f>
        <v/>
      </c>
      <c r="W1135" s="510" t="str">
        <f>'別紙１-4月'!V990</f>
        <v/>
      </c>
      <c r="X1135" s="510" t="str">
        <f>'別紙１-4月'!W990</f>
        <v/>
      </c>
    </row>
    <row r="1136">
      <c r="B1136" s="510" t="str">
        <f>'別紙１-4月'!A991</f>
        <v/>
      </c>
      <c r="C1136" s="510" t="str">
        <f>'別紙１-4月'!B991</f>
        <v/>
      </c>
      <c r="D1136" s="510" t="str">
        <f>'別紙１-4月'!C991</f>
        <v/>
      </c>
      <c r="E1136" s="510" t="str">
        <f>'別紙１-4月'!D991</f>
        <v/>
      </c>
      <c r="F1136" s="510" t="str">
        <f>'別紙１-4月'!E991</f>
        <v/>
      </c>
      <c r="G1136" s="510" t="str">
        <f>'別紙１-4月'!F991</f>
        <v/>
      </c>
      <c r="H1136" s="510" t="str">
        <f>'別紙１-4月'!G991</f>
        <v/>
      </c>
      <c r="I1136" s="510" t="str">
        <f>'別紙１-4月'!H991</f>
        <v/>
      </c>
      <c r="J1136" s="510" t="str">
        <f>'別紙１-4月'!I991</f>
        <v/>
      </c>
      <c r="K1136" s="510" t="str">
        <f>'別紙１-4月'!J991</f>
        <v/>
      </c>
      <c r="L1136" s="510" t="str">
        <f>'別紙１-4月'!K991</f>
        <v/>
      </c>
      <c r="M1136" s="510" t="str">
        <f>'別紙１-4月'!L991</f>
        <v/>
      </c>
      <c r="N1136" s="510" t="str">
        <f>'別紙１-4月'!M991</f>
        <v/>
      </c>
      <c r="O1136" s="510" t="str">
        <f>'別紙１-4月'!N991</f>
        <v/>
      </c>
      <c r="P1136" s="510" t="str">
        <f>'別紙１-4月'!O991</f>
        <v/>
      </c>
      <c r="Q1136" s="510" t="str">
        <f>'別紙１-4月'!P991</f>
        <v/>
      </c>
      <c r="R1136" s="510" t="str">
        <f>'別紙１-4月'!Q991</f>
        <v/>
      </c>
      <c r="S1136" s="510" t="str">
        <f>'別紙１-4月'!R991</f>
        <v/>
      </c>
      <c r="T1136" s="510" t="str">
        <f>'別紙１-4月'!S991</f>
        <v/>
      </c>
      <c r="U1136" s="510" t="str">
        <f>'別紙１-4月'!T991</f>
        <v/>
      </c>
      <c r="V1136" s="510" t="str">
        <f>'別紙１-4月'!U991</f>
        <v/>
      </c>
      <c r="W1136" s="510" t="str">
        <f>'別紙１-4月'!V991</f>
        <v/>
      </c>
      <c r="X1136" s="510" t="str">
        <f>'別紙１-4月'!W991</f>
        <v/>
      </c>
    </row>
  </sheetData>
  <mergeCells count="26">
    <mergeCell ref="A2:A6"/>
    <mergeCell ref="B2:B6"/>
    <mergeCell ref="C2:C6"/>
    <mergeCell ref="D2:D6"/>
    <mergeCell ref="E2:E6"/>
    <mergeCell ref="F2:F6"/>
    <mergeCell ref="G2:G6"/>
    <mergeCell ref="W2:W5"/>
    <mergeCell ref="X2:X6"/>
    <mergeCell ref="M3:M5"/>
    <mergeCell ref="N3:N5"/>
    <mergeCell ref="P2:V2"/>
    <mergeCell ref="P3:S3"/>
    <mergeCell ref="T3:U5"/>
    <mergeCell ref="V3:V5"/>
    <mergeCell ref="P4:P5"/>
    <mergeCell ref="Q4:R4"/>
    <mergeCell ref="S4:S5"/>
    <mergeCell ref="H2:H6"/>
    <mergeCell ref="I2:I6"/>
    <mergeCell ref="J2:J6"/>
    <mergeCell ref="K2:K6"/>
    <mergeCell ref="L2:L3"/>
    <mergeCell ref="M2:O2"/>
    <mergeCell ref="O3:O5"/>
    <mergeCell ref="L4:L5"/>
  </mergeCell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2013-11-18T00:55:14Z</dcterms:created>
  <dc:creator>FJ-USER</dc:creator>
</cp:coreProperties>
</file>