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ntranet-fs4\高齢保健福祉部\介護保険課\認知症支援担当\認知症支援担当係長（H22～）\☆疾患医療センター\R5\★要綱・要領\01　指定要綱（実施要綱）\"/>
    </mc:Choice>
  </mc:AlternateContent>
  <xr:revisionPtr revIDLastSave="0" documentId="13_ncr:1_{4CAD247C-B5D0-4143-80DC-AC7BABE4C239}" xr6:coauthVersionLast="47" xr6:coauthVersionMax="47" xr10:uidLastSave="{00000000-0000-0000-0000-000000000000}"/>
  <bookViews>
    <workbookView xWindow="-120" yWindow="-120" windowWidth="29040" windowHeight="15840" xr2:uid="{59327567-B9FD-4780-83B3-F8495DB329C4}"/>
  </bookViews>
  <sheets>
    <sheet name="人員配置一覧" sheetId="6" r:id="rId1"/>
  </sheets>
  <definedNames>
    <definedName name="_xlnm.Print_Area" localSheetId="0">人員配置一覧!$A$1:$O$49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6" l="1"/>
  <c r="T43" i="6"/>
  <c r="T42" i="6"/>
  <c r="U42" i="6" s="1"/>
  <c r="T41" i="6"/>
  <c r="T40" i="6"/>
  <c r="T39" i="6"/>
  <c r="S43" i="6"/>
  <c r="S42" i="6"/>
  <c r="S41" i="6"/>
  <c r="S40" i="6"/>
  <c r="S39" i="6"/>
  <c r="V44" i="6"/>
  <c r="R43" i="6"/>
  <c r="R42" i="6"/>
  <c r="R41" i="6"/>
  <c r="R40" i="6"/>
  <c r="R39" i="6"/>
  <c r="Q35" i="6"/>
  <c r="Q34" i="6"/>
  <c r="Q32" i="6"/>
  <c r="Q31" i="6"/>
  <c r="Q33" i="6"/>
  <c r="P35" i="6"/>
  <c r="P34" i="6"/>
  <c r="P33" i="6"/>
  <c r="P32" i="6"/>
  <c r="P31" i="6"/>
  <c r="Q43" i="6"/>
  <c r="Q42" i="6"/>
  <c r="Q41" i="6"/>
  <c r="Q40" i="6"/>
  <c r="Q39" i="6"/>
  <c r="P43" i="6"/>
  <c r="P42" i="6"/>
  <c r="P41" i="6"/>
  <c r="P40" i="6"/>
  <c r="P39" i="6"/>
  <c r="T23" i="6"/>
  <c r="S23" i="6"/>
  <c r="Q23" i="6"/>
  <c r="P23" i="6"/>
  <c r="T22" i="6"/>
  <c r="S22" i="6"/>
  <c r="Q22" i="6"/>
  <c r="P22" i="6"/>
  <c r="T21" i="6"/>
  <c r="S21" i="6"/>
  <c r="Q21" i="6"/>
  <c r="P21" i="6"/>
  <c r="T20" i="6"/>
  <c r="S20" i="6"/>
  <c r="Q20" i="6"/>
  <c r="P20" i="6"/>
  <c r="T19" i="6"/>
  <c r="S19" i="6"/>
  <c r="Q19" i="6"/>
  <c r="P19" i="6"/>
  <c r="T18" i="6"/>
  <c r="S18" i="6"/>
  <c r="Q18" i="6"/>
  <c r="P18" i="6"/>
  <c r="T17" i="6"/>
  <c r="S17" i="6"/>
  <c r="Q17" i="6"/>
  <c r="P17" i="6"/>
  <c r="T16" i="6"/>
  <c r="S16" i="6"/>
  <c r="Q16" i="6"/>
  <c r="P16" i="6"/>
  <c r="T15" i="6"/>
  <c r="S15" i="6"/>
  <c r="Q15" i="6"/>
  <c r="P15" i="6"/>
  <c r="T14" i="6"/>
  <c r="S14" i="6"/>
  <c r="Q14" i="6"/>
  <c r="P14" i="6"/>
  <c r="T13" i="6"/>
  <c r="S13" i="6"/>
  <c r="Q13" i="6"/>
  <c r="P13" i="6"/>
  <c r="P12" i="6"/>
  <c r="S12" i="6"/>
  <c r="T12" i="6"/>
  <c r="Q12" i="6"/>
  <c r="B45" i="6"/>
  <c r="B37" i="6"/>
  <c r="B29" i="6"/>
  <c r="W23" i="6"/>
  <c r="W22" i="6"/>
  <c r="W21" i="6"/>
  <c r="W20" i="6"/>
  <c r="W19" i="6"/>
  <c r="W18" i="6"/>
  <c r="W17" i="6"/>
  <c r="W16" i="6"/>
  <c r="W15" i="6"/>
  <c r="W14" i="6"/>
  <c r="W13" i="6"/>
  <c r="W12" i="6"/>
  <c r="U43" i="6" l="1"/>
  <c r="R34" i="6"/>
  <c r="P36" i="6"/>
  <c r="R35" i="6"/>
  <c r="R32" i="6"/>
  <c r="R15" i="6"/>
  <c r="R17" i="6"/>
  <c r="R19" i="6"/>
  <c r="R20" i="6"/>
  <c r="R21" i="6"/>
  <c r="R22" i="6"/>
  <c r="R23" i="6"/>
  <c r="U41" i="6"/>
  <c r="R33" i="6"/>
  <c r="R31" i="6"/>
  <c r="U17" i="6"/>
  <c r="T44" i="6"/>
  <c r="U23" i="6"/>
  <c r="U40" i="6"/>
  <c r="Q24" i="6"/>
  <c r="U12" i="6"/>
  <c r="Q44" i="6"/>
  <c r="R44" i="6"/>
  <c r="P44" i="6"/>
  <c r="S44" i="6"/>
  <c r="U39" i="6"/>
  <c r="Q36" i="6"/>
  <c r="R14" i="6"/>
  <c r="R13" i="6"/>
  <c r="U20" i="6"/>
  <c r="S24" i="6"/>
  <c r="U14" i="6"/>
  <c r="U15" i="6"/>
  <c r="R18" i="6"/>
  <c r="U21" i="6"/>
  <c r="U22" i="6"/>
  <c r="U16" i="6"/>
  <c r="R16" i="6"/>
  <c r="U18" i="6"/>
  <c r="U19" i="6"/>
  <c r="U13" i="6"/>
  <c r="T24" i="6"/>
  <c r="P24" i="6"/>
  <c r="R12" i="6"/>
  <c r="R36" i="6" l="1"/>
  <c r="M6" i="6" s="1"/>
  <c r="U44" i="6"/>
  <c r="M7" i="6" s="1"/>
  <c r="U24" i="6"/>
  <c r="N5" i="6" s="1"/>
  <c r="R24" i="6"/>
  <c r="M5" i="6" s="1"/>
</calcChain>
</file>

<file path=xl/sharedStrings.xml><?xml version="1.0" encoding="utf-8"?>
<sst xmlns="http://schemas.openxmlformats.org/spreadsheetml/2006/main" count="105" uniqueCount="73">
  <si>
    <t>人員配置一覧</t>
    <phoneticPr fontId="2"/>
  </si>
  <si>
    <t>専従</t>
    <rPh sb="0" eb="2">
      <t>センジュウ</t>
    </rPh>
    <phoneticPr fontId="2"/>
  </si>
  <si>
    <t>名</t>
    <rPh sb="0" eb="1">
      <t>メイ</t>
    </rPh>
    <phoneticPr fontId="2"/>
  </si>
  <si>
    <t>専任</t>
    <rPh sb="0" eb="2">
      <t>センニン</t>
    </rPh>
    <phoneticPr fontId="2"/>
  </si>
  <si>
    <t>日本老年精神医学会</t>
    <phoneticPr fontId="2"/>
  </si>
  <si>
    <t>医師</t>
    <rPh sb="0" eb="2">
      <t>イシ</t>
    </rPh>
    <phoneticPr fontId="2"/>
  </si>
  <si>
    <t>常勤</t>
    <rPh sb="0" eb="2">
      <t>ジョウキン</t>
    </rPh>
    <phoneticPr fontId="2"/>
  </si>
  <si>
    <t>認知症疾患の鑑別診断等の専門医療を主たる業務とした５年以上の臨床経験を有する医師</t>
    <phoneticPr fontId="2"/>
  </si>
  <si>
    <t>フリガナ</t>
    <phoneticPr fontId="2"/>
  </si>
  <si>
    <t>名前</t>
    <rPh sb="0" eb="2">
      <t>ナマエ</t>
    </rPh>
    <phoneticPr fontId="2"/>
  </si>
  <si>
    <t>臨床心理技術者</t>
    <rPh sb="0" eb="7">
      <t>リンショウシンリギジュツシャ</t>
    </rPh>
    <phoneticPr fontId="2"/>
  </si>
  <si>
    <t>資格</t>
    <rPh sb="0" eb="2">
      <t>シカク</t>
    </rPh>
    <phoneticPr fontId="2"/>
  </si>
  <si>
    <t>臨床心理士</t>
    <rPh sb="0" eb="5">
      <t>リンショウシンリシ</t>
    </rPh>
    <phoneticPr fontId="2"/>
  </si>
  <si>
    <t>医療相談室</t>
    <rPh sb="0" eb="5">
      <t>イリョウソウダンシツ</t>
    </rPh>
    <phoneticPr fontId="2"/>
  </si>
  <si>
    <t>担当業務</t>
    <rPh sb="0" eb="4">
      <t>タントウギョウム</t>
    </rPh>
    <phoneticPr fontId="2"/>
  </si>
  <si>
    <t>その他の場合入力</t>
    <rPh sb="2" eb="3">
      <t>タ</t>
    </rPh>
    <rPh sb="4" eb="6">
      <t>バアイ</t>
    </rPh>
    <rPh sb="6" eb="8">
      <t>ニュウリョク</t>
    </rPh>
    <phoneticPr fontId="2"/>
  </si>
  <si>
    <t>兼務</t>
    <rPh sb="0" eb="2">
      <t>ケンム</t>
    </rPh>
    <phoneticPr fontId="2"/>
  </si>
  <si>
    <t>(専任１名以上)</t>
    <phoneticPr fontId="2"/>
  </si>
  <si>
    <t>項目</t>
    <rPh sb="0" eb="2">
      <t>コウモク</t>
    </rPh>
    <phoneticPr fontId="2"/>
  </si>
  <si>
    <t>可否</t>
    <rPh sb="0" eb="2">
      <t>カヒ</t>
    </rPh>
    <phoneticPr fontId="2"/>
  </si>
  <si>
    <t>日本認知症学会の定める専門医</t>
  </si>
  <si>
    <t>認知症疾患の鑑別診断等の専門医療を主たる業務とした５年以上の臨床経験を有する医師</t>
  </si>
  <si>
    <t>日本神経学会</t>
    <rPh sb="2" eb="4">
      <t>シンケイ</t>
    </rPh>
    <rPh sb="4" eb="6">
      <t>ガッカイ</t>
    </rPh>
    <phoneticPr fontId="2"/>
  </si>
  <si>
    <t>日本精神神経学会</t>
    <rPh sb="2" eb="4">
      <t>セイシン</t>
    </rPh>
    <rPh sb="4" eb="6">
      <t>シンケイ</t>
    </rPh>
    <rPh sb="6" eb="8">
      <t>ガッカイ</t>
    </rPh>
    <phoneticPr fontId="2"/>
  </si>
  <si>
    <t>日本脳神経外科学会</t>
    <rPh sb="0" eb="2">
      <t>ニホン</t>
    </rPh>
    <rPh sb="2" eb="5">
      <t>ノウシンケイ</t>
    </rPh>
    <rPh sb="5" eb="7">
      <t>ゲカ</t>
    </rPh>
    <rPh sb="7" eb="9">
      <t>ガッカイ</t>
    </rPh>
    <phoneticPr fontId="2"/>
  </si>
  <si>
    <t>勤務形態</t>
    <rPh sb="0" eb="2">
      <t>キンム</t>
    </rPh>
    <rPh sb="2" eb="4">
      <t>ケイタイ</t>
    </rPh>
    <phoneticPr fontId="2"/>
  </si>
  <si>
    <t>学会名</t>
    <rPh sb="0" eb="2">
      <t>ガッカイ</t>
    </rPh>
    <rPh sb="2" eb="3">
      <t>メイ</t>
    </rPh>
    <phoneticPr fontId="2"/>
  </si>
  <si>
    <t>非常勤</t>
    <rPh sb="0" eb="3">
      <t>ヒジョウキン</t>
    </rPh>
    <phoneticPr fontId="2"/>
  </si>
  <si>
    <t>名</t>
    <rPh sb="0" eb="1">
      <t>ナ</t>
    </rPh>
    <phoneticPr fontId="2"/>
  </si>
  <si>
    <t>要件①</t>
    <rPh sb="0" eb="2">
      <t>ヨウケン</t>
    </rPh>
    <phoneticPr fontId="2"/>
  </si>
  <si>
    <t>要件②</t>
    <rPh sb="0" eb="2">
      <t>ヨウケン</t>
    </rPh>
    <phoneticPr fontId="2"/>
  </si>
  <si>
    <t>要件③</t>
    <rPh sb="0" eb="2">
      <t>ヨウケン</t>
    </rPh>
    <phoneticPr fontId="2"/>
  </si>
  <si>
    <t>【認知症疾患医療センターの要件】
専任：１名以上
【最適使用推進ガイドラインの要件】
常勤：複数名</t>
    <rPh sb="1" eb="8">
      <t>ニンチショウシッカンイリョウ</t>
    </rPh>
    <rPh sb="13" eb="15">
      <t>ヨウケン</t>
    </rPh>
    <rPh sb="17" eb="19">
      <t>センニン</t>
    </rPh>
    <rPh sb="21" eb="22">
      <t>メイ</t>
    </rPh>
    <rPh sb="22" eb="24">
      <t>イジョウ</t>
    </rPh>
    <rPh sb="27" eb="29">
      <t>サイテキ</t>
    </rPh>
    <rPh sb="29" eb="31">
      <t>シヨウ</t>
    </rPh>
    <rPh sb="31" eb="33">
      <t>スイシン</t>
    </rPh>
    <rPh sb="40" eb="42">
      <t>ヨウケン</t>
    </rPh>
    <rPh sb="44" eb="46">
      <t>ジョウキン</t>
    </rPh>
    <rPh sb="47" eb="49">
      <t>フクスウ</t>
    </rPh>
    <rPh sb="49" eb="50">
      <t>メイ</t>
    </rPh>
    <phoneticPr fontId="2"/>
  </si>
  <si>
    <t>センター</t>
    <phoneticPr fontId="2"/>
  </si>
  <si>
    <t>ガイドライン</t>
    <phoneticPr fontId="2"/>
  </si>
  <si>
    <t>勤務形態</t>
    <rPh sb="0" eb="4">
      <t>キンムケイタイ</t>
    </rPh>
    <phoneticPr fontId="2"/>
  </si>
  <si>
    <t>資格名</t>
    <rPh sb="0" eb="2">
      <t>シカク</t>
    </rPh>
    <rPh sb="2" eb="3">
      <t>メイ</t>
    </rPh>
    <phoneticPr fontId="2"/>
  </si>
  <si>
    <t>公認心理士</t>
    <rPh sb="0" eb="2">
      <t>コウニン</t>
    </rPh>
    <rPh sb="2" eb="5">
      <t>シンリシ</t>
    </rPh>
    <phoneticPr fontId="2"/>
  </si>
  <si>
    <t>臨床心理士</t>
    <rPh sb="0" eb="2">
      <t>リンショウ</t>
    </rPh>
    <rPh sb="2" eb="5">
      <t>シンリシ</t>
    </rPh>
    <phoneticPr fontId="2"/>
  </si>
  <si>
    <t>その他</t>
    <rPh sb="2" eb="3">
      <t>ホカ</t>
    </rPh>
    <phoneticPr fontId="2"/>
  </si>
  <si>
    <t>氏　名</t>
    <rPh sb="0" eb="1">
      <t>シ</t>
    </rPh>
    <rPh sb="2" eb="3">
      <t>ナ</t>
    </rPh>
    <phoneticPr fontId="2"/>
  </si>
  <si>
    <t>業務名</t>
    <rPh sb="0" eb="2">
      <t>ギョウム</t>
    </rPh>
    <rPh sb="2" eb="3">
      <t>メイ</t>
    </rPh>
    <phoneticPr fontId="2"/>
  </si>
  <si>
    <t>地域包括支援センター等との連携調整及び医療相談室の業務</t>
    <rPh sb="0" eb="2">
      <t>チイキ</t>
    </rPh>
    <rPh sb="2" eb="4">
      <t>ホウカツ</t>
    </rPh>
    <rPh sb="4" eb="6">
      <t>シエン</t>
    </rPh>
    <rPh sb="10" eb="11">
      <t>ナド</t>
    </rPh>
    <rPh sb="13" eb="15">
      <t>レンケイ</t>
    </rPh>
    <rPh sb="15" eb="17">
      <t>チョウセイ</t>
    </rPh>
    <rPh sb="17" eb="18">
      <t>オヨ</t>
    </rPh>
    <rPh sb="19" eb="21">
      <t>イリョウ</t>
    </rPh>
    <rPh sb="21" eb="23">
      <t>ソウダン</t>
    </rPh>
    <rPh sb="23" eb="24">
      <t>シツ</t>
    </rPh>
    <rPh sb="25" eb="27">
      <t>ギョウム</t>
    </rPh>
    <phoneticPr fontId="2"/>
  </si>
  <si>
    <t>医療相談室の他の業務</t>
    <rPh sb="0" eb="2">
      <t>イリョウ</t>
    </rPh>
    <rPh sb="2" eb="4">
      <t>ソウダン</t>
    </rPh>
    <rPh sb="4" eb="5">
      <t>シツ</t>
    </rPh>
    <rPh sb="6" eb="7">
      <t>ホカ</t>
    </rPh>
    <rPh sb="8" eb="10">
      <t>ギョウム</t>
    </rPh>
    <phoneticPr fontId="2"/>
  </si>
  <si>
    <t>精神保健福祉士</t>
    <rPh sb="0" eb="2">
      <t>セイシン</t>
    </rPh>
    <rPh sb="2" eb="4">
      <t>ホケン</t>
    </rPh>
    <rPh sb="4" eb="6">
      <t>フクシ</t>
    </rPh>
    <rPh sb="6" eb="7">
      <t>シ</t>
    </rPh>
    <phoneticPr fontId="2"/>
  </si>
  <si>
    <t>保健師</t>
    <rPh sb="0" eb="2">
      <t>ホケン</t>
    </rPh>
    <rPh sb="2" eb="3">
      <t>シ</t>
    </rPh>
    <phoneticPr fontId="2"/>
  </si>
  <si>
    <t>精神保健福祉士又は保健師等が２名以上
※うち１名は常勤専従として地域包括支援センター等との連携調整及び医療相談室の他の業務を担う</t>
    <rPh sb="24" eb="25">
      <t>メイ</t>
    </rPh>
    <rPh sb="26" eb="30">
      <t>ジョウキンセンジュウ</t>
    </rPh>
    <rPh sb="33" eb="39">
      <t>チイキホウカツシエン</t>
    </rPh>
    <rPh sb="43" eb="44">
      <t>ナド</t>
    </rPh>
    <rPh sb="46" eb="50">
      <t>レンケイチョウセイ</t>
    </rPh>
    <rPh sb="50" eb="51">
      <t>オヨ</t>
    </rPh>
    <rPh sb="52" eb="54">
      <t>イリョウ</t>
    </rPh>
    <rPh sb="54" eb="56">
      <t>ソウダンシ</t>
    </rPh>
    <rPh sb="56" eb="62">
      <t>ツノホカノギョウム</t>
    </rPh>
    <rPh sb="63" eb="64">
      <t>ニナ</t>
    </rPh>
    <phoneticPr fontId="2"/>
  </si>
  <si>
    <t>補助職員</t>
    <rPh sb="0" eb="2">
      <t>ホジョ</t>
    </rPh>
    <rPh sb="2" eb="4">
      <t>ショクイン</t>
    </rPh>
    <phoneticPr fontId="2"/>
  </si>
  <si>
    <t>担当業務</t>
    <rPh sb="0" eb="2">
      <t>タントウ</t>
    </rPh>
    <rPh sb="2" eb="4">
      <t>ギョウム</t>
    </rPh>
    <phoneticPr fontId="2"/>
  </si>
  <si>
    <t>（常勤専従のみ）</t>
    <rPh sb="1" eb="3">
      <t>ジョウキン</t>
    </rPh>
    <rPh sb="3" eb="5">
      <t>センジュウ</t>
    </rPh>
    <phoneticPr fontId="2"/>
  </si>
  <si>
    <t>要件</t>
    <rPh sb="0" eb="2">
      <t>ヨウケン</t>
    </rPh>
    <phoneticPr fontId="2"/>
  </si>
  <si>
    <t>学会名（センター用）</t>
    <rPh sb="0" eb="2">
      <t>ガッカイ</t>
    </rPh>
    <rPh sb="2" eb="3">
      <t>メイ</t>
    </rPh>
    <rPh sb="8" eb="9">
      <t>ヨウ</t>
    </rPh>
    <phoneticPr fontId="2"/>
  </si>
  <si>
    <t>学会名（ガイドライン用）</t>
    <rPh sb="0" eb="2">
      <t>ガッカイ</t>
    </rPh>
    <rPh sb="2" eb="3">
      <t>メイ</t>
    </rPh>
    <rPh sb="10" eb="11">
      <t>ヨウ</t>
    </rPh>
    <phoneticPr fontId="2"/>
  </si>
  <si>
    <t>日本老年医学会</t>
  </si>
  <si>
    <t>日本老年医学会</t>
    <phoneticPr fontId="2"/>
  </si>
  <si>
    <t>日本認知症学会の定める専門医</t>
    <phoneticPr fontId="2"/>
  </si>
  <si>
    <t>日本神経学会</t>
    <phoneticPr fontId="2"/>
  </si>
  <si>
    <t>日本精神神経学会</t>
    <phoneticPr fontId="2"/>
  </si>
  <si>
    <t>日本脳神経外科学会</t>
    <phoneticPr fontId="2"/>
  </si>
  <si>
    <t>適否判定</t>
    <rPh sb="0" eb="2">
      <t>テキヒ</t>
    </rPh>
    <rPh sb="2" eb="4">
      <t>ハンテイ</t>
    </rPh>
    <phoneticPr fontId="2"/>
  </si>
  <si>
    <t>専任等判定</t>
    <rPh sb="0" eb="2">
      <t>センニン</t>
    </rPh>
    <rPh sb="2" eb="3">
      <t>ナド</t>
    </rPh>
    <rPh sb="3" eb="5">
      <t>ハンテイ</t>
    </rPh>
    <phoneticPr fontId="2"/>
  </si>
  <si>
    <t>学会
判定</t>
    <rPh sb="0" eb="2">
      <t>ガッカイ</t>
    </rPh>
    <rPh sb="3" eb="5">
      <t>ハンテイ</t>
    </rPh>
    <phoneticPr fontId="2"/>
  </si>
  <si>
    <t>常勤
判定</t>
    <rPh sb="0" eb="2">
      <t>ジョウキン</t>
    </rPh>
    <rPh sb="3" eb="5">
      <t>ハンテイ</t>
    </rPh>
    <phoneticPr fontId="2"/>
  </si>
  <si>
    <t>相談室</t>
    <rPh sb="0" eb="3">
      <t>ソウダンシツ</t>
    </rPh>
    <phoneticPr fontId="2"/>
  </si>
  <si>
    <t>常勤判定</t>
    <rPh sb="0" eb="4">
      <t>ジョウキンハンテイ</t>
    </rPh>
    <phoneticPr fontId="2"/>
  </si>
  <si>
    <t>要確認
判定</t>
    <rPh sb="0" eb="3">
      <t>ヨウカクニン</t>
    </rPh>
    <rPh sb="4" eb="6">
      <t>ハンテイ</t>
    </rPh>
    <phoneticPr fontId="2"/>
  </si>
  <si>
    <t>資格
判定</t>
    <rPh sb="0" eb="2">
      <t>シカク</t>
    </rPh>
    <rPh sb="3" eb="5">
      <t>ハンテイ</t>
    </rPh>
    <phoneticPr fontId="2"/>
  </si>
  <si>
    <t>包括連携</t>
    <rPh sb="0" eb="2">
      <t>ホウカツ</t>
    </rPh>
    <rPh sb="2" eb="4">
      <t>レンケイ</t>
    </rPh>
    <phoneticPr fontId="2"/>
  </si>
  <si>
    <t>様式１　添付資料（ウ）別紙</t>
    <rPh sb="11" eb="13">
      <t>ベッシ</t>
    </rPh>
    <phoneticPr fontId="2"/>
  </si>
  <si>
    <t>専門医の認定を受けている学会等</t>
    <rPh sb="0" eb="3">
      <t>センモンイ</t>
    </rPh>
    <rPh sb="4" eb="6">
      <t>ニンテイ</t>
    </rPh>
    <rPh sb="7" eb="8">
      <t>ウ</t>
    </rPh>
    <rPh sb="12" eb="15">
      <t>ガッカイトウ</t>
    </rPh>
    <phoneticPr fontId="2"/>
  </si>
  <si>
    <t>最適使用推進ガイドライン
レカネマブ(遺伝子組換え)要件※２</t>
    <rPh sb="0" eb="2">
      <t>サイテキ</t>
    </rPh>
    <rPh sb="2" eb="4">
      <t>シヨウ</t>
    </rPh>
    <rPh sb="4" eb="6">
      <t>スイシン</t>
    </rPh>
    <rPh sb="19" eb="22">
      <t>イデンシ</t>
    </rPh>
    <rPh sb="22" eb="23">
      <t>ク</t>
    </rPh>
    <rPh sb="23" eb="24">
      <t>カ</t>
    </rPh>
    <rPh sb="26" eb="28">
      <t>ヨウケン</t>
    </rPh>
    <phoneticPr fontId="2"/>
  </si>
  <si>
    <t>５年以上の臨床経験を有する医師等※１</t>
    <rPh sb="15" eb="16">
      <t>トウ</t>
    </rPh>
    <phoneticPr fontId="2"/>
  </si>
  <si>
    <t>日本認知症学会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</si>
</sst>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8"/>
      <color theme="1"/>
      <name val="游ゴシック"/>
      <family val="3"/>
      <charset val="128"/>
      <scheme val="minor"/>
    </font>
    <font>
      <b/>
      <sz val="6"/>
      <color theme="1"/>
      <name val="游ゴシック"/>
      <family val="3"/>
      <charset val="128"/>
      <scheme val="minor"/>
    </font>
    <font>
      <sz val="8"/>
      <color rgb="FFFF0000"/>
      <name val="游ゴシック"/>
      <family val="3"/>
      <charset val="128"/>
      <scheme val="minor"/>
    </font>
    <font>
      <b/>
      <sz val="8"/>
      <color rgb="FFFF0000"/>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29">
    <xf numFmtId="0" fontId="0" fillId="0" borderId="0" xfId="0">
      <alignment vertical="center"/>
    </xf>
    <xf numFmtId="0" fontId="4" fillId="0" borderId="0" xfId="0" applyFont="1" applyAlignment="1" applyProtection="1">
      <alignment vertical="center"/>
      <protection locked="0"/>
    </xf>
    <xf numFmtId="0" fontId="3" fillId="0" borderId="0" xfId="0" applyFo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Protection="1">
      <alignment vertical="center"/>
    </xf>
    <xf numFmtId="0" fontId="4" fillId="0" borderId="1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3" fillId="3" borderId="10"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0" fontId="3" fillId="0" borderId="0" xfId="0" applyFont="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4" fillId="0" borderId="0"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shrinkToFit="1"/>
      <protection locked="0"/>
    </xf>
    <xf numFmtId="0" fontId="3" fillId="0" borderId="10" xfId="0" applyFont="1" applyBorder="1" applyProtection="1">
      <alignment vertical="center"/>
      <protection locked="0"/>
    </xf>
    <xf numFmtId="0" fontId="3" fillId="3" borderId="10"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shrinkToFit="1"/>
    </xf>
    <xf numFmtId="0" fontId="4" fillId="3" borderId="0" xfId="0"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3" fillId="3" borderId="0" xfId="0" applyFont="1" applyFill="1" applyBorder="1" applyAlignment="1" applyProtection="1">
      <alignment horizontal="center" vertical="center" wrapText="1" shrinkToFit="1"/>
      <protection locked="0"/>
    </xf>
    <xf numFmtId="0" fontId="3" fillId="3" borderId="9" xfId="0" applyFont="1" applyFill="1" applyBorder="1" applyAlignment="1" applyProtection="1">
      <alignment horizontal="center" vertical="center" wrapText="1" shrinkToFit="1"/>
      <protection locked="0"/>
    </xf>
    <xf numFmtId="0" fontId="4" fillId="5" borderId="1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3" fillId="6" borderId="10" xfId="0" applyFont="1" applyFill="1" applyBorder="1" applyAlignment="1" applyProtection="1">
      <alignment horizontal="center" vertical="center"/>
    </xf>
    <xf numFmtId="0" fontId="3" fillId="0" borderId="2" xfId="0" applyFont="1" applyBorder="1" applyAlignment="1" applyProtection="1">
      <alignment horizontal="left" vertical="center"/>
      <protection locked="0"/>
    </xf>
    <xf numFmtId="0" fontId="4" fillId="0" borderId="0" xfId="0" applyFont="1" applyFill="1" applyBorder="1" applyAlignment="1" applyProtection="1">
      <alignment vertical="center" wrapText="1" shrinkToFit="1"/>
      <protection locked="0"/>
    </xf>
    <xf numFmtId="0" fontId="3" fillId="3" borderId="10" xfId="0" applyFont="1" applyFill="1" applyBorder="1" applyProtection="1">
      <alignment vertical="center"/>
      <protection locked="0"/>
    </xf>
    <xf numFmtId="0" fontId="4" fillId="0" borderId="10" xfId="0" applyFont="1" applyBorder="1" applyAlignment="1" applyProtection="1">
      <alignment horizontal="center" vertical="center" shrinkToFit="1"/>
    </xf>
    <xf numFmtId="0" fontId="3" fillId="3" borderId="6"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wrapText="1" shrinkToFit="1"/>
      <protection locked="0"/>
    </xf>
    <xf numFmtId="0" fontId="6"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3" fillId="4" borderId="4" xfId="0" applyFont="1" applyFill="1" applyBorder="1" applyAlignment="1" applyProtection="1">
      <alignment horizontal="center" vertical="center"/>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3" fillId="3" borderId="18" xfId="0" applyFont="1" applyFill="1" applyBorder="1" applyAlignment="1" applyProtection="1">
      <alignment horizontal="center" vertical="center" wrapText="1" shrinkToFit="1"/>
      <protection locked="0"/>
    </xf>
    <xf numFmtId="0" fontId="3" fillId="3" borderId="19" xfId="0" applyFont="1" applyFill="1" applyBorder="1" applyAlignment="1" applyProtection="1">
      <alignment horizontal="center" vertical="center" wrapText="1" shrinkToFit="1"/>
      <protection locked="0"/>
    </xf>
    <xf numFmtId="0" fontId="3" fillId="3" borderId="20" xfId="0" applyFont="1" applyFill="1" applyBorder="1" applyAlignment="1" applyProtection="1">
      <alignment horizontal="center" vertical="center" wrapText="1" shrinkToFit="1"/>
      <protection locked="0"/>
    </xf>
    <xf numFmtId="0" fontId="3" fillId="3" borderId="21" xfId="0" applyFont="1" applyFill="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shrinkToFit="1"/>
      <protection locked="0"/>
    </xf>
    <xf numFmtId="0" fontId="3" fillId="7" borderId="10" xfId="0" applyFont="1" applyFill="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shrinkToFit="1"/>
      <protection locked="0"/>
    </xf>
    <xf numFmtId="0" fontId="6" fillId="7" borderId="10" xfId="0" applyFont="1" applyFill="1" applyBorder="1" applyAlignment="1" applyProtection="1">
      <alignment horizontal="center" vertical="center" wrapText="1" shrinkToFit="1"/>
      <protection locked="0"/>
    </xf>
    <xf numFmtId="0" fontId="6" fillId="0" borderId="0" xfId="0" applyFont="1" applyProtection="1">
      <alignment vertical="center"/>
      <protection locked="0"/>
    </xf>
    <xf numFmtId="0" fontId="3" fillId="0" borderId="1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wrapText="1" shrinkToFit="1"/>
      <protection locked="0"/>
    </xf>
    <xf numFmtId="0" fontId="7" fillId="0" borderId="4" xfId="0" applyFont="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shrinkToFit="1"/>
      <protection locked="0"/>
    </xf>
    <xf numFmtId="0" fontId="4" fillId="0" borderId="25" xfId="0" applyFont="1" applyFill="1" applyBorder="1" applyAlignment="1" applyProtection="1">
      <alignment horizontal="center" vertical="center" wrapText="1" shrinkToFit="1"/>
      <protection locked="0"/>
    </xf>
    <xf numFmtId="0" fontId="3" fillId="3" borderId="26" xfId="0" applyFont="1" applyFill="1" applyBorder="1" applyAlignment="1" applyProtection="1">
      <alignment horizontal="center" vertical="center" wrapText="1" shrinkToFit="1"/>
      <protection locked="0"/>
    </xf>
    <xf numFmtId="0" fontId="3" fillId="3" borderId="27" xfId="0" applyFont="1" applyFill="1" applyBorder="1" applyAlignment="1" applyProtection="1">
      <alignment horizontal="center" vertical="center" wrapText="1" shrinkToFit="1"/>
      <protection locked="0"/>
    </xf>
    <xf numFmtId="0" fontId="3" fillId="7" borderId="6" xfId="0" applyFont="1" applyFill="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shrinkToFit="1"/>
      <protection locked="0"/>
    </xf>
    <xf numFmtId="0" fontId="3" fillId="3" borderId="30" xfId="0" applyFont="1" applyFill="1" applyBorder="1" applyAlignment="1" applyProtection="1">
      <alignment horizontal="center" vertical="center" wrapText="1" shrinkToFit="1"/>
      <protection locked="0"/>
    </xf>
    <xf numFmtId="0" fontId="3" fillId="3" borderId="31" xfId="0" applyFont="1" applyFill="1" applyBorder="1" applyAlignment="1" applyProtection="1">
      <alignment horizontal="center" vertical="center" wrapText="1" shrinkToFit="1"/>
      <protection locked="0"/>
    </xf>
    <xf numFmtId="0" fontId="3" fillId="3" borderId="32" xfId="0" applyFont="1" applyFill="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1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4" fillId="0" borderId="2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 fillId="3" borderId="10"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cellXfs>
  <cellStyles count="2">
    <cellStyle name="標準" xfId="0" builtinId="0"/>
    <cellStyle name="標準 2" xfId="1" xr:uid="{17A5AAB8-1674-4117-8078-A2723C119DC9}"/>
  </cellStyles>
  <dxfs count="0"/>
  <tableStyles count="0" defaultTableStyle="TableStyleMedium2" defaultPivotStyle="PivotStyleLight16"/>
  <colors>
    <mruColors>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xdr:colOff>
      <xdr:row>2</xdr:row>
      <xdr:rowOff>100292</xdr:rowOff>
    </xdr:from>
    <xdr:to>
      <xdr:col>4</xdr:col>
      <xdr:colOff>392206</xdr:colOff>
      <xdr:row>6</xdr:row>
      <xdr:rowOff>89647</xdr:rowOff>
    </xdr:to>
    <xdr:sp macro="" textlink="">
      <xdr:nvSpPr>
        <xdr:cNvPr id="2" name="テキスト ボックス 1">
          <a:extLst>
            <a:ext uri="{FF2B5EF4-FFF2-40B4-BE49-F238E27FC236}">
              <a16:creationId xmlns:a16="http://schemas.microsoft.com/office/drawing/2014/main" id="{C25CA9A8-AA42-47DA-B7F6-B12CBFE09290}"/>
            </a:ext>
          </a:extLst>
        </xdr:cNvPr>
        <xdr:cNvSpPr txBox="1"/>
      </xdr:nvSpPr>
      <xdr:spPr>
        <a:xfrm>
          <a:off x="23532" y="414057"/>
          <a:ext cx="5949203" cy="63929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入力ルール</a:t>
          </a:r>
          <a:endParaRPr kumimoji="1" lang="en-US" altLang="ja-JP" sz="1100" b="1"/>
        </a:p>
        <a:p>
          <a:r>
            <a:rPr kumimoji="1" lang="ja-JP" altLang="en-US" sz="1100" b="1"/>
            <a:t>青色：プルダウン　緑：左の項目が「その他」の場合入力　オレンジ：入力記載　</a:t>
          </a:r>
          <a:endParaRPr kumimoji="1" lang="en-US" altLang="ja-JP" sz="1100" b="1"/>
        </a:p>
      </xdr:txBody>
    </xdr:sp>
    <xdr:clientData/>
  </xdr:twoCellAnchor>
  <xdr:oneCellAnchor>
    <xdr:from>
      <xdr:col>5</xdr:col>
      <xdr:colOff>2110408</xdr:colOff>
      <xdr:row>41</xdr:row>
      <xdr:rowOff>97734</xdr:rowOff>
    </xdr:from>
    <xdr:ext cx="65" cy="172227"/>
    <xdr:sp macro="" textlink="">
      <xdr:nvSpPr>
        <xdr:cNvPr id="3" name="テキスト ボックス 2">
          <a:extLst>
            <a:ext uri="{FF2B5EF4-FFF2-40B4-BE49-F238E27FC236}">
              <a16:creationId xmlns:a16="http://schemas.microsoft.com/office/drawing/2014/main" id="{BA77BF68-2810-4853-8CD4-76AF7951F97F}"/>
            </a:ext>
          </a:extLst>
        </xdr:cNvPr>
        <xdr:cNvSpPr txBox="1"/>
      </xdr:nvSpPr>
      <xdr:spPr>
        <a:xfrm>
          <a:off x="8854108" y="13356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0</xdr:col>
      <xdr:colOff>56028</xdr:colOff>
      <xdr:row>23</xdr:row>
      <xdr:rowOff>254935</xdr:rowOff>
    </xdr:from>
    <xdr:to>
      <xdr:col>14</xdr:col>
      <xdr:colOff>549088</xdr:colOff>
      <xdr:row>27</xdr:row>
      <xdr:rowOff>246530</xdr:rowOff>
    </xdr:to>
    <xdr:sp macro="" textlink="">
      <xdr:nvSpPr>
        <xdr:cNvPr id="4" name="テキスト ボックス 3">
          <a:extLst>
            <a:ext uri="{FF2B5EF4-FFF2-40B4-BE49-F238E27FC236}">
              <a16:creationId xmlns:a16="http://schemas.microsoft.com/office/drawing/2014/main" id="{EF6C96F2-7049-41A9-B05B-3CEA6041B0C3}"/>
            </a:ext>
          </a:extLst>
        </xdr:cNvPr>
        <xdr:cNvSpPr txBox="1"/>
      </xdr:nvSpPr>
      <xdr:spPr>
        <a:xfrm>
          <a:off x="56028" y="7157759"/>
          <a:ext cx="12685060" cy="14259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effectLst/>
              <a:latin typeface="+mn-lt"/>
              <a:ea typeface="+mn-ea"/>
              <a:cs typeface="+mn-cs"/>
            </a:rPr>
            <a:t>※</a:t>
          </a:r>
          <a:r>
            <a:rPr kumimoji="1" lang="ja-JP" altLang="en-US" sz="1000" b="1">
              <a:solidFill>
                <a:schemeClr val="tx1"/>
              </a:solidFill>
              <a:effectLst/>
              <a:latin typeface="+mn-lt"/>
              <a:ea typeface="+mn-ea"/>
              <a:cs typeface="+mn-cs"/>
            </a:rPr>
            <a:t>１</a:t>
          </a:r>
          <a:r>
            <a:rPr kumimoji="1" lang="ja-JP" altLang="ja-JP" sz="1000" b="1">
              <a:solidFill>
                <a:schemeClr val="tx1"/>
              </a:solidFill>
              <a:effectLst/>
              <a:latin typeface="+mn-lt"/>
              <a:ea typeface="+mn-ea"/>
              <a:cs typeface="+mn-cs"/>
            </a:rPr>
            <a:t>　</a:t>
          </a:r>
          <a:r>
            <a:rPr kumimoji="1" lang="ja-JP" altLang="en-US" sz="1000" b="1">
              <a:solidFill>
                <a:schemeClr val="tx1"/>
              </a:solidFill>
              <a:effectLst/>
              <a:latin typeface="+mn-lt"/>
              <a:ea typeface="+mn-ea"/>
              <a:cs typeface="+mn-cs"/>
            </a:rPr>
            <a:t>専門医の認定を受けている学会等の</a:t>
          </a:r>
          <a:r>
            <a:rPr kumimoji="1" lang="ja-JP" altLang="ja-JP" sz="1000" b="1">
              <a:solidFill>
                <a:schemeClr val="tx1"/>
              </a:solidFill>
              <a:effectLst/>
              <a:latin typeface="+mn-lt"/>
              <a:ea typeface="+mn-ea"/>
              <a:cs typeface="+mn-cs"/>
            </a:rPr>
            <a:t>欄について</a:t>
          </a:r>
          <a:endParaRPr lang="ja-JP" altLang="ja-JP" sz="1000">
            <a:solidFill>
              <a:schemeClr val="tx1"/>
            </a:solidFill>
            <a:effectLst/>
          </a:endParaRPr>
        </a:p>
        <a:p>
          <a:r>
            <a:rPr kumimoji="1" lang="ja-JP" altLang="ja-JP" sz="1000" b="1">
              <a:solidFill>
                <a:schemeClr val="tx1"/>
              </a:solidFill>
              <a:effectLst/>
              <a:latin typeface="+mn-lt"/>
              <a:ea typeface="+mn-ea"/>
              <a:cs typeface="+mn-cs"/>
            </a:rPr>
            <a:t>「５年以上の臨床経験を有する医師」は、認知症疾患の鑑別診断等の専門医療を主たる業務とした５年以上の臨床経験を有する医師のことを表す。</a:t>
          </a:r>
          <a:endParaRPr kumimoji="1" lang="en-US" altLang="ja-JP" sz="1000" b="1">
            <a:solidFill>
              <a:schemeClr val="tx1"/>
            </a:solidFill>
          </a:endParaRPr>
        </a:p>
        <a:p>
          <a:r>
            <a:rPr kumimoji="1" lang="en-US" altLang="ja-JP" sz="1000" b="1">
              <a:solidFill>
                <a:schemeClr val="tx1"/>
              </a:solidFill>
            </a:rPr>
            <a:t>※</a:t>
          </a:r>
          <a:r>
            <a:rPr kumimoji="1" lang="ja-JP" altLang="en-US" sz="1000" b="1">
              <a:solidFill>
                <a:schemeClr val="tx1"/>
              </a:solidFill>
            </a:rPr>
            <a:t>２　</a:t>
          </a:r>
          <a:r>
            <a:rPr kumimoji="1" lang="ja-JP" altLang="en-US" sz="1000" b="1"/>
            <a:t>最適使用推進ガイドライン　レカネマブ（遺伝子組換え）適否欄について</a:t>
          </a:r>
          <a:endParaRPr kumimoji="1" lang="en-US" altLang="ja-JP" sz="1000" b="1"/>
        </a:p>
        <a:p>
          <a:r>
            <a:rPr kumimoji="1" lang="en-US" altLang="ja-JP" sz="1000" b="1"/>
            <a:t>【</a:t>
          </a:r>
          <a:r>
            <a:rPr kumimoji="1" lang="ja-JP" altLang="en-US" sz="1000" b="1"/>
            <a:t>要件①</a:t>
          </a:r>
          <a:r>
            <a:rPr kumimoji="1" lang="en-US" altLang="ja-JP" sz="1000" b="1"/>
            <a:t>】10</a:t>
          </a:r>
          <a:r>
            <a:rPr kumimoji="1" lang="ja-JP" altLang="en-US" sz="1000" b="1"/>
            <a:t>年以上の軽度認知障害の診断、認知症疾患の鑑別診断等の専門医療を主たる業務とした臨床経験を有する</a:t>
          </a:r>
          <a:endParaRPr kumimoji="1" lang="en-US" altLang="ja-JP" sz="1000" b="1"/>
        </a:p>
        <a:p>
          <a:r>
            <a:rPr kumimoji="1" lang="en-US" altLang="ja-JP" sz="1000" b="1"/>
            <a:t>【</a:t>
          </a:r>
          <a:r>
            <a:rPr kumimoji="1" lang="ja-JP" altLang="en-US" sz="1000" b="1"/>
            <a:t>要件②</a:t>
          </a:r>
          <a:r>
            <a:rPr kumimoji="1" lang="en-US" altLang="ja-JP" sz="1000" b="1"/>
            <a:t>】</a:t>
          </a:r>
          <a:r>
            <a:rPr kumimoji="1" lang="ja-JP" altLang="en-US" sz="1000" b="1"/>
            <a:t>製造販売業者が提供する</a:t>
          </a:r>
          <a:r>
            <a:rPr kumimoji="1" lang="en-US" altLang="ja-JP" sz="1000" b="1"/>
            <a:t>ARIA</a:t>
          </a:r>
          <a:r>
            <a:rPr kumimoji="1" lang="ja-JP" altLang="en-US" sz="1000" b="1"/>
            <a:t>に関する</a:t>
          </a:r>
          <a:r>
            <a:rPr kumimoji="1" lang="en-US" altLang="ja-JP" sz="1000" b="1"/>
            <a:t>MRI</a:t>
          </a:r>
          <a:r>
            <a:rPr kumimoji="1" lang="ja-JP" altLang="en-US" sz="1000" b="1"/>
            <a:t>読影の研修を受講している</a:t>
          </a:r>
          <a:endParaRPr kumimoji="1" lang="en-US" altLang="ja-JP" sz="1000" b="1"/>
        </a:p>
        <a:p>
          <a:r>
            <a:rPr kumimoji="1" lang="en-US" altLang="ja-JP" sz="1000" b="1"/>
            <a:t>【</a:t>
          </a:r>
          <a:r>
            <a:rPr kumimoji="1" lang="ja-JP" altLang="en-US" sz="1000" b="1"/>
            <a:t>要件③</a:t>
          </a:r>
          <a:r>
            <a:rPr kumimoji="1" lang="en-US" altLang="ja-JP" sz="1000" b="1"/>
            <a:t>】</a:t>
          </a:r>
          <a:r>
            <a:rPr kumimoji="1" lang="ja-JP" altLang="en-US" sz="1000" b="1"/>
            <a:t>日本認知症学会又は日本老年精神医学会の実施するアルツハイマー病の病態、診断、本剤の投与対象患者及び治療に関する研修を受講している</a:t>
          </a:r>
        </a:p>
      </xdr:txBody>
    </xdr:sp>
    <xdr:clientData/>
  </xdr:twoCellAnchor>
  <xdr:twoCellAnchor>
    <xdr:from>
      <xdr:col>16</xdr:col>
      <xdr:colOff>123265</xdr:colOff>
      <xdr:row>27</xdr:row>
      <xdr:rowOff>324971</xdr:rowOff>
    </xdr:from>
    <xdr:to>
      <xdr:col>18</xdr:col>
      <xdr:colOff>257735</xdr:colOff>
      <xdr:row>29</xdr:row>
      <xdr:rowOff>67235</xdr:rowOff>
    </xdr:to>
    <xdr:sp macro="" textlink="">
      <xdr:nvSpPr>
        <xdr:cNvPr id="6" name="矢印: U ターン 5">
          <a:extLst>
            <a:ext uri="{FF2B5EF4-FFF2-40B4-BE49-F238E27FC236}">
              <a16:creationId xmlns:a16="http://schemas.microsoft.com/office/drawing/2014/main" id="{F4EF58A7-6707-4AFB-8F2E-2CAB3DEAA5C3}"/>
            </a:ext>
          </a:extLst>
        </xdr:cNvPr>
        <xdr:cNvSpPr/>
      </xdr:nvSpPr>
      <xdr:spPr>
        <a:xfrm>
          <a:off x="11418794" y="8505265"/>
          <a:ext cx="851647" cy="459441"/>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145676</xdr:colOff>
      <xdr:row>36</xdr:row>
      <xdr:rowOff>33617</xdr:rowOff>
    </xdr:from>
    <xdr:to>
      <xdr:col>21</xdr:col>
      <xdr:colOff>347382</xdr:colOff>
      <xdr:row>37</xdr:row>
      <xdr:rowOff>56029</xdr:rowOff>
    </xdr:to>
    <xdr:sp macro="" textlink="">
      <xdr:nvSpPr>
        <xdr:cNvPr id="7" name="矢印: U ターン 6">
          <a:extLst>
            <a:ext uri="{FF2B5EF4-FFF2-40B4-BE49-F238E27FC236}">
              <a16:creationId xmlns:a16="http://schemas.microsoft.com/office/drawing/2014/main" id="{FCC66D6B-96C2-4CD0-8AAB-FAC6E744E048}"/>
            </a:ext>
          </a:extLst>
        </xdr:cNvPr>
        <xdr:cNvSpPr/>
      </xdr:nvSpPr>
      <xdr:spPr>
        <a:xfrm>
          <a:off x="11799794" y="11564470"/>
          <a:ext cx="1703294" cy="38100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7498-97DF-4F78-9A1B-88E5FD061099}">
  <dimension ref="A1:AN49"/>
  <sheetViews>
    <sheetView tabSelected="1" view="pageBreakPreview" zoomScale="85" zoomScaleNormal="100" zoomScaleSheetLayoutView="85" workbookViewId="0">
      <selection activeCell="E48" sqref="E48"/>
    </sheetView>
  </sheetViews>
  <sheetFormatPr defaultRowHeight="12.75" x14ac:dyDescent="0.4"/>
  <cols>
    <col min="1" max="1" width="25.25" style="2" customWidth="1"/>
    <col min="2" max="3" width="13.625" style="2" customWidth="1"/>
    <col min="4" max="5" width="20.625" style="2" customWidth="1"/>
    <col min="6" max="15" width="7.375" style="2" customWidth="1"/>
    <col min="16" max="16" width="4.375" style="2" customWidth="1"/>
    <col min="17" max="19" width="4.75" style="2" customWidth="1"/>
    <col min="20" max="21" width="5.125" style="2" customWidth="1"/>
    <col min="22" max="22" width="5.875" style="2" customWidth="1"/>
    <col min="23" max="23" width="7.25" style="2" hidden="1" customWidth="1"/>
    <col min="24" max="24" width="7.25" style="2" customWidth="1"/>
    <col min="25" max="25" width="34.75" style="2" customWidth="1"/>
    <col min="26" max="26" width="2.125" style="2" customWidth="1"/>
    <col min="27" max="27" width="7.625" style="2" customWidth="1"/>
    <col min="28" max="28" width="9" style="2"/>
    <col min="29" max="29" width="2.125" style="2" customWidth="1"/>
    <col min="30" max="30" width="9" style="2"/>
    <col min="31" max="31" width="2.125" style="2" customWidth="1"/>
    <col min="32" max="32" width="9" style="2"/>
    <col min="33" max="33" width="2.125" style="2" customWidth="1"/>
    <col min="34" max="34" width="10.625" style="2" customWidth="1"/>
    <col min="35" max="35" width="9" style="2"/>
    <col min="36" max="36" width="2.125" style="2" customWidth="1"/>
    <col min="37" max="37" width="9" style="2"/>
    <col min="38" max="38" width="2.125" style="2" customWidth="1"/>
    <col min="39" max="39" width="10.5" style="2" customWidth="1"/>
    <col min="40" max="16384" width="9" style="2"/>
  </cols>
  <sheetData>
    <row r="1" spans="1:40" x14ac:dyDescent="0.4">
      <c r="A1" s="1" t="s">
        <v>68</v>
      </c>
      <c r="B1" s="1"/>
      <c r="C1" s="1"/>
      <c r="D1" s="1"/>
      <c r="E1" s="1"/>
      <c r="F1" s="1"/>
      <c r="G1" s="1"/>
      <c r="H1" s="1"/>
      <c r="I1" s="1"/>
      <c r="J1" s="1"/>
      <c r="K1" s="1"/>
      <c r="L1" s="1"/>
      <c r="M1" s="1"/>
      <c r="N1" s="1"/>
      <c r="O1" s="1"/>
      <c r="P1" s="1"/>
      <c r="Q1" s="1"/>
      <c r="R1" s="1"/>
      <c r="S1" s="1"/>
      <c r="T1" s="1"/>
      <c r="U1" s="1"/>
      <c r="V1" s="1"/>
      <c r="W1" s="1"/>
      <c r="X1" s="1"/>
      <c r="Y1" s="1"/>
      <c r="Z1" s="1"/>
      <c r="AA1" s="1"/>
    </row>
    <row r="2" spans="1:40" x14ac:dyDescent="0.4">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row>
    <row r="3" spans="1:40" ht="14.25" customHeight="1" x14ac:dyDescent="0.4">
      <c r="A3" s="3"/>
      <c r="B3" s="3"/>
      <c r="C3" s="3"/>
      <c r="D3" s="3"/>
      <c r="E3" s="3"/>
      <c r="F3" s="3"/>
      <c r="L3" s="32" t="s">
        <v>18</v>
      </c>
      <c r="M3" s="126" t="s">
        <v>19</v>
      </c>
      <c r="N3" s="127"/>
      <c r="P3" s="3"/>
      <c r="Q3" s="3"/>
      <c r="R3" s="3"/>
      <c r="S3" s="3"/>
      <c r="T3" s="3"/>
      <c r="U3" s="3"/>
      <c r="V3" s="3"/>
      <c r="X3" s="3"/>
      <c r="Y3" s="3"/>
      <c r="Z3" s="3"/>
      <c r="AA3" s="3"/>
      <c r="AB3" s="3"/>
      <c r="AC3" s="3"/>
      <c r="AD3" s="3"/>
      <c r="AE3" s="3"/>
      <c r="AF3" s="3"/>
      <c r="AG3" s="3"/>
      <c r="AH3" s="3"/>
      <c r="AI3" s="3"/>
      <c r="AJ3" s="3"/>
      <c r="AK3" s="4"/>
    </row>
    <row r="4" spans="1:40" ht="12.75" customHeight="1" x14ac:dyDescent="0.4">
      <c r="A4" s="3"/>
      <c r="B4" s="3"/>
      <c r="C4" s="3"/>
      <c r="D4" s="3"/>
      <c r="E4" s="3"/>
      <c r="F4" s="3"/>
      <c r="L4" s="39"/>
      <c r="M4" s="27" t="s">
        <v>33</v>
      </c>
      <c r="N4" s="55" t="s">
        <v>34</v>
      </c>
      <c r="P4" s="3"/>
      <c r="Q4" s="3"/>
      <c r="R4" s="3"/>
      <c r="S4" s="3"/>
      <c r="T4" s="3"/>
      <c r="U4" s="3"/>
      <c r="V4" s="3"/>
      <c r="X4" s="3"/>
      <c r="Y4" s="3"/>
      <c r="Z4" s="3"/>
      <c r="AA4" s="3"/>
      <c r="AB4" s="3"/>
      <c r="AC4" s="3"/>
      <c r="AD4" s="3"/>
      <c r="AE4" s="3"/>
      <c r="AF4" s="3"/>
      <c r="AG4" s="3"/>
      <c r="AH4" s="3"/>
      <c r="AI4" s="3"/>
      <c r="AJ4" s="3"/>
      <c r="AK4" s="4"/>
    </row>
    <row r="5" spans="1:40" x14ac:dyDescent="0.4">
      <c r="A5" s="3"/>
      <c r="B5" s="3"/>
      <c r="C5" s="3"/>
      <c r="D5" s="3"/>
      <c r="E5" s="3"/>
      <c r="F5" s="3"/>
      <c r="L5" s="39" t="s">
        <v>5</v>
      </c>
      <c r="M5" s="39" t="str">
        <f>IF(R24&gt;=1,"○","×")</f>
        <v>×</v>
      </c>
      <c r="N5" s="39" t="str">
        <f>IF(U24&gt;=2,"○","×")</f>
        <v>×</v>
      </c>
      <c r="P5" s="3"/>
      <c r="Q5" s="3"/>
      <c r="R5" s="3"/>
      <c r="S5" s="3"/>
      <c r="T5" s="3"/>
      <c r="U5" s="3"/>
      <c r="V5" s="3"/>
      <c r="X5" s="3"/>
      <c r="Y5" s="3"/>
      <c r="Z5" s="3"/>
      <c r="AA5" s="3"/>
      <c r="AB5" s="3"/>
      <c r="AC5" s="3"/>
      <c r="AD5" s="3"/>
      <c r="AE5" s="3"/>
      <c r="AF5" s="3"/>
      <c r="AG5" s="3"/>
      <c r="AH5" s="3"/>
      <c r="AI5" s="3"/>
      <c r="AJ5" s="3"/>
      <c r="AK5" s="4"/>
    </row>
    <row r="6" spans="1:40" x14ac:dyDescent="0.4">
      <c r="A6" s="3"/>
      <c r="B6" s="3"/>
      <c r="C6" s="3"/>
      <c r="D6" s="3"/>
      <c r="E6" s="3"/>
      <c r="F6" s="3"/>
      <c r="L6" s="39" t="s">
        <v>12</v>
      </c>
      <c r="M6" s="39" t="str">
        <f>IF(R36&gt;=1,"○","×")</f>
        <v>×</v>
      </c>
      <c r="N6" s="35"/>
      <c r="P6" s="3"/>
      <c r="Q6" s="3"/>
      <c r="R6" s="3"/>
      <c r="S6" s="3"/>
      <c r="T6" s="3"/>
      <c r="U6" s="3"/>
      <c r="V6" s="3"/>
      <c r="X6" s="3"/>
      <c r="Y6" s="3"/>
      <c r="Z6" s="3"/>
      <c r="AA6" s="3"/>
      <c r="AB6" s="3"/>
      <c r="AC6" s="3"/>
      <c r="AD6" s="3"/>
      <c r="AE6" s="3"/>
      <c r="AF6" s="3"/>
      <c r="AG6" s="3"/>
      <c r="AH6" s="3"/>
      <c r="AI6" s="3"/>
      <c r="AJ6" s="3"/>
      <c r="AK6" s="3"/>
      <c r="AL6" s="3"/>
      <c r="AM6" s="4"/>
    </row>
    <row r="7" spans="1:40" x14ac:dyDescent="0.4">
      <c r="A7" s="3"/>
      <c r="B7" s="3"/>
      <c r="C7" s="3"/>
      <c r="D7" s="3"/>
      <c r="E7" s="3"/>
      <c r="F7" s="3"/>
      <c r="L7" s="39" t="s">
        <v>13</v>
      </c>
      <c r="M7" s="39" t="str">
        <f>IF(AND(S44&gt;=1,T44&gt;=1,U44&gt;=2),"○","×")</f>
        <v>×</v>
      </c>
      <c r="N7" s="35"/>
      <c r="P7" s="3"/>
      <c r="Q7" s="3"/>
      <c r="R7" s="3"/>
      <c r="S7" s="3"/>
      <c r="T7" s="3"/>
      <c r="U7" s="3"/>
      <c r="V7" s="3"/>
      <c r="X7" s="3"/>
      <c r="Y7" s="3"/>
      <c r="Z7" s="75"/>
      <c r="AA7" s="75"/>
      <c r="AB7" s="3"/>
      <c r="AC7" s="3"/>
      <c r="AD7" s="3"/>
      <c r="AE7" s="3"/>
      <c r="AF7" s="3"/>
      <c r="AG7" s="3"/>
      <c r="AH7" s="3"/>
      <c r="AI7" s="3"/>
      <c r="AJ7" s="3"/>
      <c r="AK7" s="3"/>
      <c r="AL7" s="3"/>
      <c r="AM7" s="4"/>
    </row>
    <row r="8" spans="1:40" x14ac:dyDescent="0.4">
      <c r="O8" s="5"/>
      <c r="P8" s="5"/>
      <c r="V8" s="5"/>
      <c r="W8" s="5"/>
      <c r="X8" s="5"/>
      <c r="Y8" s="5"/>
      <c r="Z8" s="5"/>
      <c r="AA8" s="5"/>
      <c r="AG8" s="7"/>
      <c r="AH8" s="7"/>
      <c r="AI8" s="7"/>
      <c r="AJ8" s="7"/>
      <c r="AK8" s="7"/>
      <c r="AL8" s="7"/>
      <c r="AM8" s="7"/>
      <c r="AN8" s="7"/>
    </row>
    <row r="9" spans="1:40" ht="28.5" customHeight="1" thickBot="1" x14ac:dyDescent="0.45">
      <c r="A9" s="17" t="s">
        <v>5</v>
      </c>
      <c r="B9" s="76">
        <f>COUNTA(B12:B23)</f>
        <v>0</v>
      </c>
      <c r="C9" s="77"/>
      <c r="D9" s="2" t="s">
        <v>28</v>
      </c>
      <c r="AG9" s="7"/>
      <c r="AH9" s="7"/>
      <c r="AI9" s="7"/>
      <c r="AJ9" s="7"/>
      <c r="AK9" s="7"/>
      <c r="AL9" s="7"/>
      <c r="AM9" s="7"/>
      <c r="AN9" s="7"/>
    </row>
    <row r="10" spans="1:40" ht="24.75" customHeight="1" x14ac:dyDescent="0.4">
      <c r="A10" s="78" t="s">
        <v>32</v>
      </c>
      <c r="B10" s="79" t="s">
        <v>25</v>
      </c>
      <c r="C10" s="80"/>
      <c r="D10" s="83" t="s">
        <v>40</v>
      </c>
      <c r="E10" s="79" t="s">
        <v>8</v>
      </c>
      <c r="F10" s="128" t="s">
        <v>69</v>
      </c>
      <c r="G10" s="85"/>
      <c r="H10" s="85"/>
      <c r="I10" s="85"/>
      <c r="J10" s="85"/>
      <c r="K10" s="85"/>
      <c r="L10" s="86"/>
      <c r="M10" s="109" t="s">
        <v>70</v>
      </c>
      <c r="N10" s="110"/>
      <c r="O10" s="111"/>
      <c r="P10" s="122" t="s">
        <v>33</v>
      </c>
      <c r="Q10" s="122"/>
      <c r="R10" s="123"/>
      <c r="S10" s="121" t="s">
        <v>34</v>
      </c>
      <c r="T10" s="121"/>
      <c r="U10" s="121"/>
      <c r="V10" s="9"/>
      <c r="W10" s="9"/>
      <c r="X10" s="9"/>
      <c r="AG10" s="7"/>
      <c r="AH10" s="7"/>
      <c r="AI10" s="7"/>
      <c r="AJ10" s="7"/>
      <c r="AK10" s="7"/>
      <c r="AL10" s="7"/>
      <c r="AM10" s="7"/>
      <c r="AN10" s="7"/>
    </row>
    <row r="11" spans="1:40" ht="63.75" x14ac:dyDescent="0.4">
      <c r="A11" s="78"/>
      <c r="B11" s="81"/>
      <c r="C11" s="82"/>
      <c r="D11" s="84"/>
      <c r="E11" s="81"/>
      <c r="F11" s="46" t="s">
        <v>4</v>
      </c>
      <c r="G11" s="44" t="s">
        <v>72</v>
      </c>
      <c r="H11" s="44" t="s">
        <v>71</v>
      </c>
      <c r="I11" s="44" t="s">
        <v>56</v>
      </c>
      <c r="J11" s="44" t="s">
        <v>54</v>
      </c>
      <c r="K11" s="44" t="s">
        <v>57</v>
      </c>
      <c r="L11" s="47" t="s">
        <v>58</v>
      </c>
      <c r="M11" s="68" t="s">
        <v>29</v>
      </c>
      <c r="N11" s="74" t="s">
        <v>30</v>
      </c>
      <c r="O11" s="69" t="s">
        <v>31</v>
      </c>
      <c r="P11" s="52" t="s">
        <v>60</v>
      </c>
      <c r="Q11" s="8" t="s">
        <v>61</v>
      </c>
      <c r="R11" s="56" t="s">
        <v>59</v>
      </c>
      <c r="S11" s="8" t="s">
        <v>62</v>
      </c>
      <c r="T11" s="8" t="s">
        <v>61</v>
      </c>
      <c r="U11" s="56" t="s">
        <v>59</v>
      </c>
      <c r="V11" s="9"/>
      <c r="W11" s="9" t="s">
        <v>50</v>
      </c>
      <c r="X11" s="9"/>
      <c r="AG11" s="7"/>
      <c r="AH11" s="7"/>
      <c r="AI11" s="7"/>
      <c r="AJ11" s="7"/>
      <c r="AK11" s="7"/>
      <c r="AL11" s="7"/>
      <c r="AM11" s="7"/>
      <c r="AN11" s="7"/>
    </row>
    <row r="12" spans="1:40" ht="28.5" customHeight="1" x14ac:dyDescent="0.4">
      <c r="A12" s="78"/>
      <c r="B12" s="10"/>
      <c r="C12" s="10"/>
      <c r="D12" s="11"/>
      <c r="E12" s="45"/>
      <c r="F12" s="48"/>
      <c r="G12" s="31"/>
      <c r="H12" s="31"/>
      <c r="I12" s="31"/>
      <c r="J12" s="31"/>
      <c r="K12" s="31"/>
      <c r="L12" s="49"/>
      <c r="M12" s="48"/>
      <c r="N12" s="31"/>
      <c r="O12" s="49"/>
      <c r="P12" s="67" t="str">
        <f t="shared" ref="P12:P23" si="0">IF(OR(C12="専任",C12="専従"),"○","×")</f>
        <v>×</v>
      </c>
      <c r="Q12" s="54" t="str">
        <f t="shared" ref="Q12:Q23" si="1">IF(OR(F12="○",G12="○",H12="○"),"○","×")</f>
        <v>×</v>
      </c>
      <c r="R12" s="57" t="str">
        <f>IF(AND(P12="○",Q12="○"),"○","×")</f>
        <v>×</v>
      </c>
      <c r="S12" s="54" t="str">
        <f t="shared" ref="S12:S23" si="2">IF(B12="常勤","○","×")</f>
        <v>×</v>
      </c>
      <c r="T12" s="54" t="str">
        <f t="shared" ref="T12:T23" si="3">IF(OR(I12="○",J12="○",K12="○",L12="○"),"○","×")</f>
        <v>×</v>
      </c>
      <c r="U12" s="58" t="str">
        <f t="shared" ref="U12:U23" si="4">IF(AND(M12="○",N12="○",O12="○",S12="○",T12="○"),"○","×")</f>
        <v>×</v>
      </c>
      <c r="V12" s="12"/>
      <c r="W12" s="30">
        <f t="shared" ref="W12:W23" si="5">COUNTIF(M12:O12,"○")</f>
        <v>0</v>
      </c>
      <c r="X12" s="12"/>
      <c r="Y12" s="17" t="s">
        <v>26</v>
      </c>
      <c r="Z12" s="13"/>
      <c r="AA12" s="91" t="s">
        <v>25</v>
      </c>
      <c r="AB12" s="91"/>
      <c r="AC12" s="28"/>
      <c r="AD12" s="7"/>
    </row>
    <row r="13" spans="1:40" ht="28.5" customHeight="1" x14ac:dyDescent="0.4">
      <c r="A13" s="78"/>
      <c r="B13" s="10"/>
      <c r="C13" s="10"/>
      <c r="D13" s="11"/>
      <c r="E13" s="45"/>
      <c r="F13" s="48"/>
      <c r="G13" s="31"/>
      <c r="H13" s="31"/>
      <c r="I13" s="31"/>
      <c r="J13" s="31"/>
      <c r="K13" s="31"/>
      <c r="L13" s="49"/>
      <c r="M13" s="48"/>
      <c r="N13" s="31"/>
      <c r="O13" s="49"/>
      <c r="P13" s="67" t="str">
        <f t="shared" si="0"/>
        <v>×</v>
      </c>
      <c r="Q13" s="54" t="str">
        <f t="shared" si="1"/>
        <v>×</v>
      </c>
      <c r="R13" s="57" t="str">
        <f t="shared" ref="R13:R23" si="6">IF(AND(P13="○",Q13="○"),"○","×")</f>
        <v>×</v>
      </c>
      <c r="S13" s="54" t="str">
        <f t="shared" si="2"/>
        <v>×</v>
      </c>
      <c r="T13" s="54" t="str">
        <f t="shared" si="3"/>
        <v>×</v>
      </c>
      <c r="U13" s="58" t="str">
        <f t="shared" si="4"/>
        <v>×</v>
      </c>
      <c r="V13" s="12"/>
      <c r="W13" s="30">
        <f t="shared" si="5"/>
        <v>0</v>
      </c>
      <c r="X13" s="12"/>
      <c r="Y13" s="6" t="s">
        <v>4</v>
      </c>
      <c r="AA13" s="25" t="s">
        <v>6</v>
      </c>
      <c r="AB13" s="23" t="s">
        <v>1</v>
      </c>
      <c r="AC13" s="29"/>
      <c r="AD13" s="7"/>
    </row>
    <row r="14" spans="1:40" ht="28.5" customHeight="1" x14ac:dyDescent="0.4">
      <c r="A14" s="78"/>
      <c r="B14" s="10"/>
      <c r="C14" s="10"/>
      <c r="D14" s="11"/>
      <c r="E14" s="45"/>
      <c r="F14" s="48"/>
      <c r="G14" s="31"/>
      <c r="H14" s="31"/>
      <c r="I14" s="31"/>
      <c r="J14" s="31"/>
      <c r="K14" s="31"/>
      <c r="L14" s="49"/>
      <c r="M14" s="48"/>
      <c r="N14" s="31"/>
      <c r="O14" s="49"/>
      <c r="P14" s="67" t="str">
        <f t="shared" si="0"/>
        <v>×</v>
      </c>
      <c r="Q14" s="54" t="str">
        <f t="shared" si="1"/>
        <v>×</v>
      </c>
      <c r="R14" s="57" t="str">
        <f t="shared" si="6"/>
        <v>×</v>
      </c>
      <c r="S14" s="54" t="str">
        <f t="shared" si="2"/>
        <v>×</v>
      </c>
      <c r="T14" s="54" t="str">
        <f t="shared" si="3"/>
        <v>×</v>
      </c>
      <c r="U14" s="58" t="str">
        <f t="shared" si="4"/>
        <v>×</v>
      </c>
      <c r="V14" s="12"/>
      <c r="W14" s="30">
        <f t="shared" si="5"/>
        <v>0</v>
      </c>
      <c r="X14" s="12"/>
      <c r="Y14" s="23" t="s">
        <v>22</v>
      </c>
      <c r="Z14" s="14"/>
      <c r="AA14" s="26" t="s">
        <v>27</v>
      </c>
      <c r="AB14" s="23" t="s">
        <v>3</v>
      </c>
      <c r="AC14" s="29"/>
      <c r="AD14" s="7"/>
    </row>
    <row r="15" spans="1:40" ht="28.5" customHeight="1" x14ac:dyDescent="0.4">
      <c r="A15" s="78"/>
      <c r="B15" s="10"/>
      <c r="C15" s="10"/>
      <c r="D15" s="11"/>
      <c r="E15" s="45"/>
      <c r="F15" s="48"/>
      <c r="G15" s="31"/>
      <c r="H15" s="31"/>
      <c r="I15" s="31"/>
      <c r="J15" s="31"/>
      <c r="K15" s="31"/>
      <c r="L15" s="49"/>
      <c r="M15" s="48"/>
      <c r="N15" s="31"/>
      <c r="O15" s="49"/>
      <c r="P15" s="67" t="str">
        <f t="shared" si="0"/>
        <v>×</v>
      </c>
      <c r="Q15" s="54" t="str">
        <f t="shared" si="1"/>
        <v>×</v>
      </c>
      <c r="R15" s="57" t="str">
        <f t="shared" si="6"/>
        <v>×</v>
      </c>
      <c r="S15" s="54" t="str">
        <f t="shared" si="2"/>
        <v>×</v>
      </c>
      <c r="T15" s="54" t="str">
        <f t="shared" si="3"/>
        <v>×</v>
      </c>
      <c r="U15" s="58" t="str">
        <f t="shared" si="4"/>
        <v>×</v>
      </c>
      <c r="V15" s="12"/>
      <c r="W15" s="30">
        <f t="shared" si="5"/>
        <v>0</v>
      </c>
      <c r="X15" s="12"/>
      <c r="Y15" s="23" t="s">
        <v>23</v>
      </c>
      <c r="Z15" s="14"/>
      <c r="AA15" s="26"/>
      <c r="AB15" s="23" t="s">
        <v>16</v>
      </c>
      <c r="AC15" s="29"/>
      <c r="AD15" s="7"/>
    </row>
    <row r="16" spans="1:40" ht="28.5" customHeight="1" x14ac:dyDescent="0.4">
      <c r="A16" s="78"/>
      <c r="B16" s="10"/>
      <c r="C16" s="10"/>
      <c r="D16" s="11"/>
      <c r="E16" s="45"/>
      <c r="F16" s="48"/>
      <c r="G16" s="31"/>
      <c r="H16" s="31"/>
      <c r="I16" s="31"/>
      <c r="J16" s="31"/>
      <c r="K16" s="31"/>
      <c r="L16" s="49"/>
      <c r="M16" s="70"/>
      <c r="N16" s="40"/>
      <c r="O16" s="72"/>
      <c r="P16" s="67" t="str">
        <f t="shared" si="0"/>
        <v>×</v>
      </c>
      <c r="Q16" s="54" t="str">
        <f t="shared" si="1"/>
        <v>×</v>
      </c>
      <c r="R16" s="57" t="str">
        <f t="shared" si="6"/>
        <v>×</v>
      </c>
      <c r="S16" s="54" t="str">
        <f t="shared" si="2"/>
        <v>×</v>
      </c>
      <c r="T16" s="54" t="str">
        <f t="shared" si="3"/>
        <v>×</v>
      </c>
      <c r="U16" s="58" t="str">
        <f t="shared" si="4"/>
        <v>×</v>
      </c>
      <c r="V16" s="12"/>
      <c r="W16" s="30">
        <f t="shared" si="5"/>
        <v>0</v>
      </c>
      <c r="X16" s="12"/>
      <c r="Y16" s="24" t="s">
        <v>24</v>
      </c>
      <c r="Z16" s="14"/>
      <c r="AA16" s="26"/>
      <c r="AB16" s="23"/>
      <c r="AC16" s="29"/>
      <c r="AD16" s="7"/>
    </row>
    <row r="17" spans="1:40" ht="28.5" customHeight="1" x14ac:dyDescent="0.4">
      <c r="A17" s="78"/>
      <c r="B17" s="10"/>
      <c r="C17" s="10"/>
      <c r="D17" s="11"/>
      <c r="E17" s="45"/>
      <c r="F17" s="48"/>
      <c r="G17" s="31"/>
      <c r="H17" s="31"/>
      <c r="I17" s="31"/>
      <c r="J17" s="31"/>
      <c r="K17" s="31"/>
      <c r="L17" s="49"/>
      <c r="M17" s="70"/>
      <c r="N17" s="40"/>
      <c r="O17" s="72"/>
      <c r="P17" s="67" t="str">
        <f t="shared" si="0"/>
        <v>×</v>
      </c>
      <c r="Q17" s="54" t="str">
        <f t="shared" si="1"/>
        <v>×</v>
      </c>
      <c r="R17" s="57" t="str">
        <f t="shared" si="6"/>
        <v>×</v>
      </c>
      <c r="S17" s="54" t="str">
        <f t="shared" si="2"/>
        <v>×</v>
      </c>
      <c r="T17" s="54" t="str">
        <f t="shared" si="3"/>
        <v>×</v>
      </c>
      <c r="U17" s="58" t="str">
        <f t="shared" si="4"/>
        <v>×</v>
      </c>
      <c r="V17" s="12"/>
      <c r="W17" s="30">
        <f t="shared" si="5"/>
        <v>0</v>
      </c>
      <c r="X17" s="12"/>
      <c r="Y17" s="23" t="s">
        <v>20</v>
      </c>
      <c r="Z17" s="14"/>
      <c r="AA17" s="26"/>
      <c r="AB17" s="23"/>
      <c r="AC17" s="29"/>
      <c r="AD17" s="29"/>
      <c r="AE17" s="29"/>
      <c r="AG17" s="7"/>
      <c r="AH17" s="7"/>
      <c r="AI17" s="7"/>
      <c r="AJ17" s="7"/>
      <c r="AK17" s="7"/>
      <c r="AL17" s="7"/>
      <c r="AM17" s="7"/>
      <c r="AN17" s="7"/>
    </row>
    <row r="18" spans="1:40" ht="28.5" customHeight="1" x14ac:dyDescent="0.4">
      <c r="A18" s="78"/>
      <c r="B18" s="10"/>
      <c r="C18" s="10"/>
      <c r="D18" s="11"/>
      <c r="E18" s="45"/>
      <c r="F18" s="48"/>
      <c r="G18" s="31"/>
      <c r="H18" s="31"/>
      <c r="I18" s="31"/>
      <c r="J18" s="31"/>
      <c r="K18" s="31"/>
      <c r="L18" s="49"/>
      <c r="M18" s="70"/>
      <c r="N18" s="40"/>
      <c r="O18" s="72"/>
      <c r="P18" s="67" t="str">
        <f t="shared" si="0"/>
        <v>×</v>
      </c>
      <c r="Q18" s="54" t="str">
        <f t="shared" si="1"/>
        <v>×</v>
      </c>
      <c r="R18" s="57" t="str">
        <f t="shared" si="6"/>
        <v>×</v>
      </c>
      <c r="S18" s="54" t="str">
        <f t="shared" si="2"/>
        <v>×</v>
      </c>
      <c r="T18" s="54" t="str">
        <f t="shared" si="3"/>
        <v>×</v>
      </c>
      <c r="U18" s="58" t="str">
        <f t="shared" si="4"/>
        <v>×</v>
      </c>
      <c r="V18" s="12"/>
      <c r="W18" s="30">
        <f t="shared" si="5"/>
        <v>0</v>
      </c>
      <c r="X18" s="12"/>
      <c r="Y18" s="43" t="s">
        <v>53</v>
      </c>
      <c r="Z18" s="12"/>
      <c r="AA18" s="10"/>
      <c r="AB18" s="23"/>
      <c r="AC18" s="29"/>
      <c r="AI18" s="7"/>
      <c r="AJ18" s="7"/>
      <c r="AK18" s="7"/>
      <c r="AL18" s="7"/>
      <c r="AM18" s="7"/>
      <c r="AN18" s="7"/>
    </row>
    <row r="19" spans="1:40" ht="28.5" customHeight="1" x14ac:dyDescent="0.4">
      <c r="A19" s="78"/>
      <c r="B19" s="10"/>
      <c r="C19" s="10"/>
      <c r="D19" s="11"/>
      <c r="E19" s="45"/>
      <c r="F19" s="48"/>
      <c r="G19" s="31"/>
      <c r="H19" s="31"/>
      <c r="I19" s="31"/>
      <c r="J19" s="31"/>
      <c r="K19" s="31"/>
      <c r="L19" s="49"/>
      <c r="M19" s="70"/>
      <c r="N19" s="40"/>
      <c r="O19" s="72"/>
      <c r="P19" s="67" t="str">
        <f t="shared" si="0"/>
        <v>×</v>
      </c>
      <c r="Q19" s="54" t="str">
        <f t="shared" si="1"/>
        <v>×</v>
      </c>
      <c r="R19" s="57" t="str">
        <f t="shared" si="6"/>
        <v>×</v>
      </c>
      <c r="S19" s="54" t="str">
        <f t="shared" si="2"/>
        <v>×</v>
      </c>
      <c r="T19" s="54" t="str">
        <f t="shared" si="3"/>
        <v>×</v>
      </c>
      <c r="U19" s="58" t="str">
        <f t="shared" si="4"/>
        <v>×</v>
      </c>
      <c r="V19" s="12"/>
      <c r="W19" s="30">
        <f t="shared" si="5"/>
        <v>0</v>
      </c>
      <c r="X19" s="12"/>
      <c r="Y19" s="26" t="s">
        <v>21</v>
      </c>
      <c r="Z19" s="12"/>
      <c r="AA19" s="12"/>
      <c r="AI19" s="7"/>
      <c r="AJ19" s="7"/>
      <c r="AK19" s="7"/>
      <c r="AL19" s="7"/>
      <c r="AM19" s="7"/>
      <c r="AN19" s="7"/>
    </row>
    <row r="20" spans="1:40" ht="28.5" customHeight="1" x14ac:dyDescent="0.4">
      <c r="A20" s="78"/>
      <c r="B20" s="10"/>
      <c r="C20" s="10"/>
      <c r="D20" s="11"/>
      <c r="E20" s="45"/>
      <c r="F20" s="48"/>
      <c r="G20" s="31"/>
      <c r="H20" s="31"/>
      <c r="I20" s="31"/>
      <c r="J20" s="31"/>
      <c r="K20" s="31"/>
      <c r="L20" s="49"/>
      <c r="M20" s="70"/>
      <c r="N20" s="40"/>
      <c r="O20" s="72"/>
      <c r="P20" s="67" t="str">
        <f t="shared" si="0"/>
        <v>×</v>
      </c>
      <c r="Q20" s="54" t="str">
        <f t="shared" si="1"/>
        <v>×</v>
      </c>
      <c r="R20" s="57" t="str">
        <f t="shared" si="6"/>
        <v>×</v>
      </c>
      <c r="S20" s="54" t="str">
        <f t="shared" si="2"/>
        <v>×</v>
      </c>
      <c r="T20" s="54" t="str">
        <f t="shared" si="3"/>
        <v>×</v>
      </c>
      <c r="U20" s="58" t="str">
        <f t="shared" si="4"/>
        <v>×</v>
      </c>
      <c r="V20" s="12"/>
      <c r="W20" s="30">
        <f t="shared" si="5"/>
        <v>0</v>
      </c>
      <c r="X20" s="12"/>
      <c r="AI20" s="7"/>
      <c r="AJ20" s="7"/>
      <c r="AK20" s="7"/>
      <c r="AL20" s="7"/>
      <c r="AM20" s="7"/>
      <c r="AN20" s="7"/>
    </row>
    <row r="21" spans="1:40" ht="28.5" customHeight="1" x14ac:dyDescent="0.4">
      <c r="A21" s="78"/>
      <c r="B21" s="10"/>
      <c r="C21" s="10"/>
      <c r="D21" s="11"/>
      <c r="E21" s="45"/>
      <c r="F21" s="48"/>
      <c r="G21" s="31"/>
      <c r="H21" s="31"/>
      <c r="I21" s="31"/>
      <c r="J21" s="31"/>
      <c r="K21" s="31"/>
      <c r="L21" s="49"/>
      <c r="M21" s="70"/>
      <c r="N21" s="40"/>
      <c r="O21" s="72"/>
      <c r="P21" s="67" t="str">
        <f t="shared" si="0"/>
        <v>×</v>
      </c>
      <c r="Q21" s="54" t="str">
        <f t="shared" si="1"/>
        <v>×</v>
      </c>
      <c r="R21" s="57" t="str">
        <f t="shared" si="6"/>
        <v>×</v>
      </c>
      <c r="S21" s="54" t="str">
        <f t="shared" si="2"/>
        <v>×</v>
      </c>
      <c r="T21" s="54" t="str">
        <f t="shared" si="3"/>
        <v>×</v>
      </c>
      <c r="U21" s="58" t="str">
        <f t="shared" si="4"/>
        <v>×</v>
      </c>
      <c r="V21" s="12"/>
      <c r="W21" s="30">
        <f t="shared" si="5"/>
        <v>0</v>
      </c>
      <c r="X21" s="12"/>
      <c r="Y21" s="17" t="s">
        <v>51</v>
      </c>
      <c r="Z21" s="12"/>
      <c r="AA21" s="88" t="s">
        <v>52</v>
      </c>
      <c r="AB21" s="90"/>
      <c r="AC21" s="90"/>
      <c r="AD21" s="90"/>
      <c r="AE21" s="90"/>
      <c r="AF21" s="89"/>
      <c r="AI21" s="7"/>
      <c r="AJ21" s="7"/>
      <c r="AK21" s="7"/>
      <c r="AL21" s="7"/>
      <c r="AM21" s="7"/>
      <c r="AN21" s="7"/>
    </row>
    <row r="22" spans="1:40" ht="28.5" customHeight="1" x14ac:dyDescent="0.4">
      <c r="A22" s="78"/>
      <c r="B22" s="10"/>
      <c r="C22" s="10"/>
      <c r="D22" s="11"/>
      <c r="E22" s="45"/>
      <c r="F22" s="48"/>
      <c r="G22" s="31"/>
      <c r="H22" s="31"/>
      <c r="I22" s="31"/>
      <c r="J22" s="31"/>
      <c r="K22" s="31"/>
      <c r="L22" s="49"/>
      <c r="M22" s="70"/>
      <c r="N22" s="40"/>
      <c r="O22" s="72"/>
      <c r="P22" s="67" t="str">
        <f t="shared" si="0"/>
        <v>×</v>
      </c>
      <c r="Q22" s="54" t="str">
        <f t="shared" si="1"/>
        <v>×</v>
      </c>
      <c r="R22" s="57" t="str">
        <f t="shared" si="6"/>
        <v>×</v>
      </c>
      <c r="S22" s="54" t="str">
        <f t="shared" si="2"/>
        <v>×</v>
      </c>
      <c r="T22" s="54" t="str">
        <f t="shared" si="3"/>
        <v>×</v>
      </c>
      <c r="U22" s="58" t="str">
        <f t="shared" si="4"/>
        <v>×</v>
      </c>
      <c r="V22" s="12"/>
      <c r="W22" s="30">
        <f t="shared" si="5"/>
        <v>0</v>
      </c>
      <c r="X22" s="12"/>
      <c r="Y22" s="6" t="s">
        <v>4</v>
      </c>
      <c r="Z22" s="12"/>
      <c r="AA22" s="102" t="s">
        <v>22</v>
      </c>
      <c r="AB22" s="103"/>
      <c r="AC22" s="103"/>
      <c r="AD22" s="103"/>
      <c r="AE22" s="103"/>
      <c r="AF22" s="104"/>
      <c r="AI22" s="7"/>
      <c r="AJ22" s="7"/>
      <c r="AK22" s="7"/>
      <c r="AL22" s="7"/>
      <c r="AM22" s="7"/>
    </row>
    <row r="23" spans="1:40" ht="28.5" customHeight="1" thickBot="1" x14ac:dyDescent="0.45">
      <c r="A23" s="78"/>
      <c r="B23" s="10"/>
      <c r="C23" s="10"/>
      <c r="D23" s="11"/>
      <c r="E23" s="45"/>
      <c r="F23" s="50"/>
      <c r="G23" s="51"/>
      <c r="H23" s="51"/>
      <c r="I23" s="51"/>
      <c r="J23" s="51"/>
      <c r="K23" s="51"/>
      <c r="L23" s="61"/>
      <c r="M23" s="71"/>
      <c r="N23" s="53"/>
      <c r="O23" s="73"/>
      <c r="P23" s="67" t="str">
        <f t="shared" si="0"/>
        <v>×</v>
      </c>
      <c r="Q23" s="54" t="str">
        <f t="shared" si="1"/>
        <v>×</v>
      </c>
      <c r="R23" s="57" t="str">
        <f t="shared" si="6"/>
        <v>×</v>
      </c>
      <c r="S23" s="54" t="str">
        <f t="shared" si="2"/>
        <v>×</v>
      </c>
      <c r="T23" s="54" t="str">
        <f t="shared" si="3"/>
        <v>×</v>
      </c>
      <c r="U23" s="58" t="str">
        <f t="shared" si="4"/>
        <v>×</v>
      </c>
      <c r="V23" s="12"/>
      <c r="W23" s="30">
        <f t="shared" si="5"/>
        <v>0</v>
      </c>
      <c r="X23" s="12"/>
      <c r="Y23" s="23" t="s">
        <v>55</v>
      </c>
      <c r="Z23" s="12"/>
      <c r="AA23" s="112" t="s">
        <v>54</v>
      </c>
      <c r="AB23" s="113"/>
      <c r="AC23" s="113"/>
      <c r="AD23" s="113"/>
      <c r="AE23" s="113"/>
      <c r="AF23" s="114"/>
      <c r="AG23" s="7"/>
      <c r="AH23" s="7"/>
      <c r="AI23" s="7"/>
      <c r="AJ23" s="7"/>
      <c r="AK23" s="7"/>
      <c r="AL23" s="7"/>
      <c r="AM23" s="7"/>
    </row>
    <row r="24" spans="1:40" ht="28.5" customHeight="1" x14ac:dyDescent="0.4">
      <c r="P24" s="2">
        <f>COUNTIF(P12:P23,"○")</f>
        <v>0</v>
      </c>
      <c r="Q24" s="2">
        <f t="shared" ref="Q24:U24" si="7">COUNTIF(Q12:Q23,"○")</f>
        <v>0</v>
      </c>
      <c r="R24" s="59">
        <f t="shared" si="7"/>
        <v>0</v>
      </c>
      <c r="S24" s="2">
        <f t="shared" si="7"/>
        <v>0</v>
      </c>
      <c r="T24" s="2">
        <f t="shared" si="7"/>
        <v>0</v>
      </c>
      <c r="U24" s="59">
        <f t="shared" si="7"/>
        <v>0</v>
      </c>
      <c r="Y24" s="26" t="s">
        <v>7</v>
      </c>
      <c r="Z24" s="12"/>
      <c r="AA24" s="102" t="s">
        <v>23</v>
      </c>
      <c r="AB24" s="103"/>
      <c r="AC24" s="103"/>
      <c r="AD24" s="103"/>
      <c r="AE24" s="103"/>
      <c r="AF24" s="104"/>
      <c r="AG24" s="7"/>
      <c r="AH24" s="7"/>
      <c r="AI24" s="7"/>
      <c r="AJ24" s="7"/>
      <c r="AK24" s="7"/>
      <c r="AL24" s="7"/>
      <c r="AM24" s="7"/>
      <c r="AN24" s="7"/>
    </row>
    <row r="25" spans="1:40" ht="28.5" customHeight="1" x14ac:dyDescent="0.4">
      <c r="Y25" s="24"/>
      <c r="AA25" s="115" t="s">
        <v>24</v>
      </c>
      <c r="AB25" s="116"/>
      <c r="AC25" s="116"/>
      <c r="AD25" s="116"/>
      <c r="AE25" s="116"/>
      <c r="AF25" s="117"/>
      <c r="AG25" s="7"/>
      <c r="AH25" s="7"/>
      <c r="AI25" s="7"/>
      <c r="AJ25" s="7"/>
      <c r="AK25" s="7"/>
      <c r="AL25" s="7"/>
      <c r="AM25" s="7"/>
      <c r="AN25" s="7"/>
    </row>
    <row r="26" spans="1:40" ht="28.5" customHeight="1" x14ac:dyDescent="0.4">
      <c r="Y26" s="23"/>
      <c r="AA26" s="102"/>
      <c r="AB26" s="103"/>
      <c r="AC26" s="103"/>
      <c r="AD26" s="103"/>
      <c r="AE26" s="103"/>
      <c r="AF26" s="104"/>
      <c r="AG26" s="7"/>
      <c r="AH26" s="7"/>
      <c r="AI26" s="7"/>
      <c r="AJ26" s="7"/>
      <c r="AK26" s="7"/>
      <c r="AL26" s="7"/>
      <c r="AM26" s="7"/>
      <c r="AN26" s="7"/>
    </row>
    <row r="27" spans="1:40" ht="28.5" customHeight="1" x14ac:dyDescent="0.4">
      <c r="Y27" s="26"/>
      <c r="AA27" s="118"/>
      <c r="AB27" s="119"/>
      <c r="AC27" s="119"/>
      <c r="AD27" s="119"/>
      <c r="AE27" s="119"/>
      <c r="AF27" s="120"/>
      <c r="AG27" s="7"/>
      <c r="AH27" s="7"/>
      <c r="AI27" s="7"/>
      <c r="AJ27" s="7"/>
      <c r="AK27" s="7"/>
      <c r="AL27" s="7"/>
      <c r="AM27" s="7"/>
      <c r="AN27" s="7"/>
    </row>
    <row r="28" spans="1:40" ht="28.5" customHeight="1" x14ac:dyDescent="0.4">
      <c r="A28" s="15"/>
      <c r="G28" s="16"/>
      <c r="H28" s="16"/>
      <c r="I28" s="16"/>
      <c r="J28" s="16"/>
      <c r="K28" s="16"/>
      <c r="L28" s="16"/>
      <c r="M28" s="16"/>
      <c r="N28" s="16"/>
      <c r="Q28" s="16"/>
      <c r="R28" s="16"/>
      <c r="S28" s="16"/>
      <c r="T28" s="16"/>
      <c r="U28" s="16"/>
      <c r="AG28" s="7"/>
      <c r="AH28" s="7"/>
      <c r="AI28" s="7"/>
      <c r="AJ28" s="7"/>
      <c r="AK28" s="7"/>
      <c r="AL28" s="7"/>
      <c r="AM28" s="7"/>
      <c r="AN28" s="7"/>
    </row>
    <row r="29" spans="1:40" ht="28.5" customHeight="1" thickBot="1" x14ac:dyDescent="0.45">
      <c r="A29" s="17" t="s">
        <v>10</v>
      </c>
      <c r="B29" s="76">
        <f>COUNTA(B31:B35)</f>
        <v>0</v>
      </c>
      <c r="C29" s="77"/>
      <c r="D29" s="2" t="s">
        <v>2</v>
      </c>
      <c r="AG29" s="7"/>
      <c r="AH29" s="7"/>
      <c r="AI29" s="7"/>
      <c r="AJ29" s="7"/>
      <c r="AK29" s="7"/>
      <c r="AL29" s="7"/>
      <c r="AM29" s="7"/>
      <c r="AN29" s="7"/>
    </row>
    <row r="30" spans="1:40" ht="38.25" customHeight="1" x14ac:dyDescent="0.4">
      <c r="A30" s="87" t="s">
        <v>17</v>
      </c>
      <c r="B30" s="88" t="s">
        <v>35</v>
      </c>
      <c r="C30" s="89"/>
      <c r="D30" s="17" t="s">
        <v>40</v>
      </c>
      <c r="E30" s="18" t="s">
        <v>8</v>
      </c>
      <c r="F30" s="88" t="s">
        <v>11</v>
      </c>
      <c r="G30" s="90"/>
      <c r="H30" s="90"/>
      <c r="I30" s="89"/>
      <c r="J30" s="92" t="s">
        <v>15</v>
      </c>
      <c r="K30" s="92"/>
      <c r="L30" s="92"/>
      <c r="M30" s="20"/>
      <c r="N30" s="20"/>
      <c r="P30" s="8" t="s">
        <v>60</v>
      </c>
      <c r="Q30" s="19" t="s">
        <v>66</v>
      </c>
      <c r="R30" s="62" t="s">
        <v>59</v>
      </c>
      <c r="S30" s="64" t="s">
        <v>65</v>
      </c>
      <c r="T30" s="20"/>
      <c r="U30" s="20"/>
      <c r="Y30" s="17" t="s">
        <v>36</v>
      </c>
      <c r="AD30" s="7"/>
      <c r="AE30" s="7"/>
      <c r="AF30" s="7"/>
      <c r="AG30" s="7"/>
      <c r="AH30" s="7"/>
      <c r="AI30" s="7"/>
      <c r="AJ30" s="7"/>
    </row>
    <row r="31" spans="1:40" ht="28.5" customHeight="1" x14ac:dyDescent="0.4">
      <c r="A31" s="87"/>
      <c r="B31" s="10"/>
      <c r="C31" s="10"/>
      <c r="D31" s="11"/>
      <c r="E31" s="11"/>
      <c r="F31" s="94"/>
      <c r="G31" s="95"/>
      <c r="H31" s="95"/>
      <c r="I31" s="96"/>
      <c r="J31" s="93"/>
      <c r="K31" s="93"/>
      <c r="L31" s="93"/>
      <c r="M31" s="33"/>
      <c r="N31" s="33"/>
      <c r="P31" s="54" t="str">
        <f>IF(OR(C31="専任",C31="専従"),"○","×")</f>
        <v>×</v>
      </c>
      <c r="Q31" s="60" t="str">
        <f>IF(S31="○","○",(IF(F31="その他","要確認",(IF(OR(F31="公認心理士",F31="臨床心理士"),"○","×")))))</f>
        <v>×</v>
      </c>
      <c r="R31" s="63" t="str">
        <f>IF(AND(P31="○",Q31="○"),"○","×")</f>
        <v>×</v>
      </c>
      <c r="S31" s="65"/>
      <c r="T31" s="41"/>
      <c r="U31" s="41"/>
      <c r="Y31" s="23" t="s">
        <v>37</v>
      </c>
      <c r="AD31" s="7"/>
      <c r="AE31" s="7"/>
      <c r="AF31" s="7"/>
      <c r="AG31" s="7"/>
      <c r="AH31" s="7"/>
      <c r="AI31" s="7"/>
      <c r="AJ31" s="7"/>
      <c r="AK31" s="7"/>
    </row>
    <row r="32" spans="1:40" ht="28.5" customHeight="1" x14ac:dyDescent="0.4">
      <c r="A32" s="87"/>
      <c r="B32" s="10"/>
      <c r="C32" s="10"/>
      <c r="D32" s="11"/>
      <c r="E32" s="11"/>
      <c r="F32" s="94"/>
      <c r="G32" s="95"/>
      <c r="H32" s="95"/>
      <c r="I32" s="96"/>
      <c r="J32" s="93"/>
      <c r="K32" s="93"/>
      <c r="L32" s="93"/>
      <c r="M32" s="33"/>
      <c r="N32" s="33"/>
      <c r="P32" s="54" t="str">
        <f>IF(OR(C32="専任",C32="専従"),"○","×")</f>
        <v>×</v>
      </c>
      <c r="Q32" s="60" t="str">
        <f>IF(S32="○","○",(IF(F32="その他","要確認",(IF(OR(F32="公認心理士",F32="臨床心理士"),"○","×")))))</f>
        <v>×</v>
      </c>
      <c r="R32" s="63" t="str">
        <f t="shared" ref="R32:R35" si="8">IF(AND(P32="○",Q32="○"),"○","×")</f>
        <v>×</v>
      </c>
      <c r="S32" s="65"/>
      <c r="T32" s="41"/>
      <c r="U32" s="41"/>
      <c r="Y32" s="23" t="s">
        <v>38</v>
      </c>
      <c r="AD32" s="7"/>
      <c r="AE32" s="7"/>
      <c r="AF32" s="7"/>
      <c r="AG32" s="7"/>
      <c r="AH32" s="7"/>
      <c r="AI32" s="7"/>
      <c r="AJ32" s="7"/>
      <c r="AK32" s="7"/>
    </row>
    <row r="33" spans="1:37" ht="28.5" customHeight="1" x14ac:dyDescent="0.4">
      <c r="A33" s="87"/>
      <c r="B33" s="10"/>
      <c r="C33" s="10"/>
      <c r="D33" s="11"/>
      <c r="E33" s="11"/>
      <c r="F33" s="94"/>
      <c r="G33" s="95"/>
      <c r="H33" s="95"/>
      <c r="I33" s="96"/>
      <c r="J33" s="93"/>
      <c r="K33" s="93"/>
      <c r="L33" s="93"/>
      <c r="M33" s="33"/>
      <c r="N33" s="33"/>
      <c r="P33" s="54" t="str">
        <f>IF(OR(C33="専任",C33="専従"),"○","×")</f>
        <v>×</v>
      </c>
      <c r="Q33" s="60" t="str">
        <f>IF(S33="○","○",(IF(F33="その他","要確認",(IF(OR(F33="公認心理士",F33="臨床心理士"),"○","×")))))</f>
        <v>×</v>
      </c>
      <c r="R33" s="63" t="str">
        <f t="shared" si="8"/>
        <v>×</v>
      </c>
      <c r="S33" s="65"/>
      <c r="T33" s="41"/>
      <c r="U33" s="41"/>
      <c r="Y33" s="23" t="s">
        <v>39</v>
      </c>
      <c r="AD33" s="7"/>
      <c r="AE33" s="7"/>
      <c r="AF33" s="7"/>
      <c r="AG33" s="7"/>
      <c r="AH33" s="7"/>
      <c r="AI33" s="7"/>
      <c r="AJ33" s="7"/>
      <c r="AK33" s="7"/>
    </row>
    <row r="34" spans="1:37" ht="28.5" customHeight="1" x14ac:dyDescent="0.4">
      <c r="A34" s="87"/>
      <c r="B34" s="10"/>
      <c r="C34" s="10"/>
      <c r="D34" s="11"/>
      <c r="E34" s="11"/>
      <c r="F34" s="94"/>
      <c r="G34" s="95"/>
      <c r="H34" s="95"/>
      <c r="I34" s="96"/>
      <c r="J34" s="93"/>
      <c r="K34" s="93"/>
      <c r="L34" s="93"/>
      <c r="M34" s="33"/>
      <c r="N34" s="33"/>
      <c r="P34" s="54" t="str">
        <f>IF(OR(C34="専任",C34="専従"),"○","×")</f>
        <v>×</v>
      </c>
      <c r="Q34" s="60" t="str">
        <f>IF(S34="○","○",(IF(F34="その他","要確認",(IF(OR(F34="公認心理士",F34="臨床心理士"),"○","×")))))</f>
        <v>×</v>
      </c>
      <c r="R34" s="63" t="str">
        <f t="shared" si="8"/>
        <v>×</v>
      </c>
      <c r="S34" s="65"/>
      <c r="T34" s="41"/>
      <c r="U34" s="41"/>
      <c r="Y34" s="23"/>
      <c r="AD34" s="7"/>
      <c r="AE34" s="7"/>
      <c r="AF34" s="7"/>
      <c r="AG34" s="7"/>
      <c r="AH34" s="7"/>
      <c r="AI34" s="7"/>
      <c r="AJ34" s="7"/>
      <c r="AK34" s="7"/>
    </row>
    <row r="35" spans="1:37" ht="28.5" customHeight="1" thickBot="1" x14ac:dyDescent="0.45">
      <c r="A35" s="87"/>
      <c r="B35" s="10"/>
      <c r="C35" s="10"/>
      <c r="D35" s="11"/>
      <c r="E35" s="11"/>
      <c r="F35" s="94"/>
      <c r="G35" s="95"/>
      <c r="H35" s="95"/>
      <c r="I35" s="96"/>
      <c r="J35" s="93"/>
      <c r="K35" s="93"/>
      <c r="L35" s="93"/>
      <c r="M35" s="33"/>
      <c r="N35" s="33"/>
      <c r="P35" s="54" t="str">
        <f>IF(OR(C35="専任",C35="専従"),"○","×")</f>
        <v>×</v>
      </c>
      <c r="Q35" s="60" t="str">
        <f>IF(S35="○","○",(IF(F35="その他","要確認",(IF(OR(F35="公認心理士",F35="臨床心理士"),"○","×")))))</f>
        <v>×</v>
      </c>
      <c r="R35" s="63" t="str">
        <f t="shared" si="8"/>
        <v>×</v>
      </c>
      <c r="S35" s="66"/>
      <c r="T35" s="41"/>
      <c r="U35" s="41"/>
    </row>
    <row r="36" spans="1:37" ht="28.5" customHeight="1" x14ac:dyDescent="0.4">
      <c r="P36" s="2">
        <f>COUNTIF(P31:P35,"○")</f>
        <v>0</v>
      </c>
      <c r="Q36" s="2">
        <f>COUNTIF(Q31:Q35,"○")</f>
        <v>0</v>
      </c>
      <c r="R36" s="2">
        <f>COUNTIF(R31:R35,"○")</f>
        <v>0</v>
      </c>
    </row>
    <row r="37" spans="1:37" ht="28.5" customHeight="1" thickBot="1" x14ac:dyDescent="0.45">
      <c r="A37" s="17" t="s">
        <v>13</v>
      </c>
      <c r="B37" s="76">
        <f>COUNTA(B39:B43)</f>
        <v>0</v>
      </c>
      <c r="C37" s="77"/>
      <c r="D37" s="2" t="s">
        <v>2</v>
      </c>
    </row>
    <row r="38" spans="1:37" ht="35.25" customHeight="1" x14ac:dyDescent="0.4">
      <c r="A38" s="97" t="s">
        <v>46</v>
      </c>
      <c r="B38" s="88" t="s">
        <v>25</v>
      </c>
      <c r="C38" s="89"/>
      <c r="D38" s="17" t="s">
        <v>9</v>
      </c>
      <c r="E38" s="18" t="s">
        <v>8</v>
      </c>
      <c r="F38" s="88" t="s">
        <v>11</v>
      </c>
      <c r="G38" s="90"/>
      <c r="H38" s="90"/>
      <c r="I38" s="89"/>
      <c r="J38" s="92" t="s">
        <v>15</v>
      </c>
      <c r="K38" s="92"/>
      <c r="L38" s="92"/>
      <c r="M38" s="88" t="s">
        <v>14</v>
      </c>
      <c r="N38" s="90"/>
      <c r="O38" s="89"/>
      <c r="P38" s="8" t="s">
        <v>64</v>
      </c>
      <c r="Q38" s="8" t="s">
        <v>60</v>
      </c>
      <c r="R38" s="42" t="s">
        <v>66</v>
      </c>
      <c r="S38" s="42" t="s">
        <v>67</v>
      </c>
      <c r="T38" s="42" t="s">
        <v>63</v>
      </c>
      <c r="U38" s="62" t="s">
        <v>59</v>
      </c>
      <c r="V38" s="64" t="s">
        <v>65</v>
      </c>
      <c r="W38" s="21"/>
      <c r="X38" s="21"/>
      <c r="Y38" s="17" t="s">
        <v>36</v>
      </c>
      <c r="Z38" s="21"/>
      <c r="AA38" s="21"/>
    </row>
    <row r="39" spans="1:37" ht="28.5" customHeight="1" x14ac:dyDescent="0.4">
      <c r="A39" s="97"/>
      <c r="B39" s="10"/>
      <c r="C39" s="10"/>
      <c r="D39" s="11"/>
      <c r="E39" s="11"/>
      <c r="F39" s="94"/>
      <c r="G39" s="95"/>
      <c r="H39" s="95"/>
      <c r="I39" s="96"/>
      <c r="J39" s="93"/>
      <c r="K39" s="93"/>
      <c r="L39" s="93"/>
      <c r="M39" s="98"/>
      <c r="N39" s="99"/>
      <c r="O39" s="100"/>
      <c r="P39" s="54" t="str">
        <f>IF(B39="常勤","○","×")</f>
        <v>×</v>
      </c>
      <c r="Q39" s="54" t="str">
        <f>IF(OR(C39="専任",C39="専従"),"○","×")</f>
        <v>×</v>
      </c>
      <c r="R39" s="54" t="str">
        <f>IF(V39="○","○",(IF(F39="その他","要確認",(IF(OR(F39="精神保健福祉士",F39="保健師"),"○","×")))))</f>
        <v>×</v>
      </c>
      <c r="S39" s="54" t="str">
        <f>IF(M39="地域包括支援センター等との連携調整及び医療相談室の業務","○","×")</f>
        <v>×</v>
      </c>
      <c r="T39" s="54" t="str">
        <f>IF(M39="医療相談室の他の業務","○","×")</f>
        <v>×</v>
      </c>
      <c r="U39" s="54" t="str">
        <f>IF(T39="○",(IF(AND(Q39="○",R39="○"),"○","×")),(IF(S39="○",(IF(AND(P39="○",Q39="○",R39="○"),"○","×")),"×")))</f>
        <v>×</v>
      </c>
      <c r="V39" s="65"/>
      <c r="W39" s="22"/>
      <c r="X39" s="22"/>
      <c r="Y39" s="23" t="s">
        <v>44</v>
      </c>
      <c r="Z39" s="22"/>
      <c r="AA39" s="22"/>
    </row>
    <row r="40" spans="1:37" ht="28.5" customHeight="1" x14ac:dyDescent="0.4">
      <c r="A40" s="97"/>
      <c r="B40" s="10"/>
      <c r="C40" s="10"/>
      <c r="D40" s="11"/>
      <c r="E40" s="11"/>
      <c r="F40" s="94"/>
      <c r="G40" s="95"/>
      <c r="H40" s="95"/>
      <c r="I40" s="96"/>
      <c r="J40" s="93"/>
      <c r="K40" s="93"/>
      <c r="L40" s="93"/>
      <c r="M40" s="98"/>
      <c r="N40" s="99"/>
      <c r="O40" s="100"/>
      <c r="P40" s="54" t="str">
        <f>IF(B40="常勤","○","×")</f>
        <v>×</v>
      </c>
      <c r="Q40" s="54" t="str">
        <f>IF(OR(C40="専任",C40="専従"),"○","×")</f>
        <v>×</v>
      </c>
      <c r="R40" s="54" t="str">
        <f>IF(V40="○","○",(IF(F40="その他","要確認",(IF(OR(F40="精神保健福祉士",F40="保健師"),"○","×")))))</f>
        <v>×</v>
      </c>
      <c r="S40" s="54" t="str">
        <f>IF(M40="地域包括支援センター等との連携調整及び医療相談室の業務","○","×")</f>
        <v>×</v>
      </c>
      <c r="T40" s="54" t="str">
        <f>IF(M40="医療相談室の他の業務","○","×")</f>
        <v>×</v>
      </c>
      <c r="U40" s="54" t="str">
        <f>IF(T40="○",(IF(AND(Q40="○",R40="○"),"○","×")),(IF(S40="○",(IF(AND(P40="○",Q40="○",R40="○"),"○","×")),"×")))</f>
        <v>×</v>
      </c>
      <c r="V40" s="65"/>
      <c r="W40" s="22"/>
      <c r="X40" s="22"/>
      <c r="Y40" s="23" t="s">
        <v>45</v>
      </c>
      <c r="Z40" s="22"/>
      <c r="AA40" s="22"/>
    </row>
    <row r="41" spans="1:37" ht="28.5" customHeight="1" x14ac:dyDescent="0.4">
      <c r="A41" s="97"/>
      <c r="B41" s="10"/>
      <c r="C41" s="10"/>
      <c r="D41" s="11"/>
      <c r="E41" s="11"/>
      <c r="F41" s="94"/>
      <c r="G41" s="95"/>
      <c r="H41" s="95"/>
      <c r="I41" s="96"/>
      <c r="J41" s="93"/>
      <c r="K41" s="93"/>
      <c r="L41" s="93"/>
      <c r="M41" s="98"/>
      <c r="N41" s="99"/>
      <c r="O41" s="100"/>
      <c r="P41" s="54" t="str">
        <f>IF(B41="常勤","○","×")</f>
        <v>×</v>
      </c>
      <c r="Q41" s="54" t="str">
        <f>IF(OR(C41="専任",C41="専従"),"○","×")</f>
        <v>×</v>
      </c>
      <c r="R41" s="54" t="str">
        <f>IF(V41="○","○",(IF(F41="その他","要確認",(IF(OR(F41="精神保健福祉士",F41="保健師"),"○","×")))))</f>
        <v>×</v>
      </c>
      <c r="S41" s="54" t="str">
        <f>IF(M41="地域包括支援センター等との連携調整及び医療相談室の業務","○","×")</f>
        <v>×</v>
      </c>
      <c r="T41" s="54" t="str">
        <f>IF(M41="医療相談室の他の業務","○","×")</f>
        <v>×</v>
      </c>
      <c r="U41" s="54" t="str">
        <f>IF(T41="○",(IF(AND(Q41="○",R41="○"),"○","×")),(IF(S41="○",(IF(AND(P41="○",Q41="○",R41="○"),"○","×")),"×")))</f>
        <v>×</v>
      </c>
      <c r="V41" s="65"/>
      <c r="W41" s="22"/>
      <c r="X41" s="22"/>
      <c r="Y41" s="23" t="s">
        <v>39</v>
      </c>
      <c r="Z41" s="22"/>
      <c r="AA41" s="22"/>
    </row>
    <row r="42" spans="1:37" ht="28.5" customHeight="1" x14ac:dyDescent="0.4">
      <c r="A42" s="97"/>
      <c r="B42" s="10"/>
      <c r="C42" s="10"/>
      <c r="D42" s="11"/>
      <c r="E42" s="11"/>
      <c r="F42" s="94"/>
      <c r="G42" s="95"/>
      <c r="H42" s="95"/>
      <c r="I42" s="96"/>
      <c r="J42" s="93"/>
      <c r="K42" s="93"/>
      <c r="L42" s="93"/>
      <c r="M42" s="98"/>
      <c r="N42" s="99"/>
      <c r="O42" s="100"/>
      <c r="P42" s="54" t="str">
        <f>IF(B42="常勤","○","×")</f>
        <v>×</v>
      </c>
      <c r="Q42" s="54" t="str">
        <f>IF(OR(C42="専任",C42="専従"),"○","×")</f>
        <v>×</v>
      </c>
      <c r="R42" s="54" t="str">
        <f>IF(V42="○","○",(IF(F42="その他","要確認",(IF(OR(F42="精神保健福祉士",F42="保健師"),"○","×")))))</f>
        <v>×</v>
      </c>
      <c r="S42" s="54" t="str">
        <f>IF(M42="地域包括支援センター等との連携調整及び医療相談室の業務","○","×")</f>
        <v>×</v>
      </c>
      <c r="T42" s="54" t="str">
        <f>IF(M42="医療相談室の他の業務","○","×")</f>
        <v>×</v>
      </c>
      <c r="U42" s="54" t="str">
        <f t="shared" ref="U42:U43" si="9">IF(T42="○",(IF(AND(Q42="○",R42="○"),"○","×")),(IF(S42="○",(IF(AND(P42="○",Q42="○",R42="○"),"○","×")),"×")))</f>
        <v>×</v>
      </c>
      <c r="V42" s="65"/>
      <c r="W42" s="22"/>
      <c r="X42" s="22"/>
      <c r="Y42" s="23"/>
      <c r="Z42" s="22"/>
      <c r="AA42" s="22"/>
    </row>
    <row r="43" spans="1:37" ht="28.5" customHeight="1" thickBot="1" x14ac:dyDescent="0.45">
      <c r="A43" s="97"/>
      <c r="B43" s="10"/>
      <c r="C43" s="10"/>
      <c r="D43" s="11"/>
      <c r="E43" s="11"/>
      <c r="F43" s="94"/>
      <c r="G43" s="95"/>
      <c r="H43" s="95"/>
      <c r="I43" s="96"/>
      <c r="J43" s="93"/>
      <c r="K43" s="93"/>
      <c r="L43" s="93"/>
      <c r="M43" s="98"/>
      <c r="N43" s="99"/>
      <c r="O43" s="100"/>
      <c r="P43" s="54" t="str">
        <f>IF(B43="常勤","○","×")</f>
        <v>×</v>
      </c>
      <c r="Q43" s="54" t="str">
        <f>IF(OR(C43="専任",C43="専従"),"○","×")</f>
        <v>×</v>
      </c>
      <c r="R43" s="54" t="str">
        <f>IF(V43="○","○",(IF(F43="その他","要確認",(IF(OR(F43="精神保健福祉士",F43="保健師"),"○","×")))))</f>
        <v>×</v>
      </c>
      <c r="S43" s="54" t="str">
        <f>IF(M43="地域包括支援センター等との連携調整及び医療相談室の業務","○","×")</f>
        <v>×</v>
      </c>
      <c r="T43" s="54" t="str">
        <f>IF(M43="医療相談室の他の業務","○","×")</f>
        <v>×</v>
      </c>
      <c r="U43" s="54" t="str">
        <f t="shared" si="9"/>
        <v>×</v>
      </c>
      <c r="V43" s="66"/>
      <c r="W43" s="22"/>
      <c r="X43" s="22"/>
      <c r="Y43" s="22"/>
      <c r="Z43" s="22"/>
      <c r="AA43" s="22"/>
    </row>
    <row r="44" spans="1:37" ht="28.5" customHeight="1" x14ac:dyDescent="0.4">
      <c r="P44" s="2">
        <f>COUNTIF(P39:P43,"○")</f>
        <v>0</v>
      </c>
      <c r="Q44" s="2">
        <f t="shared" ref="Q44:V44" si="10">COUNTIF(Q39:Q43,"○")</f>
        <v>0</v>
      </c>
      <c r="R44" s="2">
        <f t="shared" si="10"/>
        <v>0</v>
      </c>
      <c r="S44" s="2">
        <f t="shared" si="10"/>
        <v>0</v>
      </c>
      <c r="T44" s="2">
        <f t="shared" si="10"/>
        <v>0</v>
      </c>
      <c r="U44" s="2">
        <f t="shared" si="10"/>
        <v>0</v>
      </c>
      <c r="V44" s="2">
        <f t="shared" si="10"/>
        <v>0</v>
      </c>
      <c r="Y44" s="88" t="s">
        <v>41</v>
      </c>
      <c r="Z44" s="90"/>
      <c r="AA44" s="89"/>
    </row>
    <row r="45" spans="1:37" ht="28.5" customHeight="1" x14ac:dyDescent="0.4">
      <c r="A45" s="17" t="s">
        <v>47</v>
      </c>
      <c r="B45" s="101">
        <f>COUNTA(B47:B48)</f>
        <v>0</v>
      </c>
      <c r="C45" s="101"/>
      <c r="D45" s="2" t="s">
        <v>28</v>
      </c>
      <c r="Y45" s="102" t="s">
        <v>42</v>
      </c>
      <c r="Z45" s="103"/>
      <c r="AA45" s="104"/>
    </row>
    <row r="46" spans="1:37" ht="28.5" customHeight="1" x14ac:dyDescent="0.4">
      <c r="A46" s="105" t="s">
        <v>49</v>
      </c>
      <c r="B46" s="87" t="s">
        <v>25</v>
      </c>
      <c r="C46" s="87"/>
      <c r="D46" s="34" t="s">
        <v>9</v>
      </c>
      <c r="E46" s="18" t="s">
        <v>8</v>
      </c>
      <c r="F46" s="87" t="s">
        <v>48</v>
      </c>
      <c r="G46" s="87"/>
      <c r="H46" s="87"/>
      <c r="I46" s="87"/>
      <c r="J46" s="87"/>
      <c r="K46" s="87"/>
      <c r="L46" s="87"/>
      <c r="M46" s="4"/>
      <c r="N46" s="4"/>
      <c r="O46" s="4"/>
      <c r="P46" s="4"/>
      <c r="Q46" s="37"/>
      <c r="R46" s="37"/>
      <c r="S46" s="37"/>
      <c r="T46" s="37"/>
      <c r="U46" s="37"/>
      <c r="Y46" s="102" t="s">
        <v>43</v>
      </c>
      <c r="Z46" s="103"/>
      <c r="AA46" s="104"/>
    </row>
    <row r="47" spans="1:37" ht="28.5" customHeight="1" x14ac:dyDescent="0.4">
      <c r="A47" s="106"/>
      <c r="B47" s="10"/>
      <c r="C47" s="10"/>
      <c r="D47" s="11"/>
      <c r="E47" s="11"/>
      <c r="F47" s="124"/>
      <c r="G47" s="124"/>
      <c r="H47" s="124"/>
      <c r="I47" s="124"/>
      <c r="J47" s="124"/>
      <c r="K47" s="124"/>
      <c r="L47" s="124"/>
      <c r="Y47" s="36"/>
      <c r="Z47" s="36"/>
      <c r="AA47" s="36"/>
    </row>
    <row r="48" spans="1:37" ht="28.5" customHeight="1" x14ac:dyDescent="0.4">
      <c r="A48" s="107"/>
      <c r="B48" s="38"/>
      <c r="C48" s="38"/>
      <c r="D48" s="11"/>
      <c r="E48" s="11"/>
      <c r="F48" s="125"/>
      <c r="G48" s="125"/>
      <c r="H48" s="125"/>
      <c r="I48" s="125"/>
      <c r="J48" s="125"/>
      <c r="K48" s="125"/>
      <c r="L48" s="125"/>
      <c r="Y48" s="108"/>
      <c r="Z48" s="108"/>
      <c r="AA48" s="108"/>
    </row>
    <row r="49" spans="25:27" x14ac:dyDescent="0.4">
      <c r="Y49" s="108"/>
      <c r="Z49" s="108"/>
      <c r="AA49" s="108"/>
    </row>
  </sheetData>
  <mergeCells count="66">
    <mergeCell ref="M3:N3"/>
    <mergeCell ref="F35:I35"/>
    <mergeCell ref="F46:L46"/>
    <mergeCell ref="F47:L47"/>
    <mergeCell ref="F48:L48"/>
    <mergeCell ref="F42:I42"/>
    <mergeCell ref="F43:I43"/>
    <mergeCell ref="J42:L42"/>
    <mergeCell ref="Y49:AA49"/>
    <mergeCell ref="M10:O10"/>
    <mergeCell ref="AA22:AF22"/>
    <mergeCell ref="AA23:AF23"/>
    <mergeCell ref="AA24:AF24"/>
    <mergeCell ref="AA25:AF25"/>
    <mergeCell ref="AA27:AF27"/>
    <mergeCell ref="S10:U10"/>
    <mergeCell ref="M41:O41"/>
    <mergeCell ref="M42:O42"/>
    <mergeCell ref="M43:O43"/>
    <mergeCell ref="Y44:AA44"/>
    <mergeCell ref="AA26:AF26"/>
    <mergeCell ref="P10:R10"/>
    <mergeCell ref="B45:C45"/>
    <mergeCell ref="Y45:AA45"/>
    <mergeCell ref="A46:A48"/>
    <mergeCell ref="B46:C46"/>
    <mergeCell ref="Y46:AA46"/>
    <mergeCell ref="Y48:AA48"/>
    <mergeCell ref="B37:C37"/>
    <mergeCell ref="A38:A43"/>
    <mergeCell ref="B38:C38"/>
    <mergeCell ref="M38:O38"/>
    <mergeCell ref="M39:O39"/>
    <mergeCell ref="M40:O40"/>
    <mergeCell ref="J43:L43"/>
    <mergeCell ref="F38:I38"/>
    <mergeCell ref="F39:I39"/>
    <mergeCell ref="F40:I40"/>
    <mergeCell ref="F41:I41"/>
    <mergeCell ref="J38:L38"/>
    <mergeCell ref="J39:L39"/>
    <mergeCell ref="J40:L40"/>
    <mergeCell ref="J41:L41"/>
    <mergeCell ref="B29:C29"/>
    <mergeCell ref="A30:A35"/>
    <mergeCell ref="B30:C30"/>
    <mergeCell ref="AA21:AF21"/>
    <mergeCell ref="AA12:AB12"/>
    <mergeCell ref="J30:L30"/>
    <mergeCell ref="J31:L31"/>
    <mergeCell ref="J32:L32"/>
    <mergeCell ref="J33:L33"/>
    <mergeCell ref="J34:L34"/>
    <mergeCell ref="J35:L35"/>
    <mergeCell ref="F30:I30"/>
    <mergeCell ref="F31:I31"/>
    <mergeCell ref="F32:I32"/>
    <mergeCell ref="F33:I33"/>
    <mergeCell ref="F34:I34"/>
    <mergeCell ref="Z7:AA7"/>
    <mergeCell ref="B9:C9"/>
    <mergeCell ref="A10:A23"/>
    <mergeCell ref="B10:C11"/>
    <mergeCell ref="D10:D11"/>
    <mergeCell ref="E10:E11"/>
    <mergeCell ref="F10:L10"/>
  </mergeCells>
  <phoneticPr fontId="2"/>
  <dataValidations count="13">
    <dataValidation type="list" allowBlank="1" showInputMessage="1" showErrorMessage="1" sqref="C12:C23 C39 C31" xr:uid="{7549AD80-9618-4984-804B-2A9640FEF915}">
      <formula1>$AB$13:$AB$15</formula1>
    </dataValidation>
    <dataValidation type="list" allowBlank="1" showInputMessage="1" showErrorMessage="1" sqref="F47" xr:uid="{C9F4FDE0-4587-4F63-AD2C-897626DD0B61}">
      <formula1>"地域包括支援センター等との連携調整及び医療相談室の業務"</formula1>
    </dataValidation>
    <dataValidation type="list" allowBlank="1" showInputMessage="1" showErrorMessage="1" sqref="C47" xr:uid="{4112CD2A-E777-46A4-8234-BAAAD9558D94}">
      <formula1>$AB$13</formula1>
    </dataValidation>
    <dataValidation type="list" allowBlank="1" showInputMessage="1" showErrorMessage="1" sqref="B47" xr:uid="{C426E77C-B706-4BEA-AAAE-369C9E605887}">
      <formula1>$AA$13</formula1>
    </dataValidation>
    <dataValidation type="list" allowBlank="1" showInputMessage="1" showErrorMessage="1" sqref="F39:F43" xr:uid="{08BA3280-BB24-4A25-AE32-3374C4F8F534}">
      <formula1>$Y$39:$Y$41</formula1>
    </dataValidation>
    <dataValidation type="list" allowBlank="1" showInputMessage="1" showErrorMessage="1" sqref="M39:O43" xr:uid="{E8A358A3-C24C-4377-AAC5-9DE57CA2C4BB}">
      <formula1>"地域包括支援センター等との連携調整及び医療相談室の業務,医療相談室の他の業務"</formula1>
    </dataValidation>
    <dataValidation type="list" allowBlank="1" showInputMessage="1" showErrorMessage="1" sqref="Z39:AA43 W39:X43 Y43" xr:uid="{81AE26A4-21D2-4B1F-89BC-40B401796588}">
      <formula1>$AI$24:$AI$29</formula1>
    </dataValidation>
    <dataValidation type="list" allowBlank="1" showInputMessage="1" showErrorMessage="1" sqref="F31:F35" xr:uid="{62FE3682-EE22-4489-ABD2-A1003CE821D4}">
      <formula1>$Y$31:$Y$33</formula1>
    </dataValidation>
    <dataValidation type="list" allowBlank="1" showInputMessage="1" showErrorMessage="1" sqref="C32:C35 C40:C43" xr:uid="{30E8AEB9-45F3-4AC1-9972-3F72843D6F23}">
      <formula1>$AB$13:$AB$18</formula1>
    </dataValidation>
    <dataValidation type="list" allowBlank="1" showInputMessage="1" showErrorMessage="1" sqref="B12:B23 B39:B43 B31:B35" xr:uid="{1A4758FF-E89B-4EFD-A5D9-318A42596F82}">
      <formula1>$AA$13:$AA$14</formula1>
    </dataValidation>
    <dataValidation type="list" allowBlank="1" showInputMessage="1" showErrorMessage="1" sqref="F12:O23 S31:S35 V39:V43" xr:uid="{7146C86E-3C7D-4555-95F6-2C9FE3BCF459}">
      <formula1>"○"</formula1>
    </dataValidation>
    <dataValidation type="list" allowBlank="1" showInputMessage="1" showErrorMessage="1" sqref="V12:V23 X12:X23" xr:uid="{AF5F9F8D-A703-4912-BEEC-670AE44A9891}">
      <formula1>$AK$8:$AK$9</formula1>
    </dataValidation>
    <dataValidation type="list" allowBlank="1" showInputMessage="1" showErrorMessage="1" sqref="B29 B37" xr:uid="{D917FB64-B9F5-495D-9286-8412B6A422A8}">
      <formula1>$AG$8:$AG$21</formula1>
    </dataValidation>
  </dataValidations>
  <pageMargins left="0.70866141732283472" right="0.70866141732283472" top="0.55118110236220474" bottom="0.55118110236220474" header="0.31496062992125984" footer="0.31496062992125984"/>
  <pageSetup paperSize="9" scale="70" orientation="landscape" r:id="rId1"/>
  <rowBreaks count="1" manualBreakCount="1">
    <brk id="2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人員配置一覧</vt:lpstr>
      <vt:lpstr>人員配置一覧!Print_Area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寛久</dc:creator>
  <cp:lastModifiedBy>0253.入江　一輝</cp:lastModifiedBy>
  <cp:lastPrinted>2023-12-25T02:42:47Z</cp:lastPrinted>
  <dcterms:created xsi:type="dcterms:W3CDTF">2023-12-14T01:45:24Z</dcterms:created>
  <dcterms:modified xsi:type="dcterms:W3CDTF">2023-12-25T02:45:12Z</dcterms:modified>
</cp:coreProperties>
</file>