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defaultThemeVersion="124226"/>
  <bookViews>
    <workbookView xWindow="-86" yWindow="399" windowWidth="20602" windowHeight="6573" tabRatio="701"/>
  </bookViews>
  <sheets>
    <sheet name="1" sheetId="5" r:id="rId1"/>
    <sheet name="2" sheetId="4" r:id="rId2"/>
    <sheet name="3 " sheetId="1" r:id="rId3"/>
    <sheet name="4 " sheetId="3" r:id="rId4"/>
    <sheet name="5" sheetId="2" r:id="rId5"/>
    <sheet name="6" sheetId="6"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xlnm.Print_Area" localSheetId="1">'2'!$A$1:$AQ$58</definedName>
    <definedName name="_xlnm.Print_Area" localSheetId="3">'4 '!$A$1:$O$19</definedName>
    <definedName name="_xlnm.Print_Area" localSheetId="4">'5'!$A$1:$R$31</definedName>
    <definedName name="_xlnm.Print_Area" localSheetId="5">'6'!$A$1:$K$31</definedName>
  </definedNames>
  <calcPr calcId="145621"/>
</workbook>
</file>

<file path=xl/calcChain.xml><?xml version="1.0" encoding="utf-8"?>
<calcChain xmlns="http://schemas.openxmlformats.org/spreadsheetml/2006/main">
  <c r="R17" i="2" l="1"/>
  <c r="R16" i="2"/>
  <c r="R15" i="2"/>
  <c r="R14" i="2"/>
  <c r="R13" i="2"/>
  <c r="R12" i="2"/>
  <c r="R11" i="2"/>
  <c r="R10" i="2"/>
  <c r="R9" i="2"/>
  <c r="R8" i="2"/>
  <c r="R7" i="2"/>
  <c r="R6" i="2"/>
  <c r="AA16" i="1"/>
  <c r="AA15" i="1"/>
  <c r="AA14" i="1"/>
  <c r="AA13" i="1"/>
  <c r="AA12" i="1"/>
  <c r="AA11" i="1"/>
  <c r="AA10" i="1"/>
  <c r="AA9" i="1"/>
  <c r="AA8" i="1"/>
  <c r="AA7" i="1"/>
  <c r="AD57" i="5"/>
  <c r="AC57" i="5"/>
  <c r="Q17" i="2"/>
  <c r="Q16" i="2"/>
  <c r="Q15" i="2"/>
  <c r="Q14" i="2"/>
  <c r="Q13" i="2"/>
  <c r="Q12" i="2"/>
  <c r="Q11" i="2"/>
  <c r="Q10" i="2"/>
  <c r="Q9" i="2"/>
  <c r="Q8" i="2"/>
  <c r="Q7" i="2"/>
  <c r="Q6" i="2"/>
  <c r="Z16" i="1"/>
  <c r="Z15" i="1"/>
  <c r="Z14" i="1"/>
  <c r="Z13" i="1"/>
  <c r="Z12" i="1"/>
  <c r="Z11" i="1"/>
  <c r="Z10" i="1"/>
  <c r="Z9" i="1"/>
  <c r="Z8" i="1"/>
  <c r="Z7" i="1"/>
  <c r="AB57" i="5"/>
  <c r="AA57" i="5"/>
  <c r="M16" i="3"/>
  <c r="L16" i="3"/>
  <c r="K16" i="3"/>
  <c r="M15" i="3"/>
  <c r="L15" i="3"/>
  <c r="K15" i="3"/>
  <c r="M14" i="3"/>
  <c r="L14" i="3"/>
  <c r="K14" i="3"/>
  <c r="M13" i="3"/>
  <c r="L13" i="3"/>
  <c r="K13" i="3"/>
  <c r="M12" i="3"/>
  <c r="L12" i="3"/>
  <c r="K12" i="3"/>
  <c r="M11" i="3"/>
  <c r="L11" i="3"/>
  <c r="K11" i="3"/>
  <c r="M10" i="3"/>
  <c r="L10" i="3"/>
  <c r="K10" i="3"/>
  <c r="M9" i="3"/>
  <c r="L9" i="3"/>
  <c r="K9" i="3"/>
  <c r="M8" i="3"/>
  <c r="L8" i="3"/>
  <c r="K8" i="3"/>
  <c r="M7" i="3"/>
  <c r="L7" i="3"/>
  <c r="K7" i="3"/>
  <c r="M6" i="3"/>
  <c r="L6" i="3"/>
  <c r="K6" i="3"/>
  <c r="Y16" i="1"/>
  <c r="X16" i="1"/>
  <c r="Y15" i="1"/>
  <c r="X15" i="1"/>
  <c r="Y14" i="1"/>
  <c r="X14" i="1"/>
  <c r="Y13" i="1"/>
  <c r="X13" i="1"/>
  <c r="Y12" i="1"/>
  <c r="X12" i="1"/>
  <c r="Y11" i="1"/>
  <c r="X11" i="1"/>
  <c r="Y10" i="1"/>
  <c r="X10" i="1"/>
  <c r="Y9" i="1"/>
  <c r="X9" i="1"/>
  <c r="Y8" i="1"/>
  <c r="X8" i="1"/>
  <c r="Y7" i="1"/>
  <c r="X7" i="1"/>
  <c r="Z57" i="5"/>
  <c r="Y57" i="5"/>
  <c r="X57" i="5"/>
  <c r="W57" i="5"/>
  <c r="V57" i="5"/>
  <c r="U57" i="5"/>
  <c r="I17" i="6"/>
  <c r="H17" i="6"/>
  <c r="G17" i="6"/>
  <c r="I16" i="6"/>
  <c r="H16" i="6"/>
  <c r="G16" i="6"/>
  <c r="I15" i="6"/>
  <c r="H15" i="6"/>
  <c r="G15" i="6"/>
  <c r="I14" i="6"/>
  <c r="H14" i="6"/>
  <c r="G14" i="6"/>
  <c r="I13" i="6"/>
  <c r="H13" i="6"/>
  <c r="G13" i="6"/>
  <c r="I12" i="6"/>
  <c r="H12" i="6"/>
  <c r="G12" i="6"/>
  <c r="I11" i="6"/>
  <c r="H11" i="6"/>
  <c r="G11" i="6"/>
  <c r="I10" i="6"/>
  <c r="H10" i="6"/>
  <c r="G10" i="6"/>
  <c r="I9" i="6"/>
  <c r="H9" i="6"/>
  <c r="G9" i="6"/>
  <c r="I8" i="6"/>
  <c r="H8" i="6"/>
  <c r="G8" i="6"/>
  <c r="I7" i="6"/>
  <c r="H7" i="6"/>
  <c r="G7" i="6"/>
  <c r="I6" i="6"/>
  <c r="H6" i="6"/>
  <c r="G6" i="6"/>
  <c r="I5" i="6"/>
  <c r="H5" i="6"/>
  <c r="G5" i="6"/>
  <c r="J16" i="3"/>
  <c r="I16" i="3"/>
  <c r="H16" i="3"/>
  <c r="J15" i="3"/>
  <c r="I15" i="3"/>
  <c r="H15" i="3"/>
  <c r="J14" i="3"/>
  <c r="I14" i="3"/>
  <c r="H14" i="3"/>
  <c r="J13" i="3"/>
  <c r="I13" i="3"/>
  <c r="H13" i="3"/>
  <c r="J12" i="3"/>
  <c r="I12" i="3"/>
  <c r="H12" i="3"/>
  <c r="J11" i="3"/>
  <c r="I11" i="3"/>
  <c r="H11" i="3"/>
  <c r="J10" i="3"/>
  <c r="I10" i="3"/>
  <c r="H10" i="3"/>
  <c r="J9" i="3"/>
  <c r="I9" i="3"/>
  <c r="H9" i="3"/>
  <c r="J8" i="3"/>
  <c r="I8" i="3"/>
  <c r="H8" i="3"/>
  <c r="J7" i="3"/>
  <c r="I7" i="3"/>
  <c r="H7" i="3"/>
  <c r="J6" i="3"/>
  <c r="I6" i="3"/>
  <c r="H6" i="3"/>
  <c r="P17" i="2"/>
  <c r="O17" i="2"/>
  <c r="P16" i="2"/>
  <c r="O16" i="2"/>
  <c r="P15" i="2"/>
  <c r="O15" i="2"/>
  <c r="P14" i="2"/>
  <c r="O14" i="2"/>
  <c r="P13" i="2"/>
  <c r="O13" i="2"/>
  <c r="P12" i="2"/>
  <c r="O12" i="2"/>
  <c r="P11" i="2"/>
  <c r="O11" i="2"/>
  <c r="P10" i="2"/>
  <c r="O10" i="2"/>
  <c r="P9" i="2"/>
  <c r="O9" i="2"/>
  <c r="P8" i="2"/>
  <c r="O8" i="2"/>
  <c r="P7" i="2"/>
  <c r="O7" i="2"/>
  <c r="P6" i="2"/>
  <c r="O6" i="2"/>
  <c r="V16" i="1"/>
  <c r="U16" i="1"/>
  <c r="V15" i="1"/>
  <c r="U15" i="1"/>
  <c r="V14" i="1"/>
  <c r="U14" i="1"/>
  <c r="V13" i="1"/>
  <c r="U13" i="1"/>
  <c r="V12" i="1"/>
  <c r="U12" i="1"/>
  <c r="V11" i="1"/>
  <c r="U11" i="1"/>
  <c r="V10" i="1"/>
  <c r="U10" i="1"/>
  <c r="V9" i="1"/>
  <c r="U9" i="1"/>
  <c r="V8" i="1"/>
  <c r="U8" i="1"/>
  <c r="V7" i="1"/>
  <c r="U7" i="1"/>
  <c r="T57" i="5"/>
  <c r="S57" i="5"/>
  <c r="R57" i="5"/>
  <c r="Q57" i="5"/>
  <c r="P57" i="5"/>
  <c r="O57" i="5"/>
  <c r="E17" i="6"/>
  <c r="E16" i="6"/>
  <c r="E15" i="6"/>
  <c r="E14" i="6"/>
  <c r="E13" i="6"/>
  <c r="E12" i="6"/>
  <c r="E11" i="6"/>
  <c r="E10" i="6"/>
  <c r="E9" i="6"/>
  <c r="E8" i="6"/>
  <c r="E7" i="6"/>
  <c r="E6" i="6"/>
  <c r="E5" i="6"/>
  <c r="P16" i="1"/>
  <c r="O16" i="1"/>
  <c r="P15" i="1"/>
  <c r="O15" i="1"/>
  <c r="P14" i="1"/>
  <c r="O14" i="1"/>
  <c r="P13" i="1"/>
  <c r="O13" i="1"/>
  <c r="P12" i="1"/>
  <c r="O12" i="1"/>
  <c r="P11" i="1"/>
  <c r="O11" i="1"/>
  <c r="P10" i="1"/>
  <c r="O10" i="1"/>
  <c r="P9" i="1"/>
  <c r="O9" i="1"/>
  <c r="P8" i="1"/>
  <c r="O8" i="1"/>
  <c r="P7" i="1"/>
  <c r="O7" i="1"/>
  <c r="J17" i="2"/>
  <c r="I17" i="2"/>
  <c r="J16" i="2"/>
  <c r="I16" i="2"/>
  <c r="J15" i="2"/>
  <c r="I15" i="2"/>
  <c r="J14" i="2"/>
  <c r="I14" i="2"/>
  <c r="J13" i="2"/>
  <c r="I13" i="2"/>
  <c r="J12" i="2"/>
  <c r="I12" i="2"/>
  <c r="J11" i="2"/>
  <c r="I11" i="2"/>
  <c r="J10" i="2"/>
  <c r="I10" i="2"/>
  <c r="J9" i="2"/>
  <c r="I9" i="2"/>
  <c r="J8" i="2"/>
  <c r="I8" i="2"/>
  <c r="J7" i="2"/>
  <c r="I7" i="2"/>
  <c r="J6" i="2"/>
  <c r="I6" i="2"/>
  <c r="M16" i="1"/>
  <c r="L16" i="1"/>
  <c r="M15" i="1"/>
  <c r="L15" i="1"/>
  <c r="M14" i="1"/>
  <c r="L14" i="1"/>
  <c r="M13" i="1"/>
  <c r="L13" i="1"/>
  <c r="M12" i="1"/>
  <c r="L12" i="1"/>
  <c r="M11" i="1"/>
  <c r="L11" i="1"/>
  <c r="M10" i="1"/>
  <c r="L10" i="1"/>
  <c r="M9" i="1"/>
  <c r="L9" i="1"/>
  <c r="M8" i="1"/>
  <c r="L8" i="1"/>
  <c r="M7" i="1"/>
  <c r="L7" i="1"/>
  <c r="L57" i="5"/>
  <c r="K57" i="5"/>
  <c r="J57" i="5"/>
  <c r="I57" i="5"/>
  <c r="D17" i="6"/>
  <c r="D16" i="6"/>
  <c r="D15" i="6"/>
  <c r="D14" i="6"/>
  <c r="D13" i="6"/>
  <c r="D12" i="6"/>
  <c r="D11" i="6"/>
  <c r="D10" i="6"/>
  <c r="D9" i="6"/>
  <c r="D8" i="6"/>
  <c r="D7" i="6"/>
  <c r="D6" i="6"/>
  <c r="D5" i="6"/>
  <c r="G17" i="2"/>
  <c r="F17" i="2"/>
  <c r="G16" i="2"/>
  <c r="F16" i="2"/>
  <c r="G15" i="2"/>
  <c r="F15" i="2"/>
  <c r="G14" i="2"/>
  <c r="F14" i="2"/>
  <c r="G13" i="2"/>
  <c r="F13" i="2"/>
  <c r="G12" i="2"/>
  <c r="F12" i="2"/>
  <c r="G11" i="2"/>
  <c r="F11" i="2"/>
  <c r="G10" i="2"/>
  <c r="F10" i="2"/>
  <c r="G9" i="2"/>
  <c r="F9" i="2"/>
  <c r="G8" i="2"/>
  <c r="F8" i="2"/>
  <c r="G7" i="2"/>
  <c r="F7" i="2"/>
  <c r="G6" i="2"/>
  <c r="F6" i="2"/>
  <c r="D16" i="3"/>
  <c r="D15" i="3"/>
  <c r="D14" i="3"/>
  <c r="D13" i="3"/>
  <c r="D12" i="3"/>
  <c r="D11" i="3"/>
  <c r="D10" i="3"/>
  <c r="D9" i="3"/>
  <c r="D8" i="3"/>
  <c r="D7" i="3"/>
  <c r="D6" i="3"/>
  <c r="J16" i="1"/>
  <c r="I16" i="1"/>
  <c r="J15" i="1"/>
  <c r="I15" i="1"/>
  <c r="J14" i="1"/>
  <c r="I14" i="1"/>
  <c r="J13" i="1"/>
  <c r="I13" i="1"/>
  <c r="J12" i="1"/>
  <c r="I12" i="1"/>
  <c r="J11" i="1"/>
  <c r="I11" i="1"/>
  <c r="J10" i="1"/>
  <c r="I10" i="1"/>
  <c r="J9" i="1"/>
  <c r="I9" i="1"/>
  <c r="J8" i="1"/>
  <c r="I8" i="1"/>
  <c r="J7" i="1"/>
  <c r="I7" i="1"/>
  <c r="H57" i="5"/>
  <c r="G57" i="5"/>
  <c r="P16" i="3"/>
  <c r="P15" i="3"/>
  <c r="P14" i="3"/>
  <c r="P13" i="3"/>
  <c r="P12" i="3"/>
  <c r="P11" i="3"/>
  <c r="P10" i="3"/>
  <c r="P9" i="3"/>
  <c r="P8" i="3"/>
  <c r="P7" i="3"/>
  <c r="P6" i="3"/>
  <c r="G16" i="1"/>
  <c r="F16" i="1"/>
  <c r="G15" i="1"/>
  <c r="F15" i="1"/>
  <c r="G14" i="1"/>
  <c r="F14" i="1"/>
  <c r="G13" i="1"/>
  <c r="F13" i="1"/>
  <c r="G12" i="1"/>
  <c r="F12" i="1"/>
  <c r="G11" i="1"/>
  <c r="F11" i="1"/>
  <c r="G10" i="1"/>
  <c r="F10" i="1"/>
  <c r="G9" i="1"/>
  <c r="F9" i="1"/>
  <c r="G8" i="1"/>
  <c r="F8" i="1"/>
  <c r="G7" i="1"/>
  <c r="F7" i="1"/>
  <c r="C17" i="6"/>
  <c r="C16" i="6"/>
  <c r="C15" i="6"/>
  <c r="C14" i="6"/>
  <c r="C13" i="6"/>
  <c r="C12" i="6"/>
  <c r="C11" i="6"/>
  <c r="C10" i="6"/>
  <c r="C9" i="6"/>
  <c r="C8" i="6"/>
  <c r="C7" i="6"/>
  <c r="C6" i="6"/>
  <c r="C5" i="6"/>
  <c r="D17" i="2"/>
  <c r="C17" i="2"/>
  <c r="D16" i="2"/>
  <c r="C16" i="2"/>
  <c r="D15" i="2"/>
  <c r="C15" i="2"/>
  <c r="D14" i="2"/>
  <c r="C14" i="2"/>
  <c r="D13" i="2"/>
  <c r="C13" i="2"/>
  <c r="D12" i="2"/>
  <c r="C12" i="2"/>
  <c r="D11" i="2"/>
  <c r="C11" i="2"/>
  <c r="D10" i="2"/>
  <c r="C10" i="2"/>
  <c r="D9" i="2"/>
  <c r="C9" i="2"/>
  <c r="D8" i="2"/>
  <c r="C8" i="2"/>
  <c r="D7" i="2"/>
  <c r="C7" i="2"/>
  <c r="D6" i="2"/>
  <c r="C6" i="2"/>
  <c r="C16" i="3"/>
  <c r="C15" i="3"/>
  <c r="C14" i="3"/>
  <c r="C13" i="3"/>
  <c r="C12" i="3"/>
  <c r="C11" i="3"/>
  <c r="C10" i="3"/>
  <c r="C9" i="3"/>
  <c r="C8" i="3"/>
  <c r="C7" i="3"/>
  <c r="C6" i="3"/>
  <c r="D16" i="1"/>
  <c r="C16" i="1"/>
  <c r="D15" i="1"/>
  <c r="C15" i="1"/>
  <c r="D14" i="1"/>
  <c r="C14" i="1"/>
  <c r="D13" i="1"/>
  <c r="C13" i="1"/>
  <c r="D12" i="1"/>
  <c r="C12" i="1"/>
  <c r="D11" i="1"/>
  <c r="C11" i="1"/>
  <c r="D10" i="1"/>
  <c r="C10" i="1"/>
  <c r="D9" i="1"/>
  <c r="C9" i="1"/>
  <c r="D8" i="1"/>
  <c r="C8" i="1"/>
  <c r="D7" i="1"/>
  <c r="C7" i="1"/>
  <c r="AE57" i="5"/>
  <c r="F57" i="5"/>
  <c r="E57" i="5"/>
  <c r="M17" i="6"/>
  <c r="M16" i="6"/>
  <c r="M15" i="6"/>
  <c r="M14" i="6"/>
  <c r="M13" i="6"/>
  <c r="M12" i="6"/>
  <c r="M11" i="6"/>
  <c r="M10" i="6"/>
  <c r="M9" i="6"/>
  <c r="M8" i="6"/>
  <c r="M7" i="6"/>
  <c r="M6" i="6"/>
  <c r="M5" i="6"/>
  <c r="B17" i="6"/>
  <c r="B16" i="6"/>
  <c r="B15" i="6"/>
  <c r="B14" i="6"/>
  <c r="B13" i="6"/>
  <c r="B12" i="6"/>
  <c r="B11" i="6"/>
  <c r="B10" i="6"/>
  <c r="B9" i="6"/>
  <c r="B8" i="6"/>
  <c r="B7" i="6"/>
  <c r="B6" i="6"/>
  <c r="B5" i="6"/>
  <c r="B16" i="3"/>
  <c r="B15" i="3"/>
  <c r="B14" i="3"/>
  <c r="B13" i="3"/>
  <c r="B12" i="3"/>
  <c r="B11" i="3"/>
  <c r="B10" i="3"/>
  <c r="B9" i="3"/>
  <c r="B8" i="3"/>
  <c r="B7" i="3"/>
  <c r="B6" i="3"/>
  <c r="D57" i="5"/>
  <c r="C57" i="5"/>
  <c r="S56" i="4" l="1"/>
  <c r="B57" i="5"/>
  <c r="K10" i="1"/>
  <c r="E10" i="3" s="1"/>
  <c r="AN56" i="4"/>
  <c r="AK56" i="4"/>
  <c r="J56" i="4"/>
  <c r="G56" i="4"/>
  <c r="Y56" i="4"/>
  <c r="D56" i="4"/>
  <c r="AE56" i="4"/>
  <c r="AB56" i="4"/>
  <c r="V56" i="4"/>
  <c r="AH56" i="4"/>
  <c r="K8" i="1"/>
  <c r="E8" i="3" s="1"/>
  <c r="K9" i="1"/>
  <c r="E9" i="3" s="1"/>
  <c r="K11" i="1"/>
  <c r="E11" i="3" s="1"/>
  <c r="L6" i="1"/>
  <c r="K14" i="1"/>
  <c r="E14" i="3" s="1"/>
  <c r="K13" i="1"/>
  <c r="E13" i="3" s="1"/>
  <c r="K15" i="1"/>
  <c r="E15" i="3" s="1"/>
  <c r="K16" i="1"/>
  <c r="E16" i="3" s="1"/>
  <c r="N8" i="1"/>
  <c r="N10" i="1"/>
  <c r="N11" i="1"/>
  <c r="R11" i="1"/>
  <c r="N12" i="1"/>
  <c r="R13" i="1"/>
  <c r="B13" i="1"/>
  <c r="N13" i="1"/>
  <c r="N14" i="1"/>
  <c r="N15" i="1"/>
  <c r="B15" i="1"/>
  <c r="N16" i="1"/>
  <c r="B8" i="1"/>
  <c r="R10" i="1"/>
  <c r="R12" i="1"/>
  <c r="S14" i="1"/>
  <c r="H7" i="1"/>
  <c r="N9" i="3"/>
  <c r="N11" i="3"/>
  <c r="H12" i="1"/>
  <c r="O12" i="3"/>
  <c r="H13" i="1"/>
  <c r="O13" i="3"/>
  <c r="R14" i="1"/>
  <c r="H14" i="1"/>
  <c r="H15" i="1"/>
  <c r="H16" i="1"/>
  <c r="N10" i="3"/>
  <c r="N14" i="3"/>
  <c r="O15" i="3"/>
  <c r="N7" i="3"/>
  <c r="W12" i="1"/>
  <c r="W7" i="1"/>
  <c r="W10" i="1"/>
  <c r="W11" i="1"/>
  <c r="W13" i="1"/>
  <c r="W15" i="1"/>
  <c r="T13" i="1"/>
  <c r="T8" i="1"/>
  <c r="T9" i="1"/>
  <c r="T12" i="1"/>
  <c r="E8" i="1"/>
  <c r="E11" i="1"/>
  <c r="E13" i="1"/>
  <c r="E14" i="1"/>
  <c r="E15" i="1"/>
  <c r="E16" i="1"/>
  <c r="E8" i="2"/>
  <c r="E13" i="2"/>
  <c r="E14" i="2"/>
  <c r="E16" i="2"/>
  <c r="E17" i="2"/>
  <c r="E7" i="2"/>
  <c r="E9" i="2"/>
  <c r="E11" i="2"/>
  <c r="E15" i="2"/>
  <c r="H12" i="2"/>
  <c r="H13" i="2"/>
  <c r="H15" i="2"/>
  <c r="H17" i="2"/>
  <c r="H6" i="2"/>
  <c r="H8" i="2"/>
  <c r="H10" i="2"/>
  <c r="H11" i="2"/>
  <c r="H14" i="2"/>
  <c r="N7" i="2"/>
  <c r="N8" i="2"/>
  <c r="N9" i="2"/>
  <c r="N11" i="2"/>
  <c r="N13" i="2"/>
  <c r="N14" i="2"/>
  <c r="N15" i="2"/>
  <c r="R5" i="2"/>
  <c r="K5" i="6" s="1"/>
  <c r="M7" i="2"/>
  <c r="L8" i="2"/>
  <c r="M8" i="2"/>
  <c r="L9" i="2"/>
  <c r="M10" i="2"/>
  <c r="L11" i="2"/>
  <c r="M11" i="2"/>
  <c r="J11" i="6"/>
  <c r="L12" i="2"/>
  <c r="B13" i="2"/>
  <c r="M13" i="2"/>
  <c r="K13" i="6"/>
  <c r="L14" i="2"/>
  <c r="M14" i="2"/>
  <c r="B14" i="2"/>
  <c r="L15" i="2"/>
  <c r="M15" i="2"/>
  <c r="J15" i="6"/>
  <c r="K15" i="6"/>
  <c r="L16" i="2"/>
  <c r="M16" i="2"/>
  <c r="M17" i="2"/>
  <c r="K17" i="6"/>
  <c r="B6" i="2"/>
  <c r="K2" i="6"/>
  <c r="J16" i="6"/>
  <c r="J12" i="6"/>
  <c r="J10" i="6"/>
  <c r="J8" i="6"/>
  <c r="J6" i="6"/>
  <c r="H7" i="2"/>
  <c r="H11" i="1"/>
  <c r="N9" i="1"/>
  <c r="K7" i="1"/>
  <c r="E7" i="3" s="1"/>
  <c r="P6" i="1"/>
  <c r="K12" i="1"/>
  <c r="E12" i="3" s="1"/>
  <c r="M56" i="4"/>
  <c r="W16" i="1"/>
  <c r="T16" i="1"/>
  <c r="N17" i="2"/>
  <c r="N16" i="2"/>
  <c r="T11" i="1"/>
  <c r="R16" i="1"/>
  <c r="S11" i="1"/>
  <c r="AQ56" i="4"/>
  <c r="O14" i="3"/>
  <c r="N15" i="3"/>
  <c r="N13" i="3"/>
  <c r="W14" i="1"/>
  <c r="N16" i="3"/>
  <c r="O7" i="3"/>
  <c r="O10" i="3"/>
  <c r="T15" i="1"/>
  <c r="T7" i="1"/>
  <c r="N12" i="3"/>
  <c r="N6" i="2"/>
  <c r="T14" i="1"/>
  <c r="S8" i="1"/>
  <c r="S9" i="1"/>
  <c r="N8" i="3"/>
  <c r="B11" i="1"/>
  <c r="B16" i="2"/>
  <c r="O16" i="3"/>
  <c r="B10" i="1"/>
  <c r="O11" i="3"/>
  <c r="M57" i="5"/>
  <c r="K10" i="6"/>
  <c r="B7" i="2"/>
  <c r="L7" i="2"/>
  <c r="K7" i="2" s="1"/>
  <c r="F7" i="6" s="1"/>
  <c r="K14" i="6"/>
  <c r="R15" i="1"/>
  <c r="P5" i="2"/>
  <c r="B9" i="2"/>
  <c r="K6" i="6"/>
  <c r="N12" i="2"/>
  <c r="H16" i="2"/>
  <c r="I5" i="2"/>
  <c r="J17" i="6"/>
  <c r="E10" i="2"/>
  <c r="W9" i="1"/>
  <c r="X6" i="1"/>
  <c r="AA6" i="1"/>
  <c r="O6" i="3" s="1"/>
  <c r="O8" i="3"/>
  <c r="M6" i="1"/>
  <c r="R7" i="1"/>
  <c r="B8" i="2"/>
  <c r="B14" i="1"/>
  <c r="E12" i="1"/>
  <c r="L6" i="2"/>
  <c r="L13" i="2"/>
  <c r="E9" i="1"/>
  <c r="B12" i="1"/>
  <c r="S13" i="1"/>
  <c r="Q13" i="1" s="1"/>
  <c r="G13" i="3" s="1"/>
  <c r="K11" i="6"/>
  <c r="K9" i="6"/>
  <c r="K7" i="6"/>
  <c r="O9" i="3"/>
  <c r="J14" i="6"/>
  <c r="M12" i="2"/>
  <c r="S12" i="1"/>
  <c r="B15" i="2"/>
  <c r="J13" i="6"/>
  <c r="C5" i="2"/>
  <c r="J7" i="6"/>
  <c r="L10" i="2"/>
  <c r="K10" i="2" s="1"/>
  <c r="F10" i="6" s="1"/>
  <c r="F5" i="2"/>
  <c r="E6" i="2"/>
  <c r="G5" i="2"/>
  <c r="S10" i="1"/>
  <c r="Q10" i="1" s="1"/>
  <c r="G10" i="3" s="1"/>
  <c r="H10" i="1"/>
  <c r="O6" i="1"/>
  <c r="N7" i="1"/>
  <c r="M6" i="2"/>
  <c r="K6" i="2" s="1"/>
  <c r="F6" i="6" s="1"/>
  <c r="K8" i="6"/>
  <c r="B10" i="2"/>
  <c r="N10" i="2"/>
  <c r="O5" i="2"/>
  <c r="H9" i="2"/>
  <c r="V6" i="1"/>
  <c r="W8" i="1"/>
  <c r="Y6" i="1"/>
  <c r="R9" i="1"/>
  <c r="C6" i="1"/>
  <c r="B9" i="1"/>
  <c r="T10" i="1"/>
  <c r="B17" i="2"/>
  <c r="L17" i="2"/>
  <c r="J5" i="2"/>
  <c r="E12" i="2"/>
  <c r="U6" i="1"/>
  <c r="Z6" i="1"/>
  <c r="N6" i="3" s="1"/>
  <c r="K12" i="6"/>
  <c r="D5" i="2"/>
  <c r="K16" i="6"/>
  <c r="Q5" i="2"/>
  <c r="J5" i="6" s="1"/>
  <c r="J9" i="6"/>
  <c r="E10" i="1"/>
  <c r="F6" i="1"/>
  <c r="G6" i="1"/>
  <c r="E7" i="1"/>
  <c r="J6" i="1"/>
  <c r="H9" i="1"/>
  <c r="R8" i="1"/>
  <c r="I6" i="1"/>
  <c r="H8" i="1"/>
  <c r="B16" i="1"/>
  <c r="S16" i="1"/>
  <c r="Q16" i="1" s="1"/>
  <c r="G16" i="3" s="1"/>
  <c r="B7" i="1"/>
  <c r="S7" i="1"/>
  <c r="Q7" i="1" s="1"/>
  <c r="G7" i="3" s="1"/>
  <c r="S15" i="1"/>
  <c r="D6" i="1"/>
  <c r="M9" i="2"/>
  <c r="B12" i="2"/>
  <c r="Q12" i="1" l="1"/>
  <c r="G12" i="3" s="1"/>
  <c r="N57" i="5"/>
  <c r="P56" i="4" s="1"/>
  <c r="F16" i="3"/>
  <c r="F13" i="3"/>
  <c r="F11" i="3"/>
  <c r="F9" i="3"/>
  <c r="Q8" i="1"/>
  <c r="G8" i="3" s="1"/>
  <c r="F7" i="3"/>
  <c r="M5" i="2"/>
  <c r="K17" i="2"/>
  <c r="F17" i="6" s="1"/>
  <c r="T6" i="1"/>
  <c r="F14" i="3"/>
  <c r="Q15" i="1"/>
  <c r="G15" i="3" s="1"/>
  <c r="Q9" i="1"/>
  <c r="G9" i="3" s="1"/>
  <c r="K13" i="2"/>
  <c r="F13" i="6" s="1"/>
  <c r="L5" i="2"/>
  <c r="K11" i="2"/>
  <c r="F11" i="6" s="1"/>
  <c r="H6" i="1"/>
  <c r="H5" i="2"/>
  <c r="K12" i="2"/>
  <c r="F12" i="6" s="1"/>
  <c r="K9" i="2"/>
  <c r="F9" i="6" s="1"/>
  <c r="F12" i="3"/>
  <c r="K14" i="2"/>
  <c r="F14" i="6" s="1"/>
  <c r="E6" i="1"/>
  <c r="F15" i="3"/>
  <c r="E5" i="2"/>
  <c r="W6" i="1"/>
  <c r="Q14" i="1"/>
  <c r="G14" i="3" s="1"/>
  <c r="S6" i="1"/>
  <c r="Q11" i="1"/>
  <c r="G11" i="3" s="1"/>
  <c r="R6" i="1"/>
  <c r="K6" i="1"/>
  <c r="E6" i="3" s="1"/>
  <c r="K16" i="2"/>
  <c r="F16" i="6" s="1"/>
  <c r="K15" i="2"/>
  <c r="F15" i="6" s="1"/>
  <c r="K8" i="2"/>
  <c r="N5" i="2"/>
  <c r="F8" i="3"/>
  <c r="B6" i="1"/>
  <c r="F10" i="3"/>
  <c r="N6" i="1"/>
  <c r="B11" i="2"/>
  <c r="B5" i="2" s="1"/>
  <c r="F6" i="3" l="1"/>
  <c r="Q6" i="1"/>
  <c r="G6" i="3" s="1"/>
  <c r="F8" i="6"/>
  <c r="K5" i="2"/>
  <c r="F5" i="6" s="1"/>
</calcChain>
</file>

<file path=xl/sharedStrings.xml><?xml version="1.0" encoding="utf-8"?>
<sst xmlns="http://schemas.openxmlformats.org/spreadsheetml/2006/main" count="438" uniqueCount="207">
  <si>
    <t>自然増加数</t>
    <rPh sb="0" eb="2">
      <t>シゼン</t>
    </rPh>
    <rPh sb="2" eb="4">
      <t>ゾウカ</t>
    </rPh>
    <rPh sb="4" eb="5">
      <t>スウ</t>
    </rPh>
    <phoneticPr fontId="2"/>
  </si>
  <si>
    <t>周産期死亡数</t>
    <rPh sb="0" eb="1">
      <t>シュウ</t>
    </rPh>
    <rPh sb="1" eb="2">
      <t>サン</t>
    </rPh>
    <rPh sb="2" eb="3">
      <t>キ</t>
    </rPh>
    <rPh sb="3" eb="5">
      <t>シボウ</t>
    </rPh>
    <rPh sb="5" eb="6">
      <t>スウ</t>
    </rPh>
    <phoneticPr fontId="2"/>
  </si>
  <si>
    <t>総数</t>
    <rPh sb="0" eb="2">
      <t>ソウスウ</t>
    </rPh>
    <phoneticPr fontId="2"/>
  </si>
  <si>
    <t>男</t>
    <rPh sb="0" eb="1">
      <t>オトコ</t>
    </rPh>
    <phoneticPr fontId="2"/>
  </si>
  <si>
    <t>女</t>
    <rPh sb="0" eb="1">
      <t>オンナ</t>
    </rPh>
    <phoneticPr fontId="2"/>
  </si>
  <si>
    <t>.</t>
    <phoneticPr fontId="2"/>
  </si>
  <si>
    <t>自然
死産</t>
    <rPh sb="0" eb="2">
      <t>シゼン</t>
    </rPh>
    <rPh sb="3" eb="5">
      <t>シザン</t>
    </rPh>
    <phoneticPr fontId="2"/>
  </si>
  <si>
    <t>人工
死産</t>
    <rPh sb="0" eb="2">
      <t>ジンコウ</t>
    </rPh>
    <rPh sb="3" eb="5">
      <t>シザン</t>
    </rPh>
    <phoneticPr fontId="2"/>
  </si>
  <si>
    <t>婚姻
件数</t>
    <rPh sb="0" eb="2">
      <t>コンイン</t>
    </rPh>
    <rPh sb="3" eb="5">
      <t>ケンスウ</t>
    </rPh>
    <phoneticPr fontId="2"/>
  </si>
  <si>
    <t>離婚
件数</t>
    <rPh sb="0" eb="2">
      <t>リコン</t>
    </rPh>
    <rPh sb="3" eb="5">
      <t>ケンスウ</t>
    </rPh>
    <phoneticPr fontId="2"/>
  </si>
  <si>
    <t>出生数</t>
    <rPh sb="0" eb="2">
      <t>シュッショウ</t>
    </rPh>
    <rPh sb="2" eb="3">
      <t>スウ</t>
    </rPh>
    <phoneticPr fontId="2"/>
  </si>
  <si>
    <t>死亡数</t>
    <rPh sb="0" eb="2">
      <t>シボウ</t>
    </rPh>
    <rPh sb="2" eb="3">
      <t>スウ</t>
    </rPh>
    <phoneticPr fontId="2"/>
  </si>
  <si>
    <t>死産数</t>
    <rPh sb="0" eb="2">
      <t>シザン</t>
    </rPh>
    <rPh sb="2" eb="3">
      <t>タイスウ</t>
    </rPh>
    <phoneticPr fontId="2"/>
  </si>
  <si>
    <t>区</t>
    <rPh sb="0" eb="1">
      <t>ク</t>
    </rPh>
    <phoneticPr fontId="2"/>
  </si>
  <si>
    <t>妊   娠
満22週
以 後 の
死   産</t>
    <rPh sb="0" eb="1">
      <t>ニン</t>
    </rPh>
    <rPh sb="4" eb="5">
      <t>ハラ</t>
    </rPh>
    <rPh sb="6" eb="7">
      <t>マン</t>
    </rPh>
    <rPh sb="9" eb="10">
      <t>シュウ</t>
    </rPh>
    <rPh sb="11" eb="12">
      <t>イ</t>
    </rPh>
    <rPh sb="13" eb="14">
      <t>アト</t>
    </rPh>
    <rPh sb="17" eb="18">
      <t>シ</t>
    </rPh>
    <rPh sb="21" eb="22">
      <t>サン</t>
    </rPh>
    <phoneticPr fontId="2"/>
  </si>
  <si>
    <t>早  期
新生児
死  亡</t>
    <rPh sb="0" eb="1">
      <t>ハヤ</t>
    </rPh>
    <rPh sb="3" eb="4">
      <t>キ</t>
    </rPh>
    <rPh sb="5" eb="8">
      <t>シンセイジ</t>
    </rPh>
    <rPh sb="9" eb="10">
      <t>シ</t>
    </rPh>
    <rPh sb="12" eb="13">
      <t>ボウ</t>
    </rPh>
    <phoneticPr fontId="2"/>
  </si>
  <si>
    <t>月</t>
    <rPh sb="0" eb="1">
      <t>ツキ</t>
    </rPh>
    <phoneticPr fontId="2"/>
  </si>
  <si>
    <t>自然増加</t>
    <rPh sb="0" eb="2">
      <t>シゼン</t>
    </rPh>
    <rPh sb="2" eb="4">
      <t>ゾウカ</t>
    </rPh>
    <phoneticPr fontId="2"/>
  </si>
  <si>
    <t>人口</t>
    <rPh sb="0" eb="2">
      <t>ジンコウ</t>
    </rPh>
    <phoneticPr fontId="2"/>
  </si>
  <si>
    <t>出生率
(人口千対)</t>
    <rPh sb="0" eb="2">
      <t>シュッショウ</t>
    </rPh>
    <rPh sb="2" eb="3">
      <t>リツ</t>
    </rPh>
    <rPh sb="5" eb="7">
      <t>ジンコウ</t>
    </rPh>
    <rPh sb="7" eb="9">
      <t>センタイ</t>
    </rPh>
    <phoneticPr fontId="2"/>
  </si>
  <si>
    <t>死亡率
(人口千対)</t>
    <rPh sb="0" eb="3">
      <t>シボウリツ</t>
    </rPh>
    <rPh sb="5" eb="7">
      <t>ジンコウ</t>
    </rPh>
    <rPh sb="7" eb="9">
      <t>センタイ</t>
    </rPh>
    <phoneticPr fontId="2"/>
  </si>
  <si>
    <t>自然増加率
(人口千対)</t>
    <rPh sb="0" eb="2">
      <t>シゼン</t>
    </rPh>
    <rPh sb="2" eb="4">
      <t>ゾウカ</t>
    </rPh>
    <rPh sb="4" eb="5">
      <t>リツ</t>
    </rPh>
    <rPh sb="7" eb="9">
      <t>ジンコウ</t>
    </rPh>
    <rPh sb="9" eb="11">
      <t>センタイ</t>
    </rPh>
    <phoneticPr fontId="2"/>
  </si>
  <si>
    <t>乳児死亡率
(出生千対)</t>
    <rPh sb="0" eb="2">
      <t>ニュウジ</t>
    </rPh>
    <rPh sb="2" eb="4">
      <t>シボウ</t>
    </rPh>
    <rPh sb="4" eb="5">
      <t>リツ</t>
    </rPh>
    <rPh sb="7" eb="9">
      <t>シュッショウ</t>
    </rPh>
    <rPh sb="9" eb="11">
      <t>センタイ</t>
    </rPh>
    <phoneticPr fontId="2"/>
  </si>
  <si>
    <t>新生児死亡率
(出生千対)</t>
    <rPh sb="0" eb="3">
      <t>シンセイジ</t>
    </rPh>
    <rPh sb="3" eb="5">
      <t>シボウ</t>
    </rPh>
    <rPh sb="5" eb="6">
      <t>リツ</t>
    </rPh>
    <rPh sb="8" eb="10">
      <t>シュッショウ</t>
    </rPh>
    <rPh sb="10" eb="12">
      <t>センタイ</t>
    </rPh>
    <phoneticPr fontId="2"/>
  </si>
  <si>
    <t>周　産　期　死　亡　率</t>
    <rPh sb="0" eb="1">
      <t>シュウ</t>
    </rPh>
    <rPh sb="2" eb="3">
      <t>サン</t>
    </rPh>
    <rPh sb="4" eb="5">
      <t>キ</t>
    </rPh>
    <rPh sb="6" eb="7">
      <t>シ</t>
    </rPh>
    <rPh sb="8" eb="9">
      <t>ボウ</t>
    </rPh>
    <rPh sb="10" eb="11">
      <t>リツ</t>
    </rPh>
    <phoneticPr fontId="2"/>
  </si>
  <si>
    <t>死　　産　　率</t>
    <rPh sb="0" eb="1">
      <t>シ</t>
    </rPh>
    <rPh sb="3" eb="4">
      <t>サン</t>
    </rPh>
    <rPh sb="6" eb="7">
      <t>リツ</t>
    </rPh>
    <phoneticPr fontId="2"/>
  </si>
  <si>
    <t>婚姻率
(人口千対)</t>
    <rPh sb="0" eb="2">
      <t>コンイン</t>
    </rPh>
    <rPh sb="2" eb="3">
      <t>リツ</t>
    </rPh>
    <rPh sb="5" eb="7">
      <t>ジンコウ</t>
    </rPh>
    <rPh sb="7" eb="9">
      <t>センタイ</t>
    </rPh>
    <phoneticPr fontId="2"/>
  </si>
  <si>
    <t>離婚率
(人口千対)</t>
    <rPh sb="0" eb="2">
      <t>リコン</t>
    </rPh>
    <rPh sb="2" eb="3">
      <t>リツ</t>
    </rPh>
    <rPh sb="5" eb="7">
      <t>ジンコウ</t>
    </rPh>
    <rPh sb="7" eb="9">
      <t>センタイ</t>
    </rPh>
    <phoneticPr fontId="2"/>
  </si>
  <si>
    <t>総数
（出産千対）</t>
    <rPh sb="0" eb="2">
      <t>ソウスウ</t>
    </rPh>
    <phoneticPr fontId="2"/>
  </si>
  <si>
    <t>妊娠満22週
以後の死産率
（出産千対）</t>
    <rPh sb="0" eb="2">
      <t>ニンシン</t>
    </rPh>
    <rPh sb="2" eb="3">
      <t>マン</t>
    </rPh>
    <rPh sb="5" eb="6">
      <t>シュウ</t>
    </rPh>
    <rPh sb="7" eb="9">
      <t>イゴ</t>
    </rPh>
    <rPh sb="10" eb="12">
      <t>シザン</t>
    </rPh>
    <rPh sb="12" eb="13">
      <t>リツ</t>
    </rPh>
    <phoneticPr fontId="2"/>
  </si>
  <si>
    <t>早期新生児
死亡率
（出生千対）</t>
    <rPh sb="0" eb="1">
      <t>ハヤ</t>
    </rPh>
    <rPh sb="1" eb="2">
      <t>キ</t>
    </rPh>
    <rPh sb="2" eb="5">
      <t>シンセイジ</t>
    </rPh>
    <rPh sb="6" eb="7">
      <t>シ</t>
    </rPh>
    <rPh sb="7" eb="8">
      <t>ボウ</t>
    </rPh>
    <rPh sb="8" eb="9">
      <t>リツ</t>
    </rPh>
    <rPh sb="12" eb="13">
      <t>ショウ</t>
    </rPh>
    <rPh sb="13" eb="15">
      <t>センツイ</t>
    </rPh>
    <phoneticPr fontId="2"/>
  </si>
  <si>
    <t>自然死産
（出産千対）</t>
    <rPh sb="0" eb="2">
      <t>シゼン</t>
    </rPh>
    <rPh sb="2" eb="4">
      <t>シザン</t>
    </rPh>
    <phoneticPr fontId="2"/>
  </si>
  <si>
    <t>人工死産
（出産千対）</t>
    <rPh sb="0" eb="2">
      <t>ジンコウ</t>
    </rPh>
    <rPh sb="2" eb="4">
      <t>シザン</t>
    </rPh>
    <phoneticPr fontId="2"/>
  </si>
  <si>
    <t>出生</t>
    <rPh sb="0" eb="2">
      <t>シュッショウ</t>
    </rPh>
    <phoneticPr fontId="2"/>
  </si>
  <si>
    <t>死亡</t>
    <rPh sb="0" eb="2">
      <t>シボウ</t>
    </rPh>
    <phoneticPr fontId="2"/>
  </si>
  <si>
    <t>死産</t>
    <rPh sb="0" eb="2">
      <t>シザン</t>
    </rPh>
    <phoneticPr fontId="2"/>
  </si>
  <si>
    <t>婚姻</t>
    <rPh sb="0" eb="2">
      <t>コンイン</t>
    </rPh>
    <phoneticPr fontId="2"/>
  </si>
  <si>
    <t>離婚</t>
    <rPh sb="0" eb="2">
      <t>リコン</t>
    </rPh>
    <phoneticPr fontId="2"/>
  </si>
  <si>
    <t>実数</t>
    <rPh sb="0" eb="2">
      <t>ジッスウ</t>
    </rPh>
    <phoneticPr fontId="2"/>
  </si>
  <si>
    <t>率*1</t>
    <rPh sb="0" eb="1">
      <t>リツ</t>
    </rPh>
    <phoneticPr fontId="2"/>
  </si>
  <si>
    <t>率*2</t>
    <rPh sb="0" eb="1">
      <t>リツ</t>
    </rPh>
    <phoneticPr fontId="2"/>
  </si>
  <si>
    <t>率*3</t>
    <rPh sb="0" eb="1">
      <t>リツ</t>
    </rPh>
    <phoneticPr fontId="2"/>
  </si>
  <si>
    <t>年次</t>
    <rPh sb="0" eb="1">
      <t>ネン</t>
    </rPh>
    <rPh sb="1" eb="2">
      <t>ジ</t>
    </rPh>
    <phoneticPr fontId="2"/>
  </si>
  <si>
    <t>札幌市</t>
    <rPh sb="0" eb="2">
      <t>サッポロ</t>
    </rPh>
    <rPh sb="2" eb="3">
      <t>シ</t>
    </rPh>
    <phoneticPr fontId="2"/>
  </si>
  <si>
    <t>北海道</t>
    <rPh sb="0" eb="3">
      <t>ホッカイドウ</t>
    </rPh>
    <phoneticPr fontId="2"/>
  </si>
  <si>
    <t>周産期死亡</t>
    <rPh sb="0" eb="1">
      <t>シュウ</t>
    </rPh>
    <rPh sb="1" eb="2">
      <t>サン</t>
    </rPh>
    <rPh sb="2" eb="3">
      <t>キ</t>
    </rPh>
    <rPh sb="3" eb="5">
      <t>シボウ</t>
    </rPh>
    <phoneticPr fontId="2"/>
  </si>
  <si>
    <t>自然死産</t>
    <rPh sb="0" eb="3">
      <t>シゼンシ</t>
    </rPh>
    <rPh sb="3" eb="4">
      <t>サン</t>
    </rPh>
    <phoneticPr fontId="2"/>
  </si>
  <si>
    <t>人工死産</t>
    <rPh sb="0" eb="2">
      <t>ジンコウ</t>
    </rPh>
    <rPh sb="2" eb="4">
      <t>シザン</t>
    </rPh>
    <phoneticPr fontId="2"/>
  </si>
  <si>
    <t>早期新生児死亡
(生後1週未満)</t>
    <rPh sb="0" eb="2">
      <t>ソウキ</t>
    </rPh>
    <rPh sb="2" eb="5">
      <t>シンセイジ</t>
    </rPh>
    <rPh sb="5" eb="7">
      <t>シボウ</t>
    </rPh>
    <rPh sb="9" eb="11">
      <t>セイゴ</t>
    </rPh>
    <rPh sb="12" eb="13">
      <t>シュウ</t>
    </rPh>
    <rPh sb="13" eb="15">
      <t>ミマン</t>
    </rPh>
    <phoneticPr fontId="2"/>
  </si>
  <si>
    <t>全　国</t>
    <rPh sb="0" eb="1">
      <t>ゼン</t>
    </rPh>
    <rPh sb="2" eb="3">
      <t>クニ</t>
    </rPh>
    <phoneticPr fontId="2"/>
  </si>
  <si>
    <t>…</t>
  </si>
  <si>
    <t>・</t>
  </si>
  <si>
    <t>1　年次別にみた人口動態総覧</t>
    <rPh sb="2" eb="3">
      <t>ネン</t>
    </rPh>
    <rPh sb="3" eb="4">
      <t>ジ</t>
    </rPh>
    <rPh sb="4" eb="5">
      <t>ベツ</t>
    </rPh>
    <rPh sb="8" eb="10">
      <t>ジンコウ</t>
    </rPh>
    <rPh sb="10" eb="12">
      <t>ドウタイ</t>
    </rPh>
    <rPh sb="12" eb="14">
      <t>ソウラン</t>
    </rPh>
    <phoneticPr fontId="2"/>
  </si>
  <si>
    <t>(再掲）　乳児死亡数</t>
    <rPh sb="1" eb="3">
      <t>サイケイ</t>
    </rPh>
    <rPh sb="5" eb="7">
      <t>ニュウジ</t>
    </rPh>
    <rPh sb="7" eb="9">
      <t>シボウ</t>
    </rPh>
    <rPh sb="9" eb="10">
      <t>スウ</t>
    </rPh>
    <phoneticPr fontId="2"/>
  </si>
  <si>
    <t>(再掲)　新生児死亡数</t>
    <rPh sb="1" eb="3">
      <t>サイケイ</t>
    </rPh>
    <rPh sb="5" eb="8">
      <t>シンセイジ</t>
    </rPh>
    <rPh sb="8" eb="10">
      <t>シボウ</t>
    </rPh>
    <rPh sb="10" eb="11">
      <t>スウ</t>
    </rPh>
    <phoneticPr fontId="2"/>
  </si>
  <si>
    <t>乳児死亡
(1歳未満)</t>
    <rPh sb="0" eb="2">
      <t>ニュウジ</t>
    </rPh>
    <rPh sb="2" eb="4">
      <t>シボウ</t>
    </rPh>
    <rPh sb="7" eb="8">
      <t>サイ</t>
    </rPh>
    <rPh sb="8" eb="10">
      <t>ミマン</t>
    </rPh>
    <phoneticPr fontId="2"/>
  </si>
  <si>
    <t>第1章　　　総　　　　覧</t>
    <rPh sb="0" eb="1">
      <t>ダイ</t>
    </rPh>
    <rPh sb="2" eb="3">
      <t>ショウ</t>
    </rPh>
    <rPh sb="6" eb="7">
      <t>フサ</t>
    </rPh>
    <rPh sb="11" eb="12">
      <t>ラン</t>
    </rPh>
    <phoneticPr fontId="2"/>
  </si>
  <si>
    <t>2)　10月1日現在</t>
    <rPh sb="5" eb="6">
      <t>ガツ</t>
    </rPh>
    <rPh sb="7" eb="8">
      <t>ヒ</t>
    </rPh>
    <rPh sb="8" eb="10">
      <t>ゲンザイ</t>
    </rPh>
    <phoneticPr fontId="2"/>
  </si>
  <si>
    <t>合計特殊
出生率  6)</t>
    <rPh sb="0" eb="2">
      <t>ゴウケイ</t>
    </rPh>
    <rPh sb="2" eb="4">
      <t>トクシュ</t>
    </rPh>
    <rPh sb="5" eb="7">
      <t>シュッショウ</t>
    </rPh>
    <rPh sb="7" eb="8">
      <t>リツ</t>
    </rPh>
    <phoneticPr fontId="2"/>
  </si>
  <si>
    <t>6)　昭和49年以降は住民基本台帳の人口により算出した率である。</t>
    <rPh sb="3" eb="5">
      <t>ショウワ</t>
    </rPh>
    <rPh sb="7" eb="8">
      <t>ネン</t>
    </rPh>
    <rPh sb="8" eb="10">
      <t>イコウ</t>
    </rPh>
    <rPh sb="11" eb="13">
      <t>ジュウミン</t>
    </rPh>
    <rPh sb="13" eb="15">
      <t>キホン</t>
    </rPh>
    <rPh sb="15" eb="17">
      <t>ダイチョウ</t>
    </rPh>
    <rPh sb="18" eb="20">
      <t>ジンコウ</t>
    </rPh>
    <rPh sb="23" eb="25">
      <t>サンシュツ</t>
    </rPh>
    <rPh sb="27" eb="28">
      <t>リツ</t>
    </rPh>
    <phoneticPr fontId="2"/>
  </si>
  <si>
    <t>出　生　率
(人口千対）</t>
    <rPh sb="0" eb="1">
      <t>デ</t>
    </rPh>
    <rPh sb="2" eb="3">
      <t>ショウ</t>
    </rPh>
    <rPh sb="4" eb="5">
      <t>リツ</t>
    </rPh>
    <rPh sb="7" eb="9">
      <t>ジンコウ</t>
    </rPh>
    <rPh sb="9" eb="11">
      <t>センタイ</t>
    </rPh>
    <phoneticPr fontId="2"/>
  </si>
  <si>
    <t>死　亡　率
(人口千対）</t>
    <rPh sb="0" eb="1">
      <t>シ</t>
    </rPh>
    <rPh sb="2" eb="3">
      <t>ボウ</t>
    </rPh>
    <rPh sb="4" eb="5">
      <t>リツ</t>
    </rPh>
    <phoneticPr fontId="2"/>
  </si>
  <si>
    <t>乳児死亡率
(出生千対）</t>
    <rPh sb="0" eb="2">
      <t>ニュウジ</t>
    </rPh>
    <rPh sb="2" eb="4">
      <t>シボウ</t>
    </rPh>
    <rPh sb="4" eb="5">
      <t>リツ</t>
    </rPh>
    <rPh sb="7" eb="9">
      <t>シュッショウ</t>
    </rPh>
    <rPh sb="9" eb="11">
      <t>センタイ</t>
    </rPh>
    <phoneticPr fontId="2"/>
  </si>
  <si>
    <t>新生児死亡率
(出生千対）</t>
    <rPh sb="0" eb="3">
      <t>シンセイジ</t>
    </rPh>
    <rPh sb="3" eb="5">
      <t>シボウ</t>
    </rPh>
    <rPh sb="5" eb="6">
      <t>リツ</t>
    </rPh>
    <phoneticPr fontId="2"/>
  </si>
  <si>
    <t>死産率
(出産千対)</t>
    <rPh sb="0" eb="2">
      <t>シザン</t>
    </rPh>
    <rPh sb="2" eb="3">
      <t>リツ</t>
    </rPh>
    <rPh sb="5" eb="7">
      <t>シュッサン</t>
    </rPh>
    <rPh sb="7" eb="9">
      <t>センタイ</t>
    </rPh>
    <phoneticPr fontId="2"/>
  </si>
  <si>
    <t>人工死産率
(出産千対)</t>
    <rPh sb="0" eb="2">
      <t>ジンコウ</t>
    </rPh>
    <rPh sb="2" eb="4">
      <t>シザン</t>
    </rPh>
    <rPh sb="4" eb="5">
      <t>リツ</t>
    </rPh>
    <phoneticPr fontId="2"/>
  </si>
  <si>
    <t>自然死産率
(出産千対)</t>
    <rPh sb="0" eb="2">
      <t>シゼン</t>
    </rPh>
    <rPh sb="2" eb="4">
      <t>シザン</t>
    </rPh>
    <rPh sb="4" eb="5">
      <t>リツ</t>
    </rPh>
    <phoneticPr fontId="2"/>
  </si>
  <si>
    <t>早期新生児死亡率
(出生千対）</t>
    <rPh sb="0" eb="2">
      <t>ソウキ</t>
    </rPh>
    <rPh sb="2" eb="5">
      <t>シンセイジ</t>
    </rPh>
    <rPh sb="5" eb="8">
      <t>シボウリツ</t>
    </rPh>
    <phoneticPr fontId="2"/>
  </si>
  <si>
    <t>婚姻率
(人口千対)</t>
    <rPh sb="0" eb="2">
      <t>コンイン</t>
    </rPh>
    <rPh sb="2" eb="3">
      <t>リツ</t>
    </rPh>
    <phoneticPr fontId="2"/>
  </si>
  <si>
    <t>離婚率
(人口千対)</t>
    <rPh sb="0" eb="2">
      <t>リコン</t>
    </rPh>
    <rPh sb="2" eb="3">
      <t>リツ</t>
    </rPh>
    <phoneticPr fontId="2"/>
  </si>
  <si>
    <t>婚姻件数</t>
    <rPh sb="0" eb="2">
      <t>コンイン</t>
    </rPh>
    <rPh sb="2" eb="4">
      <t>ケンスウ</t>
    </rPh>
    <phoneticPr fontId="2"/>
  </si>
  <si>
    <t>離婚件数</t>
    <rPh sb="0" eb="2">
      <t>リコン</t>
    </rPh>
    <rPh sb="2" eb="4">
      <t>ケンスウ</t>
    </rPh>
    <phoneticPr fontId="2"/>
  </si>
  <si>
    <t>(再掲)　低体重児出生数</t>
    <rPh sb="1" eb="3">
      <t>サイケイ</t>
    </rPh>
    <rPh sb="5" eb="6">
      <t>テイ</t>
    </rPh>
    <rPh sb="6" eb="8">
      <t>タイジュウ</t>
    </rPh>
    <rPh sb="8" eb="9">
      <t>ジ</t>
    </rPh>
    <rPh sb="9" eb="11">
      <t>シュッショウ</t>
    </rPh>
    <rPh sb="11" eb="12">
      <t>スウ</t>
    </rPh>
    <phoneticPr fontId="2"/>
  </si>
  <si>
    <t xml:space="preserve">  1　　　月 </t>
    <phoneticPr fontId="2"/>
  </si>
  <si>
    <t xml:space="preserve">  2　　　月 </t>
    <phoneticPr fontId="2"/>
  </si>
  <si>
    <t xml:space="preserve">  3　　　月 </t>
    <phoneticPr fontId="2"/>
  </si>
  <si>
    <t xml:space="preserve">  4　　　月 </t>
    <phoneticPr fontId="2"/>
  </si>
  <si>
    <t xml:space="preserve">  5　　　月 </t>
    <phoneticPr fontId="2"/>
  </si>
  <si>
    <t xml:space="preserve">  6　　　月 </t>
    <phoneticPr fontId="2"/>
  </si>
  <si>
    <t xml:space="preserve">  7　　　月 </t>
    <phoneticPr fontId="2"/>
  </si>
  <si>
    <t xml:space="preserve">  8　　　月 </t>
    <phoneticPr fontId="2"/>
  </si>
  <si>
    <t xml:space="preserve"> 9　　　月</t>
    <phoneticPr fontId="2"/>
  </si>
  <si>
    <t xml:space="preserve">10　　　月 </t>
    <phoneticPr fontId="2"/>
  </si>
  <si>
    <t xml:space="preserve">11　　　月 </t>
    <phoneticPr fontId="2"/>
  </si>
  <si>
    <t xml:space="preserve">12　　　月 </t>
    <phoneticPr fontId="2"/>
  </si>
  <si>
    <t>5　月別にみた人口動態総覧</t>
    <rPh sb="2" eb="4">
      <t>ツキベツ</t>
    </rPh>
    <rPh sb="7" eb="9">
      <t>ジンコウ</t>
    </rPh>
    <rPh sb="9" eb="11">
      <t>ドウタイ</t>
    </rPh>
    <rPh sb="11" eb="13">
      <t>ソウラン</t>
    </rPh>
    <phoneticPr fontId="2"/>
  </si>
  <si>
    <t xml:space="preserve">  1　　月 </t>
    <rPh sb="5" eb="6">
      <t>ガツ</t>
    </rPh>
    <phoneticPr fontId="2"/>
  </si>
  <si>
    <t xml:space="preserve">  2　　月 </t>
    <phoneticPr fontId="2"/>
  </si>
  <si>
    <t xml:space="preserve">  3　　月 </t>
    <phoneticPr fontId="2"/>
  </si>
  <si>
    <t xml:space="preserve">  4　　月 </t>
    <phoneticPr fontId="2"/>
  </si>
  <si>
    <t xml:space="preserve">  5　　月 </t>
    <phoneticPr fontId="2"/>
  </si>
  <si>
    <t xml:space="preserve">  6　　月 </t>
    <phoneticPr fontId="2"/>
  </si>
  <si>
    <t xml:space="preserve">  7　　月 </t>
    <phoneticPr fontId="2"/>
  </si>
  <si>
    <t xml:space="preserve">  8　　月 </t>
    <phoneticPr fontId="2"/>
  </si>
  <si>
    <t xml:space="preserve"> 9　　月</t>
    <phoneticPr fontId="2"/>
  </si>
  <si>
    <t xml:space="preserve">10　　月 </t>
    <phoneticPr fontId="2"/>
  </si>
  <si>
    <t xml:space="preserve">11　　月 </t>
    <phoneticPr fontId="2"/>
  </si>
  <si>
    <t xml:space="preserve">12　　月 </t>
    <phoneticPr fontId="2"/>
  </si>
  <si>
    <t>4　区別にみた人口動態総覧（率）</t>
    <rPh sb="2" eb="4">
      <t>クベツ</t>
    </rPh>
    <rPh sb="7" eb="9">
      <t>ジンコウ</t>
    </rPh>
    <rPh sb="9" eb="11">
      <t>ドウタイ</t>
    </rPh>
    <rPh sb="11" eb="13">
      <t>ソウラン</t>
    </rPh>
    <rPh sb="14" eb="15">
      <t>リツ</t>
    </rPh>
    <phoneticPr fontId="2"/>
  </si>
  <si>
    <t>3　区別にみた人口動態総覧</t>
    <rPh sb="2" eb="3">
      <t>ク</t>
    </rPh>
    <rPh sb="3" eb="4">
      <t>ベツ</t>
    </rPh>
    <rPh sb="7" eb="9">
      <t>ジンコウ</t>
    </rPh>
    <rPh sb="9" eb="11">
      <t>ドウタイ</t>
    </rPh>
    <rPh sb="11" eb="13">
      <t>ソウラン</t>
    </rPh>
    <phoneticPr fontId="2"/>
  </si>
  <si>
    <t>平成7年以降は出産千対</t>
    <phoneticPr fontId="2"/>
  </si>
  <si>
    <t>1)　国勢調査による総人口　 2)　推計人口(国勢調査ベース・総人口)　 3)　国勢調査による日本人人口</t>
    <rPh sb="3" eb="5">
      <t>コクセイ</t>
    </rPh>
    <rPh sb="5" eb="7">
      <t>チョウサ</t>
    </rPh>
    <rPh sb="10" eb="13">
      <t>ソウジンコウ</t>
    </rPh>
    <phoneticPr fontId="2"/>
  </si>
  <si>
    <t>自然死産</t>
    <rPh sb="0" eb="2">
      <t>シゼン</t>
    </rPh>
    <rPh sb="2" eb="4">
      <t>シザン</t>
    </rPh>
    <phoneticPr fontId="2"/>
  </si>
  <si>
    <r>
      <t>1950</t>
    </r>
    <r>
      <rPr>
        <sz val="10"/>
        <rFont val="ＭＳ 明朝"/>
        <family val="1"/>
        <charset val="128"/>
      </rPr>
      <t xml:space="preserve">  昭和</t>
    </r>
    <r>
      <rPr>
        <sz val="10"/>
        <rFont val="ＭＳ Ｐ明朝"/>
        <family val="1"/>
        <charset val="128"/>
      </rPr>
      <t>25年　</t>
    </r>
    <rPh sb="6" eb="8">
      <t>ショウワ</t>
    </rPh>
    <rPh sb="10" eb="11">
      <t>ネン</t>
    </rPh>
    <phoneticPr fontId="2"/>
  </si>
  <si>
    <r>
      <t xml:space="preserve">  </t>
    </r>
    <r>
      <rPr>
        <sz val="10"/>
        <rFont val="ＭＳ Ｐ明朝"/>
        <family val="1"/>
        <charset val="128"/>
      </rPr>
      <t>55</t>
    </r>
    <r>
      <rPr>
        <sz val="10"/>
        <rFont val="ＭＳ 明朝"/>
        <family val="1"/>
        <charset val="128"/>
      </rPr>
      <t xml:space="preserve">      </t>
    </r>
    <r>
      <rPr>
        <sz val="10"/>
        <rFont val="ＭＳ Ｐ明朝"/>
        <family val="1"/>
        <charset val="128"/>
      </rPr>
      <t>30</t>
    </r>
    <phoneticPr fontId="2"/>
  </si>
  <si>
    <r>
      <t xml:space="preserve">  </t>
    </r>
    <r>
      <rPr>
        <sz val="10"/>
        <rFont val="ＭＳ Ｐ明朝"/>
        <family val="1"/>
        <charset val="128"/>
      </rPr>
      <t>73</t>
    </r>
    <r>
      <rPr>
        <sz val="10"/>
        <rFont val="ＭＳ 明朝"/>
        <family val="1"/>
        <charset val="128"/>
      </rPr>
      <t xml:space="preserve">      </t>
    </r>
    <r>
      <rPr>
        <sz val="10"/>
        <rFont val="ＭＳ Ｐ明朝"/>
        <family val="1"/>
        <charset val="128"/>
      </rPr>
      <t>48</t>
    </r>
    <phoneticPr fontId="2"/>
  </si>
  <si>
    <r>
      <t xml:space="preserve">  </t>
    </r>
    <r>
      <rPr>
        <sz val="10"/>
        <rFont val="ＭＳ Ｐ明朝"/>
        <family val="1"/>
        <charset val="128"/>
      </rPr>
      <t>74</t>
    </r>
    <r>
      <rPr>
        <sz val="10"/>
        <rFont val="ＭＳ 明朝"/>
        <family val="1"/>
        <charset val="128"/>
      </rPr>
      <t xml:space="preserve">      </t>
    </r>
    <r>
      <rPr>
        <sz val="10"/>
        <rFont val="ＭＳ Ｐ明朝"/>
        <family val="1"/>
        <charset val="128"/>
      </rPr>
      <t>49</t>
    </r>
    <phoneticPr fontId="2"/>
  </si>
  <si>
    <r>
      <t xml:space="preserve">  </t>
    </r>
    <r>
      <rPr>
        <sz val="10"/>
        <rFont val="ＭＳ Ｐ明朝"/>
        <family val="1"/>
        <charset val="128"/>
      </rPr>
      <t>75</t>
    </r>
    <r>
      <rPr>
        <sz val="10"/>
        <rFont val="ＭＳ 明朝"/>
        <family val="1"/>
        <charset val="128"/>
      </rPr>
      <t xml:space="preserve">      </t>
    </r>
    <r>
      <rPr>
        <sz val="10"/>
        <rFont val="ＭＳ Ｐ明朝"/>
        <family val="1"/>
        <charset val="128"/>
      </rPr>
      <t>50</t>
    </r>
    <phoneticPr fontId="2"/>
  </si>
  <si>
    <r>
      <t xml:space="preserve">  </t>
    </r>
    <r>
      <rPr>
        <sz val="10"/>
        <rFont val="ＭＳ Ｐ明朝"/>
        <family val="1"/>
        <charset val="128"/>
      </rPr>
      <t>76</t>
    </r>
    <r>
      <rPr>
        <sz val="10"/>
        <rFont val="ＭＳ 明朝"/>
        <family val="1"/>
        <charset val="128"/>
      </rPr>
      <t xml:space="preserve">      </t>
    </r>
    <r>
      <rPr>
        <sz val="10"/>
        <rFont val="ＭＳ Ｐ明朝"/>
        <family val="1"/>
        <charset val="128"/>
      </rPr>
      <t>51</t>
    </r>
    <phoneticPr fontId="2"/>
  </si>
  <si>
    <r>
      <t xml:space="preserve">  </t>
    </r>
    <r>
      <rPr>
        <sz val="10"/>
        <rFont val="ＭＳ Ｐ明朝"/>
        <family val="1"/>
        <charset val="128"/>
      </rPr>
      <t>77</t>
    </r>
    <r>
      <rPr>
        <sz val="10"/>
        <rFont val="ＭＳ 明朝"/>
        <family val="1"/>
        <charset val="128"/>
      </rPr>
      <t xml:space="preserve">      </t>
    </r>
    <r>
      <rPr>
        <sz val="10"/>
        <rFont val="ＭＳ Ｐ明朝"/>
        <family val="1"/>
        <charset val="128"/>
      </rPr>
      <t>52</t>
    </r>
    <phoneticPr fontId="2"/>
  </si>
  <si>
    <r>
      <t xml:space="preserve">  </t>
    </r>
    <r>
      <rPr>
        <sz val="10"/>
        <rFont val="ＭＳ Ｐ明朝"/>
        <family val="1"/>
        <charset val="128"/>
      </rPr>
      <t>78</t>
    </r>
    <r>
      <rPr>
        <sz val="10"/>
        <rFont val="ＭＳ 明朝"/>
        <family val="1"/>
        <charset val="128"/>
      </rPr>
      <t xml:space="preserve">      </t>
    </r>
    <r>
      <rPr>
        <sz val="10"/>
        <rFont val="ＭＳ Ｐ明朝"/>
        <family val="1"/>
        <charset val="128"/>
      </rPr>
      <t>53</t>
    </r>
    <phoneticPr fontId="2"/>
  </si>
  <si>
    <r>
      <t xml:space="preserve">  </t>
    </r>
    <r>
      <rPr>
        <sz val="10"/>
        <rFont val="ＭＳ Ｐ明朝"/>
        <family val="1"/>
        <charset val="128"/>
      </rPr>
      <t>79</t>
    </r>
    <r>
      <rPr>
        <sz val="10"/>
        <rFont val="ＭＳ 明朝"/>
        <family val="1"/>
        <charset val="128"/>
      </rPr>
      <t xml:space="preserve">      </t>
    </r>
    <r>
      <rPr>
        <sz val="10"/>
        <rFont val="ＭＳ Ｐ明朝"/>
        <family val="1"/>
        <charset val="128"/>
      </rPr>
      <t>54</t>
    </r>
    <phoneticPr fontId="2"/>
  </si>
  <si>
    <r>
      <t xml:space="preserve">  </t>
    </r>
    <r>
      <rPr>
        <sz val="10"/>
        <rFont val="ＭＳ Ｐ明朝"/>
        <family val="1"/>
        <charset val="128"/>
      </rPr>
      <t>80</t>
    </r>
    <r>
      <rPr>
        <sz val="10"/>
        <rFont val="ＭＳ 明朝"/>
        <family val="1"/>
        <charset val="128"/>
      </rPr>
      <t xml:space="preserve">      </t>
    </r>
    <r>
      <rPr>
        <sz val="10"/>
        <rFont val="ＭＳ Ｐ明朝"/>
        <family val="1"/>
        <charset val="128"/>
      </rPr>
      <t>55</t>
    </r>
    <phoneticPr fontId="2"/>
  </si>
  <si>
    <r>
      <t xml:space="preserve">  </t>
    </r>
    <r>
      <rPr>
        <sz val="10"/>
        <rFont val="ＭＳ Ｐ明朝"/>
        <family val="1"/>
        <charset val="128"/>
      </rPr>
      <t>81</t>
    </r>
    <r>
      <rPr>
        <sz val="10"/>
        <rFont val="ＭＳ 明朝"/>
        <family val="1"/>
        <charset val="128"/>
      </rPr>
      <t xml:space="preserve">      </t>
    </r>
    <r>
      <rPr>
        <sz val="10"/>
        <rFont val="ＭＳ Ｐ明朝"/>
        <family val="1"/>
        <charset val="128"/>
      </rPr>
      <t>56</t>
    </r>
    <phoneticPr fontId="2"/>
  </si>
  <si>
    <r>
      <t xml:space="preserve">  </t>
    </r>
    <r>
      <rPr>
        <sz val="10"/>
        <rFont val="ＭＳ Ｐ明朝"/>
        <family val="1"/>
        <charset val="128"/>
      </rPr>
      <t>82</t>
    </r>
    <r>
      <rPr>
        <sz val="10"/>
        <rFont val="ＭＳ 明朝"/>
        <family val="1"/>
        <charset val="128"/>
      </rPr>
      <t xml:space="preserve">      </t>
    </r>
    <r>
      <rPr>
        <sz val="10"/>
        <rFont val="ＭＳ Ｐ明朝"/>
        <family val="1"/>
        <charset val="128"/>
      </rPr>
      <t>57</t>
    </r>
    <phoneticPr fontId="2"/>
  </si>
  <si>
    <r>
      <t xml:space="preserve">  </t>
    </r>
    <r>
      <rPr>
        <sz val="10"/>
        <rFont val="ＭＳ Ｐ明朝"/>
        <family val="1"/>
        <charset val="128"/>
      </rPr>
      <t>83</t>
    </r>
    <r>
      <rPr>
        <sz val="10"/>
        <rFont val="ＭＳ 明朝"/>
        <family val="1"/>
        <charset val="128"/>
      </rPr>
      <t xml:space="preserve">      </t>
    </r>
    <r>
      <rPr>
        <sz val="10"/>
        <rFont val="ＭＳ Ｐ明朝"/>
        <family val="1"/>
        <charset val="128"/>
      </rPr>
      <t>58</t>
    </r>
    <phoneticPr fontId="2"/>
  </si>
  <si>
    <r>
      <t xml:space="preserve">  </t>
    </r>
    <r>
      <rPr>
        <sz val="10"/>
        <rFont val="ＭＳ Ｐ明朝"/>
        <family val="1"/>
        <charset val="128"/>
      </rPr>
      <t>84</t>
    </r>
    <r>
      <rPr>
        <sz val="10"/>
        <rFont val="ＭＳ 明朝"/>
        <family val="1"/>
        <charset val="128"/>
      </rPr>
      <t xml:space="preserve">      </t>
    </r>
    <r>
      <rPr>
        <sz val="10"/>
        <rFont val="ＭＳ Ｐ明朝"/>
        <family val="1"/>
        <charset val="128"/>
      </rPr>
      <t>59</t>
    </r>
    <phoneticPr fontId="2"/>
  </si>
  <si>
    <r>
      <t xml:space="preserve">  </t>
    </r>
    <r>
      <rPr>
        <sz val="10"/>
        <rFont val="ＭＳ Ｐ明朝"/>
        <family val="1"/>
        <charset val="128"/>
      </rPr>
      <t>85</t>
    </r>
    <r>
      <rPr>
        <sz val="10"/>
        <rFont val="ＭＳ 明朝"/>
        <family val="1"/>
        <charset val="128"/>
      </rPr>
      <t xml:space="preserve">      </t>
    </r>
    <r>
      <rPr>
        <sz val="10"/>
        <rFont val="ＭＳ Ｐ明朝"/>
        <family val="1"/>
        <charset val="128"/>
      </rPr>
      <t>60</t>
    </r>
    <phoneticPr fontId="2"/>
  </si>
  <si>
    <r>
      <t xml:space="preserve">  </t>
    </r>
    <r>
      <rPr>
        <sz val="10"/>
        <rFont val="ＭＳ Ｐ明朝"/>
        <family val="1"/>
        <charset val="128"/>
      </rPr>
      <t>86</t>
    </r>
    <r>
      <rPr>
        <sz val="10"/>
        <rFont val="ＭＳ 明朝"/>
        <family val="1"/>
        <charset val="128"/>
      </rPr>
      <t xml:space="preserve">      </t>
    </r>
    <r>
      <rPr>
        <sz val="10"/>
        <rFont val="ＭＳ Ｐ明朝"/>
        <family val="1"/>
        <charset val="128"/>
      </rPr>
      <t>61</t>
    </r>
    <phoneticPr fontId="2"/>
  </si>
  <si>
    <r>
      <t xml:space="preserve">  </t>
    </r>
    <r>
      <rPr>
        <sz val="10"/>
        <rFont val="ＭＳ Ｐ明朝"/>
        <family val="1"/>
        <charset val="128"/>
      </rPr>
      <t>87</t>
    </r>
    <r>
      <rPr>
        <sz val="10"/>
        <rFont val="ＭＳ 明朝"/>
        <family val="1"/>
        <charset val="128"/>
      </rPr>
      <t xml:space="preserve">      </t>
    </r>
    <r>
      <rPr>
        <sz val="10"/>
        <rFont val="ＭＳ Ｐ明朝"/>
        <family val="1"/>
        <charset val="128"/>
      </rPr>
      <t>62</t>
    </r>
    <phoneticPr fontId="2"/>
  </si>
  <si>
    <r>
      <t xml:space="preserve">  </t>
    </r>
    <r>
      <rPr>
        <sz val="10"/>
        <rFont val="ＭＳ Ｐ明朝"/>
        <family val="1"/>
        <charset val="128"/>
      </rPr>
      <t>88</t>
    </r>
    <r>
      <rPr>
        <sz val="10"/>
        <rFont val="ＭＳ 明朝"/>
        <family val="1"/>
        <charset val="128"/>
      </rPr>
      <t xml:space="preserve">      </t>
    </r>
    <r>
      <rPr>
        <sz val="10"/>
        <rFont val="ＭＳ Ｐ明朝"/>
        <family val="1"/>
        <charset val="128"/>
      </rPr>
      <t>63</t>
    </r>
    <phoneticPr fontId="2"/>
  </si>
  <si>
    <r>
      <t xml:space="preserve">  </t>
    </r>
    <r>
      <rPr>
        <sz val="10"/>
        <rFont val="ＭＳ Ｐ明朝"/>
        <family val="1"/>
        <charset val="128"/>
      </rPr>
      <t>98</t>
    </r>
    <r>
      <rPr>
        <sz val="10"/>
        <rFont val="ＭＳ 明朝"/>
        <family val="1"/>
        <charset val="128"/>
      </rPr>
      <t xml:space="preserve">      </t>
    </r>
    <r>
      <rPr>
        <sz val="10"/>
        <rFont val="ＭＳ Ｐ明朝"/>
        <family val="1"/>
        <charset val="128"/>
      </rPr>
      <t>10</t>
    </r>
    <phoneticPr fontId="2"/>
  </si>
  <si>
    <r>
      <t>2000</t>
    </r>
    <r>
      <rPr>
        <sz val="10"/>
        <rFont val="ＭＳ 明朝"/>
        <family val="1"/>
        <charset val="128"/>
      </rPr>
      <t xml:space="preserve">      </t>
    </r>
    <r>
      <rPr>
        <sz val="10"/>
        <rFont val="ＭＳ Ｐ明朝"/>
        <family val="1"/>
        <charset val="128"/>
      </rPr>
      <t>12</t>
    </r>
    <phoneticPr fontId="2"/>
  </si>
  <si>
    <r>
      <t xml:space="preserve">  </t>
    </r>
    <r>
      <rPr>
        <sz val="10"/>
        <rFont val="ＭＳ Ｐ明朝"/>
        <family val="1"/>
        <charset val="128"/>
      </rPr>
      <t>99</t>
    </r>
    <r>
      <rPr>
        <sz val="10"/>
        <rFont val="ＭＳ 明朝"/>
        <family val="1"/>
        <charset val="128"/>
      </rPr>
      <t xml:space="preserve">      </t>
    </r>
    <r>
      <rPr>
        <sz val="10"/>
        <rFont val="ＭＳ Ｐ明朝"/>
        <family val="1"/>
        <charset val="128"/>
      </rPr>
      <t>11</t>
    </r>
    <phoneticPr fontId="2"/>
  </si>
  <si>
    <r>
      <t xml:space="preserve">  </t>
    </r>
    <r>
      <rPr>
        <sz val="10"/>
        <rFont val="ＭＳ Ｐ明朝"/>
        <family val="1"/>
        <charset val="128"/>
      </rPr>
      <t>60</t>
    </r>
    <r>
      <rPr>
        <sz val="10"/>
        <rFont val="ＭＳ 明朝"/>
        <family val="1"/>
        <charset val="128"/>
      </rPr>
      <t xml:space="preserve">      </t>
    </r>
    <r>
      <rPr>
        <sz val="10"/>
        <rFont val="ＭＳ Ｐ明朝"/>
        <family val="1"/>
        <charset val="128"/>
      </rPr>
      <t>35　4)</t>
    </r>
    <phoneticPr fontId="2"/>
  </si>
  <si>
    <r>
      <t xml:space="preserve">  </t>
    </r>
    <r>
      <rPr>
        <sz val="10"/>
        <rFont val="ＭＳ Ｐ明朝"/>
        <family val="1"/>
        <charset val="128"/>
      </rPr>
      <t>65</t>
    </r>
    <r>
      <rPr>
        <sz val="10"/>
        <rFont val="ＭＳ 明朝"/>
        <family val="1"/>
        <charset val="128"/>
      </rPr>
      <t xml:space="preserve">      </t>
    </r>
    <r>
      <rPr>
        <sz val="10"/>
        <rFont val="ＭＳ Ｐ明朝"/>
        <family val="1"/>
        <charset val="128"/>
      </rPr>
      <t>40　4)</t>
    </r>
    <phoneticPr fontId="2"/>
  </si>
  <si>
    <t>　　　　 中　央</t>
    <rPh sb="5" eb="6">
      <t>ナカ</t>
    </rPh>
    <rPh sb="7" eb="8">
      <t>ヒサシ</t>
    </rPh>
    <phoneticPr fontId="2"/>
  </si>
  <si>
    <t>　　　　　 北</t>
    <rPh sb="6" eb="7">
      <t>キタ</t>
    </rPh>
    <phoneticPr fontId="2"/>
  </si>
  <si>
    <t>　　　　　 東</t>
    <rPh sb="6" eb="7">
      <t>ヒガシ</t>
    </rPh>
    <phoneticPr fontId="2"/>
  </si>
  <si>
    <t>　　　　 白　石</t>
    <rPh sb="5" eb="6">
      <t>シロ</t>
    </rPh>
    <rPh sb="7" eb="8">
      <t>イシ</t>
    </rPh>
    <phoneticPr fontId="2"/>
  </si>
  <si>
    <t>　　　　 厚　別</t>
    <rPh sb="5" eb="6">
      <t>アツシ</t>
    </rPh>
    <rPh sb="7" eb="8">
      <t>ベツ</t>
    </rPh>
    <phoneticPr fontId="2"/>
  </si>
  <si>
    <t>　　　　 豊　平</t>
    <rPh sb="5" eb="6">
      <t>トヨ</t>
    </rPh>
    <rPh sb="7" eb="8">
      <t>ヒラ</t>
    </rPh>
    <phoneticPr fontId="2"/>
  </si>
  <si>
    <t>　　　　 清　田</t>
    <rPh sb="5" eb="6">
      <t>セイ</t>
    </rPh>
    <rPh sb="7" eb="8">
      <t>タ</t>
    </rPh>
    <phoneticPr fontId="2"/>
  </si>
  <si>
    <t>　　　　　 南</t>
    <rPh sb="6" eb="7">
      <t>ミナミ</t>
    </rPh>
    <phoneticPr fontId="2"/>
  </si>
  <si>
    <t>　　　　　 西</t>
    <rPh sb="6" eb="7">
      <t>ニシ</t>
    </rPh>
    <phoneticPr fontId="2"/>
  </si>
  <si>
    <t>　　　　 手　稲</t>
    <rPh sb="5" eb="6">
      <t>テ</t>
    </rPh>
    <rPh sb="7" eb="8">
      <t>イネ</t>
    </rPh>
    <phoneticPr fontId="2"/>
  </si>
  <si>
    <r>
      <t xml:space="preserve">  </t>
    </r>
    <r>
      <rPr>
        <sz val="10"/>
        <rFont val="ＭＳ Ｐ明朝"/>
        <family val="1"/>
        <charset val="128"/>
      </rPr>
      <t>70</t>
    </r>
    <r>
      <rPr>
        <sz val="10"/>
        <rFont val="ＭＳ 明朝"/>
        <family val="1"/>
        <charset val="128"/>
      </rPr>
      <t xml:space="preserve">      </t>
    </r>
    <r>
      <rPr>
        <sz val="10"/>
        <rFont val="ＭＳ Ｐ明朝"/>
        <family val="1"/>
        <charset val="128"/>
      </rPr>
      <t>45　4)</t>
    </r>
    <phoneticPr fontId="2"/>
  </si>
  <si>
    <r>
      <t xml:space="preserve">  </t>
    </r>
    <r>
      <rPr>
        <sz val="10"/>
        <rFont val="ＭＳ Ｐ明朝"/>
        <family val="1"/>
        <charset val="128"/>
      </rPr>
      <t>72</t>
    </r>
    <r>
      <rPr>
        <sz val="10"/>
        <rFont val="ＭＳ 明朝"/>
        <family val="1"/>
        <charset val="128"/>
      </rPr>
      <t xml:space="preserve">      </t>
    </r>
    <r>
      <rPr>
        <sz val="10"/>
        <rFont val="ＭＳ Ｐ明朝"/>
        <family val="1"/>
        <charset val="128"/>
      </rPr>
      <t>47  4)</t>
    </r>
    <phoneticPr fontId="2"/>
  </si>
  <si>
    <r>
      <t xml:space="preserve">  </t>
    </r>
    <r>
      <rPr>
        <sz val="10"/>
        <rFont val="ＭＳ Ｐ明朝"/>
        <family val="1"/>
        <charset val="128"/>
      </rPr>
      <t>01</t>
    </r>
    <r>
      <rPr>
        <sz val="10"/>
        <rFont val="ＭＳ 明朝"/>
        <family val="1"/>
        <charset val="128"/>
      </rPr>
      <t xml:space="preserve">      </t>
    </r>
    <r>
      <rPr>
        <sz val="10"/>
        <rFont val="ＭＳ Ｐ明朝"/>
        <family val="1"/>
        <charset val="128"/>
      </rPr>
      <t>13</t>
    </r>
    <phoneticPr fontId="2"/>
  </si>
  <si>
    <r>
      <t>新生児死亡</t>
    </r>
    <r>
      <rPr>
        <sz val="8.4"/>
        <rFont val="ＭＳ Ｐ明朝"/>
        <family val="1"/>
        <charset val="128"/>
      </rPr>
      <t xml:space="preserve">
(生後4週未満)</t>
    </r>
    <rPh sb="0" eb="3">
      <t>シンセイジ</t>
    </rPh>
    <rPh sb="3" eb="5">
      <t>シボウ</t>
    </rPh>
    <phoneticPr fontId="2"/>
  </si>
  <si>
    <r>
      <t>妊娠満22週</t>
    </r>
    <r>
      <rPr>
        <sz val="8.6"/>
        <rFont val="ＭＳ Ｐ明朝"/>
        <family val="1"/>
        <charset val="128"/>
      </rPr>
      <t xml:space="preserve">
以後の死産  5)</t>
    </r>
    <rPh sb="0" eb="2">
      <t>ニンシン</t>
    </rPh>
    <rPh sb="2" eb="3">
      <t>マン</t>
    </rPh>
    <rPh sb="5" eb="6">
      <t>シュウ</t>
    </rPh>
    <rPh sb="7" eb="9">
      <t>イゴ</t>
    </rPh>
    <rPh sb="10" eb="12">
      <t>シザン</t>
    </rPh>
    <phoneticPr fontId="2"/>
  </si>
  <si>
    <r>
      <t xml:space="preserve">  </t>
    </r>
    <r>
      <rPr>
        <sz val="10"/>
        <rFont val="ＭＳ Ｐ明朝"/>
        <family val="1"/>
        <charset val="128"/>
      </rPr>
      <t>89    平成元年　</t>
    </r>
    <rPh sb="8" eb="10">
      <t>ヘイセイ</t>
    </rPh>
    <rPh sb="10" eb="12">
      <t>ガンネン</t>
    </rPh>
    <phoneticPr fontId="2"/>
  </si>
  <si>
    <r>
      <t xml:space="preserve">  </t>
    </r>
    <r>
      <rPr>
        <sz val="10"/>
        <rFont val="ＭＳ Ｐ明朝"/>
        <family val="1"/>
        <charset val="128"/>
      </rPr>
      <t>90</t>
    </r>
    <r>
      <rPr>
        <sz val="10"/>
        <rFont val="ＭＳ 明朝"/>
        <family val="1"/>
        <charset val="128"/>
      </rPr>
      <t xml:space="preserve">      </t>
    </r>
    <r>
      <rPr>
        <sz val="10"/>
        <rFont val="ＭＳ Ｐ明朝"/>
        <family val="1"/>
        <charset val="128"/>
      </rPr>
      <t xml:space="preserve"> 2</t>
    </r>
    <phoneticPr fontId="2"/>
  </si>
  <si>
    <r>
      <t xml:space="preserve">  </t>
    </r>
    <r>
      <rPr>
        <sz val="10"/>
        <rFont val="ＭＳ Ｐ明朝"/>
        <family val="1"/>
        <charset val="128"/>
      </rPr>
      <t>91</t>
    </r>
    <r>
      <rPr>
        <sz val="10"/>
        <rFont val="ＭＳ 明朝"/>
        <family val="1"/>
        <charset val="128"/>
      </rPr>
      <t xml:space="preserve">      </t>
    </r>
    <r>
      <rPr>
        <sz val="10"/>
        <rFont val="ＭＳ Ｐ明朝"/>
        <family val="1"/>
        <charset val="128"/>
      </rPr>
      <t xml:space="preserve"> 3</t>
    </r>
    <phoneticPr fontId="2"/>
  </si>
  <si>
    <r>
      <t xml:space="preserve">  </t>
    </r>
    <r>
      <rPr>
        <sz val="10"/>
        <rFont val="ＭＳ Ｐ明朝"/>
        <family val="1"/>
        <charset val="128"/>
      </rPr>
      <t>92</t>
    </r>
    <r>
      <rPr>
        <sz val="10"/>
        <rFont val="ＭＳ 明朝"/>
        <family val="1"/>
        <charset val="128"/>
      </rPr>
      <t xml:space="preserve">      </t>
    </r>
    <r>
      <rPr>
        <sz val="10"/>
        <rFont val="ＭＳ Ｐ明朝"/>
        <family val="1"/>
        <charset val="128"/>
      </rPr>
      <t xml:space="preserve"> 4</t>
    </r>
    <phoneticPr fontId="2"/>
  </si>
  <si>
    <r>
      <t xml:space="preserve">  </t>
    </r>
    <r>
      <rPr>
        <sz val="10"/>
        <rFont val="ＭＳ Ｐ明朝"/>
        <family val="1"/>
        <charset val="128"/>
      </rPr>
      <t>93</t>
    </r>
    <r>
      <rPr>
        <sz val="10"/>
        <rFont val="ＭＳ 明朝"/>
        <family val="1"/>
        <charset val="128"/>
      </rPr>
      <t xml:space="preserve">      </t>
    </r>
    <r>
      <rPr>
        <sz val="10"/>
        <rFont val="ＭＳ Ｐ明朝"/>
        <family val="1"/>
        <charset val="128"/>
      </rPr>
      <t xml:space="preserve"> 5</t>
    </r>
    <phoneticPr fontId="2"/>
  </si>
  <si>
    <r>
      <t xml:space="preserve">  </t>
    </r>
    <r>
      <rPr>
        <sz val="10"/>
        <rFont val="ＭＳ Ｐ明朝"/>
        <family val="1"/>
        <charset val="128"/>
      </rPr>
      <t>94</t>
    </r>
    <r>
      <rPr>
        <sz val="10"/>
        <rFont val="ＭＳ 明朝"/>
        <family val="1"/>
        <charset val="128"/>
      </rPr>
      <t xml:space="preserve">      </t>
    </r>
    <r>
      <rPr>
        <sz val="10"/>
        <rFont val="ＭＳ Ｐ明朝"/>
        <family val="1"/>
        <charset val="128"/>
      </rPr>
      <t xml:space="preserve"> 6</t>
    </r>
    <phoneticPr fontId="2"/>
  </si>
  <si>
    <r>
      <t xml:space="preserve">  </t>
    </r>
    <r>
      <rPr>
        <sz val="10"/>
        <rFont val="ＭＳ Ｐ明朝"/>
        <family val="1"/>
        <charset val="128"/>
      </rPr>
      <t>95</t>
    </r>
    <r>
      <rPr>
        <sz val="10"/>
        <rFont val="ＭＳ 明朝"/>
        <family val="1"/>
        <charset val="128"/>
      </rPr>
      <t xml:space="preserve">      </t>
    </r>
    <r>
      <rPr>
        <sz val="10"/>
        <rFont val="ＭＳ Ｐ明朝"/>
        <family val="1"/>
        <charset val="128"/>
      </rPr>
      <t xml:space="preserve"> 7</t>
    </r>
    <phoneticPr fontId="2"/>
  </si>
  <si>
    <r>
      <t xml:space="preserve">  </t>
    </r>
    <r>
      <rPr>
        <sz val="10"/>
        <rFont val="ＭＳ Ｐ明朝"/>
        <family val="1"/>
        <charset val="128"/>
      </rPr>
      <t>96</t>
    </r>
    <r>
      <rPr>
        <sz val="10"/>
        <rFont val="ＭＳ 明朝"/>
        <family val="1"/>
        <charset val="128"/>
      </rPr>
      <t xml:space="preserve">      </t>
    </r>
    <r>
      <rPr>
        <sz val="10"/>
        <rFont val="ＭＳ Ｐ明朝"/>
        <family val="1"/>
        <charset val="128"/>
      </rPr>
      <t xml:space="preserve"> 8</t>
    </r>
    <phoneticPr fontId="2"/>
  </si>
  <si>
    <r>
      <t xml:space="preserve">  </t>
    </r>
    <r>
      <rPr>
        <sz val="10"/>
        <rFont val="ＭＳ Ｐ明朝"/>
        <family val="1"/>
        <charset val="128"/>
      </rPr>
      <t>97</t>
    </r>
    <r>
      <rPr>
        <sz val="10"/>
        <rFont val="ＭＳ 明朝"/>
        <family val="1"/>
        <charset val="128"/>
      </rPr>
      <t xml:space="preserve">      </t>
    </r>
    <r>
      <rPr>
        <sz val="10"/>
        <rFont val="ＭＳ Ｐ明朝"/>
        <family val="1"/>
        <charset val="128"/>
      </rPr>
      <t xml:space="preserve"> 9</t>
    </r>
    <phoneticPr fontId="2"/>
  </si>
  <si>
    <t xml:space="preserve">    人 　    口   1)
(  1  日  現  在  ）</t>
    <rPh sb="4" eb="5">
      <t>ヒト</t>
    </rPh>
    <rPh sb="11" eb="12">
      <t>クチ</t>
    </rPh>
    <rPh sb="24" eb="25">
      <t>ヒ</t>
    </rPh>
    <rPh sb="27" eb="28">
      <t>ウツツ</t>
    </rPh>
    <rPh sb="30" eb="31">
      <t>ザイ</t>
    </rPh>
    <phoneticPr fontId="2"/>
  </si>
  <si>
    <t>注）　人口は各年10月１日現在　 *1は人口千対　 *2は出生千対　 *3は出産千対　 *4は平成6年までは出生千対、</t>
    <phoneticPr fontId="2"/>
  </si>
  <si>
    <t>4)　本市の集計による。　 5)　平成6年までは、「妊娠満28週以後の死産」である。</t>
    <rPh sb="3" eb="5">
      <t>ホンシ</t>
    </rPh>
    <rPh sb="6" eb="8">
      <t>シュウケイ</t>
    </rPh>
    <phoneticPr fontId="2"/>
  </si>
  <si>
    <t>1)　平成6年までは、「妊娠満28週以後の死産」である。</t>
    <rPh sb="3" eb="5">
      <t>ヘイセイ</t>
    </rPh>
    <rPh sb="6" eb="7">
      <t>ネン</t>
    </rPh>
    <rPh sb="12" eb="14">
      <t>ニンシン</t>
    </rPh>
    <rPh sb="14" eb="15">
      <t>マン</t>
    </rPh>
    <rPh sb="17" eb="18">
      <t>シュウ</t>
    </rPh>
    <rPh sb="18" eb="20">
      <t>イゴ</t>
    </rPh>
    <rPh sb="21" eb="23">
      <t>シザン</t>
    </rPh>
    <phoneticPr fontId="14"/>
  </si>
  <si>
    <t>6　 月別にみた人口動態総覧（率）</t>
    <rPh sb="3" eb="5">
      <t>ツキベツ</t>
    </rPh>
    <rPh sb="8" eb="10">
      <t>ジンコウ</t>
    </rPh>
    <rPh sb="10" eb="12">
      <t>ドウタイ</t>
    </rPh>
    <rPh sb="12" eb="14">
      <t>ソウラン</t>
    </rPh>
    <rPh sb="15" eb="16">
      <t>リツ</t>
    </rPh>
    <phoneticPr fontId="2"/>
  </si>
  <si>
    <t>2　全国・北海道・札幌市における年次別人口動態総覧（率）</t>
    <rPh sb="2" eb="4">
      <t>ゼンコク</t>
    </rPh>
    <rPh sb="5" eb="8">
      <t>ホッカイドウ</t>
    </rPh>
    <rPh sb="9" eb="12">
      <t>サッポロシ</t>
    </rPh>
    <rPh sb="16" eb="17">
      <t>ネン</t>
    </rPh>
    <rPh sb="17" eb="18">
      <t>ジ</t>
    </rPh>
    <rPh sb="18" eb="19">
      <t>ベツ</t>
    </rPh>
    <rPh sb="19" eb="21">
      <t>ジンコウ</t>
    </rPh>
    <rPh sb="21" eb="23">
      <t>ドウタイ</t>
    </rPh>
    <rPh sb="23" eb="25">
      <t>ソウラン</t>
    </rPh>
    <rPh sb="26" eb="27">
      <t>リツ</t>
    </rPh>
    <phoneticPr fontId="2"/>
  </si>
  <si>
    <r>
      <t xml:space="preserve">  </t>
    </r>
    <r>
      <rPr>
        <sz val="10"/>
        <rFont val="ＭＳ Ｐ明朝"/>
        <family val="1"/>
        <charset val="128"/>
      </rPr>
      <t>02</t>
    </r>
    <r>
      <rPr>
        <sz val="10"/>
        <rFont val="ＭＳ 明朝"/>
        <family val="1"/>
        <charset val="128"/>
      </rPr>
      <t xml:space="preserve">      </t>
    </r>
    <r>
      <rPr>
        <sz val="10"/>
        <rFont val="ＭＳ Ｐ明朝"/>
        <family val="1"/>
        <charset val="128"/>
      </rPr>
      <t>14</t>
    </r>
    <phoneticPr fontId="2"/>
  </si>
  <si>
    <r>
      <t xml:space="preserve">  </t>
    </r>
    <r>
      <rPr>
        <sz val="10"/>
        <rFont val="ＭＳ Ｐ明朝"/>
        <family val="1"/>
        <charset val="128"/>
      </rPr>
      <t>03</t>
    </r>
    <r>
      <rPr>
        <sz val="10"/>
        <rFont val="ＭＳ 明朝"/>
        <family val="1"/>
        <charset val="128"/>
      </rPr>
      <t xml:space="preserve">      </t>
    </r>
    <r>
      <rPr>
        <sz val="10"/>
        <rFont val="ＭＳ Ｐ明朝"/>
        <family val="1"/>
        <charset val="128"/>
      </rPr>
      <t>15</t>
    </r>
    <phoneticPr fontId="2"/>
  </si>
  <si>
    <t>3)　昭和25年、30年、49年、51年～54年、56年、57年は北海道で集計した率である。</t>
    <rPh sb="3" eb="5">
      <t>ショウワ</t>
    </rPh>
    <rPh sb="7" eb="8">
      <t>ネン</t>
    </rPh>
    <rPh sb="11" eb="12">
      <t>ネン</t>
    </rPh>
    <rPh sb="15" eb="16">
      <t>ネン</t>
    </rPh>
    <rPh sb="19" eb="20">
      <t>ネン</t>
    </rPh>
    <rPh sb="23" eb="24">
      <t>ネン</t>
    </rPh>
    <rPh sb="27" eb="28">
      <t>ネン</t>
    </rPh>
    <rPh sb="31" eb="32">
      <t>ネン</t>
    </rPh>
    <rPh sb="33" eb="36">
      <t>ホッカイドウ</t>
    </rPh>
    <rPh sb="37" eb="39">
      <t>シュウケイ</t>
    </rPh>
    <rPh sb="41" eb="42">
      <t>リツ</t>
    </rPh>
    <phoneticPr fontId="14"/>
  </si>
  <si>
    <t>2)　平成6年までは出生千対である。</t>
    <rPh sb="10" eb="12">
      <t>シュッショウ</t>
    </rPh>
    <rPh sb="12" eb="14">
      <t>センタイ</t>
    </rPh>
    <phoneticPr fontId="14"/>
  </si>
  <si>
    <t>妊娠満22週以後
の死産率　　　1）
(出産千対) 2)</t>
    <rPh sb="0" eb="2">
      <t>ニンシン</t>
    </rPh>
    <rPh sb="2" eb="3">
      <t>マン</t>
    </rPh>
    <rPh sb="5" eb="6">
      <t>シュウ</t>
    </rPh>
    <rPh sb="6" eb="8">
      <t>イゴ</t>
    </rPh>
    <rPh sb="10" eb="12">
      <t>シザン</t>
    </rPh>
    <rPh sb="12" eb="13">
      <t>リツ</t>
    </rPh>
    <phoneticPr fontId="2"/>
  </si>
  <si>
    <t>合計特殊出生率</t>
    <rPh sb="0" eb="2">
      <t>ゴウケイ</t>
    </rPh>
    <rPh sb="2" eb="4">
      <t>トクシュ</t>
    </rPh>
    <rPh sb="4" eb="6">
      <t>シュッセイ</t>
    </rPh>
    <rPh sb="6" eb="7">
      <t>リツ</t>
    </rPh>
    <phoneticPr fontId="2"/>
  </si>
  <si>
    <r>
      <t xml:space="preserve">周産期死亡率
(出産千対) </t>
    </r>
    <r>
      <rPr>
        <sz val="8"/>
        <rFont val="ＭＳ Ｐ明朝"/>
        <family val="1"/>
        <charset val="128"/>
      </rPr>
      <t>2)</t>
    </r>
    <rPh sb="0" eb="1">
      <t>シュウ</t>
    </rPh>
    <rPh sb="1" eb="2">
      <t>サン</t>
    </rPh>
    <rPh sb="2" eb="3">
      <t>キ</t>
    </rPh>
    <rPh sb="3" eb="6">
      <t>シボウリツ</t>
    </rPh>
    <phoneticPr fontId="2"/>
  </si>
  <si>
    <r>
      <t xml:space="preserve">  </t>
    </r>
    <r>
      <rPr>
        <sz val="10"/>
        <rFont val="ＭＳ Ｐ明朝"/>
        <family val="1"/>
        <charset val="128"/>
      </rPr>
      <t>04</t>
    </r>
    <r>
      <rPr>
        <sz val="10"/>
        <rFont val="ＭＳ 明朝"/>
        <family val="1"/>
        <charset val="128"/>
      </rPr>
      <t xml:space="preserve">      </t>
    </r>
    <r>
      <rPr>
        <sz val="10"/>
        <rFont val="ＭＳ Ｐ明朝"/>
        <family val="1"/>
        <charset val="128"/>
      </rPr>
      <t>16</t>
    </r>
    <phoneticPr fontId="2"/>
  </si>
  <si>
    <r>
      <t xml:space="preserve">  </t>
    </r>
    <r>
      <rPr>
        <sz val="10"/>
        <rFont val="ＭＳ Ｐ明朝"/>
        <family val="1"/>
        <charset val="128"/>
      </rPr>
      <t>05</t>
    </r>
    <r>
      <rPr>
        <sz val="10"/>
        <rFont val="ＭＳ 明朝"/>
        <family val="1"/>
        <charset val="128"/>
      </rPr>
      <t xml:space="preserve">      </t>
    </r>
    <r>
      <rPr>
        <sz val="10"/>
        <rFont val="ＭＳ Ｐ明朝"/>
        <family val="1"/>
        <charset val="128"/>
      </rPr>
      <t>17</t>
    </r>
    <phoneticPr fontId="2"/>
  </si>
  <si>
    <r>
      <t xml:space="preserve">  </t>
    </r>
    <r>
      <rPr>
        <sz val="10"/>
        <rFont val="ＭＳ Ｐ明朝"/>
        <family val="1"/>
        <charset val="128"/>
      </rPr>
      <t>06</t>
    </r>
    <r>
      <rPr>
        <sz val="10"/>
        <rFont val="ＭＳ 明朝"/>
        <family val="1"/>
        <charset val="128"/>
      </rPr>
      <t xml:space="preserve">      </t>
    </r>
    <r>
      <rPr>
        <sz val="10"/>
        <rFont val="ＭＳ Ｐ明朝"/>
        <family val="1"/>
        <charset val="128"/>
      </rPr>
      <t>18</t>
    </r>
    <phoneticPr fontId="2"/>
  </si>
  <si>
    <r>
      <t xml:space="preserve">  </t>
    </r>
    <r>
      <rPr>
        <sz val="10"/>
        <rFont val="ＭＳ Ｐ明朝"/>
        <family val="1"/>
        <charset val="128"/>
      </rPr>
      <t>60</t>
    </r>
    <r>
      <rPr>
        <sz val="10"/>
        <rFont val="ＭＳ 明朝"/>
        <family val="1"/>
        <charset val="128"/>
      </rPr>
      <t xml:space="preserve">      </t>
    </r>
    <r>
      <rPr>
        <sz val="10"/>
        <rFont val="ＭＳ Ｐ明朝"/>
        <family val="1"/>
        <charset val="128"/>
      </rPr>
      <t>35</t>
    </r>
    <phoneticPr fontId="2"/>
  </si>
  <si>
    <r>
      <t xml:space="preserve">  </t>
    </r>
    <r>
      <rPr>
        <sz val="10"/>
        <rFont val="ＭＳ Ｐ明朝"/>
        <family val="1"/>
        <charset val="128"/>
      </rPr>
      <t>65</t>
    </r>
    <r>
      <rPr>
        <sz val="10"/>
        <rFont val="ＭＳ 明朝"/>
        <family val="1"/>
        <charset val="128"/>
      </rPr>
      <t xml:space="preserve">      </t>
    </r>
    <r>
      <rPr>
        <sz val="10"/>
        <rFont val="ＭＳ Ｐ明朝"/>
        <family val="1"/>
        <charset val="128"/>
      </rPr>
      <t>40</t>
    </r>
    <phoneticPr fontId="2"/>
  </si>
  <si>
    <r>
      <t xml:space="preserve">  </t>
    </r>
    <r>
      <rPr>
        <sz val="10"/>
        <rFont val="ＭＳ Ｐ明朝"/>
        <family val="1"/>
        <charset val="128"/>
      </rPr>
      <t>70</t>
    </r>
    <r>
      <rPr>
        <sz val="10"/>
        <rFont val="ＭＳ 明朝"/>
        <family val="1"/>
        <charset val="128"/>
      </rPr>
      <t xml:space="preserve">      </t>
    </r>
    <r>
      <rPr>
        <sz val="10"/>
        <rFont val="ＭＳ Ｐ明朝"/>
        <family val="1"/>
        <charset val="128"/>
      </rPr>
      <t>45</t>
    </r>
    <phoneticPr fontId="2"/>
  </si>
  <si>
    <t>合計特殊
出生率 2)</t>
    <rPh sb="0" eb="2">
      <t>ゴウケイ</t>
    </rPh>
    <rPh sb="2" eb="4">
      <t>トクシュ</t>
    </rPh>
    <rPh sb="5" eb="7">
      <t>シュッショウ</t>
    </rPh>
    <rPh sb="7" eb="8">
      <t>リツ</t>
    </rPh>
    <phoneticPr fontId="2"/>
  </si>
  <si>
    <t>2)　住民基本台帳の人口により算出した率</t>
    <rPh sb="3" eb="5">
      <t>ジュウミン</t>
    </rPh>
    <rPh sb="5" eb="7">
      <t>キホン</t>
    </rPh>
    <rPh sb="7" eb="9">
      <t>ダイチョウ</t>
    </rPh>
    <rPh sb="10" eb="12">
      <t>ジンコウ</t>
    </rPh>
    <rPh sb="15" eb="17">
      <t>サンシュツ</t>
    </rPh>
    <rPh sb="19" eb="20">
      <t>リツ</t>
    </rPh>
    <phoneticPr fontId="2"/>
  </si>
  <si>
    <r>
      <t xml:space="preserve">  </t>
    </r>
    <r>
      <rPr>
        <sz val="10"/>
        <rFont val="ＭＳ Ｐ明朝"/>
        <family val="1"/>
        <charset val="128"/>
      </rPr>
      <t>07</t>
    </r>
    <r>
      <rPr>
        <sz val="10"/>
        <rFont val="ＭＳ 明朝"/>
        <family val="1"/>
        <charset val="128"/>
      </rPr>
      <t xml:space="preserve">      </t>
    </r>
    <r>
      <rPr>
        <sz val="10"/>
        <rFont val="ＭＳ Ｐ明朝"/>
        <family val="1"/>
        <charset val="128"/>
      </rPr>
      <t>19</t>
    </r>
    <phoneticPr fontId="2"/>
  </si>
  <si>
    <t xml:space="preserve"> … </t>
  </si>
  <si>
    <t xml:space="preserve"> ・ </t>
  </si>
  <si>
    <t xml:space="preserve"> △0.2</t>
  </si>
  <si>
    <t xml:space="preserve"> △0.6</t>
  </si>
  <si>
    <t xml:space="preserve"> △1.5</t>
  </si>
  <si>
    <t xml:space="preserve"> △1.4</t>
  </si>
  <si>
    <t xml:space="preserve"> △0.1</t>
  </si>
  <si>
    <t xml:space="preserve"> △1.8</t>
  </si>
  <si>
    <t xml:space="preserve"> △0.4</t>
  </si>
  <si>
    <t xml:space="preserve"> △2.2</t>
  </si>
  <si>
    <t xml:space="preserve"> △0.6</t>
    <phoneticPr fontId="14"/>
  </si>
  <si>
    <t xml:space="preserve"> △2.4</t>
    <phoneticPr fontId="14"/>
  </si>
  <si>
    <r>
      <t xml:space="preserve">  </t>
    </r>
    <r>
      <rPr>
        <sz val="10"/>
        <rFont val="ＭＳ Ｐ明朝"/>
        <family val="1"/>
        <charset val="128"/>
      </rPr>
      <t>08</t>
    </r>
    <r>
      <rPr>
        <sz val="10"/>
        <rFont val="ＭＳ 明朝"/>
        <family val="1"/>
        <charset val="128"/>
      </rPr>
      <t xml:space="preserve">      </t>
    </r>
    <r>
      <rPr>
        <sz val="10"/>
        <rFont val="ＭＳ Ｐ明朝"/>
        <family val="1"/>
        <charset val="128"/>
      </rPr>
      <t>20</t>
    </r>
    <phoneticPr fontId="2"/>
  </si>
  <si>
    <r>
      <t xml:space="preserve">  </t>
    </r>
    <r>
      <rPr>
        <sz val="10"/>
        <rFont val="ＭＳ Ｐ明朝"/>
        <family val="1"/>
        <charset val="128"/>
      </rPr>
      <t>09</t>
    </r>
    <r>
      <rPr>
        <sz val="10"/>
        <rFont val="ＭＳ 明朝"/>
        <family val="1"/>
        <charset val="128"/>
      </rPr>
      <t xml:space="preserve">      </t>
    </r>
    <r>
      <rPr>
        <sz val="10"/>
        <rFont val="ＭＳ Ｐ明朝"/>
        <family val="1"/>
        <charset val="128"/>
      </rPr>
      <t>21</t>
    </r>
    <phoneticPr fontId="2"/>
  </si>
  <si>
    <r>
      <t xml:space="preserve">  </t>
    </r>
    <r>
      <rPr>
        <sz val="10"/>
        <rFont val="ＭＳ Ｐ明朝"/>
        <family val="1"/>
        <charset val="128"/>
      </rPr>
      <t>08</t>
    </r>
    <r>
      <rPr>
        <sz val="10"/>
        <rFont val="ＭＳ 明朝"/>
        <family val="1"/>
        <charset val="128"/>
      </rPr>
      <t xml:space="preserve">      </t>
    </r>
    <r>
      <rPr>
        <sz val="10"/>
        <rFont val="ＭＳ Ｐ明朝"/>
        <family val="1"/>
        <charset val="128"/>
      </rPr>
      <t>20</t>
    </r>
    <phoneticPr fontId="2"/>
  </si>
  <si>
    <r>
      <t xml:space="preserve">  </t>
    </r>
    <r>
      <rPr>
        <sz val="10"/>
        <rFont val="ＭＳ Ｐ明朝"/>
        <family val="1"/>
        <charset val="128"/>
      </rPr>
      <t>09</t>
    </r>
    <r>
      <rPr>
        <sz val="10"/>
        <rFont val="ＭＳ 明朝"/>
        <family val="1"/>
        <charset val="128"/>
      </rPr>
      <t xml:space="preserve">      </t>
    </r>
    <r>
      <rPr>
        <sz val="10"/>
        <rFont val="ＭＳ Ｐ明朝"/>
        <family val="1"/>
        <charset val="128"/>
      </rPr>
      <t>21</t>
    </r>
    <phoneticPr fontId="2"/>
  </si>
  <si>
    <t>　　人　  口　1)</t>
    <rPh sb="2" eb="3">
      <t>ヒト</t>
    </rPh>
    <rPh sb="6" eb="7">
      <t>クチ</t>
    </rPh>
    <phoneticPr fontId="2"/>
  </si>
  <si>
    <t>率*4</t>
    <rPh sb="0" eb="1">
      <t>リツ</t>
    </rPh>
    <phoneticPr fontId="2"/>
  </si>
  <si>
    <r>
      <t xml:space="preserve">  </t>
    </r>
    <r>
      <rPr>
        <sz val="10"/>
        <rFont val="ＭＳ Ｐゴシック"/>
        <family val="3"/>
        <charset val="128"/>
      </rPr>
      <t>10</t>
    </r>
    <r>
      <rPr>
        <sz val="10"/>
        <rFont val="ＭＳ ゴシック"/>
        <family val="3"/>
        <charset val="128"/>
      </rPr>
      <t xml:space="preserve">      </t>
    </r>
    <r>
      <rPr>
        <sz val="10"/>
        <rFont val="ＭＳ Ｐゴシック"/>
        <family val="3"/>
        <charset val="128"/>
      </rPr>
      <t>22</t>
    </r>
    <phoneticPr fontId="2"/>
  </si>
  <si>
    <t>1)　推計人口（国勢調査ベース・総人口）</t>
    <rPh sb="3" eb="5">
      <t>スイケイ</t>
    </rPh>
    <rPh sb="5" eb="7">
      <t>ジンコウ</t>
    </rPh>
    <rPh sb="8" eb="10">
      <t>コクセイ</t>
    </rPh>
    <rPh sb="10" eb="12">
      <t>チョウサ</t>
    </rPh>
    <rPh sb="16" eb="19">
      <t>ソウジンコウ</t>
    </rPh>
    <phoneticPr fontId="2"/>
  </si>
  <si>
    <t>1)　10月1日現在。推計人口（国勢調査ベース・総人口）。</t>
    <rPh sb="5" eb="6">
      <t>ガツ</t>
    </rPh>
    <rPh sb="7" eb="8">
      <t>ヒ</t>
    </rPh>
    <rPh sb="8" eb="10">
      <t>ゲンザイ</t>
    </rPh>
    <rPh sb="11" eb="13">
      <t>スイケイ</t>
    </rPh>
    <rPh sb="13" eb="15">
      <t>ジンコウ</t>
    </rPh>
    <rPh sb="16" eb="18">
      <t>コクセイ</t>
    </rPh>
    <rPh sb="18" eb="20">
      <t>チョウサ</t>
    </rPh>
    <rPh sb="24" eb="27">
      <t>ソウジンコウ</t>
    </rPh>
    <phoneticPr fontId="2"/>
  </si>
  <si>
    <t>注)　全国及び北海道の率は厚生労働省大臣官房統計情報部が集計した人口動態統計、本市の率は「1年次別にみた人口　 動態総覧」による。</t>
  </si>
  <si>
    <t xml:space="preserve">  11      23</t>
  </si>
  <si>
    <t xml:space="preserve">  12      24</t>
  </si>
  <si>
    <t xml:space="preserve">  13      25</t>
  </si>
  <si>
    <t xml:space="preserve">  14      26</t>
  </si>
  <si>
    <t xml:space="preserve">  15      27</t>
  </si>
  <si>
    <t xml:space="preserve">  16      28</t>
  </si>
  <si>
    <t xml:space="preserve">  17      29</t>
  </si>
  <si>
    <t xml:space="preserve">  18      30</t>
    <phoneticPr fontId="2"/>
  </si>
  <si>
    <t xml:space="preserve">  18      30</t>
    <phoneticPr fontId="14"/>
  </si>
  <si>
    <t>2017  平成29年</t>
  </si>
  <si>
    <t>2018  平成30年</t>
    <phoneticPr fontId="2"/>
  </si>
  <si>
    <t>2018  平成30年</t>
    <phoneticPr fontId="2"/>
  </si>
  <si>
    <t>平成30年</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</si>
</sst>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0_);_(* \(#,##0\);_(* &quot;-&quot;_);_(@_)"/>
    <numFmt numFmtId="176" formatCode="#,##0_ "/>
    <numFmt numFmtId="177" formatCode="0.0_ "/>
    <numFmt numFmtId="178" formatCode="0.00_ "/>
    <numFmt numFmtId="179" formatCode="_ * #,##0_ ;_ * &quot;△&quot;#,##0_ ;_ * &quot;-&quot;_ ;_ @_ "/>
    <numFmt numFmtId="180" formatCode="_ * #,##0;_ * &quot;△&quot;#,##0;_ * &quot;-&quot;;_ @_ "/>
    <numFmt numFmtId="181" formatCode="_ * #,##0.0_ ;_ * &quot;△&quot;#,##0.0_ ;_ * &quot;-&quot;_ ;_ @_ "/>
    <numFmt numFmtId="182" formatCode="_*\3\)\ \ #,##0_ ;_ * \-#,##0_ ;_ * &quot;-&quot;_ ;_ @_ "/>
    <numFmt numFmtId="183" formatCode="_*\2\)\ \ #,##0_ ;_ * \-#,##0_ ;_ * &quot;-&quot;_ ;_ @_ "/>
    <numFmt numFmtId="184" formatCode="_*\1\)\ \ #,##0_ ;_ * \-#,##0_ ;_ * &quot;-&quot;_ ;_ @_ "/>
    <numFmt numFmtId="185" formatCode="#,##0.0;[Red]\-#,##0.0"/>
    <numFmt numFmtId="186" formatCode="_ * #,##0.0_ ;_ * \-#,##0.00_ ;_ * &quot;-&quot;?_ ;_ @_ "/>
    <numFmt numFmtId="187" formatCode="_ * #,##0.0_ ;_ * \-#,##0.0_ ;_ * &quot;-&quot;_ ;_ @_ "/>
    <numFmt numFmtId="188" formatCode="*4\)\ \ #,##0_ ;_ * \-#,##0_ ;_ * &quot;-&quot;_ ;_ @_ "/>
    <numFmt numFmtId="189" formatCode="_ * #,##0.00_ ;_ * &quot;△&quot;#,##0.00_ ;_ * &quot;-&quot;_ ;_ @_ "/>
    <numFmt numFmtId="190" formatCode="0.0"/>
    <numFmt numFmtId="191" formatCode="_ * #,##0.0;_ * &quot;△&quot;#,##0.0;_ * &quot;-&quot;\ ;_ @"/>
    <numFmt numFmtId="192" formatCode="_*\2\)\ \ \ \ #,##0_ ;_ * \-#,##0_ ;_ * &quot;-&quot;_ ;_ @_ "/>
    <numFmt numFmtId="193" formatCode="_*\1\)\ \ \ \ \ #,##0_ ;_ * \-#,##0_ ;_ * &quot;-&quot;_ ;_ @_ "/>
    <numFmt numFmtId="194" formatCode="#,##0.0"/>
    <numFmt numFmtId="195" formatCode="0;&quot;△ &quot;0"/>
    <numFmt numFmtId="196" formatCode="0.0;&quot;△ &quot;0.0"/>
    <numFmt numFmtId="197" formatCode="#,##0.0;&quot;△ &quot;#,##0.0"/>
    <numFmt numFmtId="198" formatCode="#,##0;&quot;△ &quot;#,##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sz val="12"/>
      <name val="ＭＳ Ｐゴシック"/>
      <family val="3"/>
      <charset val="128"/>
    </font>
    <font>
      <sz val="9"/>
      <name val="ＭＳ Ｐゴシック"/>
      <family val="3"/>
      <charset val="128"/>
    </font>
    <font>
      <sz val="11"/>
      <color indexed="53"/>
      <name val="ＭＳ Ｐゴシック"/>
      <family val="3"/>
      <charset val="128"/>
    </font>
    <font>
      <sz val="10.5"/>
      <name val="ＭＳ Ｐ明朝"/>
      <family val="1"/>
      <charset val="128"/>
    </font>
    <font>
      <sz val="10.5"/>
      <name val="ＭＳ Ｐゴシック"/>
      <family val="3"/>
      <charset val="128"/>
    </font>
    <font>
      <sz val="9"/>
      <name val="ＭＳ Ｐ明朝"/>
      <family val="1"/>
      <charset val="128"/>
    </font>
    <font>
      <sz val="11"/>
      <name val="ＭＳ Ｐゴシック"/>
      <family val="3"/>
      <charset val="128"/>
    </font>
    <font>
      <sz val="6"/>
      <name val="ＭＳ Ｐ明朝"/>
      <family val="1"/>
      <charset val="128"/>
    </font>
    <font>
      <sz val="14"/>
      <name val="ＭＳ Ｐゴシック"/>
      <family val="3"/>
      <charset val="128"/>
    </font>
    <font>
      <sz val="9"/>
      <color indexed="17"/>
      <name val="ＭＳ Ｐゴシック"/>
      <family val="3"/>
      <charset val="128"/>
    </font>
    <font>
      <sz val="9"/>
      <color indexed="12"/>
      <name val="ＭＳ Ｐゴシック"/>
      <family val="3"/>
      <charset val="128"/>
    </font>
    <font>
      <sz val="9"/>
      <color indexed="53"/>
      <name val="ＭＳ Ｐゴシック"/>
      <family val="3"/>
      <charset val="128"/>
    </font>
    <font>
      <sz val="11"/>
      <color indexed="12"/>
      <name val="ＭＳ Ｐ明朝"/>
      <family val="1"/>
      <charset val="128"/>
    </font>
    <font>
      <sz val="11"/>
      <color indexed="12"/>
      <name val="ＭＳ Ｐゴシック"/>
      <family val="3"/>
      <charset val="128"/>
    </font>
    <font>
      <sz val="11"/>
      <color indexed="53"/>
      <name val="ＭＳ Ｐ明朝"/>
      <family val="1"/>
      <charset val="128"/>
    </font>
    <font>
      <sz val="10"/>
      <name val="ＭＳ 明朝"/>
      <family val="1"/>
      <charset val="128"/>
    </font>
    <font>
      <sz val="10"/>
      <name val="ＭＳ ゴシック"/>
      <family val="3"/>
      <charset val="128"/>
    </font>
    <font>
      <sz val="8.4"/>
      <name val="ＭＳ Ｐ明朝"/>
      <family val="1"/>
      <charset val="128"/>
    </font>
    <font>
      <sz val="8.6"/>
      <name val="ＭＳ Ｐ明朝"/>
      <family val="1"/>
      <charset val="128"/>
    </font>
    <font>
      <sz val="9.8000000000000007"/>
      <name val="ＭＳ Ｐ明朝"/>
      <family val="1"/>
      <charset val="128"/>
    </font>
    <font>
      <sz val="10"/>
      <color indexed="53"/>
      <name val="ＭＳ Ｐ明朝"/>
      <family val="1"/>
      <charset val="128"/>
    </font>
    <font>
      <sz val="10.5"/>
      <name val="ＭＳ 明朝"/>
      <family val="1"/>
      <charset val="128"/>
    </font>
    <font>
      <sz val="10"/>
      <color indexed="17"/>
      <name val="ＭＳ Ｐ明朝"/>
      <family val="1"/>
      <charset val="128"/>
    </font>
    <font>
      <sz val="11"/>
      <name val="ＭＳ Ｐゴシック"/>
      <family val="3"/>
      <charset val="128"/>
    </font>
  </fonts>
  <fills count="3">
    <fill>
      <patternFill patternType="none"/>
    </fill>
    <fill>
      <patternFill patternType="gray125"/>
    </fill>
    <fill>
      <patternFill patternType="solid">
        <fgColor indexed="43"/>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style="hair">
        <color indexed="53"/>
      </right>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308">
    <xf numFmtId="0" fontId="0" fillId="0" borderId="0" xfId="0"/>
    <xf numFmtId="0" fontId="5" fillId="0" borderId="0" xfId="0" applyFont="1"/>
    <xf numFmtId="0" fontId="0" fillId="0" borderId="0" xfId="0" applyBorder="1"/>
    <xf numFmtId="38" fontId="0" fillId="0" borderId="0" xfId="1" applyFont="1"/>
    <xf numFmtId="38" fontId="4" fillId="0" borderId="0" xfId="1" applyFont="1" applyAlignment="1">
      <alignment vertical="center"/>
    </xf>
    <xf numFmtId="38" fontId="0" fillId="0" borderId="0" xfId="1" applyFont="1" applyAlignment="1">
      <alignment vertical="center"/>
    </xf>
    <xf numFmtId="38" fontId="10" fillId="0" borderId="0" xfId="1" applyFont="1" applyAlignment="1">
      <alignment vertical="center"/>
    </xf>
    <xf numFmtId="0" fontId="11" fillId="0" borderId="0" xfId="0" applyFont="1"/>
    <xf numFmtId="0" fontId="8" fillId="0" borderId="0" xfId="0" applyFont="1" applyAlignment="1">
      <alignment horizontal="center" vertical="distributed" textRotation="255" justifyLastLine="1"/>
    </xf>
    <xf numFmtId="38" fontId="0" fillId="0" borderId="0" xfId="1" applyFont="1" applyAlignment="1">
      <alignment horizontal="right"/>
    </xf>
    <xf numFmtId="38" fontId="4" fillId="0" borderId="0" xfId="1" applyFont="1" applyAlignment="1">
      <alignment horizontal="right" vertical="center"/>
    </xf>
    <xf numFmtId="38" fontId="0" fillId="0" borderId="0" xfId="1" applyFont="1" applyAlignment="1">
      <alignment horizontal="right" vertical="center"/>
    </xf>
    <xf numFmtId="38" fontId="0" fillId="0" borderId="0" xfId="1" applyFont="1" applyBorder="1"/>
    <xf numFmtId="38" fontId="4" fillId="0" borderId="0" xfId="1" applyFont="1" applyBorder="1" applyAlignment="1">
      <alignment vertical="center"/>
    </xf>
    <xf numFmtId="38" fontId="0" fillId="0" borderId="0" xfId="1" applyFont="1" applyBorder="1" applyAlignment="1">
      <alignment vertical="center"/>
    </xf>
    <xf numFmtId="38" fontId="13" fillId="0" borderId="0" xfId="1" applyFont="1" applyAlignment="1">
      <alignment vertical="center"/>
    </xf>
    <xf numFmtId="38" fontId="13" fillId="0" borderId="0" xfId="1" applyFont="1"/>
    <xf numFmtId="38" fontId="7" fillId="0" borderId="0" xfId="1" applyFont="1" applyBorder="1" applyAlignment="1"/>
    <xf numFmtId="38" fontId="4" fillId="0" borderId="0" xfId="1" applyFont="1" applyBorder="1" applyAlignment="1">
      <alignment horizontal="right" vertical="center"/>
    </xf>
    <xf numFmtId="38" fontId="0" fillId="0" borderId="0" xfId="1" applyFont="1" applyBorder="1" applyAlignment="1">
      <alignment horizontal="right" vertical="center"/>
    </xf>
    <xf numFmtId="0" fontId="9" fillId="0" borderId="0" xfId="0" applyFont="1"/>
    <xf numFmtId="38" fontId="12" fillId="0" borderId="0" xfId="1" applyFont="1" applyAlignment="1">
      <alignment vertical="center"/>
    </xf>
    <xf numFmtId="38" fontId="8" fillId="0" borderId="0" xfId="1" applyFont="1" applyFill="1" applyBorder="1"/>
    <xf numFmtId="38" fontId="12" fillId="0" borderId="0" xfId="1" applyFont="1" applyFill="1" applyBorder="1" applyAlignment="1">
      <alignment vertical="center"/>
    </xf>
    <xf numFmtId="38" fontId="8" fillId="0" borderId="0" xfId="1" applyFont="1" applyFill="1" applyBorder="1" applyAlignment="1">
      <alignment vertical="center"/>
    </xf>
    <xf numFmtId="0" fontId="8" fillId="0" borderId="0" xfId="0" applyFont="1"/>
    <xf numFmtId="0" fontId="0" fillId="0" borderId="0" xfId="0" applyFill="1"/>
    <xf numFmtId="38" fontId="4" fillId="0" borderId="0" xfId="1" applyFont="1" applyFill="1" applyAlignment="1">
      <alignment horizontal="right" vertical="center"/>
    </xf>
    <xf numFmtId="38" fontId="4" fillId="0" borderId="0" xfId="1" applyFont="1" applyFill="1" applyAlignment="1">
      <alignment vertical="center"/>
    </xf>
    <xf numFmtId="38" fontId="4" fillId="0" borderId="0" xfId="1" applyFont="1" applyFill="1" applyBorder="1" applyAlignment="1">
      <alignment vertical="center"/>
    </xf>
    <xf numFmtId="38" fontId="4" fillId="0" borderId="0" xfId="1" applyFont="1" applyBorder="1" applyAlignment="1"/>
    <xf numFmtId="38" fontId="4" fillId="0" borderId="0" xfId="1" applyFont="1" applyAlignment="1"/>
    <xf numFmtId="38" fontId="4" fillId="0" borderId="0" xfId="1" applyFont="1" applyFill="1" applyBorder="1" applyAlignment="1"/>
    <xf numFmtId="0" fontId="5" fillId="0" borderId="0" xfId="0" applyFont="1" applyBorder="1"/>
    <xf numFmtId="0" fontId="7" fillId="0" borderId="0" xfId="0" applyFont="1" applyBorder="1" applyAlignment="1"/>
    <xf numFmtId="0" fontId="13" fillId="0" borderId="0" xfId="0" applyFont="1"/>
    <xf numFmtId="0" fontId="4" fillId="0" borderId="0" xfId="0" applyFont="1" applyFill="1" applyBorder="1" applyAlignment="1">
      <alignment horizontal="left" vertical="center"/>
    </xf>
    <xf numFmtId="177" fontId="5" fillId="0" borderId="0" xfId="0" applyNumberFormat="1" applyFont="1"/>
    <xf numFmtId="0" fontId="3" fillId="0" borderId="0" xfId="0" applyFont="1"/>
    <xf numFmtId="190" fontId="0" fillId="0" borderId="0" xfId="0" applyNumberFormat="1"/>
    <xf numFmtId="0" fontId="15" fillId="0" borderId="0" xfId="0" applyFont="1" applyBorder="1" applyAlignment="1">
      <alignment horizontal="centerContinuous" vertical="center"/>
    </xf>
    <xf numFmtId="38" fontId="1" fillId="0" borderId="0" xfId="1" applyFont="1" applyBorder="1" applyAlignment="1">
      <alignment horizontal="centerContinuous"/>
    </xf>
    <xf numFmtId="38" fontId="1" fillId="0" borderId="0" xfId="1" applyFont="1" applyBorder="1"/>
    <xf numFmtId="38" fontId="7" fillId="0" borderId="0" xfId="1" applyFont="1" applyBorder="1" applyAlignment="1">
      <alignment horizontal="right"/>
    </xf>
    <xf numFmtId="38" fontId="1" fillId="0" borderId="0" xfId="1" applyFont="1" applyBorder="1" applyAlignment="1">
      <alignment horizontal="right"/>
    </xf>
    <xf numFmtId="38" fontId="12" fillId="0" borderId="1" xfId="1" applyFont="1" applyBorder="1" applyAlignment="1">
      <alignment horizontal="distributed" vertical="center" justifyLastLine="1"/>
    </xf>
    <xf numFmtId="38" fontId="12" fillId="0" borderId="1" xfId="1" applyFont="1" applyBorder="1" applyAlignment="1">
      <alignment horizontal="center" vertical="center"/>
    </xf>
    <xf numFmtId="38" fontId="12" fillId="0" borderId="2" xfId="1" applyFont="1" applyBorder="1" applyAlignment="1">
      <alignment horizontal="center" vertical="center"/>
    </xf>
    <xf numFmtId="38" fontId="12" fillId="0" borderId="3" xfId="1" applyFont="1" applyBorder="1" applyAlignment="1">
      <alignment horizontal="distributed" vertical="center" justifyLastLine="1"/>
    </xf>
    <xf numFmtId="41" fontId="12" fillId="0" borderId="4" xfId="1" applyNumberFormat="1" applyFont="1" applyBorder="1" applyAlignment="1">
      <alignment horizontal="right" vertical="center"/>
    </xf>
    <xf numFmtId="188" fontId="12" fillId="0" borderId="4" xfId="1" applyNumberFormat="1" applyFont="1" applyBorder="1" applyAlignment="1">
      <alignment horizontal="right" vertical="center"/>
    </xf>
    <xf numFmtId="38" fontId="12" fillId="0" borderId="4" xfId="1" applyFont="1" applyFill="1" applyBorder="1" applyAlignment="1">
      <alignment horizontal="right" vertical="center"/>
    </xf>
    <xf numFmtId="176" fontId="12" fillId="0" borderId="5" xfId="0" applyNumberFormat="1" applyFont="1" applyBorder="1" applyAlignment="1">
      <alignment vertical="center"/>
    </xf>
    <xf numFmtId="41" fontId="12" fillId="0" borderId="4" xfId="0" applyNumberFormat="1" applyFont="1" applyFill="1" applyBorder="1" applyAlignment="1">
      <alignment horizontal="right" vertical="center"/>
    </xf>
    <xf numFmtId="184" fontId="12" fillId="0" borderId="4" xfId="1" applyNumberFormat="1" applyFont="1" applyFill="1" applyBorder="1" applyAlignment="1">
      <alignment horizontal="right" vertical="center"/>
    </xf>
    <xf numFmtId="41" fontId="8" fillId="0" borderId="4" xfId="0" applyNumberFormat="1" applyFont="1" applyFill="1" applyBorder="1" applyAlignment="1">
      <alignment horizontal="right" vertical="center"/>
    </xf>
    <xf numFmtId="176" fontId="12" fillId="0" borderId="4" xfId="0" applyNumberFormat="1" applyFont="1" applyBorder="1" applyAlignment="1">
      <alignment vertical="center"/>
    </xf>
    <xf numFmtId="41" fontId="12" fillId="0" borderId="4" xfId="0" applyNumberFormat="1" applyFont="1" applyBorder="1" applyAlignment="1">
      <alignment vertical="center"/>
    </xf>
    <xf numFmtId="178" fontId="12" fillId="0" borderId="6" xfId="1" applyNumberFormat="1" applyFont="1" applyFill="1" applyBorder="1" applyAlignment="1">
      <alignment horizontal="right" vertical="center"/>
    </xf>
    <xf numFmtId="41" fontId="12" fillId="0" borderId="7" xfId="1" applyNumberFormat="1" applyFont="1" applyBorder="1" applyAlignment="1">
      <alignment horizontal="right" vertical="center"/>
    </xf>
    <xf numFmtId="38" fontId="12" fillId="0" borderId="7" xfId="1" applyFont="1" applyBorder="1" applyAlignment="1">
      <alignment vertical="center"/>
    </xf>
    <xf numFmtId="41" fontId="12" fillId="0" borderId="7" xfId="1" applyNumberFormat="1" applyFont="1" applyBorder="1" applyAlignment="1">
      <alignment vertical="center"/>
    </xf>
    <xf numFmtId="186" fontId="12" fillId="0" borderId="7" xfId="1" applyNumberFormat="1" applyFont="1" applyFill="1" applyBorder="1" applyAlignment="1">
      <alignment vertical="center"/>
    </xf>
    <xf numFmtId="176" fontId="12" fillId="0" borderId="8" xfId="0" applyNumberFormat="1" applyFont="1" applyBorder="1" applyAlignment="1">
      <alignment vertical="center"/>
    </xf>
    <xf numFmtId="41" fontId="12" fillId="0" borderId="7" xfId="0" applyNumberFormat="1" applyFont="1" applyFill="1" applyBorder="1" applyAlignment="1">
      <alignment vertical="center"/>
    </xf>
    <xf numFmtId="184" fontId="12" fillId="0" borderId="7" xfId="1" applyNumberFormat="1" applyFont="1" applyFill="1" applyBorder="1" applyAlignment="1">
      <alignment horizontal="right" vertical="center"/>
    </xf>
    <xf numFmtId="41" fontId="12" fillId="0" borderId="7" xfId="0" applyNumberFormat="1" applyFont="1" applyFill="1" applyBorder="1" applyAlignment="1">
      <alignment horizontal="right" vertical="center"/>
    </xf>
    <xf numFmtId="41" fontId="8" fillId="0" borderId="7" xfId="0" applyNumberFormat="1" applyFont="1" applyFill="1" applyBorder="1" applyAlignment="1">
      <alignment horizontal="right" vertical="center"/>
    </xf>
    <xf numFmtId="176" fontId="12" fillId="0" borderId="7" xfId="0" applyNumberFormat="1" applyFont="1" applyBorder="1" applyAlignment="1">
      <alignment vertical="center"/>
    </xf>
    <xf numFmtId="41" fontId="12" fillId="0" borderId="7" xfId="0" applyNumberFormat="1" applyFont="1" applyBorder="1" applyAlignment="1">
      <alignment vertical="center"/>
    </xf>
    <xf numFmtId="178" fontId="12" fillId="0" borderId="9" xfId="1" applyNumberFormat="1" applyFont="1" applyFill="1" applyBorder="1" applyAlignment="1">
      <alignment horizontal="right" vertical="center"/>
    </xf>
    <xf numFmtId="186" fontId="12" fillId="0" borderId="7" xfId="1" applyNumberFormat="1" applyFont="1" applyBorder="1" applyAlignment="1">
      <alignment horizontal="right" vertical="center"/>
    </xf>
    <xf numFmtId="187" fontId="12" fillId="0" borderId="7" xfId="0" applyNumberFormat="1" applyFont="1" applyFill="1" applyBorder="1" applyAlignment="1">
      <alignment horizontal="right" vertical="center"/>
    </xf>
    <xf numFmtId="187" fontId="12" fillId="0" borderId="7" xfId="0" applyNumberFormat="1" applyFont="1" applyFill="1" applyBorder="1" applyAlignment="1">
      <alignment vertical="center"/>
    </xf>
    <xf numFmtId="38" fontId="4" fillId="0" borderId="0" xfId="1" applyFont="1" applyBorder="1" applyAlignment="1">
      <alignment horizontal="right"/>
    </xf>
    <xf numFmtId="38" fontId="4" fillId="0" borderId="0" xfId="1" applyFont="1" applyBorder="1" applyAlignment="1">
      <alignment horizontal="center"/>
    </xf>
    <xf numFmtId="0" fontId="1" fillId="0" borderId="0" xfId="0" applyFont="1" applyFill="1" applyBorder="1"/>
    <xf numFmtId="0" fontId="1" fillId="0" borderId="0" xfId="0" applyFont="1" applyBorder="1"/>
    <xf numFmtId="0" fontId="4" fillId="0" borderId="3" xfId="0" applyFont="1" applyBorder="1" applyAlignment="1">
      <alignment horizontal="distributed" vertical="center" justifyLastLine="1"/>
    </xf>
    <xf numFmtId="0" fontId="12" fillId="0" borderId="1" xfId="0" applyFont="1" applyFill="1" applyBorder="1" applyAlignment="1">
      <alignment horizontal="center" vertical="distributed" textRotation="255" justifyLastLine="1"/>
    </xf>
    <xf numFmtId="0" fontId="12" fillId="0" borderId="2" xfId="0" applyFont="1" applyFill="1" applyBorder="1" applyAlignment="1">
      <alignment horizontal="center" vertical="distributed" textRotation="255" justifyLastLine="1"/>
    </xf>
    <xf numFmtId="0" fontId="12" fillId="0" borderId="3" xfId="0" applyFont="1" applyFill="1" applyBorder="1" applyAlignment="1">
      <alignment horizontal="center" vertical="distributed" textRotation="255" justifyLastLine="1"/>
    </xf>
    <xf numFmtId="0" fontId="12" fillId="0" borderId="2" xfId="0" applyFont="1" applyBorder="1" applyAlignment="1">
      <alignment horizontal="center" vertical="distributed" textRotation="255" justifyLastLine="1"/>
    </xf>
    <xf numFmtId="190" fontId="12" fillId="0" borderId="4" xfId="0" applyNumberFormat="1" applyFont="1" applyFill="1" applyBorder="1" applyAlignment="1">
      <alignment vertical="center"/>
    </xf>
    <xf numFmtId="190" fontId="12" fillId="0" borderId="4" xfId="1" applyNumberFormat="1" applyFont="1" applyFill="1" applyBorder="1" applyAlignment="1">
      <alignment vertical="center"/>
    </xf>
    <xf numFmtId="190" fontId="12" fillId="0" borderId="4" xfId="1" applyNumberFormat="1" applyFont="1" applyFill="1" applyBorder="1" applyAlignment="1">
      <alignment horizontal="right" vertical="center"/>
    </xf>
    <xf numFmtId="190" fontId="12" fillId="0" borderId="4" xfId="0" applyNumberFormat="1" applyFont="1" applyFill="1" applyBorder="1" applyAlignment="1">
      <alignment horizontal="right" vertical="center"/>
    </xf>
    <xf numFmtId="190" fontId="12" fillId="0" borderId="5" xfId="0" applyNumberFormat="1" applyFont="1" applyFill="1" applyBorder="1" applyAlignment="1">
      <alignment vertical="center"/>
    </xf>
    <xf numFmtId="2" fontId="12" fillId="0" borderId="4" xfId="0" applyNumberFormat="1" applyFont="1" applyFill="1" applyBorder="1" applyAlignment="1">
      <alignment vertical="center"/>
    </xf>
    <xf numFmtId="2" fontId="12" fillId="0" borderId="4" xfId="0" applyNumberFormat="1" applyFont="1" applyFill="1" applyBorder="1" applyAlignment="1">
      <alignment horizontal="right" vertical="center"/>
    </xf>
    <xf numFmtId="190" fontId="12" fillId="0" borderId="7" xfId="0" applyNumberFormat="1" applyFont="1" applyFill="1" applyBorder="1" applyAlignment="1">
      <alignment vertical="center"/>
    </xf>
    <xf numFmtId="190" fontId="12" fillId="0" borderId="7" xfId="1" applyNumberFormat="1" applyFont="1" applyFill="1" applyBorder="1" applyAlignment="1">
      <alignment vertical="center"/>
    </xf>
    <xf numFmtId="190" fontId="12" fillId="0" borderId="7" xfId="0" applyNumberFormat="1" applyFont="1" applyFill="1" applyBorder="1" applyAlignment="1">
      <alignment horizontal="right" vertical="center"/>
    </xf>
    <xf numFmtId="190" fontId="12" fillId="0" borderId="8" xfId="0" applyNumberFormat="1" applyFont="1" applyFill="1" applyBorder="1" applyAlignment="1">
      <alignment vertical="center"/>
    </xf>
    <xf numFmtId="2" fontId="12" fillId="0" borderId="7" xfId="0" applyNumberFormat="1" applyFont="1" applyFill="1" applyBorder="1" applyAlignment="1">
      <alignment vertical="center"/>
    </xf>
    <xf numFmtId="2" fontId="12" fillId="0" borderId="7" xfId="0" applyNumberFormat="1" applyFont="1" applyFill="1" applyBorder="1" applyAlignment="1">
      <alignment horizontal="right" vertical="center"/>
    </xf>
    <xf numFmtId="190" fontId="12" fillId="0" borderId="7" xfId="1" applyNumberFormat="1" applyFont="1" applyFill="1" applyBorder="1" applyAlignment="1">
      <alignment horizontal="right" vertical="center"/>
    </xf>
    <xf numFmtId="38" fontId="4" fillId="0" borderId="0" xfId="1" applyFont="1" applyFill="1" applyBorder="1" applyAlignment="1">
      <alignment horizontal="right" vertical="center"/>
    </xf>
    <xf numFmtId="0" fontId="5" fillId="0" borderId="0" xfId="0" applyFont="1" applyFill="1" applyBorder="1"/>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 xfId="0" applyFont="1" applyBorder="1" applyAlignment="1">
      <alignment horizontal="distributed" vertical="center" wrapText="1" justifyLastLine="1"/>
    </xf>
    <xf numFmtId="0" fontId="6" fillId="0" borderId="1" xfId="0" applyFont="1" applyBorder="1" applyAlignment="1">
      <alignment horizontal="distributed" vertical="center" wrapText="1" justifyLastLine="1"/>
    </xf>
    <xf numFmtId="0" fontId="4" fillId="0" borderId="5" xfId="0" applyFont="1" applyBorder="1" applyAlignment="1">
      <alignment horizontal="distributed" vertical="center" justifyLastLine="1"/>
    </xf>
    <xf numFmtId="0" fontId="4" fillId="0" borderId="3" xfId="0" applyFont="1" applyBorder="1" applyAlignment="1">
      <alignment horizontal="distributed" vertical="center" wrapText="1" justifyLastLine="1"/>
    </xf>
    <xf numFmtId="181" fontId="3" fillId="0" borderId="1" xfId="0" applyNumberFormat="1" applyFont="1" applyBorder="1" applyAlignment="1">
      <alignment vertical="center"/>
    </xf>
    <xf numFmtId="181" fontId="3" fillId="0" borderId="2" xfId="0" applyNumberFormat="1" applyFont="1" applyBorder="1" applyAlignment="1">
      <alignment vertical="center"/>
    </xf>
    <xf numFmtId="181" fontId="3" fillId="0" borderId="3" xfId="0" applyNumberFormat="1" applyFont="1" applyBorder="1" applyAlignment="1">
      <alignment vertical="center"/>
    </xf>
    <xf numFmtId="0" fontId="7" fillId="0" borderId="0" xfId="0" applyFont="1" applyBorder="1"/>
    <xf numFmtId="0" fontId="4" fillId="0" borderId="1" xfId="0" applyFont="1" applyBorder="1" applyAlignment="1">
      <alignment horizontal="distributed" vertical="center" justifyLastLine="1" shrinkToFit="1"/>
    </xf>
    <xf numFmtId="0" fontId="4" fillId="0" borderId="3" xfId="0" applyFont="1" applyBorder="1" applyAlignment="1">
      <alignment horizontal="distributed" vertical="center" justifyLastLine="1" shrinkToFi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justifyLastLine="1"/>
    </xf>
    <xf numFmtId="0" fontId="4" fillId="0" borderId="10" xfId="0" applyFont="1" applyBorder="1" applyAlignment="1">
      <alignment horizontal="center" vertical="center" justifyLastLine="1"/>
    </xf>
    <xf numFmtId="190" fontId="1" fillId="0" borderId="0" xfId="0" applyNumberFormat="1" applyFont="1" applyBorder="1"/>
    <xf numFmtId="180" fontId="20" fillId="0" borderId="7" xfId="0" applyNumberFormat="1" applyFont="1" applyFill="1" applyBorder="1" applyAlignment="1">
      <alignment vertical="center"/>
    </xf>
    <xf numFmtId="180" fontId="20" fillId="0" borderId="9" xfId="0" applyNumberFormat="1" applyFont="1" applyFill="1" applyBorder="1" applyAlignment="1">
      <alignment vertical="center"/>
    </xf>
    <xf numFmtId="180" fontId="20" fillId="0" borderId="8" xfId="0" applyNumberFormat="1" applyFont="1" applyFill="1" applyBorder="1" applyAlignment="1">
      <alignment vertical="center"/>
    </xf>
    <xf numFmtId="180" fontId="19" fillId="0" borderId="7" xfId="0" applyNumberFormat="1" applyFont="1" applyBorder="1" applyAlignment="1">
      <alignment vertical="center"/>
    </xf>
    <xf numFmtId="180" fontId="19" fillId="0" borderId="8" xfId="0" applyNumberFormat="1" applyFont="1" applyBorder="1" applyAlignment="1">
      <alignment vertical="center"/>
    </xf>
    <xf numFmtId="180" fontId="19" fillId="0" borderId="11" xfId="0" applyNumberFormat="1" applyFont="1" applyBorder="1" applyAlignment="1">
      <alignment vertical="center"/>
    </xf>
    <xf numFmtId="180" fontId="19" fillId="0" borderId="10" xfId="0" applyNumberFormat="1" applyFont="1" applyBorder="1" applyAlignment="1">
      <alignment vertical="center"/>
    </xf>
    <xf numFmtId="180" fontId="21" fillId="0" borderId="7" xfId="0" applyNumberFormat="1" applyFont="1" applyBorder="1" applyAlignment="1">
      <alignment vertical="center"/>
    </xf>
    <xf numFmtId="180" fontId="21" fillId="0" borderId="11" xfId="0" applyNumberFormat="1" applyFont="1" applyBorder="1" applyAlignment="1">
      <alignment vertical="center"/>
    </xf>
    <xf numFmtId="180" fontId="21" fillId="0" borderId="9" xfId="0" applyNumberFormat="1" applyFont="1" applyBorder="1" applyAlignment="1">
      <alignment vertical="center"/>
    </xf>
    <xf numFmtId="180" fontId="21" fillId="0" borderId="12" xfId="0" applyNumberFormat="1" applyFont="1" applyBorder="1" applyAlignment="1">
      <alignment vertical="center"/>
    </xf>
    <xf numFmtId="180" fontId="21" fillId="0" borderId="7" xfId="0" applyNumberFormat="1" applyFont="1" applyFill="1" applyBorder="1" applyAlignment="1">
      <alignment vertical="center"/>
    </xf>
    <xf numFmtId="180" fontId="21" fillId="0" borderId="11" xfId="0" applyNumberFormat="1" applyFont="1" applyFill="1" applyBorder="1" applyAlignment="1">
      <alignment vertical="center"/>
    </xf>
    <xf numFmtId="180" fontId="3" fillId="0" borderId="1" xfId="0" applyNumberFormat="1" applyFont="1" applyBorder="1" applyAlignment="1">
      <alignment vertical="center"/>
    </xf>
    <xf numFmtId="180" fontId="3" fillId="0" borderId="2" xfId="0" applyNumberFormat="1" applyFont="1" applyBorder="1" applyAlignment="1">
      <alignment vertical="center"/>
    </xf>
    <xf numFmtId="180" fontId="3" fillId="0" borderId="3" xfId="0" applyNumberFormat="1" applyFont="1" applyBorder="1" applyAlignment="1">
      <alignment vertical="center"/>
    </xf>
    <xf numFmtId="180" fontId="3" fillId="0" borderId="1" xfId="0" applyNumberFormat="1" applyFont="1" applyFill="1" applyBorder="1" applyAlignment="1">
      <alignment vertical="center"/>
    </xf>
    <xf numFmtId="181" fontId="20" fillId="0" borderId="4" xfId="0" applyNumberFormat="1" applyFont="1" applyBorder="1" applyAlignment="1">
      <alignment vertical="center"/>
    </xf>
    <xf numFmtId="181" fontId="20" fillId="0" borderId="6" xfId="0" applyNumberFormat="1" applyFont="1" applyBorder="1" applyAlignment="1">
      <alignment vertical="center"/>
    </xf>
    <xf numFmtId="181" fontId="19" fillId="0" borderId="7" xfId="0" applyNumberFormat="1" applyFont="1" applyBorder="1" applyAlignment="1">
      <alignment vertical="center"/>
    </xf>
    <xf numFmtId="181" fontId="19" fillId="0" borderId="9" xfId="0" applyNumberFormat="1" applyFont="1" applyBorder="1" applyAlignment="1">
      <alignment vertical="center"/>
    </xf>
    <xf numFmtId="181" fontId="19" fillId="0" borderId="11" xfId="0" applyNumberFormat="1" applyFont="1" applyBorder="1" applyAlignment="1">
      <alignment vertical="center"/>
    </xf>
    <xf numFmtId="181" fontId="19" fillId="0" borderId="12" xfId="0" applyNumberFormat="1" applyFont="1" applyBorder="1" applyAlignment="1">
      <alignment vertical="center"/>
    </xf>
    <xf numFmtId="181" fontId="9" fillId="0" borderId="4" xfId="0" applyNumberFormat="1" applyFont="1" applyBorder="1" applyAlignment="1">
      <alignment vertical="center"/>
    </xf>
    <xf numFmtId="181" fontId="21" fillId="0" borderId="7" xfId="0" applyNumberFormat="1" applyFont="1" applyBorder="1" applyAlignment="1">
      <alignment vertical="center"/>
    </xf>
    <xf numFmtId="181" fontId="21" fillId="0" borderId="11" xfId="0" applyNumberFormat="1" applyFont="1" applyBorder="1" applyAlignment="1">
      <alignment vertical="center"/>
    </xf>
    <xf numFmtId="181" fontId="9" fillId="0" borderId="5" xfId="0" applyNumberFormat="1" applyFont="1" applyBorder="1" applyAlignment="1">
      <alignment vertical="center"/>
    </xf>
    <xf numFmtId="181" fontId="21" fillId="0" borderId="8" xfId="0" applyNumberFormat="1" applyFont="1" applyBorder="1" applyAlignment="1">
      <alignment vertical="center"/>
    </xf>
    <xf numFmtId="181" fontId="21" fillId="0" borderId="10" xfId="0" applyNumberFormat="1" applyFont="1" applyBorder="1" applyAlignment="1">
      <alignment vertical="center"/>
    </xf>
    <xf numFmtId="189" fontId="19" fillId="0" borderId="9" xfId="0" applyNumberFormat="1" applyFont="1" applyBorder="1" applyAlignment="1">
      <alignment vertical="center"/>
    </xf>
    <xf numFmtId="189" fontId="19" fillId="0" borderId="12" xfId="0" applyNumberFormat="1" applyFont="1" applyBorder="1" applyAlignment="1">
      <alignment vertical="center"/>
    </xf>
    <xf numFmtId="181" fontId="9" fillId="0" borderId="7" xfId="0" applyNumberFormat="1" applyFont="1" applyBorder="1" applyAlignment="1">
      <alignment vertical="center"/>
    </xf>
    <xf numFmtId="181" fontId="20" fillId="0" borderId="7" xfId="0" applyNumberFormat="1" applyFont="1" applyBorder="1" applyAlignment="1">
      <alignment vertical="center"/>
    </xf>
    <xf numFmtId="181" fontId="20" fillId="0" borderId="9" xfId="0" applyNumberFormat="1" applyFont="1" applyBorder="1" applyAlignment="1">
      <alignment vertical="center"/>
    </xf>
    <xf numFmtId="181" fontId="9" fillId="0" borderId="8" xfId="0" applyNumberFormat="1" applyFont="1" applyBorder="1" applyAlignment="1">
      <alignment vertical="center"/>
    </xf>
    <xf numFmtId="179" fontId="20" fillId="0" borderId="4" xfId="0" applyNumberFormat="1" applyFont="1" applyBorder="1" applyAlignment="1">
      <alignment vertical="center"/>
    </xf>
    <xf numFmtId="179" fontId="20" fillId="0" borderId="6" xfId="0" applyNumberFormat="1" applyFont="1" applyBorder="1" applyAlignment="1">
      <alignment vertical="center"/>
    </xf>
    <xf numFmtId="179" fontId="20" fillId="0" borderId="5" xfId="0" applyNumberFormat="1" applyFont="1" applyBorder="1" applyAlignment="1">
      <alignment vertical="center"/>
    </xf>
    <xf numFmtId="179" fontId="19" fillId="0" borderId="7" xfId="0" applyNumberFormat="1" applyFont="1" applyBorder="1" applyAlignment="1">
      <alignment vertical="center"/>
    </xf>
    <xf numFmtId="179" fontId="19" fillId="0" borderId="8" xfId="0" applyNumberFormat="1" applyFont="1" applyBorder="1" applyAlignment="1">
      <alignment vertical="center"/>
    </xf>
    <xf numFmtId="179" fontId="19" fillId="0" borderId="11" xfId="0" applyNumberFormat="1" applyFont="1" applyBorder="1" applyAlignment="1">
      <alignment vertical="center"/>
    </xf>
    <xf numFmtId="179" fontId="19" fillId="0" borderId="10" xfId="0" applyNumberFormat="1" applyFont="1" applyBorder="1" applyAlignment="1">
      <alignment vertical="center"/>
    </xf>
    <xf numFmtId="179" fontId="21" fillId="0" borderId="7" xfId="0" applyNumberFormat="1" applyFont="1" applyBorder="1" applyAlignment="1">
      <alignment vertical="center"/>
    </xf>
    <xf numFmtId="179" fontId="21" fillId="0" borderId="11" xfId="0" applyNumberFormat="1" applyFont="1" applyBorder="1" applyAlignment="1">
      <alignment vertical="center"/>
    </xf>
    <xf numFmtId="179" fontId="21" fillId="0" borderId="9" xfId="0" applyNumberFormat="1" applyFont="1" applyBorder="1" applyAlignment="1">
      <alignment vertical="center"/>
    </xf>
    <xf numFmtId="179" fontId="21" fillId="0" borderId="12" xfId="0" applyNumberFormat="1" applyFont="1" applyBorder="1" applyAlignment="1">
      <alignment vertical="center"/>
    </xf>
    <xf numFmtId="49" fontId="22" fillId="0" borderId="8" xfId="1" applyNumberFormat="1" applyFont="1" applyBorder="1" applyAlignment="1">
      <alignment horizontal="left" vertical="center"/>
    </xf>
    <xf numFmtId="49" fontId="4" fillId="0" borderId="8" xfId="1" applyNumberFormat="1" applyFont="1" applyBorder="1" applyAlignment="1">
      <alignment horizontal="left" vertical="center"/>
    </xf>
    <xf numFmtId="3" fontId="12" fillId="0" borderId="4" xfId="1" applyNumberFormat="1" applyFont="1" applyBorder="1" applyAlignment="1">
      <alignment vertical="center"/>
    </xf>
    <xf numFmtId="3" fontId="12" fillId="0" borderId="7" xfId="1" applyNumberFormat="1" applyFont="1" applyBorder="1" applyAlignment="1">
      <alignment vertical="center"/>
    </xf>
    <xf numFmtId="190" fontId="12" fillId="0" borderId="6" xfId="1" applyNumberFormat="1" applyFont="1" applyFill="1" applyBorder="1" applyAlignment="1">
      <alignment vertical="center"/>
    </xf>
    <xf numFmtId="190" fontId="12" fillId="0" borderId="9" xfId="1" applyNumberFormat="1" applyFont="1" applyFill="1" applyBorder="1" applyAlignment="1">
      <alignment vertical="center"/>
    </xf>
    <xf numFmtId="49" fontId="22" fillId="0" borderId="3" xfId="1" applyNumberFormat="1" applyFont="1" applyBorder="1" applyAlignment="1">
      <alignment horizontal="left" vertical="center"/>
    </xf>
    <xf numFmtId="49" fontId="4" fillId="0" borderId="5" xfId="1" applyNumberFormat="1" applyFont="1" applyBorder="1" applyAlignment="1">
      <alignment horizontal="left" vertical="center"/>
    </xf>
    <xf numFmtId="3" fontId="12" fillId="0" borderId="4" xfId="0" applyNumberFormat="1" applyFont="1" applyBorder="1" applyAlignment="1">
      <alignment horizontal="right" vertical="center"/>
    </xf>
    <xf numFmtId="185" fontId="12" fillId="0" borderId="7" xfId="0" applyNumberFormat="1" applyFont="1" applyBorder="1" applyAlignment="1">
      <alignment vertical="center"/>
    </xf>
    <xf numFmtId="185" fontId="12" fillId="0" borderId="4" xfId="0" applyNumberFormat="1" applyFont="1" applyBorder="1" applyAlignment="1">
      <alignment horizontal="right" vertical="center"/>
    </xf>
    <xf numFmtId="185" fontId="12" fillId="0" borderId="7" xfId="0" applyNumberFormat="1" applyFont="1" applyBorder="1" applyAlignment="1">
      <alignment horizontal="right" vertical="center"/>
    </xf>
    <xf numFmtId="0" fontId="22" fillId="0" borderId="8" xfId="0" applyFont="1" applyBorder="1" applyAlignment="1">
      <alignment horizontal="left" vertical="center" justifyLastLine="1"/>
    </xf>
    <xf numFmtId="0" fontId="22" fillId="0" borderId="10" xfId="0" applyFont="1" applyBorder="1" applyAlignment="1">
      <alignment horizontal="left" vertical="center" justifyLastLine="1"/>
    </xf>
    <xf numFmtId="0" fontId="4" fillId="0" borderId="0" xfId="0" applyFont="1" applyBorder="1" applyAlignment="1">
      <alignment horizontal="right" vertical="top"/>
    </xf>
    <xf numFmtId="38" fontId="4" fillId="0" borderId="13" xfId="1" applyFont="1" applyBorder="1" applyAlignment="1">
      <alignment horizontal="left"/>
    </xf>
    <xf numFmtId="38" fontId="4" fillId="0" borderId="13" xfId="1" applyFont="1" applyBorder="1" applyAlignment="1"/>
    <xf numFmtId="38" fontId="4" fillId="0" borderId="13" xfId="1" applyFont="1" applyFill="1" applyBorder="1" applyAlignment="1"/>
    <xf numFmtId="0" fontId="4" fillId="0" borderId="0" xfId="0" applyFont="1" applyBorder="1"/>
    <xf numFmtId="0" fontId="1" fillId="0" borderId="0" xfId="0" applyFont="1" applyBorder="1" applyAlignment="1"/>
    <xf numFmtId="0" fontId="27" fillId="0" borderId="0" xfId="0" applyFont="1" applyFill="1" applyBorder="1" applyAlignment="1">
      <alignment horizontal="right" vertical="top"/>
    </xf>
    <xf numFmtId="38" fontId="28" fillId="0" borderId="0" xfId="1" applyFont="1" applyAlignment="1">
      <alignment vertical="center"/>
    </xf>
    <xf numFmtId="180" fontId="20" fillId="0" borderId="4" xfId="0" applyNumberFormat="1" applyFont="1" applyFill="1" applyBorder="1" applyAlignment="1">
      <alignment vertical="center"/>
    </xf>
    <xf numFmtId="0" fontId="12" fillId="0" borderId="1" xfId="0" applyFont="1" applyFill="1" applyBorder="1" applyAlignment="1">
      <alignment horizontal="center" vertical="distributed" textRotation="255" wrapText="1" justifyLastLine="1"/>
    </xf>
    <xf numFmtId="38" fontId="29" fillId="0" borderId="13" xfId="1" applyFont="1" applyBorder="1" applyAlignment="1">
      <alignment horizontal="right"/>
    </xf>
    <xf numFmtId="38" fontId="29" fillId="0" borderId="13" xfId="1" applyFont="1" applyBorder="1" applyAlignment="1"/>
    <xf numFmtId="189" fontId="20" fillId="0" borderId="9" xfId="0" applyNumberFormat="1" applyFont="1" applyBorder="1" applyAlignment="1">
      <alignment vertical="center"/>
    </xf>
    <xf numFmtId="41" fontId="9" fillId="0" borderId="7" xfId="1" applyNumberFormat="1" applyFont="1" applyBorder="1" applyAlignment="1">
      <alignment horizontal="right" vertical="center"/>
    </xf>
    <xf numFmtId="41" fontId="21" fillId="0" borderId="7" xfId="1" applyNumberFormat="1" applyFont="1" applyBorder="1" applyAlignment="1">
      <alignment horizontal="right" vertical="center"/>
    </xf>
    <xf numFmtId="41" fontId="21" fillId="0" borderId="11" xfId="1" applyNumberFormat="1" applyFont="1" applyBorder="1" applyAlignment="1">
      <alignment horizontal="right" vertical="center"/>
    </xf>
    <xf numFmtId="41" fontId="3" fillId="0" borderId="1" xfId="1" applyNumberFormat="1" applyFont="1" applyBorder="1" applyAlignment="1">
      <alignment horizontal="right" vertical="center"/>
    </xf>
    <xf numFmtId="189" fontId="20" fillId="0" borderId="6" xfId="0" applyNumberFormat="1" applyFont="1" applyBorder="1" applyAlignment="1">
      <alignment vertical="center"/>
    </xf>
    <xf numFmtId="192" fontId="9" fillId="0" borderId="4" xfId="0" applyNumberFormat="1" applyFont="1" applyBorder="1" applyAlignment="1">
      <alignment vertical="center"/>
    </xf>
    <xf numFmtId="0" fontId="12" fillId="0" borderId="0" xfId="0" applyFont="1" applyBorder="1"/>
    <xf numFmtId="0" fontId="10" fillId="0" borderId="0" xfId="0" applyFont="1" applyBorder="1"/>
    <xf numFmtId="49" fontId="23" fillId="0" borderId="8" xfId="1" applyNumberFormat="1" applyFont="1" applyBorder="1" applyAlignment="1">
      <alignment horizontal="left" vertical="center"/>
    </xf>
    <xf numFmtId="0" fontId="30" fillId="0" borderId="0" xfId="0" applyFont="1"/>
    <xf numFmtId="49" fontId="23" fillId="0" borderId="10" xfId="1" applyNumberFormat="1" applyFont="1" applyBorder="1" applyAlignment="1">
      <alignment horizontal="left" vertical="center"/>
    </xf>
    <xf numFmtId="41" fontId="16" fillId="0" borderId="11" xfId="1" applyNumberFormat="1" applyFont="1" applyBorder="1" applyAlignment="1">
      <alignment horizontal="right" vertical="center"/>
    </xf>
    <xf numFmtId="41" fontId="18" fillId="0" borderId="11" xfId="1" applyNumberFormat="1" applyFont="1" applyBorder="1" applyAlignment="1">
      <alignment vertical="center"/>
    </xf>
    <xf numFmtId="186" fontId="18" fillId="0" borderId="11" xfId="1" applyNumberFormat="1" applyFont="1" applyFill="1" applyBorder="1" applyAlignment="1">
      <alignment vertical="center"/>
    </xf>
    <xf numFmtId="176" fontId="18" fillId="0" borderId="11" xfId="0" applyNumberFormat="1" applyFont="1" applyBorder="1" applyAlignment="1">
      <alignment vertical="center"/>
    </xf>
    <xf numFmtId="41" fontId="18" fillId="0" borderId="11" xfId="0" applyNumberFormat="1" applyFont="1" applyFill="1" applyBorder="1" applyAlignment="1">
      <alignment vertical="center"/>
    </xf>
    <xf numFmtId="185" fontId="18" fillId="0" borderId="11" xfId="0" applyNumberFormat="1" applyFont="1" applyBorder="1" applyAlignment="1">
      <alignment vertical="center"/>
    </xf>
    <xf numFmtId="41" fontId="18" fillId="0" borderId="11" xfId="0" applyNumberFormat="1" applyFont="1" applyBorder="1" applyAlignment="1">
      <alignment vertical="center"/>
    </xf>
    <xf numFmtId="187" fontId="18" fillId="0" borderId="11" xfId="0" applyNumberFormat="1" applyFont="1" applyFill="1" applyBorder="1" applyAlignment="1">
      <alignment vertical="center"/>
    </xf>
    <xf numFmtId="178" fontId="18" fillId="0" borderId="12" xfId="1" applyNumberFormat="1" applyFont="1" applyFill="1" applyBorder="1" applyAlignment="1">
      <alignment horizontal="right" vertical="center"/>
    </xf>
    <xf numFmtId="193" fontId="12" fillId="0" borderId="4" xfId="1" applyNumberFormat="1" applyFont="1" applyBorder="1" applyAlignment="1">
      <alignment horizontal="right" vertical="center"/>
    </xf>
    <xf numFmtId="193" fontId="12" fillId="0" borderId="7" xfId="1" applyNumberFormat="1" applyFont="1" applyBorder="1" applyAlignment="1">
      <alignment horizontal="right" vertical="center"/>
    </xf>
    <xf numFmtId="184" fontId="12" fillId="0" borderId="7" xfId="1" applyNumberFormat="1" applyFont="1" applyBorder="1" applyAlignment="1">
      <alignment horizontal="right" vertical="center"/>
    </xf>
    <xf numFmtId="183" fontId="12" fillId="0" borderId="7" xfId="1" applyNumberFormat="1" applyFont="1" applyBorder="1" applyAlignment="1">
      <alignment horizontal="right" vertical="center"/>
    </xf>
    <xf numFmtId="182" fontId="12" fillId="0" borderId="7" xfId="1" applyNumberFormat="1" applyFont="1" applyBorder="1" applyAlignment="1">
      <alignment horizontal="right" vertical="center"/>
    </xf>
    <xf numFmtId="191" fontId="12" fillId="0" borderId="7" xfId="0" applyNumberFormat="1" applyFont="1" applyFill="1" applyBorder="1" applyAlignment="1">
      <alignment horizontal="right" vertical="center"/>
    </xf>
    <xf numFmtId="191" fontId="12" fillId="0" borderId="7" xfId="0" applyNumberFormat="1" applyFont="1" applyFill="1" applyBorder="1" applyAlignment="1">
      <alignment vertical="center"/>
    </xf>
    <xf numFmtId="190" fontId="18" fillId="0" borderId="11" xfId="1" applyNumberFormat="1" applyFont="1" applyFill="1" applyBorder="1" applyAlignment="1">
      <alignment vertical="center"/>
    </xf>
    <xf numFmtId="190" fontId="18" fillId="0" borderId="11" xfId="0" applyNumberFormat="1" applyFont="1" applyFill="1" applyBorder="1" applyAlignment="1">
      <alignment vertical="center"/>
    </xf>
    <xf numFmtId="2" fontId="18" fillId="0" borderId="11" xfId="0" applyNumberFormat="1" applyFont="1" applyFill="1" applyBorder="1" applyAlignment="1">
      <alignment vertical="center"/>
    </xf>
    <xf numFmtId="191" fontId="12" fillId="0" borderId="7" xfId="1" applyNumberFormat="1" applyFont="1" applyFill="1" applyBorder="1" applyAlignment="1">
      <alignment vertical="center"/>
    </xf>
    <xf numFmtId="181" fontId="3" fillId="0" borderId="1" xfId="0" applyNumberFormat="1" applyFont="1" applyFill="1" applyBorder="1" applyAlignment="1">
      <alignment vertical="center"/>
    </xf>
    <xf numFmtId="189" fontId="3" fillId="0" borderId="2" xfId="0" applyNumberFormat="1" applyFont="1" applyFill="1" applyBorder="1" applyAlignment="1">
      <alignment vertical="center"/>
    </xf>
    <xf numFmtId="185" fontId="12" fillId="0" borderId="0" xfId="1" applyNumberFormat="1" applyFont="1" applyBorder="1" applyAlignment="1">
      <alignment vertical="center"/>
    </xf>
    <xf numFmtId="185" fontId="8" fillId="0" borderId="0" xfId="1" applyNumberFormat="1" applyFont="1" applyBorder="1" applyAlignment="1">
      <alignment vertical="center"/>
    </xf>
    <xf numFmtId="183" fontId="12" fillId="0" borderId="0" xfId="1" applyNumberFormat="1" applyFont="1" applyBorder="1" applyAlignment="1">
      <alignment horizontal="right" vertical="center"/>
    </xf>
    <xf numFmtId="183" fontId="8" fillId="0" borderId="0" xfId="1" applyNumberFormat="1" applyFont="1" applyBorder="1" applyAlignment="1">
      <alignment horizontal="right" vertical="center"/>
    </xf>
    <xf numFmtId="183" fontId="12" fillId="0" borderId="0" xfId="0" applyNumberFormat="1" applyFont="1" applyFill="1" applyBorder="1" applyAlignment="1">
      <alignment horizontal="right" vertical="center"/>
    </xf>
    <xf numFmtId="183" fontId="12" fillId="0" borderId="14" xfId="1" applyNumberFormat="1" applyFont="1" applyBorder="1" applyAlignment="1">
      <alignment horizontal="right" vertical="center"/>
    </xf>
    <xf numFmtId="182" fontId="12" fillId="0" borderId="14" xfId="1" applyNumberFormat="1" applyFont="1" applyBorder="1" applyAlignment="1">
      <alignment horizontal="right" vertical="center"/>
    </xf>
    <xf numFmtId="0" fontId="4" fillId="0" borderId="0" xfId="0" applyFont="1" applyFill="1" applyBorder="1"/>
    <xf numFmtId="178" fontId="3" fillId="0" borderId="2" xfId="0" applyNumberFormat="1" applyFont="1" applyBorder="1" applyAlignment="1">
      <alignment vertical="center"/>
    </xf>
    <xf numFmtId="189" fontId="9" fillId="0" borderId="6" xfId="0" applyNumberFormat="1" applyFont="1" applyBorder="1" applyAlignment="1">
      <alignment vertical="center"/>
    </xf>
    <xf numFmtId="189" fontId="21" fillId="0" borderId="9" xfId="0" applyNumberFormat="1" applyFont="1" applyBorder="1" applyAlignment="1">
      <alignment vertical="center"/>
    </xf>
    <xf numFmtId="189" fontId="21" fillId="0" borderId="12" xfId="0" applyNumberFormat="1" applyFont="1" applyBorder="1" applyAlignment="1">
      <alignment vertical="center"/>
    </xf>
    <xf numFmtId="194" fontId="8" fillId="0" borderId="7" xfId="1" applyNumberFormat="1" applyFont="1" applyBorder="1" applyAlignment="1">
      <alignment vertical="center"/>
    </xf>
    <xf numFmtId="4" fontId="12" fillId="0" borderId="7" xfId="0" applyNumberFormat="1" applyFont="1" applyBorder="1" applyAlignment="1">
      <alignment vertical="center"/>
    </xf>
    <xf numFmtId="4" fontId="18" fillId="0" borderId="11" xfId="0" applyNumberFormat="1" applyFont="1" applyBorder="1" applyAlignment="1">
      <alignment vertical="center"/>
    </xf>
    <xf numFmtId="4" fontId="12" fillId="0" borderId="4" xfId="0" applyNumberFormat="1" applyFont="1" applyBorder="1" applyAlignment="1">
      <alignment vertical="center"/>
    </xf>
    <xf numFmtId="194" fontId="12" fillId="0" borderId="7" xfId="0" applyNumberFormat="1" applyFont="1" applyBorder="1" applyAlignment="1">
      <alignment vertical="center"/>
    </xf>
    <xf numFmtId="194" fontId="18" fillId="0" borderId="11" xfId="0" applyNumberFormat="1" applyFont="1" applyBorder="1" applyAlignment="1">
      <alignment vertical="center"/>
    </xf>
    <xf numFmtId="194" fontId="12" fillId="0" borderId="4" xfId="1" applyNumberFormat="1" applyFont="1" applyBorder="1" applyAlignment="1">
      <alignment vertical="center"/>
    </xf>
    <xf numFmtId="194" fontId="12" fillId="0" borderId="7" xfId="1" applyNumberFormat="1" applyFont="1" applyBorder="1" applyAlignment="1">
      <alignment vertical="center"/>
    </xf>
    <xf numFmtId="194" fontId="18" fillId="0" borderId="11" xfId="1" applyNumberFormat="1" applyFont="1" applyBorder="1" applyAlignment="1">
      <alignment vertical="center"/>
    </xf>
    <xf numFmtId="194" fontId="12" fillId="0" borderId="6" xfId="1" applyNumberFormat="1" applyFont="1" applyBorder="1" applyAlignment="1">
      <alignment vertical="center"/>
    </xf>
    <xf numFmtId="194" fontId="12" fillId="0" borderId="9" xfId="1" applyNumberFormat="1" applyFont="1" applyBorder="1" applyAlignment="1">
      <alignment vertical="center"/>
    </xf>
    <xf numFmtId="194" fontId="12" fillId="0" borderId="4" xfId="1" applyNumberFormat="1" applyFont="1" applyFill="1" applyBorder="1" applyAlignment="1">
      <alignment vertical="center"/>
    </xf>
    <xf numFmtId="194" fontId="12" fillId="0" borderId="7" xfId="1" applyNumberFormat="1" applyFont="1" applyFill="1" applyBorder="1" applyAlignment="1">
      <alignment vertical="center"/>
    </xf>
    <xf numFmtId="194" fontId="18" fillId="0" borderId="11" xfId="1" applyNumberFormat="1" applyFont="1" applyFill="1" applyBorder="1" applyAlignment="1">
      <alignment vertical="center"/>
    </xf>
    <xf numFmtId="3" fontId="12" fillId="0" borderId="7" xfId="1" applyNumberFormat="1" applyFont="1" applyFill="1" applyBorder="1" applyAlignment="1">
      <alignment vertical="center"/>
    </xf>
    <xf numFmtId="3" fontId="18" fillId="0" borderId="11" xfId="1" applyNumberFormat="1" applyFont="1" applyFill="1" applyBorder="1" applyAlignment="1">
      <alignment vertical="center"/>
    </xf>
    <xf numFmtId="3" fontId="18" fillId="0" borderId="11" xfId="1" applyNumberFormat="1" applyFont="1" applyBorder="1" applyAlignment="1">
      <alignment vertical="center"/>
    </xf>
    <xf numFmtId="190" fontId="8" fillId="2" borderId="11" xfId="0" applyNumberFormat="1" applyFont="1" applyFill="1" applyBorder="1" applyAlignment="1" applyProtection="1">
      <alignment vertical="center"/>
      <protection locked="0"/>
    </xf>
    <xf numFmtId="191" fontId="8" fillId="2" borderId="11" xfId="0" applyNumberFormat="1" applyFont="1" applyFill="1" applyBorder="1" applyAlignment="1" applyProtection="1">
      <alignment horizontal="right" vertical="center"/>
      <protection locked="0"/>
    </xf>
    <xf numFmtId="2" fontId="8" fillId="2" borderId="11" xfId="0" applyNumberFormat="1" applyFont="1" applyFill="1" applyBorder="1" applyAlignment="1" applyProtection="1">
      <alignment vertical="center"/>
      <protection locked="0"/>
    </xf>
    <xf numFmtId="195" fontId="12" fillId="0" borderId="7" xfId="1" applyNumberFormat="1" applyFont="1" applyBorder="1" applyAlignment="1">
      <alignment vertical="center"/>
    </xf>
    <xf numFmtId="196" fontId="8" fillId="0" borderId="7" xfId="1" applyNumberFormat="1" applyFont="1" applyBorder="1" applyAlignment="1">
      <alignment vertical="center"/>
    </xf>
    <xf numFmtId="197" fontId="17" fillId="0" borderId="11" xfId="1" applyNumberFormat="1" applyFont="1" applyBorder="1" applyAlignment="1">
      <alignment vertical="center"/>
    </xf>
    <xf numFmtId="198" fontId="17" fillId="0" borderId="11" xfId="1" applyNumberFormat="1" applyFont="1" applyBorder="1" applyAlignment="1">
      <alignment vertical="center"/>
    </xf>
    <xf numFmtId="196" fontId="12" fillId="0" borderId="7" xfId="1" applyNumberFormat="1" applyFont="1" applyFill="1" applyBorder="1" applyAlignment="1">
      <alignment vertical="center"/>
    </xf>
    <xf numFmtId="196" fontId="18" fillId="0" borderId="11" xfId="1" applyNumberFormat="1" applyFont="1" applyFill="1" applyBorder="1" applyAlignment="1">
      <alignment vertical="center"/>
    </xf>
    <xf numFmtId="196" fontId="8" fillId="2" borderId="11" xfId="0" applyNumberFormat="1" applyFont="1" applyFill="1" applyBorder="1" applyAlignment="1" applyProtection="1">
      <alignment vertical="center"/>
      <protection locked="0"/>
    </xf>
    <xf numFmtId="183" fontId="12" fillId="0" borderId="7" xfId="1" applyNumberFormat="1" applyFont="1" applyBorder="1" applyAlignment="1">
      <alignment horizontal="right" vertical="center"/>
    </xf>
    <xf numFmtId="183" fontId="12" fillId="0" borderId="7" xfId="1" applyNumberFormat="1" applyFont="1" applyBorder="1" applyAlignment="1">
      <alignment horizontal="right" vertical="center"/>
    </xf>
    <xf numFmtId="183" fontId="12" fillId="0" borderId="7" xfId="1" applyNumberFormat="1" applyFont="1" applyBorder="1" applyAlignment="1">
      <alignment horizontal="right" vertical="center"/>
    </xf>
    <xf numFmtId="183" fontId="12" fillId="0" borderId="7" xfId="1" applyNumberFormat="1" applyFont="1" applyBorder="1" applyAlignment="1">
      <alignment horizontal="right" vertical="center"/>
    </xf>
    <xf numFmtId="182" fontId="12" fillId="0" borderId="7" xfId="1" applyNumberFormat="1" applyFont="1" applyBorder="1" applyAlignment="1">
      <alignment horizontal="right" vertical="center"/>
    </xf>
    <xf numFmtId="183" fontId="12" fillId="0" borderId="7" xfId="1" applyNumberFormat="1" applyFont="1" applyBorder="1" applyAlignment="1">
      <alignment horizontal="right" vertical="center"/>
    </xf>
    <xf numFmtId="183" fontId="12" fillId="0" borderId="7" xfId="1" applyNumberFormat="1" applyFont="1" applyBorder="1" applyAlignment="1">
      <alignment horizontal="right" vertical="center"/>
    </xf>
    <xf numFmtId="183" fontId="8" fillId="0" borderId="7" xfId="1" applyNumberFormat="1" applyFont="1" applyBorder="1" applyAlignment="1">
      <alignment horizontal="right" vertical="center"/>
    </xf>
    <xf numFmtId="38" fontId="4" fillId="0" borderId="16" xfId="1" applyFont="1" applyBorder="1" applyAlignment="1">
      <alignment horizontal="distributed" vertical="center" justifyLastLine="1"/>
    </xf>
    <xf numFmtId="38" fontId="4" fillId="0" borderId="3" xfId="1" applyFont="1" applyBorder="1" applyAlignment="1">
      <alignment horizontal="distributed" vertical="center" justifyLastLine="1"/>
    </xf>
    <xf numFmtId="38" fontId="12" fillId="0" borderId="15" xfId="1" applyFont="1" applyBorder="1" applyAlignment="1">
      <alignment horizontal="center" vertical="center" wrapText="1"/>
    </xf>
    <xf numFmtId="38" fontId="12" fillId="0" borderId="15" xfId="1" applyFont="1" applyBorder="1" applyAlignment="1">
      <alignment horizontal="center" vertical="center"/>
    </xf>
    <xf numFmtId="38" fontId="12" fillId="0" borderId="15" xfId="1" applyFont="1" applyBorder="1" applyAlignment="1">
      <alignment horizontal="distributed" vertical="center" justifyLastLine="1"/>
    </xf>
    <xf numFmtId="38" fontId="12" fillId="0" borderId="16" xfId="1" applyFont="1" applyBorder="1" applyAlignment="1">
      <alignment horizontal="distributed" vertical="center" justifyLastLine="1"/>
    </xf>
    <xf numFmtId="38" fontId="24" fillId="0" borderId="15" xfId="1" applyFont="1" applyBorder="1" applyAlignment="1">
      <alignment horizontal="center" vertical="center"/>
    </xf>
    <xf numFmtId="38" fontId="12" fillId="0" borderId="17" xfId="1" applyFont="1" applyBorder="1" applyAlignment="1">
      <alignment horizontal="distributed" vertical="center" justifyLastLine="1"/>
    </xf>
    <xf numFmtId="38" fontId="12" fillId="0" borderId="17" xfId="1" applyFont="1" applyFill="1" applyBorder="1" applyAlignment="1">
      <alignment horizontal="center" vertical="center" wrapText="1"/>
    </xf>
    <xf numFmtId="38" fontId="12" fillId="0" borderId="2" xfId="1" applyFont="1" applyFill="1" applyBorder="1" applyAlignment="1">
      <alignment horizontal="center" vertical="center"/>
    </xf>
    <xf numFmtId="38" fontId="25" fillId="0" borderId="15" xfId="1" applyFont="1" applyBorder="1" applyAlignment="1">
      <alignment horizontal="center" vertical="center"/>
    </xf>
    <xf numFmtId="38" fontId="25" fillId="0" borderId="15" xfId="1" applyFont="1" applyBorder="1" applyAlignment="1">
      <alignment horizontal="center" vertical="center" wrapText="1"/>
    </xf>
    <xf numFmtId="0" fontId="6" fillId="0" borderId="15" xfId="0" applyFont="1" applyBorder="1" applyAlignment="1">
      <alignment horizontal="distributed" vertical="center" wrapText="1" justifyLastLine="1"/>
    </xf>
    <xf numFmtId="0" fontId="6" fillId="0" borderId="15" xfId="0" applyFont="1" applyBorder="1" applyAlignment="1">
      <alignment horizontal="distributed" vertical="center" justifyLastLine="1"/>
    </xf>
    <xf numFmtId="0" fontId="6" fillId="0" borderId="17" xfId="0" applyFont="1" applyBorder="1" applyAlignment="1">
      <alignment horizontal="distributed" vertical="center" justifyLastLine="1"/>
    </xf>
    <xf numFmtId="0" fontId="12" fillId="0" borderId="15" xfId="0" applyFont="1" applyFill="1" applyBorder="1" applyAlignment="1">
      <alignment horizontal="distributed" vertical="center" wrapText="1" justifyLastLine="1"/>
    </xf>
    <xf numFmtId="0" fontId="12" fillId="0" borderId="15" xfId="0" applyFont="1" applyFill="1" applyBorder="1" applyAlignment="1">
      <alignment horizontal="distributed" vertical="center" justifyLastLine="1"/>
    </xf>
    <xf numFmtId="0" fontId="12" fillId="0" borderId="17" xfId="0" applyFont="1" applyFill="1" applyBorder="1" applyAlignment="1">
      <alignment horizontal="distributed" vertical="center" justifyLastLine="1"/>
    </xf>
    <xf numFmtId="0" fontId="12" fillId="0" borderId="16" xfId="0" applyFont="1" applyFill="1" applyBorder="1" applyAlignment="1">
      <alignment horizontal="distributed" vertical="center" wrapText="1" justifyLastLine="1"/>
    </xf>
    <xf numFmtId="0" fontId="6" fillId="0" borderId="15" xfId="0" applyFont="1" applyFill="1" applyBorder="1" applyAlignment="1">
      <alignment horizontal="distributed" vertical="center" wrapText="1" justifyLastLine="1"/>
    </xf>
    <xf numFmtId="0" fontId="6" fillId="0" borderId="15" xfId="0" applyFont="1" applyFill="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26" fillId="0" borderId="16" xfId="0" applyFont="1" applyBorder="1" applyAlignment="1">
      <alignment horizontal="distributed" vertical="center" justifyLastLine="1"/>
    </xf>
    <xf numFmtId="0" fontId="26" fillId="0" borderId="15"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15" xfId="0" applyFont="1" applyBorder="1" applyAlignment="1">
      <alignment horizontal="distributed" vertical="center" wrapText="1" justifyLastLine="1"/>
    </xf>
    <xf numFmtId="0" fontId="4" fillId="0" borderId="1" xfId="0" applyFont="1" applyBorder="1" applyAlignment="1">
      <alignment horizontal="distributed" vertical="center" justifyLastLine="1"/>
    </xf>
    <xf numFmtId="0" fontId="4" fillId="0" borderId="17"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1" xfId="0" applyFont="1" applyBorder="1" applyAlignment="1">
      <alignment horizontal="distributed" vertical="center" wrapText="1" justifyLastLine="1"/>
    </xf>
    <xf numFmtId="0" fontId="4" fillId="0" borderId="2" xfId="0" applyFont="1" applyBorder="1" applyAlignment="1">
      <alignment horizontal="distributed" vertical="center" wrapText="1" justifyLastLine="1"/>
    </xf>
    <xf numFmtId="0" fontId="4" fillId="0" borderId="16" xfId="0" applyFont="1" applyBorder="1" applyAlignment="1">
      <alignment horizontal="distributed" vertical="center" wrapText="1" justifyLastLine="1"/>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xf>
    <xf numFmtId="0" fontId="1" fillId="0" borderId="1" xfId="0" applyFont="1" applyBorder="1" applyAlignment="1">
      <alignment horizontal="distributed" justifyLastLine="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0</xdr:col>
      <xdr:colOff>371475</xdr:colOff>
      <xdr:row>5</xdr:row>
      <xdr:rowOff>0</xdr:rowOff>
    </xdr:from>
    <xdr:to>
      <xdr:col>0</xdr:col>
      <xdr:colOff>371475</xdr:colOff>
      <xdr:row>57</xdr:row>
      <xdr:rowOff>0</xdr:rowOff>
    </xdr:to>
    <xdr:sp macro="" textlink="">
      <xdr:nvSpPr>
        <xdr:cNvPr id="1093" name="Line 1"/>
        <xdr:cNvSpPr>
          <a:spLocks noChangeShapeType="1"/>
        </xdr:cNvSpPr>
      </xdr:nvSpPr>
      <xdr:spPr bwMode="auto">
        <a:xfrm>
          <a:off x="371475" y="1504950"/>
          <a:ext cx="0" cy="98964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371475</xdr:colOff>
      <xdr:row>4</xdr:row>
      <xdr:rowOff>0</xdr:rowOff>
    </xdr:from>
    <xdr:to>
      <xdr:col>0</xdr:col>
      <xdr:colOff>371475</xdr:colOff>
      <xdr:row>46</xdr:row>
      <xdr:rowOff>0</xdr:rowOff>
    </xdr:to>
    <xdr:sp macro="" textlink="">
      <xdr:nvSpPr>
        <xdr:cNvPr id="2249" name="Line 2"/>
        <xdr:cNvSpPr>
          <a:spLocks noChangeShapeType="1"/>
        </xdr:cNvSpPr>
      </xdr:nvSpPr>
      <xdr:spPr bwMode="auto">
        <a:xfrm>
          <a:off x="371475" y="1304925"/>
          <a:ext cx="0" cy="89154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180975</xdr:colOff>
      <xdr:row>3</xdr:row>
      <xdr:rowOff>342900</xdr:rowOff>
    </xdr:from>
    <xdr:to>
      <xdr:col>42</xdr:col>
      <xdr:colOff>123825</xdr:colOff>
      <xdr:row>4</xdr:row>
      <xdr:rowOff>85725</xdr:rowOff>
    </xdr:to>
    <xdr:sp macro="" textlink="">
      <xdr:nvSpPr>
        <xdr:cNvPr id="2051" name="Text Box 3"/>
        <xdr:cNvSpPr txBox="1">
          <a:spLocks noChangeArrowheads="1"/>
        </xdr:cNvSpPr>
      </xdr:nvSpPr>
      <xdr:spPr bwMode="auto">
        <a:xfrm>
          <a:off x="12973050" y="1162050"/>
          <a:ext cx="238125"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3)</a:t>
          </a:r>
        </a:p>
      </xdr:txBody>
    </xdr:sp>
    <xdr:clientData/>
  </xdr:twoCellAnchor>
  <xdr:twoCellAnchor>
    <xdr:from>
      <xdr:col>0</xdr:col>
      <xdr:colOff>371475</xdr:colOff>
      <xdr:row>3</xdr:row>
      <xdr:rowOff>485775</xdr:rowOff>
    </xdr:from>
    <xdr:to>
      <xdr:col>0</xdr:col>
      <xdr:colOff>371475</xdr:colOff>
      <xdr:row>55</xdr:row>
      <xdr:rowOff>200025</xdr:rowOff>
    </xdr:to>
    <xdr:sp macro="" textlink="">
      <xdr:nvSpPr>
        <xdr:cNvPr id="2251" name="Line 5"/>
        <xdr:cNvSpPr>
          <a:spLocks noChangeShapeType="1"/>
        </xdr:cNvSpPr>
      </xdr:nvSpPr>
      <xdr:spPr bwMode="auto">
        <a:xfrm>
          <a:off x="371475" y="1304925"/>
          <a:ext cx="0" cy="97440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4;&#21475;&#12487;&#12540;&#1247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8545;-2%20&#20986;&#29983;(&#26032;&#6528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8545;-3%20&#27515;&#20129;(&#2603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8545;-4%20&#20083;&#20816;&#27515;&#20129;(&#2603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8545;-5%20&#27515;&#29987;(&#2603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8545;-6%20&#21608;&#29987;&#26399;&#27515;&#20129;(&#2603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8545;-7%20&#23130;&#23035;&#65288;&#2603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8545;-8%20&#38626;&#23130;&#65288;&#260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
      <sheetName val="女子人口"/>
      <sheetName val="出生数"/>
      <sheetName val="年次別人口"/>
      <sheetName val="年齢階級・区別人口(住基）"/>
    </sheetNames>
    <sheetDataSet>
      <sheetData sheetId="0">
        <row r="10">
          <cell r="B10">
            <v>1965940</v>
          </cell>
          <cell r="C10">
            <v>1963626</v>
          </cell>
          <cell r="D10">
            <v>1962987</v>
          </cell>
          <cell r="E10">
            <v>1962570</v>
          </cell>
          <cell r="F10">
            <v>1961225</v>
          </cell>
          <cell r="G10">
            <v>1965343</v>
          </cell>
          <cell r="H10">
            <v>1965889</v>
          </cell>
          <cell r="I10">
            <v>1965784</v>
          </cell>
          <cell r="J10">
            <v>1966073</v>
          </cell>
          <cell r="K10">
            <v>1966174</v>
          </cell>
          <cell r="L10">
            <v>1965940</v>
          </cell>
          <cell r="M10">
            <v>1966523</v>
          </cell>
          <cell r="N10">
            <v>1966717</v>
          </cell>
        </row>
        <row r="11">
          <cell r="B11">
            <v>242916</v>
          </cell>
        </row>
        <row r="12">
          <cell r="B12">
            <v>288114</v>
          </cell>
        </row>
        <row r="13">
          <cell r="B13">
            <v>264183</v>
          </cell>
        </row>
        <row r="14">
          <cell r="B14">
            <v>211496</v>
          </cell>
        </row>
        <row r="15">
          <cell r="B15">
            <v>126230</v>
          </cell>
        </row>
        <row r="16">
          <cell r="B16">
            <v>222042</v>
          </cell>
        </row>
        <row r="17">
          <cell r="B17">
            <v>115272</v>
          </cell>
        </row>
        <row r="18">
          <cell r="B18">
            <v>137851</v>
          </cell>
        </row>
        <row r="19">
          <cell r="B19">
            <v>215942</v>
          </cell>
        </row>
        <row r="20">
          <cell r="B20">
            <v>141894</v>
          </cell>
        </row>
        <row r="21">
          <cell r="B21">
            <v>365</v>
          </cell>
          <cell r="C21">
            <v>31</v>
          </cell>
          <cell r="D21">
            <v>28</v>
          </cell>
          <cell r="E21">
            <v>31</v>
          </cell>
          <cell r="F21">
            <v>30</v>
          </cell>
          <cell r="G21">
            <v>31</v>
          </cell>
          <cell r="H21">
            <v>30</v>
          </cell>
          <cell r="I21">
            <v>31</v>
          </cell>
          <cell r="J21">
            <v>31</v>
          </cell>
          <cell r="K21">
            <v>30</v>
          </cell>
          <cell r="L21">
            <v>31</v>
          </cell>
          <cell r="M21">
            <v>30</v>
          </cell>
          <cell r="N21">
            <v>31</v>
          </cell>
        </row>
        <row r="43">
          <cell r="B43">
            <v>914851</v>
          </cell>
        </row>
        <row r="44">
          <cell r="B44">
            <v>1051089</v>
          </cell>
        </row>
      </sheetData>
      <sheetData sheetId="1"/>
      <sheetData sheetId="2">
        <row r="19">
          <cell r="G19">
            <v>13248</v>
          </cell>
          <cell r="H19">
            <v>1744</v>
          </cell>
          <cell r="I19">
            <v>1847</v>
          </cell>
          <cell r="J19">
            <v>1978</v>
          </cell>
          <cell r="K19">
            <v>1711</v>
          </cell>
          <cell r="L19">
            <v>661</v>
          </cell>
          <cell r="M19">
            <v>1682</v>
          </cell>
          <cell r="N19">
            <v>644</v>
          </cell>
          <cell r="O19">
            <v>642</v>
          </cell>
          <cell r="P19">
            <v>1530</v>
          </cell>
          <cell r="Q19">
            <v>809</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年次別，出生数・率・性比・合計特殊出生率"/>
      <sheetName val="2　区別，年次別出生数・出生率"/>
      <sheetName val="3 月・性別，区別出生数・出生率"/>
      <sheetName val="4　出生の場所別，年次別出生数・百分率"/>
      <sheetName val="5　出生の場所・出産時の立会者別，区別出生数　"/>
      <sheetName val="6　母の年齢階級，年次別出生数・百分率"/>
      <sheetName val="7　母の年齢階級・性別，区別出生数・百分率"/>
      <sheetName val="8出生順位，年次別出生数・百分率"/>
      <sheetName val="9　区・出生順位別，出生数"/>
      <sheetName val="10　出生順位別，母の年齢別出生数"/>
      <sheetName val="11　出生順位別，母の年齢別出生率"/>
      <sheetName val="12　出生順位別，母の年齢別百分率"/>
      <sheetName val="13　母の年齢別，出生順位別百分率"/>
      <sheetName val="14　出生順位別，年次別父母の平均年齢"/>
      <sheetName val="15　出生順位別，区別父母の平均年齢"/>
      <sheetName val="16　出生順位別，同居期間別嫡出子出生数・百分率・平均期間"/>
      <sheetName val="17　妊娠期間別にみた区別出生数"/>
      <sheetName val="18　出生時の体重別，年次別出生数"/>
      <sheetName val="19 体重・性別，区別出生数・百分率"/>
      <sheetName val="20　体重・性別,区別低体重児出生数，百分率，割合"/>
      <sheetName val="21 出生時の身長別，年次別出生数・百分率・平均身長"/>
      <sheetName val="22　単産-複産別，年次別出生数"/>
      <sheetName val="23　単産-複産別，区別出生数"/>
      <sheetName val="24　出生時の体重別，年次別複産出生数・平均体重"/>
      <sheetName val="25　出生時の体重別，単産-複産別出生数・平均体重"/>
      <sheetName val="26 　妊娠期間・性別，体重別出生数・平均体重"/>
      <sheetName val="27　母の年齢・性別，出生順位別出生数"/>
      <sheetName val="区・母の年齢階級，非嫡出子出生数"/>
      <sheetName val="区別合計特殊出生率"/>
    </sheetNames>
    <sheetDataSet>
      <sheetData sheetId="0">
        <row r="57">
          <cell r="B57">
            <v>13248</v>
          </cell>
          <cell r="E57">
            <v>6.7387611015595592</v>
          </cell>
          <cell r="G57">
            <v>1.137415445058547</v>
          </cell>
        </row>
      </sheetData>
      <sheetData sheetId="1"/>
      <sheetData sheetId="2">
        <row r="6">
          <cell r="D6">
            <v>597</v>
          </cell>
          <cell r="E6">
            <v>533</v>
          </cell>
          <cell r="F6">
            <v>525</v>
          </cell>
          <cell r="G6">
            <v>544</v>
          </cell>
          <cell r="H6">
            <v>602</v>
          </cell>
          <cell r="I6">
            <v>583</v>
          </cell>
          <cell r="J6">
            <v>575</v>
          </cell>
          <cell r="K6">
            <v>614</v>
          </cell>
          <cell r="L6">
            <v>526</v>
          </cell>
          <cell r="M6">
            <v>617</v>
          </cell>
          <cell r="N6">
            <v>525</v>
          </cell>
          <cell r="O6">
            <v>503</v>
          </cell>
        </row>
        <row r="7">
          <cell r="D7">
            <v>538</v>
          </cell>
          <cell r="E7">
            <v>534</v>
          </cell>
          <cell r="F7">
            <v>553</v>
          </cell>
          <cell r="G7">
            <v>523</v>
          </cell>
          <cell r="H7">
            <v>526</v>
          </cell>
          <cell r="I7">
            <v>527</v>
          </cell>
          <cell r="J7">
            <v>552</v>
          </cell>
          <cell r="K7">
            <v>604</v>
          </cell>
          <cell r="L7">
            <v>561</v>
          </cell>
          <cell r="M7">
            <v>562</v>
          </cell>
          <cell r="N7">
            <v>510</v>
          </cell>
          <cell r="O7">
            <v>514</v>
          </cell>
        </row>
        <row r="9">
          <cell r="C9">
            <v>918</v>
          </cell>
        </row>
        <row r="10">
          <cell r="C10">
            <v>826</v>
          </cell>
        </row>
        <row r="12">
          <cell r="C12">
            <v>922</v>
          </cell>
        </row>
        <row r="13">
          <cell r="C13">
            <v>925</v>
          </cell>
        </row>
        <row r="15">
          <cell r="C15">
            <v>995</v>
          </cell>
        </row>
        <row r="16">
          <cell r="C16">
            <v>983</v>
          </cell>
        </row>
        <row r="18">
          <cell r="C18">
            <v>882</v>
          </cell>
        </row>
        <row r="19">
          <cell r="C19">
            <v>829</v>
          </cell>
        </row>
        <row r="21">
          <cell r="C21">
            <v>360</v>
          </cell>
        </row>
        <row r="22">
          <cell r="C22">
            <v>301</v>
          </cell>
        </row>
        <row r="24">
          <cell r="C24">
            <v>855</v>
          </cell>
        </row>
        <row r="25">
          <cell r="C25">
            <v>827</v>
          </cell>
        </row>
        <row r="27">
          <cell r="C27">
            <v>319</v>
          </cell>
        </row>
        <row r="28">
          <cell r="C28">
            <v>325</v>
          </cell>
        </row>
        <row r="30">
          <cell r="C30">
            <v>326</v>
          </cell>
        </row>
        <row r="31">
          <cell r="C31">
            <v>316</v>
          </cell>
        </row>
        <row r="33">
          <cell r="C33">
            <v>772</v>
          </cell>
        </row>
        <row r="34">
          <cell r="C34">
            <v>758</v>
          </cell>
        </row>
        <row r="36">
          <cell r="C36">
            <v>395</v>
          </cell>
        </row>
        <row r="37">
          <cell r="C37">
            <v>414</v>
          </cell>
        </row>
        <row r="39">
          <cell r="C39">
            <v>6.7387611015595592</v>
          </cell>
          <cell r="D39">
            <v>6.8056288098748716</v>
          </cell>
          <cell r="E39">
            <v>7.0856847971265937</v>
          </cell>
          <cell r="F39">
            <v>6.4673263349390293</v>
          </cell>
          <cell r="G39">
            <v>6.6192473241638936</v>
          </cell>
          <cell r="H39">
            <v>6.757746776303498</v>
          </cell>
          <cell r="I39">
            <v>6.8696655813222414</v>
          </cell>
          <cell r="J39">
            <v>6.750241190808481</v>
          </cell>
          <cell r="K39">
            <v>7.2942193610997581</v>
          </cell>
          <cell r="L39">
            <v>6.7263460236310051</v>
          </cell>
          <cell r="M39">
            <v>7.0611382817117452</v>
          </cell>
          <cell r="N39">
            <v>6.4034338779663393</v>
          </cell>
          <cell r="O39">
            <v>6.0884991784327278</v>
          </cell>
        </row>
        <row r="40">
          <cell r="C40">
            <v>7.1794365130333118</v>
          </cell>
        </row>
        <row r="41">
          <cell r="C41">
            <v>6.4106568927577277</v>
          </cell>
        </row>
        <row r="42">
          <cell r="C42">
            <v>7.4872342277890702</v>
          </cell>
        </row>
        <row r="43">
          <cell r="C43">
            <v>8.0899875174944196</v>
          </cell>
        </row>
        <row r="44">
          <cell r="C44">
            <v>5.2364731046502415</v>
          </cell>
        </row>
        <row r="45">
          <cell r="C45">
            <v>7.5751434413309191</v>
          </cell>
        </row>
        <row r="46">
          <cell r="C46">
            <v>5.5867860365049617</v>
          </cell>
        </row>
        <row r="47">
          <cell r="C47">
            <v>4.6572023416587474</v>
          </cell>
        </row>
        <row r="48">
          <cell r="C48">
            <v>7.0852358503672281</v>
          </cell>
        </row>
        <row r="49">
          <cell r="C49">
            <v>5.7014391024285738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9">
          <cell r="D9">
            <v>83</v>
          </cell>
        </row>
        <row r="10">
          <cell r="D10">
            <v>87</v>
          </cell>
        </row>
        <row r="12">
          <cell r="D12">
            <v>76</v>
          </cell>
        </row>
        <row r="13">
          <cell r="D13">
            <v>87</v>
          </cell>
        </row>
        <row r="15">
          <cell r="D15">
            <v>70</v>
          </cell>
        </row>
        <row r="16">
          <cell r="D16">
            <v>93</v>
          </cell>
        </row>
        <row r="18">
          <cell r="D18">
            <v>75</v>
          </cell>
        </row>
        <row r="19">
          <cell r="D19">
            <v>88</v>
          </cell>
        </row>
        <row r="21">
          <cell r="D21">
            <v>31</v>
          </cell>
        </row>
        <row r="22">
          <cell r="D22">
            <v>29</v>
          </cell>
        </row>
        <row r="24">
          <cell r="D24">
            <v>49</v>
          </cell>
        </row>
        <row r="25">
          <cell r="D25">
            <v>81</v>
          </cell>
        </row>
        <row r="27">
          <cell r="D27">
            <v>22</v>
          </cell>
        </row>
        <row r="28">
          <cell r="D28">
            <v>34</v>
          </cell>
        </row>
        <row r="30">
          <cell r="D30">
            <v>24</v>
          </cell>
        </row>
        <row r="31">
          <cell r="D31">
            <v>33</v>
          </cell>
        </row>
        <row r="33">
          <cell r="D33">
            <v>70</v>
          </cell>
        </row>
        <row r="34">
          <cell r="D34">
            <v>75</v>
          </cell>
        </row>
        <row r="36">
          <cell r="D36">
            <v>30</v>
          </cell>
        </row>
        <row r="37">
          <cell r="D37">
            <v>45</v>
          </cell>
        </row>
      </sheetData>
      <sheetData sheetId="19"/>
      <sheetData sheetId="20"/>
      <sheetData sheetId="21"/>
      <sheetData sheetId="22"/>
      <sheetData sheetId="23"/>
      <sheetData sheetId="24"/>
      <sheetData sheetId="25"/>
      <sheetData sheetId="26"/>
      <sheetData sheetId="27"/>
      <sheetData sheetId="28">
        <row r="4">
          <cell r="B4">
            <v>1.137415445058547</v>
          </cell>
        </row>
        <row r="5">
          <cell r="B5">
            <v>1.0343977873390569</v>
          </cell>
        </row>
        <row r="6">
          <cell r="B6">
            <v>1.1384407103328884</v>
          </cell>
        </row>
        <row r="7">
          <cell r="B7">
            <v>1.2184032818374555</v>
          </cell>
        </row>
        <row r="8">
          <cell r="B8">
            <v>1.2376665192030247</v>
          </cell>
        </row>
        <row r="9">
          <cell r="B9">
            <v>1.0463892763776905</v>
          </cell>
        </row>
        <row r="10">
          <cell r="B10">
            <v>1.1050630513320499</v>
          </cell>
        </row>
        <row r="11">
          <cell r="B11">
            <v>1.191998278144442</v>
          </cell>
        </row>
        <row r="12">
          <cell r="B12">
            <v>1.0259412132870365</v>
          </cell>
        </row>
        <row r="13">
          <cell r="B13">
            <v>1.1927759177592938</v>
          </cell>
        </row>
        <row r="14">
          <cell r="B14">
            <v>1.1396337851138483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年次別，死亡数・粗死亡率・年齢調整死亡率・死亡性比"/>
      <sheetName val="2　区別，年次別死亡数・死亡率"/>
      <sheetName val="3　月・性別，区別死亡数"/>
      <sheetName val="4 年次別，死因順位"/>
      <sheetName val="5　死因順位・総数"/>
      <sheetName val="5　死因順位・男"/>
      <sheetName val="5　死因順位・女"/>
      <sheetName val="6　死亡の場所別，年次別死亡数・百分率"/>
      <sheetName val="7 死亡の場所別，区別死亡数"/>
      <sheetName val="8 性・年齢別，年次別死亡数"/>
      <sheetName val="9 性・年齢別，区別死亡数"/>
      <sheetName val="10-1 年次別，選択死因分類別死亡数及・率"/>
      <sheetName val="10-2 年次別，選択死因分類別死亡数及・率"/>
      <sheetName val="11 区別，選択死因分類別死亡数・率"/>
      <sheetName val="12　区別，5歳階級別，選択死因分類別死亡数"/>
      <sheetName val="12-10"/>
      <sheetName val="12-20"/>
      <sheetName val="12-30"/>
      <sheetName val="12-40"/>
      <sheetName val="12-45"/>
      <sheetName val="12-50"/>
      <sheetName val="12-55"/>
      <sheetName val="12-60"/>
      <sheetName val="12-70"/>
      <sheetName val="12-75"/>
      <sheetName val="13　月別，性・死因簡単分類別死亡数"/>
      <sheetName val="14　年齢階級別，性・死因簡単分類別死亡数 "/>
      <sheetName val="15　悪性新生物の部位別，性・年齢階級別死亡数"/>
      <sheetName val="16　死因別死亡確率"/>
      <sheetName val="17　主な死因別死亡確率の推移"/>
      <sheetName val="基礎資料1"/>
      <sheetName val="基礎資料2"/>
      <sheetName val="調整死亡率算出"/>
      <sheetName val="12-10　算出"/>
      <sheetName val="12-20　算出"/>
      <sheetName val="12-30　算出"/>
      <sheetName val="12-40　算出"/>
      <sheetName val="12-45　算出"/>
      <sheetName val="12-50　算出"/>
      <sheetName val="12-55　算出"/>
      <sheetName val="12-60　算出"/>
      <sheetName val="12-70　算出"/>
      <sheetName val="12-75　算出"/>
      <sheetName val="Sheet1"/>
    </sheetNames>
    <sheetDataSet>
      <sheetData sheetId="0">
        <row r="57">
          <cell r="B57">
            <v>19343</v>
          </cell>
          <cell r="E57">
            <v>9.839059177797898</v>
          </cell>
        </row>
      </sheetData>
      <sheetData sheetId="1"/>
      <sheetData sheetId="2">
        <row r="6">
          <cell r="D6">
            <v>916</v>
          </cell>
          <cell r="E6">
            <v>881</v>
          </cell>
          <cell r="F6">
            <v>881</v>
          </cell>
          <cell r="G6">
            <v>786</v>
          </cell>
          <cell r="H6">
            <v>797</v>
          </cell>
          <cell r="I6">
            <v>747</v>
          </cell>
          <cell r="J6">
            <v>770</v>
          </cell>
          <cell r="K6">
            <v>760</v>
          </cell>
          <cell r="L6">
            <v>811</v>
          </cell>
          <cell r="M6">
            <v>787</v>
          </cell>
          <cell r="N6">
            <v>879</v>
          </cell>
          <cell r="O6">
            <v>910</v>
          </cell>
        </row>
        <row r="7">
          <cell r="D7">
            <v>917</v>
          </cell>
          <cell r="E7">
            <v>743</v>
          </cell>
          <cell r="F7">
            <v>843</v>
          </cell>
          <cell r="G7">
            <v>750</v>
          </cell>
          <cell r="H7">
            <v>766</v>
          </cell>
          <cell r="I7">
            <v>685</v>
          </cell>
          <cell r="J7">
            <v>750</v>
          </cell>
          <cell r="K7">
            <v>740</v>
          </cell>
          <cell r="L7">
            <v>783</v>
          </cell>
          <cell r="M7">
            <v>816</v>
          </cell>
          <cell r="N7">
            <v>809</v>
          </cell>
          <cell r="O7">
            <v>816</v>
          </cell>
        </row>
        <row r="9">
          <cell r="C9">
            <v>1056</v>
          </cell>
        </row>
        <row r="10">
          <cell r="C10">
            <v>1118</v>
          </cell>
        </row>
        <row r="12">
          <cell r="C12">
            <v>1477</v>
          </cell>
        </row>
        <row r="13">
          <cell r="C13">
            <v>1365</v>
          </cell>
        </row>
        <row r="15">
          <cell r="C15">
            <v>1319</v>
          </cell>
        </row>
        <row r="16">
          <cell r="C16">
            <v>1193</v>
          </cell>
        </row>
        <row r="18">
          <cell r="C18">
            <v>1053</v>
          </cell>
        </row>
        <row r="19">
          <cell r="C19">
            <v>979</v>
          </cell>
        </row>
        <row r="21">
          <cell r="C21">
            <v>625</v>
          </cell>
        </row>
        <row r="22">
          <cell r="C22">
            <v>643</v>
          </cell>
        </row>
        <row r="24">
          <cell r="C24">
            <v>1047</v>
          </cell>
        </row>
        <row r="25">
          <cell r="C25">
            <v>1000</v>
          </cell>
        </row>
        <row r="27">
          <cell r="C27">
            <v>600</v>
          </cell>
        </row>
        <row r="28">
          <cell r="C28">
            <v>537</v>
          </cell>
        </row>
        <row r="30">
          <cell r="C30">
            <v>886</v>
          </cell>
        </row>
        <row r="31">
          <cell r="C31">
            <v>824</v>
          </cell>
        </row>
        <row r="33">
          <cell r="C33">
            <v>1055</v>
          </cell>
        </row>
        <row r="34">
          <cell r="C34">
            <v>1012</v>
          </cell>
        </row>
        <row r="36">
          <cell r="C36">
            <v>807</v>
          </cell>
        </row>
        <row r="37">
          <cell r="C37">
            <v>747</v>
          </cell>
        </row>
        <row r="39">
          <cell r="C39">
            <v>9.839059177797898</v>
          </cell>
          <cell r="D39">
            <v>10.990940624229637</v>
          </cell>
          <cell r="E39">
            <v>10.784584920837478</v>
          </cell>
          <cell r="F39">
            <v>10.342922635839411</v>
          </cell>
          <cell r="G39">
            <v>9.5287384160409943</v>
          </cell>
          <cell r="H39">
            <v>9.3637927405694743</v>
          </cell>
          <cell r="I39">
            <v>8.8624874886968019</v>
          </cell>
          <cell r="J39">
            <v>9.104140736494136</v>
          </cell>
          <cell r="K39">
            <v>8.9830287698272873</v>
          </cell>
          <cell r="L39">
            <v>9.8636573704395794</v>
          </cell>
          <cell r="M39">
            <v>9.6005128630906924</v>
          </cell>
          <cell r="N39">
            <v>10.443474769089065</v>
          </cell>
          <cell r="O39">
            <v>10.333087101253577</v>
          </cell>
        </row>
        <row r="40">
          <cell r="C40">
            <v>8.9495957450312051</v>
          </cell>
        </row>
        <row r="41">
          <cell r="C41">
            <v>9.8641509957863889</v>
          </cell>
        </row>
        <row r="42">
          <cell r="C42">
            <v>9.5085603539970389</v>
          </cell>
        </row>
        <row r="43">
          <cell r="C43">
            <v>9.6077467186140648</v>
          </cell>
        </row>
        <row r="44">
          <cell r="C44">
            <v>10.04515566822467</v>
          </cell>
        </row>
        <row r="45">
          <cell r="C45">
            <v>9.2189765900145009</v>
          </cell>
        </row>
        <row r="46">
          <cell r="C46">
            <v>9.8636268998542569</v>
          </cell>
        </row>
        <row r="47">
          <cell r="C47">
            <v>12.404697825913486</v>
          </cell>
        </row>
        <row r="48">
          <cell r="C48">
            <v>9.5720147076529809</v>
          </cell>
        </row>
        <row r="49">
          <cell r="C49">
            <v>10.95183728698888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年次別，乳児死亡数・新生児死亡数・率・死亡性比・割合"/>
      <sheetName val="2　区別，年次別乳児死亡数・率"/>
      <sheetName val="3　乳児死亡数，月・性・区別"/>
      <sheetName val="4 年次別，乳児死因順位"/>
      <sheetName val="5 生存期間別，乳児死亡数・率"/>
      <sheetName val="6　生存期間・性別，区別乳児死亡数"/>
      <sheetName val="7　月・性別，乳児死因簡単分類別死亡数"/>
      <sheetName val="8 死亡の場所別，年次別死亡数・百分率"/>
      <sheetName val="9 生存期間・性別，乳児簡単死因分類別死亡数"/>
      <sheetName val="10　体重別，病死乳児死亡数"/>
      <sheetName val="体重別，単産-複産・母の年齢階級別乳児死亡数"/>
      <sheetName val="月・性別，区別死亡率"/>
      <sheetName val="死亡の場所別，区別死亡数"/>
    </sheetNames>
    <sheetDataSet>
      <sheetData sheetId="0">
        <row r="57">
          <cell r="C57">
            <v>34</v>
          </cell>
          <cell r="F57">
            <v>2.5664251207729469</v>
          </cell>
          <cell r="I57">
            <v>20</v>
          </cell>
          <cell r="L57">
            <v>1.5096618357487923</v>
          </cell>
        </row>
      </sheetData>
      <sheetData sheetId="1"/>
      <sheetData sheetId="2">
        <row r="5">
          <cell r="D5">
            <v>1</v>
          </cell>
          <cell r="E5">
            <v>0</v>
          </cell>
          <cell r="F5">
            <v>1</v>
          </cell>
          <cell r="G5">
            <v>0</v>
          </cell>
          <cell r="H5">
            <v>2</v>
          </cell>
          <cell r="I5">
            <v>5</v>
          </cell>
          <cell r="J5">
            <v>0</v>
          </cell>
          <cell r="K5">
            <v>2</v>
          </cell>
          <cell r="L5">
            <v>2</v>
          </cell>
          <cell r="M5">
            <v>0</v>
          </cell>
          <cell r="N5">
            <v>1</v>
          </cell>
          <cell r="O5">
            <v>2</v>
          </cell>
        </row>
        <row r="6">
          <cell r="D6">
            <v>1</v>
          </cell>
          <cell r="E6">
            <v>0</v>
          </cell>
          <cell r="F6">
            <v>2</v>
          </cell>
          <cell r="G6">
            <v>3</v>
          </cell>
          <cell r="H6">
            <v>1</v>
          </cell>
          <cell r="I6">
            <v>0</v>
          </cell>
          <cell r="J6">
            <v>1</v>
          </cell>
          <cell r="K6">
            <v>4</v>
          </cell>
          <cell r="L6">
            <v>2</v>
          </cell>
          <cell r="M6">
            <v>1</v>
          </cell>
          <cell r="N6">
            <v>2</v>
          </cell>
          <cell r="O6">
            <v>1</v>
          </cell>
        </row>
        <row r="8">
          <cell r="C8">
            <v>3</v>
          </cell>
        </row>
        <row r="9">
          <cell r="C9">
            <v>3</v>
          </cell>
        </row>
        <row r="11">
          <cell r="C11">
            <v>2</v>
          </cell>
        </row>
        <row r="12">
          <cell r="C12">
            <v>1</v>
          </cell>
        </row>
        <row r="14">
          <cell r="C14">
            <v>3</v>
          </cell>
        </row>
        <row r="15">
          <cell r="C15">
            <v>2</v>
          </cell>
        </row>
        <row r="17">
          <cell r="C17">
            <v>1</v>
          </cell>
        </row>
        <row r="18">
          <cell r="C18">
            <v>3</v>
          </cell>
        </row>
        <row r="20">
          <cell r="C20">
            <v>2</v>
          </cell>
        </row>
        <row r="21">
          <cell r="C21">
            <v>1</v>
          </cell>
        </row>
        <row r="23">
          <cell r="C23">
            <v>2</v>
          </cell>
        </row>
        <row r="24">
          <cell r="C24">
            <v>2</v>
          </cell>
        </row>
        <row r="26">
          <cell r="C26">
            <v>1</v>
          </cell>
        </row>
        <row r="27">
          <cell r="C27">
            <v>1</v>
          </cell>
        </row>
        <row r="29">
          <cell r="C29">
            <v>1</v>
          </cell>
        </row>
        <row r="30">
          <cell r="C30">
            <v>1</v>
          </cell>
        </row>
        <row r="32">
          <cell r="C32">
            <v>1</v>
          </cell>
        </row>
        <row r="33">
          <cell r="C33">
            <v>2</v>
          </cell>
        </row>
        <row r="35">
          <cell r="C35">
            <v>0</v>
          </cell>
        </row>
        <row r="36">
          <cell r="C36">
            <v>2</v>
          </cell>
        </row>
      </sheetData>
      <sheetData sheetId="3"/>
      <sheetData sheetId="4"/>
      <sheetData sheetId="5">
        <row r="10">
          <cell r="O10">
            <v>3</v>
          </cell>
        </row>
        <row r="11">
          <cell r="O11">
            <v>2</v>
          </cell>
        </row>
        <row r="13">
          <cell r="O13">
            <v>1</v>
          </cell>
        </row>
        <row r="14">
          <cell r="O14">
            <v>0</v>
          </cell>
        </row>
        <row r="16">
          <cell r="O16">
            <v>3</v>
          </cell>
        </row>
        <row r="17">
          <cell r="O17">
            <v>1</v>
          </cell>
        </row>
        <row r="19">
          <cell r="O19">
            <v>0</v>
          </cell>
        </row>
        <row r="20">
          <cell r="O20">
            <v>1</v>
          </cell>
        </row>
        <row r="22">
          <cell r="O22">
            <v>2</v>
          </cell>
        </row>
        <row r="23">
          <cell r="O23">
            <v>0</v>
          </cell>
        </row>
        <row r="25">
          <cell r="O25">
            <v>1</v>
          </cell>
        </row>
        <row r="26">
          <cell r="O26">
            <v>1</v>
          </cell>
        </row>
        <row r="28">
          <cell r="O28">
            <v>0</v>
          </cell>
        </row>
        <row r="29">
          <cell r="O29">
            <v>1</v>
          </cell>
        </row>
        <row r="31">
          <cell r="O31">
            <v>0</v>
          </cell>
        </row>
        <row r="32">
          <cell r="O32">
            <v>1</v>
          </cell>
        </row>
        <row r="34">
          <cell r="O34">
            <v>1</v>
          </cell>
        </row>
        <row r="35">
          <cell r="O35">
            <v>1</v>
          </cell>
        </row>
        <row r="37">
          <cell r="O37">
            <v>0</v>
          </cell>
        </row>
        <row r="38">
          <cell r="O38">
            <v>1</v>
          </cell>
        </row>
      </sheetData>
      <sheetData sheetId="6"/>
      <sheetData sheetId="7"/>
      <sheetData sheetId="8"/>
      <sheetData sheetId="9"/>
      <sheetData sheetId="10"/>
      <sheetData sheetId="11">
        <row r="4">
          <cell r="B4">
            <v>2.5664251207729469</v>
          </cell>
          <cell r="C4">
            <v>1.7040586943175478</v>
          </cell>
          <cell r="D4">
            <v>0</v>
          </cell>
          <cell r="E4">
            <v>2.5590509776976953</v>
          </cell>
          <cell r="F4">
            <v>2.6689090377303302</v>
          </cell>
          <cell r="G4">
            <v>2.5896320121085989</v>
          </cell>
          <cell r="H4">
            <v>4.4635214126739555</v>
          </cell>
          <cell r="I4">
            <v>0.87391030567706507</v>
          </cell>
          <cell r="J4">
            <v>5.2287144763764761</v>
          </cell>
          <cell r="K4">
            <v>3.6256177208274352</v>
          </cell>
          <cell r="L4">
            <v>0.87599088969474725</v>
          </cell>
          <cell r="M4">
            <v>2.7418870192307692</v>
          </cell>
          <cell r="N4">
            <v>2.6662575970079478</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年次別，死産数・死産率・死産性比"/>
      <sheetName val="2 年次別・自然－人工別，死産数・死産率・割合"/>
      <sheetName val="3-総数 死産数及び死産率，自然－人工･年次･区別"/>
      <sheetName val="3-自然"/>
      <sheetName val="3-人工"/>
      <sheetName val="4　月・自然-人工別，区別死産数"/>
      <sheetName val="5　月・自然-人工別，区別死産率"/>
      <sheetName val="6　自然-人工・出産の場所別，死産数・百分率"/>
      <sheetName val="7　母の年齢階級別死産数・百分率"/>
      <sheetName val="8-総数　妊娠期間別，自然－人工・年次別死産数・百分率"/>
      <sheetName val="8-自然"/>
      <sheetName val="8-人工"/>
      <sheetName val="9　妊娠期間・自然－人工別，死産原因別死産数"/>
      <sheetName val="7　自然－人工・嫡出子－非摘出子別，区別死産数・百分率"/>
    </sheetNames>
    <sheetDataSet>
      <sheetData sheetId="0"/>
      <sheetData sheetId="1">
        <row r="56">
          <cell r="B56">
            <v>346</v>
          </cell>
          <cell r="C56">
            <v>138</v>
          </cell>
          <cell r="D56">
            <v>208</v>
          </cell>
          <cell r="E56">
            <v>25.452405473002795</v>
          </cell>
          <cell r="F56">
            <v>10.151537442989554</v>
          </cell>
          <cell r="G56">
            <v>15.300868030013241</v>
          </cell>
        </row>
      </sheetData>
      <sheetData sheetId="2"/>
      <sheetData sheetId="3"/>
      <sheetData sheetId="4"/>
      <sheetData sheetId="5">
        <row r="17">
          <cell r="C17">
            <v>14</v>
          </cell>
          <cell r="D17">
            <v>11</v>
          </cell>
          <cell r="E17">
            <v>12</v>
          </cell>
          <cell r="F17">
            <v>8</v>
          </cell>
          <cell r="G17">
            <v>14</v>
          </cell>
          <cell r="H17">
            <v>11</v>
          </cell>
          <cell r="I17">
            <v>5</v>
          </cell>
          <cell r="J17">
            <v>14</v>
          </cell>
          <cell r="K17">
            <v>11</v>
          </cell>
          <cell r="L17">
            <v>13</v>
          </cell>
          <cell r="M17">
            <v>16</v>
          </cell>
          <cell r="N17">
            <v>9</v>
          </cell>
        </row>
        <row r="18">
          <cell r="B18">
            <v>21</v>
          </cell>
        </row>
        <row r="19">
          <cell r="B19">
            <v>20</v>
          </cell>
        </row>
        <row r="20">
          <cell r="B20">
            <v>17</v>
          </cell>
        </row>
        <row r="21">
          <cell r="B21">
            <v>17</v>
          </cell>
        </row>
        <row r="22">
          <cell r="B22">
            <v>8</v>
          </cell>
        </row>
        <row r="23">
          <cell r="B23">
            <v>16</v>
          </cell>
        </row>
        <row r="24">
          <cell r="B24">
            <v>3</v>
          </cell>
        </row>
        <row r="25">
          <cell r="B25">
            <v>12</v>
          </cell>
        </row>
        <row r="26">
          <cell r="B26">
            <v>17</v>
          </cell>
        </row>
        <row r="27">
          <cell r="B27">
            <v>7</v>
          </cell>
        </row>
        <row r="29">
          <cell r="C29">
            <v>21</v>
          </cell>
          <cell r="D29">
            <v>10</v>
          </cell>
          <cell r="E29">
            <v>14</v>
          </cell>
          <cell r="F29">
            <v>14</v>
          </cell>
          <cell r="G29">
            <v>15</v>
          </cell>
          <cell r="H29">
            <v>19</v>
          </cell>
          <cell r="I29">
            <v>18</v>
          </cell>
          <cell r="J29">
            <v>21</v>
          </cell>
          <cell r="K29">
            <v>12</v>
          </cell>
          <cell r="L29">
            <v>28</v>
          </cell>
          <cell r="M29">
            <v>18</v>
          </cell>
          <cell r="N29">
            <v>18</v>
          </cell>
        </row>
        <row r="30">
          <cell r="B30">
            <v>58</v>
          </cell>
        </row>
        <row r="31">
          <cell r="B31">
            <v>17</v>
          </cell>
        </row>
        <row r="32">
          <cell r="B32">
            <v>37</v>
          </cell>
        </row>
        <row r="33">
          <cell r="B33">
            <v>18</v>
          </cell>
        </row>
        <row r="34">
          <cell r="B34">
            <v>8</v>
          </cell>
        </row>
        <row r="35">
          <cell r="B35">
            <v>21</v>
          </cell>
        </row>
        <row r="36">
          <cell r="B36">
            <v>7</v>
          </cell>
        </row>
        <row r="37">
          <cell r="B37">
            <v>10</v>
          </cell>
        </row>
        <row r="38">
          <cell r="B38">
            <v>23</v>
          </cell>
        </row>
        <row r="39">
          <cell r="B39">
            <v>9</v>
          </cell>
        </row>
      </sheetData>
      <sheetData sheetId="6">
        <row r="5">
          <cell r="B5">
            <v>25.452405473002795</v>
          </cell>
          <cell r="C5">
            <v>29.914529914529915</v>
          </cell>
          <cell r="D5">
            <v>19.301470588235293</v>
          </cell>
          <cell r="E5">
            <v>23.55072463768116</v>
          </cell>
          <cell r="F5">
            <v>20.202020202020204</v>
          </cell>
          <cell r="G5">
            <v>25.064822817631807</v>
          </cell>
          <cell r="H5">
            <v>26.315789473684209</v>
          </cell>
          <cell r="I5">
            <v>20</v>
          </cell>
          <cell r="J5">
            <v>27.932960893854748</v>
          </cell>
          <cell r="K5">
            <v>20.72072072072072</v>
          </cell>
          <cell r="L5">
            <v>33.606557377049178</v>
          </cell>
          <cell r="M5">
            <v>31.805425631431245</v>
          </cell>
          <cell r="N5">
            <v>25.862068965517242</v>
          </cell>
        </row>
        <row r="6">
          <cell r="B6">
            <v>43.335161821173891</v>
          </cell>
        </row>
        <row r="7">
          <cell r="B7">
            <v>19.639065817409765</v>
          </cell>
        </row>
        <row r="8">
          <cell r="B8">
            <v>26.5748031496063</v>
          </cell>
        </row>
        <row r="9">
          <cell r="B9">
            <v>20.045819014891183</v>
          </cell>
        </row>
        <row r="10">
          <cell r="B10">
            <v>23.633677991137372</v>
          </cell>
        </row>
        <row r="11">
          <cell r="B11">
            <v>21.524141942990109</v>
          </cell>
        </row>
        <row r="12">
          <cell r="B12">
            <v>15.290519877675841</v>
          </cell>
        </row>
        <row r="13">
          <cell r="B13">
            <v>33.132530120481931</v>
          </cell>
        </row>
        <row r="14">
          <cell r="B14">
            <v>25.477707006369428</v>
          </cell>
        </row>
        <row r="15">
          <cell r="B15">
            <v>19.393939393939394</v>
          </cell>
        </row>
        <row r="17">
          <cell r="B17">
            <v>10.151537442989554</v>
          </cell>
          <cell r="C17">
            <v>11.965811965811966</v>
          </cell>
          <cell r="D17">
            <v>10.11029411764706</v>
          </cell>
          <cell r="E17">
            <v>10.869565217391305</v>
          </cell>
          <cell r="F17">
            <v>7.3461891643709825</v>
          </cell>
          <cell r="G17">
            <v>12.100259291270527</v>
          </cell>
          <cell r="H17">
            <v>9.6491228070175445</v>
          </cell>
          <cell r="I17">
            <v>4.3478260869565215</v>
          </cell>
          <cell r="J17">
            <v>11.173184357541899</v>
          </cell>
          <cell r="K17">
            <v>9.9099099099099099</v>
          </cell>
          <cell r="L17">
            <v>10.655737704918032</v>
          </cell>
          <cell r="M17">
            <v>14.967259120673527</v>
          </cell>
          <cell r="N17">
            <v>8.6206896551724128</v>
          </cell>
        </row>
        <row r="18">
          <cell r="B18">
            <v>11.519473395501921</v>
          </cell>
        </row>
        <row r="19">
          <cell r="B19">
            <v>10.615711252653927</v>
          </cell>
        </row>
        <row r="20">
          <cell r="B20">
            <v>8.3661417322834648</v>
          </cell>
        </row>
        <row r="21">
          <cell r="B21">
            <v>9.7365406643757169</v>
          </cell>
        </row>
        <row r="22">
          <cell r="B22">
            <v>11.816838995568686</v>
          </cell>
        </row>
        <row r="23">
          <cell r="B23">
            <v>9.3077370564281559</v>
          </cell>
        </row>
        <row r="24">
          <cell r="B24">
            <v>4.5871559633027523</v>
          </cell>
        </row>
        <row r="25">
          <cell r="B25">
            <v>18.072289156626507</v>
          </cell>
        </row>
        <row r="26">
          <cell r="B26">
            <v>10.828025477707005</v>
          </cell>
        </row>
        <row r="27">
          <cell r="B27">
            <v>8.4848484848484862</v>
          </cell>
        </row>
        <row r="29">
          <cell r="B29">
            <v>15.300868030013241</v>
          </cell>
          <cell r="C29">
            <v>17.948717948717949</v>
          </cell>
          <cell r="D29">
            <v>9.1911764705882355</v>
          </cell>
          <cell r="E29">
            <v>12.681159420289855</v>
          </cell>
          <cell r="F29">
            <v>12.855831037649219</v>
          </cell>
          <cell r="G29">
            <v>12.96456352636128</v>
          </cell>
          <cell r="H29">
            <v>16.666666666666668</v>
          </cell>
          <cell r="I29">
            <v>15.65217391304348</v>
          </cell>
          <cell r="J29">
            <v>16.759776536312849</v>
          </cell>
          <cell r="K29">
            <v>10.810810810810811</v>
          </cell>
          <cell r="L29">
            <v>22.950819672131146</v>
          </cell>
          <cell r="M29">
            <v>16.83816651075772</v>
          </cell>
          <cell r="N29">
            <v>17.241379310344826</v>
          </cell>
        </row>
        <row r="30">
          <cell r="B30">
            <v>31.815688425671972</v>
          </cell>
        </row>
        <row r="31">
          <cell r="B31">
            <v>9.023354564755838</v>
          </cell>
        </row>
        <row r="32">
          <cell r="B32">
            <v>18.208661417322833</v>
          </cell>
        </row>
        <row r="33">
          <cell r="B33">
            <v>10.309278350515465</v>
          </cell>
        </row>
        <row r="34">
          <cell r="B34">
            <v>11.816838995568686</v>
          </cell>
        </row>
        <row r="35">
          <cell r="B35">
            <v>12.216404886561953</v>
          </cell>
        </row>
        <row r="36">
          <cell r="B36">
            <v>10.703363914373089</v>
          </cell>
        </row>
        <row r="37">
          <cell r="B37">
            <v>15.060240963855422</v>
          </cell>
        </row>
        <row r="38">
          <cell r="B38">
            <v>14.64968152866242</v>
          </cell>
        </row>
        <row r="39">
          <cell r="B39">
            <v>10.90909090909091</v>
          </cell>
        </row>
      </sheetData>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年次別，性・22週以後－早期新生児別周産期死亡数・率"/>
      <sheetName val="2　区・性別，22週以後－早期新生児別周産期死亡数・率"/>
      <sheetName val="3 母の年齢階級別，22週以後－早期新生児別周産期死亡数・率"/>
      <sheetName val="4 性・出産時の体重別，22週以後－早期新生児別周産期死亡数"/>
      <sheetName val="月・区別，22週以後－早期新生児別周産期死亡数"/>
      <sheetName val="月・区別，22週以後－早期新生児別周産期死亡率"/>
    </sheetNames>
    <sheetDataSet>
      <sheetData sheetId="0">
        <row r="57">
          <cell r="B57">
            <v>47</v>
          </cell>
          <cell r="F57">
            <v>32</v>
          </cell>
          <cell r="J57">
            <v>15</v>
          </cell>
          <cell r="M57">
            <v>3.5391566265060241</v>
          </cell>
          <cell r="P57">
            <v>2.4096385542168677</v>
          </cell>
          <cell r="S57">
            <v>1.1322463768115942</v>
          </cell>
        </row>
      </sheetData>
      <sheetData sheetId="1">
        <row r="6">
          <cell r="F6">
            <v>4</v>
          </cell>
          <cell r="J6">
            <v>2</v>
          </cell>
        </row>
        <row r="7">
          <cell r="F7">
            <v>7</v>
          </cell>
          <cell r="J7">
            <v>1</v>
          </cell>
        </row>
        <row r="8">
          <cell r="F8">
            <v>2</v>
          </cell>
          <cell r="J8">
            <v>3</v>
          </cell>
        </row>
        <row r="9">
          <cell r="F9">
            <v>3</v>
          </cell>
          <cell r="J9">
            <v>1</v>
          </cell>
        </row>
        <row r="10">
          <cell r="F10">
            <v>2</v>
          </cell>
          <cell r="J10">
            <v>2</v>
          </cell>
        </row>
        <row r="11">
          <cell r="F11">
            <v>5</v>
          </cell>
          <cell r="J11">
            <v>2</v>
          </cell>
        </row>
        <row r="12">
          <cell r="F12">
            <v>0</v>
          </cell>
          <cell r="J12">
            <v>1</v>
          </cell>
        </row>
        <row r="13">
          <cell r="F13">
            <v>3</v>
          </cell>
          <cell r="J13">
            <v>0</v>
          </cell>
        </row>
        <row r="14">
          <cell r="F14">
            <v>5</v>
          </cell>
          <cell r="J14">
            <v>2</v>
          </cell>
        </row>
        <row r="15">
          <cell r="F15">
            <v>1</v>
          </cell>
          <cell r="J15">
            <v>1</v>
          </cell>
        </row>
        <row r="18">
          <cell r="B18">
            <v>3.5391566265060241</v>
          </cell>
          <cell r="F18">
            <v>2.4096385542168677</v>
          </cell>
          <cell r="J18">
            <v>1.1322463768115942</v>
          </cell>
        </row>
        <row r="19">
          <cell r="B19">
            <v>3.432494279176201</v>
          </cell>
          <cell r="F19">
            <v>2.2883295194508011</v>
          </cell>
          <cell r="J19">
            <v>1.1467889908256881</v>
          </cell>
        </row>
        <row r="20">
          <cell r="B20">
            <v>4.3149946062567421</v>
          </cell>
          <cell r="F20">
            <v>3.7756202804746497</v>
          </cell>
          <cell r="J20">
            <v>0.54141851651326478</v>
          </cell>
        </row>
        <row r="21">
          <cell r="B21">
            <v>2.5252525252525255</v>
          </cell>
          <cell r="F21">
            <v>1.0101010101010102</v>
          </cell>
          <cell r="J21">
            <v>1.5166835187057635</v>
          </cell>
        </row>
        <row r="22">
          <cell r="B22">
            <v>2.3337222870478409</v>
          </cell>
          <cell r="F22">
            <v>1.750291715285881</v>
          </cell>
          <cell r="J22">
            <v>0.58445353594389238</v>
          </cell>
        </row>
        <row r="23">
          <cell r="B23">
            <v>6.0331825037707389</v>
          </cell>
          <cell r="F23">
            <v>3.0165912518853695</v>
          </cell>
          <cell r="J23">
            <v>3.0257186081694405</v>
          </cell>
        </row>
        <row r="24">
          <cell r="B24">
            <v>4.1493775933609962</v>
          </cell>
          <cell r="F24">
            <v>2.9638411381149967</v>
          </cell>
          <cell r="J24">
            <v>1.1890606420927465</v>
          </cell>
        </row>
        <row r="25">
          <cell r="B25">
            <v>1.5527950310559004</v>
          </cell>
          <cell r="F25">
            <v>0</v>
          </cell>
          <cell r="J25">
            <v>1.5527950310559004</v>
          </cell>
        </row>
        <row r="26">
          <cell r="B26">
            <v>4.6511627906976747</v>
          </cell>
          <cell r="F26">
            <v>4.6511627906976747</v>
          </cell>
          <cell r="J26">
            <v>0</v>
          </cell>
        </row>
        <row r="27">
          <cell r="B27">
            <v>4.5602605863192176</v>
          </cell>
          <cell r="F27">
            <v>3.2573289902280131</v>
          </cell>
          <cell r="J27">
            <v>1.3071895424836601</v>
          </cell>
        </row>
        <row r="28">
          <cell r="B28">
            <v>2.4691358024691357</v>
          </cell>
          <cell r="F28">
            <v>1.2345679012345678</v>
          </cell>
          <cell r="J28">
            <v>1.2360939431396785</v>
          </cell>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初婚-再婚別，年次別婚姻件数・再婚の割合・婚姻率"/>
      <sheetName val="2　初婚再婚の組合せ別，年次別婚姻件数・再婚割合"/>
      <sheetName val="3　初婚再婚の組合せ別，区別婚姻件数・再婚割合 "/>
      <sheetName val="4　届出月別，区別婚姻件数・百分率"/>
      <sheetName val="5 夫妻の年齢別（5歳階級），婚姻件数・百分率"/>
      <sheetName val="6 夫妻の年齢別（5歳階級），初婚夫妻の婚姻件数・百分率"/>
      <sheetName val="7 年次別平均婚姻年齢・年齢差"/>
      <sheetName val="8 婚姻件数，夫妻の年齢差別"/>
    </sheetNames>
    <sheetDataSet>
      <sheetData sheetId="0">
        <row r="57">
          <cell r="B57">
            <v>9878</v>
          </cell>
          <cell r="I57">
            <v>5.0245683998494357</v>
          </cell>
        </row>
      </sheetData>
      <sheetData sheetId="1"/>
      <sheetData sheetId="2">
        <row r="6">
          <cell r="B6">
            <v>1556</v>
          </cell>
        </row>
        <row r="7">
          <cell r="B7">
            <v>1213</v>
          </cell>
        </row>
        <row r="8">
          <cell r="B8">
            <v>1408</v>
          </cell>
        </row>
        <row r="9">
          <cell r="B9">
            <v>1455</v>
          </cell>
        </row>
        <row r="10">
          <cell r="B10">
            <v>440</v>
          </cell>
        </row>
        <row r="11">
          <cell r="B11">
            <v>1458</v>
          </cell>
        </row>
        <row r="12">
          <cell r="B12">
            <v>312</v>
          </cell>
        </row>
        <row r="13">
          <cell r="B13">
            <v>445</v>
          </cell>
        </row>
        <row r="14">
          <cell r="B14">
            <v>1132</v>
          </cell>
        </row>
        <row r="15">
          <cell r="B15">
            <v>459</v>
          </cell>
        </row>
      </sheetData>
      <sheetData sheetId="3">
        <row r="5">
          <cell r="C5">
            <v>668</v>
          </cell>
          <cell r="D5">
            <v>882</v>
          </cell>
          <cell r="E5">
            <v>933</v>
          </cell>
          <cell r="F5">
            <v>829</v>
          </cell>
          <cell r="G5">
            <v>747</v>
          </cell>
          <cell r="H5">
            <v>713</v>
          </cell>
          <cell r="I5">
            <v>845</v>
          </cell>
          <cell r="J5">
            <v>770</v>
          </cell>
          <cell r="K5">
            <v>927</v>
          </cell>
          <cell r="L5">
            <v>703</v>
          </cell>
          <cell r="M5">
            <v>994</v>
          </cell>
          <cell r="N5">
            <v>867</v>
          </cell>
        </row>
      </sheetData>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離婚の種類別，年次別離婚件数・百分率"/>
      <sheetName val="2 届出月別，区別離婚件数・百分率"/>
      <sheetName val="3 同居期間別，年次別離婚件数及び百分率"/>
      <sheetName val="4　同居期間別，離婚の種類別離婚件数及び百分率"/>
      <sheetName val="5　同居期間別，区別離婚件数"/>
      <sheetName val="6 夫妻の年齢別，離婚件数・百分率"/>
      <sheetName val="7 親権を行う子の数別，年次別離婚件数・百分率"/>
    </sheetNames>
    <sheetDataSet>
      <sheetData sheetId="0">
        <row r="118">
          <cell r="B118">
            <v>4024</v>
          </cell>
          <cell r="P118">
            <v>2.0468579915968954</v>
          </cell>
        </row>
      </sheetData>
      <sheetData sheetId="1">
        <row r="5">
          <cell r="C5">
            <v>323</v>
          </cell>
          <cell r="D5">
            <v>309</v>
          </cell>
          <cell r="E5">
            <v>445</v>
          </cell>
          <cell r="F5">
            <v>338</v>
          </cell>
          <cell r="G5">
            <v>341</v>
          </cell>
          <cell r="H5">
            <v>322</v>
          </cell>
          <cell r="I5">
            <v>355</v>
          </cell>
          <cell r="J5">
            <v>312</v>
          </cell>
          <cell r="K5">
            <v>276</v>
          </cell>
          <cell r="L5">
            <v>377</v>
          </cell>
          <cell r="M5">
            <v>321</v>
          </cell>
          <cell r="N5">
            <v>305</v>
          </cell>
        </row>
        <row r="6">
          <cell r="B6">
            <v>537</v>
          </cell>
        </row>
        <row r="7">
          <cell r="B7">
            <v>601</v>
          </cell>
        </row>
        <row r="8">
          <cell r="B8">
            <v>580</v>
          </cell>
        </row>
        <row r="9">
          <cell r="B9">
            <v>541</v>
          </cell>
        </row>
        <row r="10">
          <cell r="B10">
            <v>196</v>
          </cell>
        </row>
        <row r="11">
          <cell r="B11">
            <v>445</v>
          </cell>
        </row>
        <row r="12">
          <cell r="B12">
            <v>211</v>
          </cell>
        </row>
        <row r="13">
          <cell r="B13">
            <v>265</v>
          </cell>
        </row>
        <row r="14">
          <cell r="B14">
            <v>402</v>
          </cell>
        </row>
        <row r="15">
          <cell r="B15">
            <v>246</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122"/>
  <sheetViews>
    <sheetView tabSelected="1" zoomScaleNormal="100" workbookViewId="0">
      <pane ySplit="5" topLeftCell="A6" activePane="bottomLeft" state="frozen"/>
      <selection pane="bottomLeft"/>
    </sheetView>
  </sheetViews>
  <sheetFormatPr defaultRowHeight="12.85" x14ac:dyDescent="0.15"/>
  <cols>
    <col min="1" max="1" width="14.125" style="12" customWidth="1"/>
    <col min="2" max="2" width="11.125" style="9" customWidth="1"/>
    <col min="3" max="3" width="7" style="9" customWidth="1"/>
    <col min="4" max="4" width="8.75" style="9" bestFit="1" customWidth="1"/>
    <col min="5" max="5" width="5.375" style="16" customWidth="1"/>
    <col min="6" max="6" width="5" style="3" customWidth="1"/>
    <col min="7" max="7" width="5.625" style="3" customWidth="1"/>
    <col min="8" max="8" width="3.75" style="3" customWidth="1"/>
    <col min="9" max="9" width="5.875" style="3" customWidth="1"/>
    <col min="10" max="10" width="4.125" style="3" customWidth="1"/>
    <col min="11" max="11" width="5.375" style="3" customWidth="1"/>
    <col min="12" max="12" width="5.25" style="3" customWidth="1"/>
    <col min="13" max="13" width="6.75" style="3" customWidth="1"/>
    <col min="14" max="14" width="4.75" style="3" customWidth="1"/>
    <col min="15" max="15" width="5" style="3" customWidth="1"/>
    <col min="16" max="16" width="4.5" style="3" customWidth="1"/>
    <col min="17" max="17" width="5.375" style="3" customWidth="1"/>
    <col min="18" max="18" width="4.125" style="3" customWidth="1"/>
    <col min="19" max="19" width="5.5" style="3" customWidth="1"/>
    <col min="20" max="20" width="4" style="3" customWidth="1"/>
    <col min="21" max="21" width="4.25" style="3" customWidth="1"/>
    <col min="22" max="22" width="4.5" style="3" customWidth="1"/>
    <col min="23" max="23" width="6.125" style="3" customWidth="1"/>
    <col min="24" max="24" width="5" style="3" customWidth="1"/>
    <col min="25" max="25" width="6.25" style="3" customWidth="1"/>
    <col min="26" max="26" width="5.875" style="3" customWidth="1"/>
    <col min="27" max="27" width="5.75" style="3" customWidth="1"/>
    <col min="28" max="28" width="4.5" style="3" customWidth="1"/>
    <col min="29" max="29" width="5.375" style="16" customWidth="1"/>
    <col min="30" max="30" width="3.75" style="3" customWidth="1"/>
    <col min="31" max="31" width="8.125" style="22" customWidth="1"/>
    <col min="32" max="16384" width="9" style="3"/>
  </cols>
  <sheetData>
    <row r="1" spans="1:31" ht="52.6" customHeight="1" x14ac:dyDescent="0.15">
      <c r="A1" s="40" t="s">
        <v>56</v>
      </c>
      <c r="B1" s="41"/>
      <c r="C1" s="41"/>
      <c r="D1" s="41"/>
      <c r="E1" s="41"/>
      <c r="F1" s="41"/>
      <c r="G1" s="41"/>
      <c r="H1" s="41"/>
      <c r="I1" s="41"/>
      <c r="J1" s="41"/>
      <c r="K1" s="41"/>
      <c r="L1" s="41"/>
      <c r="M1" s="41"/>
      <c r="N1" s="42"/>
      <c r="O1" s="42"/>
      <c r="P1" s="42"/>
      <c r="Q1" s="42"/>
      <c r="R1" s="42"/>
      <c r="S1" s="42"/>
      <c r="T1" s="42"/>
      <c r="U1" s="42"/>
      <c r="V1" s="42"/>
      <c r="W1" s="42"/>
      <c r="X1" s="42"/>
      <c r="Y1" s="42"/>
      <c r="Z1" s="42"/>
      <c r="AA1" s="42"/>
      <c r="AB1" s="42"/>
      <c r="AC1" s="42"/>
      <c r="AD1" s="42"/>
    </row>
    <row r="2" spans="1:31" ht="15" customHeight="1" x14ac:dyDescent="0.15">
      <c r="A2" s="17" t="s">
        <v>52</v>
      </c>
      <c r="B2" s="43"/>
      <c r="C2" s="43"/>
      <c r="D2" s="43"/>
      <c r="E2" s="42"/>
      <c r="F2" s="42"/>
      <c r="G2" s="42"/>
      <c r="H2" s="42"/>
      <c r="I2" s="42"/>
      <c r="J2" s="42"/>
      <c r="K2" s="42"/>
      <c r="L2" s="42"/>
      <c r="M2" s="42"/>
      <c r="N2" s="42"/>
      <c r="O2" s="42"/>
      <c r="P2" s="42"/>
      <c r="Q2" s="42"/>
      <c r="R2" s="42"/>
      <c r="S2" s="42"/>
      <c r="T2" s="42"/>
      <c r="U2" s="42"/>
      <c r="V2" s="42"/>
      <c r="W2" s="42"/>
      <c r="X2" s="42"/>
      <c r="Y2" s="42"/>
      <c r="Z2" s="42"/>
      <c r="AA2" s="42"/>
      <c r="AB2" s="42"/>
      <c r="AC2" s="42"/>
      <c r="AD2" s="42"/>
    </row>
    <row r="3" spans="1:31" ht="7.5" customHeight="1" x14ac:dyDescent="0.15">
      <c r="A3" s="42"/>
      <c r="B3" s="44"/>
      <c r="C3" s="44"/>
      <c r="D3" s="44"/>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1:31" s="6" customFormat="1" ht="25.5" customHeight="1" x14ac:dyDescent="0.15">
      <c r="A4" s="269" t="s">
        <v>42</v>
      </c>
      <c r="B4" s="273" t="s">
        <v>18</v>
      </c>
      <c r="C4" s="273"/>
      <c r="D4" s="273"/>
      <c r="E4" s="273" t="s">
        <v>33</v>
      </c>
      <c r="F4" s="273"/>
      <c r="G4" s="273" t="s">
        <v>34</v>
      </c>
      <c r="H4" s="273"/>
      <c r="I4" s="271" t="s">
        <v>55</v>
      </c>
      <c r="J4" s="272"/>
      <c r="K4" s="271" t="s">
        <v>139</v>
      </c>
      <c r="L4" s="275"/>
      <c r="M4" s="273" t="s">
        <v>17</v>
      </c>
      <c r="N4" s="276"/>
      <c r="O4" s="274" t="s">
        <v>35</v>
      </c>
      <c r="P4" s="273"/>
      <c r="Q4" s="273" t="s">
        <v>46</v>
      </c>
      <c r="R4" s="273"/>
      <c r="S4" s="273" t="s">
        <v>47</v>
      </c>
      <c r="T4" s="273"/>
      <c r="U4" s="273" t="s">
        <v>45</v>
      </c>
      <c r="V4" s="273"/>
      <c r="W4" s="271" t="s">
        <v>140</v>
      </c>
      <c r="X4" s="279"/>
      <c r="Y4" s="280" t="s">
        <v>48</v>
      </c>
      <c r="Z4" s="279"/>
      <c r="AA4" s="273" t="s">
        <v>36</v>
      </c>
      <c r="AB4" s="273"/>
      <c r="AC4" s="273" t="s">
        <v>37</v>
      </c>
      <c r="AD4" s="273"/>
      <c r="AE4" s="277" t="s">
        <v>58</v>
      </c>
    </row>
    <row r="5" spans="1:31" s="21" customFormat="1" ht="18" customHeight="1" x14ac:dyDescent="0.15">
      <c r="A5" s="270"/>
      <c r="B5" s="45" t="s">
        <v>2</v>
      </c>
      <c r="C5" s="46" t="s">
        <v>3</v>
      </c>
      <c r="D5" s="46" t="s">
        <v>4</v>
      </c>
      <c r="E5" s="45" t="s">
        <v>38</v>
      </c>
      <c r="F5" s="46" t="s">
        <v>39</v>
      </c>
      <c r="G5" s="45" t="s">
        <v>38</v>
      </c>
      <c r="H5" s="46" t="s">
        <v>39</v>
      </c>
      <c r="I5" s="45" t="s">
        <v>38</v>
      </c>
      <c r="J5" s="46" t="s">
        <v>40</v>
      </c>
      <c r="K5" s="45" t="s">
        <v>38</v>
      </c>
      <c r="L5" s="46" t="s">
        <v>40</v>
      </c>
      <c r="M5" s="45" t="s">
        <v>38</v>
      </c>
      <c r="N5" s="47" t="s">
        <v>39</v>
      </c>
      <c r="O5" s="48" t="s">
        <v>38</v>
      </c>
      <c r="P5" s="46" t="s">
        <v>41</v>
      </c>
      <c r="Q5" s="45" t="s">
        <v>38</v>
      </c>
      <c r="R5" s="46" t="s">
        <v>41</v>
      </c>
      <c r="S5" s="45" t="s">
        <v>38</v>
      </c>
      <c r="T5" s="46" t="s">
        <v>41</v>
      </c>
      <c r="U5" s="45" t="s">
        <v>38</v>
      </c>
      <c r="V5" s="46" t="s">
        <v>189</v>
      </c>
      <c r="W5" s="45" t="s">
        <v>38</v>
      </c>
      <c r="X5" s="46" t="s">
        <v>189</v>
      </c>
      <c r="Y5" s="45" t="s">
        <v>38</v>
      </c>
      <c r="Z5" s="46" t="s">
        <v>40</v>
      </c>
      <c r="AA5" s="45" t="s">
        <v>38</v>
      </c>
      <c r="AB5" s="46" t="s">
        <v>39</v>
      </c>
      <c r="AC5" s="45" t="s">
        <v>38</v>
      </c>
      <c r="AD5" s="46" t="s">
        <v>39</v>
      </c>
      <c r="AE5" s="278"/>
    </row>
    <row r="6" spans="1:31" s="6" customFormat="1" ht="18" customHeight="1" x14ac:dyDescent="0.15">
      <c r="A6" s="169" t="s">
        <v>103</v>
      </c>
      <c r="B6" s="209">
        <v>313850</v>
      </c>
      <c r="C6" s="49">
        <v>156290</v>
      </c>
      <c r="D6" s="49">
        <v>157560</v>
      </c>
      <c r="E6" s="164">
        <v>8178</v>
      </c>
      <c r="F6" s="245">
        <v>26.1</v>
      </c>
      <c r="G6" s="164">
        <v>2568</v>
      </c>
      <c r="H6" s="245">
        <v>8.1999999999999993</v>
      </c>
      <c r="I6" s="50">
        <v>342</v>
      </c>
      <c r="J6" s="245">
        <v>41.8</v>
      </c>
      <c r="K6" s="49" t="s">
        <v>172</v>
      </c>
      <c r="L6" s="51" t="s">
        <v>51</v>
      </c>
      <c r="M6" s="164">
        <v>5610</v>
      </c>
      <c r="N6" s="243">
        <v>17.899999999999999</v>
      </c>
      <c r="O6" s="52">
        <v>1394</v>
      </c>
      <c r="P6" s="240">
        <v>145.6</v>
      </c>
      <c r="Q6" s="53" t="s">
        <v>172</v>
      </c>
      <c r="R6" s="170" t="s">
        <v>51</v>
      </c>
      <c r="S6" s="53" t="s">
        <v>172</v>
      </c>
      <c r="T6" s="172" t="s">
        <v>51</v>
      </c>
      <c r="U6" s="54" t="s">
        <v>172</v>
      </c>
      <c r="V6" s="53" t="s">
        <v>173</v>
      </c>
      <c r="W6" s="54" t="s">
        <v>172</v>
      </c>
      <c r="X6" s="53" t="s">
        <v>173</v>
      </c>
      <c r="Y6" s="54" t="s">
        <v>172</v>
      </c>
      <c r="Z6" s="55" t="s">
        <v>173</v>
      </c>
      <c r="AA6" s="56">
        <v>3105</v>
      </c>
      <c r="AB6" s="172">
        <v>9.9</v>
      </c>
      <c r="AC6" s="57">
        <v>451</v>
      </c>
      <c r="AD6" s="237">
        <v>1.44</v>
      </c>
      <c r="AE6" s="58" t="s">
        <v>50</v>
      </c>
    </row>
    <row r="7" spans="1:31" s="6" customFormat="1" ht="18" customHeight="1" x14ac:dyDescent="0.15">
      <c r="A7" s="162" t="s">
        <v>104</v>
      </c>
      <c r="B7" s="210">
        <v>426620</v>
      </c>
      <c r="C7" s="59">
        <v>214941</v>
      </c>
      <c r="D7" s="59">
        <v>211679</v>
      </c>
      <c r="E7" s="165">
        <v>7551</v>
      </c>
      <c r="F7" s="246">
        <v>17.7</v>
      </c>
      <c r="G7" s="165">
        <v>2565</v>
      </c>
      <c r="H7" s="246">
        <v>6</v>
      </c>
      <c r="I7" s="61">
        <v>178</v>
      </c>
      <c r="J7" s="246">
        <v>23.6</v>
      </c>
      <c r="K7" s="61">
        <v>78</v>
      </c>
      <c r="L7" s="62">
        <v>10.3</v>
      </c>
      <c r="M7" s="165">
        <v>4986</v>
      </c>
      <c r="N7" s="244">
        <v>11.7</v>
      </c>
      <c r="O7" s="63">
        <v>1091</v>
      </c>
      <c r="P7" s="241">
        <v>126.2</v>
      </c>
      <c r="Q7" s="64">
        <v>320</v>
      </c>
      <c r="R7" s="238">
        <v>37</v>
      </c>
      <c r="S7" s="64">
        <v>771</v>
      </c>
      <c r="T7" s="238">
        <v>89.2</v>
      </c>
      <c r="U7" s="65" t="s">
        <v>172</v>
      </c>
      <c r="V7" s="66" t="s">
        <v>173</v>
      </c>
      <c r="W7" s="65" t="s">
        <v>172</v>
      </c>
      <c r="X7" s="66" t="s">
        <v>173</v>
      </c>
      <c r="Y7" s="65" t="s">
        <v>172</v>
      </c>
      <c r="Z7" s="67" t="s">
        <v>173</v>
      </c>
      <c r="AA7" s="68">
        <v>4154</v>
      </c>
      <c r="AB7" s="173">
        <v>9.6999999999999993</v>
      </c>
      <c r="AC7" s="69">
        <v>581</v>
      </c>
      <c r="AD7" s="235">
        <v>1.36</v>
      </c>
      <c r="AE7" s="70" t="s">
        <v>50</v>
      </c>
    </row>
    <row r="8" spans="1:31" s="6" customFormat="1" ht="18" customHeight="1" x14ac:dyDescent="0.15">
      <c r="A8" s="162" t="s">
        <v>124</v>
      </c>
      <c r="B8" s="210">
        <v>523839</v>
      </c>
      <c r="C8" s="59">
        <v>264367</v>
      </c>
      <c r="D8" s="59">
        <v>259472</v>
      </c>
      <c r="E8" s="165">
        <v>9392</v>
      </c>
      <c r="F8" s="246">
        <v>17.899999999999999</v>
      </c>
      <c r="G8" s="165">
        <v>2927</v>
      </c>
      <c r="H8" s="246">
        <v>5.6</v>
      </c>
      <c r="I8" s="61">
        <v>194</v>
      </c>
      <c r="J8" s="246">
        <v>20.7</v>
      </c>
      <c r="K8" s="61">
        <v>92</v>
      </c>
      <c r="L8" s="62">
        <v>9.8000000000000007</v>
      </c>
      <c r="M8" s="165">
        <v>6465</v>
      </c>
      <c r="N8" s="244">
        <v>12.3</v>
      </c>
      <c r="O8" s="63">
        <v>1501</v>
      </c>
      <c r="P8" s="241">
        <v>137.80000000000001</v>
      </c>
      <c r="Q8" s="64">
        <v>479</v>
      </c>
      <c r="R8" s="238">
        <v>44</v>
      </c>
      <c r="S8" s="64">
        <v>1022</v>
      </c>
      <c r="T8" s="238">
        <v>93.8</v>
      </c>
      <c r="U8" s="65" t="s">
        <v>172</v>
      </c>
      <c r="V8" s="66" t="s">
        <v>173</v>
      </c>
      <c r="W8" s="65" t="s">
        <v>172</v>
      </c>
      <c r="X8" s="66" t="s">
        <v>173</v>
      </c>
      <c r="Y8" s="65" t="s">
        <v>172</v>
      </c>
      <c r="Z8" s="67" t="s">
        <v>173</v>
      </c>
      <c r="AA8" s="68">
        <v>6651</v>
      </c>
      <c r="AB8" s="171">
        <v>12.7</v>
      </c>
      <c r="AC8" s="69">
        <v>685</v>
      </c>
      <c r="AD8" s="235">
        <v>1.31</v>
      </c>
      <c r="AE8" s="70">
        <v>1.75</v>
      </c>
    </row>
    <row r="9" spans="1:31" s="6" customFormat="1" ht="18" customHeight="1" x14ac:dyDescent="0.15">
      <c r="A9" s="162" t="s">
        <v>125</v>
      </c>
      <c r="B9" s="210">
        <v>794908</v>
      </c>
      <c r="C9" s="59">
        <v>400145</v>
      </c>
      <c r="D9" s="59">
        <v>394763</v>
      </c>
      <c r="E9" s="165">
        <v>16370</v>
      </c>
      <c r="F9" s="246">
        <v>20.6</v>
      </c>
      <c r="G9" s="165">
        <v>3893</v>
      </c>
      <c r="H9" s="246">
        <v>4.9000000000000004</v>
      </c>
      <c r="I9" s="61">
        <v>222</v>
      </c>
      <c r="J9" s="246">
        <v>13.6</v>
      </c>
      <c r="K9" s="59">
        <v>159</v>
      </c>
      <c r="L9" s="71">
        <v>9.6999999999999993</v>
      </c>
      <c r="M9" s="165">
        <v>12477</v>
      </c>
      <c r="N9" s="244">
        <v>15.7</v>
      </c>
      <c r="O9" s="63">
        <v>2122</v>
      </c>
      <c r="P9" s="241">
        <v>114.8</v>
      </c>
      <c r="Q9" s="64">
        <v>782</v>
      </c>
      <c r="R9" s="238">
        <v>42.3</v>
      </c>
      <c r="S9" s="64">
        <v>1340</v>
      </c>
      <c r="T9" s="238">
        <v>72.5</v>
      </c>
      <c r="U9" s="65" t="s">
        <v>172</v>
      </c>
      <c r="V9" s="66" t="s">
        <v>173</v>
      </c>
      <c r="W9" s="65" t="s">
        <v>172</v>
      </c>
      <c r="X9" s="66" t="s">
        <v>173</v>
      </c>
      <c r="Y9" s="64">
        <v>104</v>
      </c>
      <c r="Z9" s="72">
        <v>6.4</v>
      </c>
      <c r="AA9" s="68">
        <v>10222</v>
      </c>
      <c r="AB9" s="171">
        <v>12.9</v>
      </c>
      <c r="AC9" s="69">
        <v>1174</v>
      </c>
      <c r="AD9" s="235">
        <v>1.48</v>
      </c>
      <c r="AE9" s="70">
        <v>1.93</v>
      </c>
    </row>
    <row r="10" spans="1:31" s="6" customFormat="1" ht="18" customHeight="1" x14ac:dyDescent="0.15">
      <c r="A10" s="162" t="s">
        <v>136</v>
      </c>
      <c r="B10" s="211">
        <v>1010123</v>
      </c>
      <c r="C10" s="59">
        <v>503157</v>
      </c>
      <c r="D10" s="59">
        <v>506966</v>
      </c>
      <c r="E10" s="165">
        <v>20411</v>
      </c>
      <c r="F10" s="246">
        <v>20.2</v>
      </c>
      <c r="G10" s="165">
        <v>4660</v>
      </c>
      <c r="H10" s="246">
        <v>4.5999999999999996</v>
      </c>
      <c r="I10" s="61">
        <v>195</v>
      </c>
      <c r="J10" s="246">
        <v>9.6</v>
      </c>
      <c r="K10" s="61">
        <v>128</v>
      </c>
      <c r="L10" s="62">
        <v>6.3</v>
      </c>
      <c r="M10" s="165">
        <v>15751</v>
      </c>
      <c r="N10" s="244">
        <v>15.6</v>
      </c>
      <c r="O10" s="63">
        <v>2081</v>
      </c>
      <c r="P10" s="241">
        <v>92.5</v>
      </c>
      <c r="Q10" s="64">
        <v>924</v>
      </c>
      <c r="R10" s="238">
        <v>41.1</v>
      </c>
      <c r="S10" s="64">
        <v>1157</v>
      </c>
      <c r="T10" s="238">
        <v>51.4</v>
      </c>
      <c r="U10" s="65" t="s">
        <v>172</v>
      </c>
      <c r="V10" s="66" t="s">
        <v>173</v>
      </c>
      <c r="W10" s="65" t="s">
        <v>172</v>
      </c>
      <c r="X10" s="66" t="s">
        <v>173</v>
      </c>
      <c r="Y10" s="64">
        <v>93</v>
      </c>
      <c r="Z10" s="72">
        <v>4.5999999999999996</v>
      </c>
      <c r="AA10" s="68">
        <v>12776</v>
      </c>
      <c r="AB10" s="171">
        <v>12.6</v>
      </c>
      <c r="AC10" s="69">
        <v>1676</v>
      </c>
      <c r="AD10" s="235">
        <v>1.66</v>
      </c>
      <c r="AE10" s="70">
        <v>1.84</v>
      </c>
    </row>
    <row r="11" spans="1:31" s="6" customFormat="1" ht="17.3" hidden="1" customHeight="1" x14ac:dyDescent="0.15">
      <c r="A11" s="162" t="s">
        <v>137</v>
      </c>
      <c r="B11" s="212">
        <v>1099102</v>
      </c>
      <c r="C11" s="59">
        <v>546627</v>
      </c>
      <c r="D11" s="59">
        <v>552475</v>
      </c>
      <c r="E11" s="165">
        <v>22017</v>
      </c>
      <c r="F11" s="246">
        <v>20.031807784900764</v>
      </c>
      <c r="G11" s="165">
        <v>4775</v>
      </c>
      <c r="H11" s="246">
        <v>4.3444557466004063</v>
      </c>
      <c r="I11" s="61">
        <v>207</v>
      </c>
      <c r="J11" s="246">
        <v>9.4018258618340376</v>
      </c>
      <c r="K11" s="61">
        <v>149</v>
      </c>
      <c r="L11" s="62">
        <v>6.7674978425761907</v>
      </c>
      <c r="M11" s="165">
        <v>17242</v>
      </c>
      <c r="N11" s="244">
        <v>15.687352038300357</v>
      </c>
      <c r="O11" s="63">
        <v>1928</v>
      </c>
      <c r="P11" s="241">
        <v>80.517853414073912</v>
      </c>
      <c r="Q11" s="64">
        <v>898</v>
      </c>
      <c r="R11" s="238">
        <v>37.502610148256423</v>
      </c>
      <c r="S11" s="64">
        <v>1030</v>
      </c>
      <c r="T11" s="238">
        <v>43.015243265817503</v>
      </c>
      <c r="U11" s="69">
        <v>315</v>
      </c>
      <c r="V11" s="73">
        <v>14.307126311486577</v>
      </c>
      <c r="W11" s="69">
        <v>202</v>
      </c>
      <c r="X11" s="73">
        <v>9.1747286187945676</v>
      </c>
      <c r="Y11" s="64">
        <v>113</v>
      </c>
      <c r="Z11" s="73">
        <v>5.1323976926920105</v>
      </c>
      <c r="AA11" s="68">
        <v>14158</v>
      </c>
      <c r="AB11" s="171">
        <v>12.881425017878232</v>
      </c>
      <c r="AC11" s="69">
        <v>1964</v>
      </c>
      <c r="AD11" s="235">
        <v>1.786913316507476</v>
      </c>
      <c r="AE11" s="70" t="s">
        <v>50</v>
      </c>
    </row>
    <row r="12" spans="1:31" s="6" customFormat="1" ht="17.3" hidden="1" customHeight="1" x14ac:dyDescent="0.15">
      <c r="A12" s="162" t="s">
        <v>105</v>
      </c>
      <c r="B12" s="212">
        <v>1152377</v>
      </c>
      <c r="C12" s="59">
        <v>573431</v>
      </c>
      <c r="D12" s="59">
        <v>578946</v>
      </c>
      <c r="E12" s="165">
        <v>23759</v>
      </c>
      <c r="F12" s="246">
        <v>20.617384762104763</v>
      </c>
      <c r="G12" s="60">
        <v>5173</v>
      </c>
      <c r="H12" s="246">
        <v>4.4889823382452096</v>
      </c>
      <c r="I12" s="61">
        <v>237</v>
      </c>
      <c r="J12" s="246">
        <v>9.9751673050212553</v>
      </c>
      <c r="K12" s="61">
        <v>136</v>
      </c>
      <c r="L12" s="62">
        <v>5.7241466391683149</v>
      </c>
      <c r="M12" s="165">
        <v>18586</v>
      </c>
      <c r="N12" s="244">
        <v>16.128402423859551</v>
      </c>
      <c r="O12" s="63">
        <v>2080</v>
      </c>
      <c r="P12" s="241">
        <v>80.498471303068996</v>
      </c>
      <c r="Q12" s="64">
        <v>1019</v>
      </c>
      <c r="R12" s="238">
        <v>39.436510700878515</v>
      </c>
      <c r="S12" s="64">
        <v>1061</v>
      </c>
      <c r="T12" s="238">
        <v>41.061960602190489</v>
      </c>
      <c r="U12" s="69">
        <v>377</v>
      </c>
      <c r="V12" s="73">
        <v>15.867671198282755</v>
      </c>
      <c r="W12" s="69">
        <v>271</v>
      </c>
      <c r="X12" s="73">
        <v>11.406203964813333</v>
      </c>
      <c r="Y12" s="64">
        <v>106</v>
      </c>
      <c r="Z12" s="73">
        <v>4.4614672334694223</v>
      </c>
      <c r="AA12" s="68">
        <v>15047</v>
      </c>
      <c r="AB12" s="171">
        <v>13.057358833090213</v>
      </c>
      <c r="AC12" s="69">
        <v>2144</v>
      </c>
      <c r="AD12" s="235">
        <v>1.8605022488300269</v>
      </c>
      <c r="AE12" s="70" t="s">
        <v>50</v>
      </c>
    </row>
    <row r="13" spans="1:31" s="6" customFormat="1" ht="17.3" hidden="1" customHeight="1" x14ac:dyDescent="0.15">
      <c r="A13" s="162" t="s">
        <v>106</v>
      </c>
      <c r="B13" s="212">
        <v>1201498</v>
      </c>
      <c r="C13" s="59">
        <v>594668</v>
      </c>
      <c r="D13" s="59">
        <v>606830</v>
      </c>
      <c r="E13" s="165">
        <v>24525</v>
      </c>
      <c r="F13" s="246">
        <v>20.412018996286303</v>
      </c>
      <c r="G13" s="60">
        <v>5156</v>
      </c>
      <c r="H13" s="246">
        <v>4.2913096817472853</v>
      </c>
      <c r="I13" s="61">
        <v>246</v>
      </c>
      <c r="J13" s="246">
        <v>10.030581039755353</v>
      </c>
      <c r="K13" s="61">
        <v>155</v>
      </c>
      <c r="L13" s="62">
        <v>6.3200815494393474</v>
      </c>
      <c r="M13" s="165">
        <v>19369</v>
      </c>
      <c r="N13" s="244">
        <v>16.120709314539017</v>
      </c>
      <c r="O13" s="63">
        <v>2024</v>
      </c>
      <c r="P13" s="241">
        <v>76.2363930844853</v>
      </c>
      <c r="Q13" s="64">
        <v>1074</v>
      </c>
      <c r="R13" s="238">
        <v>40.453501073486763</v>
      </c>
      <c r="S13" s="64">
        <v>950</v>
      </c>
      <c r="T13" s="238">
        <v>35.78289201099853</v>
      </c>
      <c r="U13" s="69">
        <v>355</v>
      </c>
      <c r="V13" s="73">
        <v>14.475025484199795</v>
      </c>
      <c r="W13" s="69">
        <v>237</v>
      </c>
      <c r="X13" s="73">
        <v>9.6636085626911328</v>
      </c>
      <c r="Y13" s="64">
        <v>118</v>
      </c>
      <c r="Z13" s="73">
        <v>4.8114169215086644</v>
      </c>
      <c r="AA13" s="68">
        <v>15712</v>
      </c>
      <c r="AB13" s="171">
        <v>13.077008867264032</v>
      </c>
      <c r="AC13" s="69">
        <v>2293</v>
      </c>
      <c r="AD13" s="235">
        <v>1.9084509503969211</v>
      </c>
      <c r="AE13" s="70">
        <v>1.8876314857694614</v>
      </c>
    </row>
    <row r="14" spans="1:31" s="6" customFormat="1" ht="18" customHeight="1" x14ac:dyDescent="0.15">
      <c r="A14" s="162" t="s">
        <v>107</v>
      </c>
      <c r="B14" s="211">
        <v>1240613</v>
      </c>
      <c r="C14" s="59">
        <v>614533</v>
      </c>
      <c r="D14" s="59">
        <v>626080</v>
      </c>
      <c r="E14" s="165">
        <v>23404</v>
      </c>
      <c r="F14" s="246">
        <v>18.899999999999999</v>
      </c>
      <c r="G14" s="60">
        <v>5405</v>
      </c>
      <c r="H14" s="246">
        <v>4.4000000000000004</v>
      </c>
      <c r="I14" s="61">
        <v>214</v>
      </c>
      <c r="J14" s="246">
        <v>9.1</v>
      </c>
      <c r="K14" s="61">
        <v>150</v>
      </c>
      <c r="L14" s="62">
        <v>6.4</v>
      </c>
      <c r="M14" s="165">
        <v>17999</v>
      </c>
      <c r="N14" s="244">
        <v>14.5</v>
      </c>
      <c r="O14" s="63">
        <v>1940</v>
      </c>
      <c r="P14" s="241">
        <v>76.5</v>
      </c>
      <c r="Q14" s="64">
        <v>943</v>
      </c>
      <c r="R14" s="238">
        <v>37.200000000000003</v>
      </c>
      <c r="S14" s="64">
        <v>997</v>
      </c>
      <c r="T14" s="238">
        <v>39.299999999999997</v>
      </c>
      <c r="U14" s="69">
        <v>329</v>
      </c>
      <c r="V14" s="73">
        <v>14.1</v>
      </c>
      <c r="W14" s="69">
        <v>204</v>
      </c>
      <c r="X14" s="73">
        <v>8.6999999999999993</v>
      </c>
      <c r="Y14" s="64">
        <v>125</v>
      </c>
      <c r="Z14" s="73">
        <v>5.3</v>
      </c>
      <c r="AA14" s="68">
        <v>14533</v>
      </c>
      <c r="AB14" s="171">
        <v>11.7</v>
      </c>
      <c r="AC14" s="69">
        <v>2398</v>
      </c>
      <c r="AD14" s="235">
        <v>1.93</v>
      </c>
      <c r="AE14" s="70">
        <v>1.73</v>
      </c>
    </row>
    <row r="15" spans="1:31" s="6" customFormat="1" ht="18" customHeight="1" x14ac:dyDescent="0.15">
      <c r="A15" s="162" t="s">
        <v>108</v>
      </c>
      <c r="B15" s="212">
        <v>1275548</v>
      </c>
      <c r="C15" s="59">
        <v>631068</v>
      </c>
      <c r="D15" s="59">
        <v>644480</v>
      </c>
      <c r="E15" s="165">
        <v>22910</v>
      </c>
      <c r="F15" s="246">
        <v>18</v>
      </c>
      <c r="G15" s="60">
        <v>5460</v>
      </c>
      <c r="H15" s="246">
        <v>4.3</v>
      </c>
      <c r="I15" s="61">
        <v>191</v>
      </c>
      <c r="J15" s="246">
        <v>8.3000000000000007</v>
      </c>
      <c r="K15" s="61">
        <v>132</v>
      </c>
      <c r="L15" s="62">
        <v>5.8</v>
      </c>
      <c r="M15" s="165">
        <v>17450</v>
      </c>
      <c r="N15" s="244">
        <v>13.7</v>
      </c>
      <c r="O15" s="63">
        <v>1981</v>
      </c>
      <c r="P15" s="241">
        <v>79.599999999999994</v>
      </c>
      <c r="Q15" s="64">
        <v>913</v>
      </c>
      <c r="R15" s="238">
        <v>36.700000000000003</v>
      </c>
      <c r="S15" s="64">
        <v>1068</v>
      </c>
      <c r="T15" s="238">
        <v>42.9</v>
      </c>
      <c r="U15" s="69">
        <v>279</v>
      </c>
      <c r="V15" s="73">
        <v>12.2</v>
      </c>
      <c r="W15" s="69">
        <v>187</v>
      </c>
      <c r="X15" s="73">
        <v>8.1999999999999993</v>
      </c>
      <c r="Y15" s="64">
        <v>92</v>
      </c>
      <c r="Z15" s="73">
        <v>4</v>
      </c>
      <c r="AA15" s="68">
        <v>13508</v>
      </c>
      <c r="AB15" s="171">
        <v>10.6</v>
      </c>
      <c r="AC15" s="69">
        <v>2649</v>
      </c>
      <c r="AD15" s="235">
        <v>2.08</v>
      </c>
      <c r="AE15" s="70">
        <v>1.66</v>
      </c>
    </row>
    <row r="16" spans="1:31" s="6" customFormat="1" ht="18" customHeight="1" x14ac:dyDescent="0.15">
      <c r="A16" s="162" t="s">
        <v>109</v>
      </c>
      <c r="B16" s="212">
        <v>1305692</v>
      </c>
      <c r="C16" s="59">
        <v>644939</v>
      </c>
      <c r="D16" s="59">
        <v>660753</v>
      </c>
      <c r="E16" s="165">
        <v>22286</v>
      </c>
      <c r="F16" s="246">
        <v>17.100000000000001</v>
      </c>
      <c r="G16" s="60">
        <v>5623</v>
      </c>
      <c r="H16" s="246">
        <v>4.3</v>
      </c>
      <c r="I16" s="61">
        <v>170</v>
      </c>
      <c r="J16" s="246">
        <v>7.6</v>
      </c>
      <c r="K16" s="61">
        <v>119</v>
      </c>
      <c r="L16" s="62">
        <v>5.3</v>
      </c>
      <c r="M16" s="165">
        <v>16663</v>
      </c>
      <c r="N16" s="244">
        <v>12.8</v>
      </c>
      <c r="O16" s="63">
        <v>1835</v>
      </c>
      <c r="P16" s="241">
        <v>76.099999999999994</v>
      </c>
      <c r="Q16" s="64">
        <v>854</v>
      </c>
      <c r="R16" s="238">
        <v>35.4</v>
      </c>
      <c r="S16" s="64">
        <v>981</v>
      </c>
      <c r="T16" s="238">
        <v>40.700000000000003</v>
      </c>
      <c r="U16" s="69">
        <v>279</v>
      </c>
      <c r="V16" s="73">
        <v>12.5</v>
      </c>
      <c r="W16" s="69">
        <v>189</v>
      </c>
      <c r="X16" s="73">
        <v>8.5</v>
      </c>
      <c r="Y16" s="64">
        <v>90</v>
      </c>
      <c r="Z16" s="73">
        <v>4</v>
      </c>
      <c r="AA16" s="68">
        <v>12550</v>
      </c>
      <c r="AB16" s="171">
        <v>9.6</v>
      </c>
      <c r="AC16" s="69">
        <v>2757</v>
      </c>
      <c r="AD16" s="235">
        <v>2.11</v>
      </c>
      <c r="AE16" s="70">
        <v>1.61</v>
      </c>
    </row>
    <row r="17" spans="1:31" s="6" customFormat="1" ht="18" customHeight="1" x14ac:dyDescent="0.15">
      <c r="A17" s="162" t="s">
        <v>110</v>
      </c>
      <c r="B17" s="212">
        <v>1333713</v>
      </c>
      <c r="C17" s="59">
        <v>658101</v>
      </c>
      <c r="D17" s="59">
        <v>675612</v>
      </c>
      <c r="E17" s="165">
        <v>22251</v>
      </c>
      <c r="F17" s="246">
        <v>16.7</v>
      </c>
      <c r="G17" s="60">
        <v>5717</v>
      </c>
      <c r="H17" s="246">
        <v>4.3</v>
      </c>
      <c r="I17" s="61">
        <v>163</v>
      </c>
      <c r="J17" s="246">
        <v>7.3</v>
      </c>
      <c r="K17" s="61">
        <v>116</v>
      </c>
      <c r="L17" s="62">
        <v>5.2</v>
      </c>
      <c r="M17" s="165">
        <v>16534</v>
      </c>
      <c r="N17" s="244">
        <v>12.4</v>
      </c>
      <c r="O17" s="63">
        <v>1755</v>
      </c>
      <c r="P17" s="241">
        <v>73.099999999999994</v>
      </c>
      <c r="Q17" s="64">
        <v>841</v>
      </c>
      <c r="R17" s="238">
        <v>35</v>
      </c>
      <c r="S17" s="64">
        <v>914</v>
      </c>
      <c r="T17" s="238">
        <v>38.1</v>
      </c>
      <c r="U17" s="69">
        <v>260</v>
      </c>
      <c r="V17" s="73">
        <v>11.7</v>
      </c>
      <c r="W17" s="69">
        <v>170</v>
      </c>
      <c r="X17" s="73">
        <v>7.6</v>
      </c>
      <c r="Y17" s="64">
        <v>90</v>
      </c>
      <c r="Z17" s="73">
        <v>4</v>
      </c>
      <c r="AA17" s="68">
        <v>11959</v>
      </c>
      <c r="AB17" s="171">
        <v>9</v>
      </c>
      <c r="AC17" s="69">
        <v>2860</v>
      </c>
      <c r="AD17" s="235">
        <v>2.14</v>
      </c>
      <c r="AE17" s="70">
        <v>1.63</v>
      </c>
    </row>
    <row r="18" spans="1:31" s="6" customFormat="1" ht="18" customHeight="1" x14ac:dyDescent="0.15">
      <c r="A18" s="162" t="s">
        <v>111</v>
      </c>
      <c r="B18" s="212">
        <v>1367124</v>
      </c>
      <c r="C18" s="59">
        <v>674307</v>
      </c>
      <c r="D18" s="59">
        <v>692817</v>
      </c>
      <c r="E18" s="165">
        <v>21577</v>
      </c>
      <c r="F18" s="246">
        <v>15.8</v>
      </c>
      <c r="G18" s="60">
        <v>5835</v>
      </c>
      <c r="H18" s="246">
        <v>4.3</v>
      </c>
      <c r="I18" s="61">
        <v>142</v>
      </c>
      <c r="J18" s="246">
        <v>6.6</v>
      </c>
      <c r="K18" s="61">
        <v>92</v>
      </c>
      <c r="L18" s="62">
        <v>4.3</v>
      </c>
      <c r="M18" s="165">
        <v>15742</v>
      </c>
      <c r="N18" s="244">
        <v>11.5</v>
      </c>
      <c r="O18" s="63">
        <v>1675</v>
      </c>
      <c r="P18" s="241">
        <v>72</v>
      </c>
      <c r="Q18" s="64">
        <v>778</v>
      </c>
      <c r="R18" s="238">
        <v>33.5</v>
      </c>
      <c r="S18" s="64">
        <v>897</v>
      </c>
      <c r="T18" s="238">
        <v>38.6</v>
      </c>
      <c r="U18" s="69">
        <v>211</v>
      </c>
      <c r="V18" s="73">
        <v>9.8000000000000007</v>
      </c>
      <c r="W18" s="69">
        <v>147</v>
      </c>
      <c r="X18" s="73">
        <v>6.8</v>
      </c>
      <c r="Y18" s="64">
        <v>64</v>
      </c>
      <c r="Z18" s="73">
        <v>3</v>
      </c>
      <c r="AA18" s="68">
        <v>12329</v>
      </c>
      <c r="AB18" s="171">
        <v>9</v>
      </c>
      <c r="AC18" s="69">
        <v>2990</v>
      </c>
      <c r="AD18" s="235">
        <v>2.19</v>
      </c>
      <c r="AE18" s="70">
        <v>1.59</v>
      </c>
    </row>
    <row r="19" spans="1:31" s="6" customFormat="1" ht="18" customHeight="1" x14ac:dyDescent="0.15">
      <c r="A19" s="162" t="s">
        <v>112</v>
      </c>
      <c r="B19" s="211">
        <v>1401757</v>
      </c>
      <c r="C19" s="59">
        <v>691057</v>
      </c>
      <c r="D19" s="59">
        <v>710700</v>
      </c>
      <c r="E19" s="165">
        <v>20931</v>
      </c>
      <c r="F19" s="246">
        <v>14.9</v>
      </c>
      <c r="G19" s="60">
        <v>6342</v>
      </c>
      <c r="H19" s="246">
        <v>4.5</v>
      </c>
      <c r="I19" s="61">
        <v>156</v>
      </c>
      <c r="J19" s="246">
        <v>7.5</v>
      </c>
      <c r="K19" s="61">
        <v>97</v>
      </c>
      <c r="L19" s="62">
        <v>4.5999999999999996</v>
      </c>
      <c r="M19" s="165">
        <v>14589</v>
      </c>
      <c r="N19" s="244">
        <v>10.4</v>
      </c>
      <c r="O19" s="63">
        <v>1566</v>
      </c>
      <c r="P19" s="241">
        <v>69.599999999999994</v>
      </c>
      <c r="Q19" s="64">
        <v>727</v>
      </c>
      <c r="R19" s="238">
        <v>32.299999999999997</v>
      </c>
      <c r="S19" s="64">
        <v>839</v>
      </c>
      <c r="T19" s="238">
        <v>37.299999999999997</v>
      </c>
      <c r="U19" s="69">
        <v>207</v>
      </c>
      <c r="V19" s="73">
        <v>9.9</v>
      </c>
      <c r="W19" s="69">
        <v>132</v>
      </c>
      <c r="X19" s="73">
        <v>6.3</v>
      </c>
      <c r="Y19" s="64">
        <v>75</v>
      </c>
      <c r="Z19" s="73">
        <v>3.6</v>
      </c>
      <c r="AA19" s="68">
        <v>12382</v>
      </c>
      <c r="AB19" s="171">
        <v>8.8000000000000007</v>
      </c>
      <c r="AC19" s="69">
        <v>3157</v>
      </c>
      <c r="AD19" s="235">
        <v>2.25</v>
      </c>
      <c r="AE19" s="70">
        <v>1.55</v>
      </c>
    </row>
    <row r="20" spans="1:31" s="6" customFormat="1" ht="18" hidden="1" customHeight="1" x14ac:dyDescent="0.15">
      <c r="A20" s="162" t="s">
        <v>113</v>
      </c>
      <c r="B20" s="212">
        <v>1432394</v>
      </c>
      <c r="C20" s="59">
        <v>705230</v>
      </c>
      <c r="D20" s="59">
        <v>727164</v>
      </c>
      <c r="E20" s="165">
        <v>19944</v>
      </c>
      <c r="F20" s="246">
        <v>13.9</v>
      </c>
      <c r="G20" s="60">
        <v>6437</v>
      </c>
      <c r="H20" s="246">
        <v>4.5</v>
      </c>
      <c r="I20" s="61">
        <v>129</v>
      </c>
      <c r="J20" s="246">
        <v>6.5</v>
      </c>
      <c r="K20" s="61">
        <v>79</v>
      </c>
      <c r="L20" s="62">
        <v>4</v>
      </c>
      <c r="M20" s="165">
        <v>13507</v>
      </c>
      <c r="N20" s="244">
        <v>9.4</v>
      </c>
      <c r="O20" s="63">
        <v>1523</v>
      </c>
      <c r="P20" s="241">
        <v>70.900000000000006</v>
      </c>
      <c r="Q20" s="64">
        <v>652</v>
      </c>
      <c r="R20" s="238">
        <v>30.4</v>
      </c>
      <c r="S20" s="64">
        <v>871</v>
      </c>
      <c r="T20" s="238">
        <v>40.6</v>
      </c>
      <c r="U20" s="69">
        <v>198</v>
      </c>
      <c r="V20" s="73">
        <v>9.9</v>
      </c>
      <c r="W20" s="69">
        <v>133</v>
      </c>
      <c r="X20" s="73">
        <v>6.7</v>
      </c>
      <c r="Y20" s="64">
        <v>65</v>
      </c>
      <c r="Z20" s="73">
        <v>3.3</v>
      </c>
      <c r="AA20" s="68">
        <v>12287</v>
      </c>
      <c r="AB20" s="171">
        <v>8.6</v>
      </c>
      <c r="AC20" s="69">
        <v>3420</v>
      </c>
      <c r="AD20" s="235">
        <v>2.39</v>
      </c>
      <c r="AE20" s="70">
        <v>1.48</v>
      </c>
    </row>
    <row r="21" spans="1:31" s="6" customFormat="1" ht="18" hidden="1" customHeight="1" x14ac:dyDescent="0.15">
      <c r="A21" s="162" t="s">
        <v>114</v>
      </c>
      <c r="B21" s="212">
        <v>1463076</v>
      </c>
      <c r="C21" s="59">
        <v>719247</v>
      </c>
      <c r="D21" s="59">
        <v>743829</v>
      </c>
      <c r="E21" s="165">
        <v>20727</v>
      </c>
      <c r="F21" s="246">
        <v>14.2</v>
      </c>
      <c r="G21" s="60">
        <v>6676</v>
      </c>
      <c r="H21" s="246">
        <v>4.5999999999999996</v>
      </c>
      <c r="I21" s="61">
        <v>120</v>
      </c>
      <c r="J21" s="246">
        <v>5.8</v>
      </c>
      <c r="K21" s="61">
        <v>71</v>
      </c>
      <c r="L21" s="62">
        <v>3.4</v>
      </c>
      <c r="M21" s="165">
        <v>14051</v>
      </c>
      <c r="N21" s="244">
        <v>9.6</v>
      </c>
      <c r="O21" s="63">
        <v>1534</v>
      </c>
      <c r="P21" s="241">
        <v>68.900000000000006</v>
      </c>
      <c r="Q21" s="64">
        <v>655</v>
      </c>
      <c r="R21" s="238">
        <v>29.4</v>
      </c>
      <c r="S21" s="64">
        <v>879</v>
      </c>
      <c r="T21" s="238">
        <v>39.5</v>
      </c>
      <c r="U21" s="69">
        <v>176</v>
      </c>
      <c r="V21" s="73">
        <v>8.5</v>
      </c>
      <c r="W21" s="69">
        <v>118</v>
      </c>
      <c r="X21" s="73">
        <v>5.7</v>
      </c>
      <c r="Y21" s="64">
        <v>58</v>
      </c>
      <c r="Z21" s="73">
        <v>2.8</v>
      </c>
      <c r="AA21" s="68">
        <v>12638</v>
      </c>
      <c r="AB21" s="171">
        <v>8.6</v>
      </c>
      <c r="AC21" s="69">
        <v>3643</v>
      </c>
      <c r="AD21" s="235">
        <v>2.4900000000000002</v>
      </c>
      <c r="AE21" s="70">
        <v>1.55</v>
      </c>
    </row>
    <row r="22" spans="1:31" s="6" customFormat="1" ht="18" hidden="1" customHeight="1" x14ac:dyDescent="0.15">
      <c r="A22" s="162" t="s">
        <v>115</v>
      </c>
      <c r="B22" s="212">
        <v>1493367</v>
      </c>
      <c r="C22" s="59">
        <v>732722</v>
      </c>
      <c r="D22" s="59">
        <v>760645</v>
      </c>
      <c r="E22" s="165">
        <v>20608</v>
      </c>
      <c r="F22" s="246">
        <v>13.8</v>
      </c>
      <c r="G22" s="60">
        <v>6882</v>
      </c>
      <c r="H22" s="246">
        <v>4.5999999999999996</v>
      </c>
      <c r="I22" s="61">
        <v>107</v>
      </c>
      <c r="J22" s="246">
        <v>5.2</v>
      </c>
      <c r="K22" s="61">
        <v>62</v>
      </c>
      <c r="L22" s="62">
        <v>3</v>
      </c>
      <c r="M22" s="165">
        <v>13726</v>
      </c>
      <c r="N22" s="244">
        <v>9.1999999999999993</v>
      </c>
      <c r="O22" s="63">
        <v>1451</v>
      </c>
      <c r="P22" s="241">
        <v>65.8</v>
      </c>
      <c r="Q22" s="64">
        <v>544</v>
      </c>
      <c r="R22" s="238">
        <v>24.7</v>
      </c>
      <c r="S22" s="64">
        <v>907</v>
      </c>
      <c r="T22" s="238">
        <v>41.1</v>
      </c>
      <c r="U22" s="69">
        <v>147</v>
      </c>
      <c r="V22" s="73">
        <v>7.1</v>
      </c>
      <c r="W22" s="69">
        <v>95</v>
      </c>
      <c r="X22" s="73">
        <v>4.5999999999999996</v>
      </c>
      <c r="Y22" s="64">
        <v>52</v>
      </c>
      <c r="Z22" s="73">
        <v>2.5</v>
      </c>
      <c r="AA22" s="68">
        <v>12189</v>
      </c>
      <c r="AB22" s="171">
        <v>8.1999999999999993</v>
      </c>
      <c r="AC22" s="69">
        <v>3913</v>
      </c>
      <c r="AD22" s="235">
        <v>2.62</v>
      </c>
      <c r="AE22" s="70">
        <v>1.56</v>
      </c>
    </row>
    <row r="23" spans="1:31" s="6" customFormat="1" ht="18" hidden="1" customHeight="1" x14ac:dyDescent="0.15">
      <c r="A23" s="162" t="s">
        <v>116</v>
      </c>
      <c r="B23" s="212">
        <v>1519764</v>
      </c>
      <c r="C23" s="59">
        <v>743745</v>
      </c>
      <c r="D23" s="59">
        <v>776019</v>
      </c>
      <c r="E23" s="165">
        <v>20274</v>
      </c>
      <c r="F23" s="246">
        <v>13.3</v>
      </c>
      <c r="G23" s="60">
        <v>6856</v>
      </c>
      <c r="H23" s="246">
        <v>4.5</v>
      </c>
      <c r="I23" s="61">
        <v>111</v>
      </c>
      <c r="J23" s="246">
        <v>5.5</v>
      </c>
      <c r="K23" s="61">
        <v>72</v>
      </c>
      <c r="L23" s="62">
        <v>3.6</v>
      </c>
      <c r="M23" s="165">
        <v>13418</v>
      </c>
      <c r="N23" s="244">
        <v>8.8000000000000007</v>
      </c>
      <c r="O23" s="63">
        <v>1576</v>
      </c>
      <c r="P23" s="241">
        <v>72.099999999999994</v>
      </c>
      <c r="Q23" s="64">
        <v>559</v>
      </c>
      <c r="R23" s="238">
        <v>25.6</v>
      </c>
      <c r="S23" s="64">
        <v>1017</v>
      </c>
      <c r="T23" s="238">
        <v>46.5</v>
      </c>
      <c r="U23" s="69">
        <v>152</v>
      </c>
      <c r="V23" s="73">
        <v>7.5</v>
      </c>
      <c r="W23" s="69">
        <v>94</v>
      </c>
      <c r="X23" s="73">
        <v>4.5999999999999996</v>
      </c>
      <c r="Y23" s="64">
        <v>58</v>
      </c>
      <c r="Z23" s="73">
        <v>2.9</v>
      </c>
      <c r="AA23" s="68">
        <v>12014</v>
      </c>
      <c r="AB23" s="171">
        <v>7.9</v>
      </c>
      <c r="AC23" s="69">
        <v>4094</v>
      </c>
      <c r="AD23" s="235">
        <v>2.69</v>
      </c>
      <c r="AE23" s="70">
        <v>1.55</v>
      </c>
    </row>
    <row r="24" spans="1:31" s="6" customFormat="1" ht="18" customHeight="1" x14ac:dyDescent="0.15">
      <c r="A24" s="162" t="s">
        <v>117</v>
      </c>
      <c r="B24" s="213">
        <v>1539808</v>
      </c>
      <c r="C24" s="59">
        <v>751494</v>
      </c>
      <c r="D24" s="59">
        <v>788314</v>
      </c>
      <c r="E24" s="165">
        <v>19314</v>
      </c>
      <c r="F24" s="246">
        <v>12.5</v>
      </c>
      <c r="G24" s="60">
        <v>7226</v>
      </c>
      <c r="H24" s="246">
        <v>4.7</v>
      </c>
      <c r="I24" s="61">
        <v>101</v>
      </c>
      <c r="J24" s="246">
        <v>5.2</v>
      </c>
      <c r="K24" s="61">
        <v>63</v>
      </c>
      <c r="L24" s="62">
        <v>3.3</v>
      </c>
      <c r="M24" s="165">
        <v>12088</v>
      </c>
      <c r="N24" s="244">
        <v>7.9</v>
      </c>
      <c r="O24" s="63">
        <v>1598</v>
      </c>
      <c r="P24" s="241">
        <v>76.400000000000006</v>
      </c>
      <c r="Q24" s="64">
        <v>539</v>
      </c>
      <c r="R24" s="238">
        <v>25.8</v>
      </c>
      <c r="S24" s="64">
        <v>1059</v>
      </c>
      <c r="T24" s="238">
        <v>50.6</v>
      </c>
      <c r="U24" s="69">
        <v>147</v>
      </c>
      <c r="V24" s="73">
        <v>7.6</v>
      </c>
      <c r="W24" s="69">
        <v>101</v>
      </c>
      <c r="X24" s="73">
        <v>5.2</v>
      </c>
      <c r="Y24" s="64">
        <v>46</v>
      </c>
      <c r="Z24" s="73">
        <v>2.4</v>
      </c>
      <c r="AA24" s="68">
        <v>11994</v>
      </c>
      <c r="AB24" s="171">
        <v>7.8</v>
      </c>
      <c r="AC24" s="69">
        <v>3879</v>
      </c>
      <c r="AD24" s="235">
        <v>2.52</v>
      </c>
      <c r="AE24" s="70">
        <v>1.49</v>
      </c>
    </row>
    <row r="25" spans="1:31" s="6" customFormat="1" ht="18" customHeight="1" x14ac:dyDescent="0.15">
      <c r="A25" s="162" t="s">
        <v>118</v>
      </c>
      <c r="B25" s="212">
        <v>1566871</v>
      </c>
      <c r="C25" s="59">
        <v>763631</v>
      </c>
      <c r="D25" s="59">
        <v>803240</v>
      </c>
      <c r="E25" s="165">
        <v>19130</v>
      </c>
      <c r="F25" s="246">
        <v>12.2</v>
      </c>
      <c r="G25" s="60">
        <v>7127</v>
      </c>
      <c r="H25" s="246">
        <v>4.5</v>
      </c>
      <c r="I25" s="61">
        <v>86</v>
      </c>
      <c r="J25" s="246">
        <v>4.5</v>
      </c>
      <c r="K25" s="61">
        <v>48</v>
      </c>
      <c r="L25" s="62">
        <v>2.5</v>
      </c>
      <c r="M25" s="165">
        <v>12003</v>
      </c>
      <c r="N25" s="244">
        <v>7.7</v>
      </c>
      <c r="O25" s="63">
        <v>1484</v>
      </c>
      <c r="P25" s="241">
        <v>72</v>
      </c>
      <c r="Q25" s="64">
        <v>472</v>
      </c>
      <c r="R25" s="238">
        <v>22.9</v>
      </c>
      <c r="S25" s="64">
        <v>1012</v>
      </c>
      <c r="T25" s="238">
        <v>49.1</v>
      </c>
      <c r="U25" s="69">
        <v>110</v>
      </c>
      <c r="V25" s="73">
        <v>5.8</v>
      </c>
      <c r="W25" s="69">
        <v>77</v>
      </c>
      <c r="X25" s="73">
        <v>4</v>
      </c>
      <c r="Y25" s="64">
        <v>33</v>
      </c>
      <c r="Z25" s="73">
        <v>1.7</v>
      </c>
      <c r="AA25" s="68">
        <v>11788</v>
      </c>
      <c r="AB25" s="171">
        <v>7.5</v>
      </c>
      <c r="AC25" s="69">
        <v>3784</v>
      </c>
      <c r="AD25" s="235">
        <v>2.42</v>
      </c>
      <c r="AE25" s="70">
        <v>1.49</v>
      </c>
    </row>
    <row r="26" spans="1:31" s="6" customFormat="1" ht="18" customHeight="1" x14ac:dyDescent="0.15">
      <c r="A26" s="162" t="s">
        <v>119</v>
      </c>
      <c r="B26" s="212">
        <v>1593205</v>
      </c>
      <c r="C26" s="59">
        <v>775136</v>
      </c>
      <c r="D26" s="59">
        <v>818069</v>
      </c>
      <c r="E26" s="165">
        <v>18533</v>
      </c>
      <c r="F26" s="246">
        <v>11.6</v>
      </c>
      <c r="G26" s="60">
        <v>7074</v>
      </c>
      <c r="H26" s="246">
        <v>4.4000000000000004</v>
      </c>
      <c r="I26" s="61">
        <v>88</v>
      </c>
      <c r="J26" s="246">
        <v>4.7</v>
      </c>
      <c r="K26" s="61">
        <v>52</v>
      </c>
      <c r="L26" s="62">
        <v>2.8</v>
      </c>
      <c r="M26" s="165">
        <v>11459</v>
      </c>
      <c r="N26" s="244">
        <v>7.2</v>
      </c>
      <c r="O26" s="63">
        <v>1362</v>
      </c>
      <c r="P26" s="241">
        <v>68.5</v>
      </c>
      <c r="Q26" s="64">
        <v>451</v>
      </c>
      <c r="R26" s="238">
        <v>22.7</v>
      </c>
      <c r="S26" s="64">
        <v>911</v>
      </c>
      <c r="T26" s="238">
        <v>45.8</v>
      </c>
      <c r="U26" s="69">
        <v>116</v>
      </c>
      <c r="V26" s="73">
        <v>6.3</v>
      </c>
      <c r="W26" s="69">
        <v>78</v>
      </c>
      <c r="X26" s="73">
        <v>4.2</v>
      </c>
      <c r="Y26" s="64">
        <v>38</v>
      </c>
      <c r="Z26" s="73">
        <v>2.1</v>
      </c>
      <c r="AA26" s="68">
        <v>11423</v>
      </c>
      <c r="AB26" s="171">
        <v>7.2</v>
      </c>
      <c r="AC26" s="69">
        <v>3467</v>
      </c>
      <c r="AD26" s="235">
        <v>2.1800000000000002</v>
      </c>
      <c r="AE26" s="70">
        <v>1.44</v>
      </c>
    </row>
    <row r="27" spans="1:31" s="6" customFormat="1" ht="18" customHeight="1" x14ac:dyDescent="0.15">
      <c r="A27" s="162" t="s">
        <v>120</v>
      </c>
      <c r="B27" s="212">
        <v>1618861</v>
      </c>
      <c r="C27" s="59">
        <v>785891</v>
      </c>
      <c r="D27" s="59">
        <v>832970</v>
      </c>
      <c r="E27" s="165">
        <v>18216</v>
      </c>
      <c r="F27" s="246">
        <v>11.3</v>
      </c>
      <c r="G27" s="60">
        <v>7761</v>
      </c>
      <c r="H27" s="246">
        <v>4.8</v>
      </c>
      <c r="I27" s="61">
        <v>80</v>
      </c>
      <c r="J27" s="246">
        <v>4.4000000000000004</v>
      </c>
      <c r="K27" s="61">
        <v>44</v>
      </c>
      <c r="L27" s="62">
        <v>2.4</v>
      </c>
      <c r="M27" s="165">
        <v>10455</v>
      </c>
      <c r="N27" s="244">
        <v>6.5</v>
      </c>
      <c r="O27" s="63">
        <v>1264</v>
      </c>
      <c r="P27" s="241">
        <v>64.900000000000006</v>
      </c>
      <c r="Q27" s="64">
        <v>361</v>
      </c>
      <c r="R27" s="238">
        <v>18.5</v>
      </c>
      <c r="S27" s="64">
        <v>903</v>
      </c>
      <c r="T27" s="238">
        <v>46.4</v>
      </c>
      <c r="U27" s="69">
        <v>99</v>
      </c>
      <c r="V27" s="73">
        <v>5.4</v>
      </c>
      <c r="W27" s="69">
        <v>60</v>
      </c>
      <c r="X27" s="73">
        <v>3.3</v>
      </c>
      <c r="Y27" s="64">
        <v>39</v>
      </c>
      <c r="Z27" s="73">
        <v>2.1</v>
      </c>
      <c r="AA27" s="68">
        <v>11982</v>
      </c>
      <c r="AB27" s="171">
        <v>7.4</v>
      </c>
      <c r="AC27" s="69">
        <v>3316</v>
      </c>
      <c r="AD27" s="235">
        <v>2.0499999999999998</v>
      </c>
      <c r="AE27" s="70">
        <v>1.41</v>
      </c>
    </row>
    <row r="28" spans="1:31" s="6" customFormat="1" ht="18" customHeight="1" x14ac:dyDescent="0.15">
      <c r="A28" s="162" t="s">
        <v>141</v>
      </c>
      <c r="B28" s="212">
        <v>1645095</v>
      </c>
      <c r="C28" s="59">
        <v>797362</v>
      </c>
      <c r="D28" s="59">
        <v>847733</v>
      </c>
      <c r="E28" s="165">
        <v>17479</v>
      </c>
      <c r="F28" s="246">
        <v>10.6</v>
      </c>
      <c r="G28" s="60">
        <v>8103</v>
      </c>
      <c r="H28" s="246">
        <v>4.9000000000000004</v>
      </c>
      <c r="I28" s="61">
        <v>75</v>
      </c>
      <c r="J28" s="246">
        <v>4.3</v>
      </c>
      <c r="K28" s="61">
        <v>40</v>
      </c>
      <c r="L28" s="62">
        <v>2.2999999999999998</v>
      </c>
      <c r="M28" s="165">
        <v>9376</v>
      </c>
      <c r="N28" s="244">
        <v>5.7</v>
      </c>
      <c r="O28" s="63">
        <v>1169</v>
      </c>
      <c r="P28" s="241">
        <v>62.7</v>
      </c>
      <c r="Q28" s="64">
        <v>346</v>
      </c>
      <c r="R28" s="238">
        <v>18.600000000000001</v>
      </c>
      <c r="S28" s="64">
        <v>823</v>
      </c>
      <c r="T28" s="238">
        <v>44.1</v>
      </c>
      <c r="U28" s="69">
        <v>107</v>
      </c>
      <c r="V28" s="73">
        <v>6.1</v>
      </c>
      <c r="W28" s="69">
        <v>71</v>
      </c>
      <c r="X28" s="73">
        <v>4.0999999999999996</v>
      </c>
      <c r="Y28" s="64">
        <v>36</v>
      </c>
      <c r="Z28" s="73">
        <v>2.1</v>
      </c>
      <c r="AA28" s="68">
        <v>11975</v>
      </c>
      <c r="AB28" s="171">
        <v>7.3</v>
      </c>
      <c r="AC28" s="69">
        <v>3413</v>
      </c>
      <c r="AD28" s="235">
        <v>2.0699999999999998</v>
      </c>
      <c r="AE28" s="70">
        <v>1.34</v>
      </c>
    </row>
    <row r="29" spans="1:31" s="6" customFormat="1" ht="18" customHeight="1" x14ac:dyDescent="0.15">
      <c r="A29" s="162" t="s">
        <v>142</v>
      </c>
      <c r="B29" s="213">
        <v>1667984</v>
      </c>
      <c r="C29" s="59">
        <v>807195</v>
      </c>
      <c r="D29" s="59">
        <v>860789</v>
      </c>
      <c r="E29" s="165">
        <v>17425</v>
      </c>
      <c r="F29" s="246">
        <v>10.4</v>
      </c>
      <c r="G29" s="60">
        <v>8278</v>
      </c>
      <c r="H29" s="246">
        <v>5</v>
      </c>
      <c r="I29" s="61">
        <v>85</v>
      </c>
      <c r="J29" s="246">
        <v>4.9000000000000004</v>
      </c>
      <c r="K29" s="61">
        <v>47</v>
      </c>
      <c r="L29" s="62">
        <v>2.7</v>
      </c>
      <c r="M29" s="165">
        <v>9147</v>
      </c>
      <c r="N29" s="244">
        <v>5.5</v>
      </c>
      <c r="O29" s="63">
        <v>1199</v>
      </c>
      <c r="P29" s="241">
        <v>64.400000000000006</v>
      </c>
      <c r="Q29" s="64">
        <v>399</v>
      </c>
      <c r="R29" s="238">
        <v>21.4</v>
      </c>
      <c r="S29" s="64">
        <v>800</v>
      </c>
      <c r="T29" s="238">
        <v>43</v>
      </c>
      <c r="U29" s="69">
        <v>100</v>
      </c>
      <c r="V29" s="73">
        <v>5.7</v>
      </c>
      <c r="W29" s="69">
        <v>67</v>
      </c>
      <c r="X29" s="73">
        <v>3.8</v>
      </c>
      <c r="Y29" s="64">
        <v>33</v>
      </c>
      <c r="Z29" s="73">
        <v>1.9</v>
      </c>
      <c r="AA29" s="68">
        <v>12329</v>
      </c>
      <c r="AB29" s="171">
        <v>7.4</v>
      </c>
      <c r="AC29" s="69">
        <v>3381</v>
      </c>
      <c r="AD29" s="235">
        <v>2.0299999999999998</v>
      </c>
      <c r="AE29" s="70">
        <v>1.31</v>
      </c>
    </row>
    <row r="30" spans="1:31" s="6" customFormat="1" ht="18" customHeight="1" x14ac:dyDescent="0.15">
      <c r="A30" s="162" t="s">
        <v>143</v>
      </c>
      <c r="B30" s="212">
        <v>1694988</v>
      </c>
      <c r="C30" s="59">
        <v>819083</v>
      </c>
      <c r="D30" s="59">
        <v>875905</v>
      </c>
      <c r="E30" s="165">
        <v>17458</v>
      </c>
      <c r="F30" s="246">
        <v>10.3</v>
      </c>
      <c r="G30" s="60">
        <v>8342</v>
      </c>
      <c r="H30" s="246">
        <v>4.9000000000000004</v>
      </c>
      <c r="I30" s="61">
        <v>63</v>
      </c>
      <c r="J30" s="246">
        <v>3.6</v>
      </c>
      <c r="K30" s="61">
        <v>36</v>
      </c>
      <c r="L30" s="62">
        <v>2.1</v>
      </c>
      <c r="M30" s="165">
        <v>9116</v>
      </c>
      <c r="N30" s="244">
        <v>5.4</v>
      </c>
      <c r="O30" s="63">
        <v>1028</v>
      </c>
      <c r="P30" s="241">
        <v>55.6</v>
      </c>
      <c r="Q30" s="64">
        <v>324</v>
      </c>
      <c r="R30" s="238">
        <v>17.5</v>
      </c>
      <c r="S30" s="64">
        <v>704</v>
      </c>
      <c r="T30" s="238">
        <v>38.1</v>
      </c>
      <c r="U30" s="69">
        <v>85</v>
      </c>
      <c r="V30" s="73">
        <v>4.9000000000000004</v>
      </c>
      <c r="W30" s="69">
        <v>54</v>
      </c>
      <c r="X30" s="73">
        <v>3.1</v>
      </c>
      <c r="Y30" s="64">
        <v>31</v>
      </c>
      <c r="Z30" s="73">
        <v>1.8</v>
      </c>
      <c r="AA30" s="68">
        <v>12687</v>
      </c>
      <c r="AB30" s="171">
        <v>7.5</v>
      </c>
      <c r="AC30" s="69">
        <v>3492</v>
      </c>
      <c r="AD30" s="235">
        <v>2.06</v>
      </c>
      <c r="AE30" s="70">
        <v>1.31</v>
      </c>
    </row>
    <row r="31" spans="1:31" s="6" customFormat="1" ht="18" customHeight="1" x14ac:dyDescent="0.15">
      <c r="A31" s="162" t="s">
        <v>144</v>
      </c>
      <c r="B31" s="212">
        <v>1714488</v>
      </c>
      <c r="C31" s="59">
        <v>826804</v>
      </c>
      <c r="D31" s="59">
        <v>887684</v>
      </c>
      <c r="E31" s="165">
        <v>17325</v>
      </c>
      <c r="F31" s="246">
        <v>10.1</v>
      </c>
      <c r="G31" s="60">
        <v>8808</v>
      </c>
      <c r="H31" s="246">
        <v>5.0999999999999996</v>
      </c>
      <c r="I31" s="61">
        <v>57</v>
      </c>
      <c r="J31" s="246">
        <v>3.3</v>
      </c>
      <c r="K31" s="61">
        <v>29</v>
      </c>
      <c r="L31" s="62">
        <v>1.7</v>
      </c>
      <c r="M31" s="165">
        <v>8517</v>
      </c>
      <c r="N31" s="244">
        <v>5</v>
      </c>
      <c r="O31" s="63">
        <v>956</v>
      </c>
      <c r="P31" s="241">
        <v>52.3</v>
      </c>
      <c r="Q31" s="64">
        <v>325</v>
      </c>
      <c r="R31" s="238">
        <v>17.8</v>
      </c>
      <c r="S31" s="64">
        <v>631</v>
      </c>
      <c r="T31" s="238">
        <v>34.5</v>
      </c>
      <c r="U31" s="69">
        <v>81</v>
      </c>
      <c r="V31" s="73">
        <v>4.7</v>
      </c>
      <c r="W31" s="69">
        <v>58</v>
      </c>
      <c r="X31" s="73">
        <v>3.3</v>
      </c>
      <c r="Y31" s="64">
        <v>23</v>
      </c>
      <c r="Z31" s="73">
        <v>1.3</v>
      </c>
      <c r="AA31" s="68">
        <v>12777</v>
      </c>
      <c r="AB31" s="171">
        <v>7.5</v>
      </c>
      <c r="AC31" s="69">
        <v>3714</v>
      </c>
      <c r="AD31" s="235">
        <v>2.17</v>
      </c>
      <c r="AE31" s="70">
        <v>1.27</v>
      </c>
    </row>
    <row r="32" spans="1:31" s="6" customFormat="1" ht="18" customHeight="1" x14ac:dyDescent="0.15">
      <c r="A32" s="162" t="s">
        <v>145</v>
      </c>
      <c r="B32" s="212">
        <v>1728466</v>
      </c>
      <c r="C32" s="59">
        <v>832003</v>
      </c>
      <c r="D32" s="59">
        <v>896463</v>
      </c>
      <c r="E32" s="165">
        <v>16371</v>
      </c>
      <c r="F32" s="246">
        <v>9.5</v>
      </c>
      <c r="G32" s="60">
        <v>9428</v>
      </c>
      <c r="H32" s="246">
        <v>5.5</v>
      </c>
      <c r="I32" s="61">
        <v>51</v>
      </c>
      <c r="J32" s="246">
        <v>3.1</v>
      </c>
      <c r="K32" s="61">
        <v>20</v>
      </c>
      <c r="L32" s="62">
        <v>1.2</v>
      </c>
      <c r="M32" s="165">
        <v>6943</v>
      </c>
      <c r="N32" s="244">
        <v>4</v>
      </c>
      <c r="O32" s="63">
        <v>892</v>
      </c>
      <c r="P32" s="241">
        <v>51.7</v>
      </c>
      <c r="Q32" s="64">
        <v>283</v>
      </c>
      <c r="R32" s="238">
        <v>16.399999999999999</v>
      </c>
      <c r="S32" s="64">
        <v>609</v>
      </c>
      <c r="T32" s="238">
        <v>35.299999999999997</v>
      </c>
      <c r="U32" s="69">
        <v>62</v>
      </c>
      <c r="V32" s="73">
        <v>3.8</v>
      </c>
      <c r="W32" s="69">
        <v>43</v>
      </c>
      <c r="X32" s="73">
        <v>2.6</v>
      </c>
      <c r="Y32" s="64">
        <v>19</v>
      </c>
      <c r="Z32" s="73">
        <v>1.2</v>
      </c>
      <c r="AA32" s="68">
        <v>13263</v>
      </c>
      <c r="AB32" s="171">
        <v>7.7</v>
      </c>
      <c r="AC32" s="69">
        <v>3869</v>
      </c>
      <c r="AD32" s="235">
        <v>2.2400000000000002</v>
      </c>
      <c r="AE32" s="70">
        <v>1.19</v>
      </c>
    </row>
    <row r="33" spans="1:31" s="6" customFormat="1" ht="18" customHeight="1" x14ac:dyDescent="0.15">
      <c r="A33" s="162" t="s">
        <v>146</v>
      </c>
      <c r="B33" s="212">
        <v>1740534</v>
      </c>
      <c r="C33" s="59">
        <v>836306</v>
      </c>
      <c r="D33" s="59">
        <v>904228</v>
      </c>
      <c r="E33" s="165">
        <v>17057</v>
      </c>
      <c r="F33" s="246">
        <v>9.8000000000000007</v>
      </c>
      <c r="G33" s="60">
        <v>8934</v>
      </c>
      <c r="H33" s="246">
        <v>5.0999999999999996</v>
      </c>
      <c r="I33" s="61">
        <v>65</v>
      </c>
      <c r="J33" s="246">
        <v>3.8</v>
      </c>
      <c r="K33" s="61">
        <v>33</v>
      </c>
      <c r="L33" s="62">
        <v>1.9</v>
      </c>
      <c r="M33" s="165">
        <v>8123</v>
      </c>
      <c r="N33" s="244">
        <v>4.7</v>
      </c>
      <c r="O33" s="63">
        <v>833</v>
      </c>
      <c r="P33" s="241">
        <v>46.6</v>
      </c>
      <c r="Q33" s="64">
        <v>286</v>
      </c>
      <c r="R33" s="238">
        <v>16</v>
      </c>
      <c r="S33" s="64">
        <v>547</v>
      </c>
      <c r="T33" s="238">
        <v>30.6</v>
      </c>
      <c r="U33" s="69">
        <v>74</v>
      </c>
      <c r="V33" s="73">
        <v>4.3</v>
      </c>
      <c r="W33" s="69">
        <v>51</v>
      </c>
      <c r="X33" s="73">
        <v>3</v>
      </c>
      <c r="Y33" s="64">
        <v>23</v>
      </c>
      <c r="Z33" s="73">
        <v>1.3</v>
      </c>
      <c r="AA33" s="68">
        <v>12975</v>
      </c>
      <c r="AB33" s="171">
        <v>7.5</v>
      </c>
      <c r="AC33" s="69">
        <v>3906</v>
      </c>
      <c r="AD33" s="235">
        <v>2.2400000000000002</v>
      </c>
      <c r="AE33" s="70">
        <v>1.23</v>
      </c>
    </row>
    <row r="34" spans="1:31" s="6" customFormat="1" ht="18" customHeight="1" x14ac:dyDescent="0.15">
      <c r="A34" s="162" t="s">
        <v>147</v>
      </c>
      <c r="B34" s="213">
        <v>1752009</v>
      </c>
      <c r="C34" s="59">
        <v>840574</v>
      </c>
      <c r="D34" s="59">
        <v>911435</v>
      </c>
      <c r="E34" s="165">
        <v>16227</v>
      </c>
      <c r="F34" s="246">
        <v>9.3000000000000007</v>
      </c>
      <c r="G34" s="60">
        <v>9398</v>
      </c>
      <c r="H34" s="246">
        <v>5.4</v>
      </c>
      <c r="I34" s="61">
        <v>53</v>
      </c>
      <c r="J34" s="246">
        <v>3.3</v>
      </c>
      <c r="K34" s="61">
        <v>25</v>
      </c>
      <c r="L34" s="62">
        <v>1.5</v>
      </c>
      <c r="M34" s="165">
        <v>6829</v>
      </c>
      <c r="N34" s="244">
        <v>3.9</v>
      </c>
      <c r="O34" s="63">
        <v>734</v>
      </c>
      <c r="P34" s="241">
        <v>43.3</v>
      </c>
      <c r="Q34" s="64">
        <v>240</v>
      </c>
      <c r="R34" s="238">
        <v>14.2</v>
      </c>
      <c r="S34" s="64">
        <v>494</v>
      </c>
      <c r="T34" s="238">
        <v>29.1</v>
      </c>
      <c r="U34" s="69">
        <v>84</v>
      </c>
      <c r="V34" s="73">
        <v>5.2</v>
      </c>
      <c r="W34" s="69">
        <v>69</v>
      </c>
      <c r="X34" s="73">
        <v>4.2</v>
      </c>
      <c r="Y34" s="64">
        <v>15</v>
      </c>
      <c r="Z34" s="73">
        <v>0.9</v>
      </c>
      <c r="AA34" s="68">
        <v>13026</v>
      </c>
      <c r="AB34" s="171">
        <v>7.4</v>
      </c>
      <c r="AC34" s="69">
        <v>4137</v>
      </c>
      <c r="AD34" s="235">
        <v>2.36</v>
      </c>
      <c r="AE34" s="70">
        <v>1.1499999999999999</v>
      </c>
    </row>
    <row r="35" spans="1:31" s="6" customFormat="1" ht="18" customHeight="1" x14ac:dyDescent="0.15">
      <c r="A35" s="162" t="s">
        <v>148</v>
      </c>
      <c r="B35" s="212">
        <v>1774540</v>
      </c>
      <c r="C35" s="59">
        <v>851014</v>
      </c>
      <c r="D35" s="59">
        <v>923526</v>
      </c>
      <c r="E35" s="165">
        <v>16339</v>
      </c>
      <c r="F35" s="246">
        <v>9.1999999999999993</v>
      </c>
      <c r="G35" s="60">
        <v>9512</v>
      </c>
      <c r="H35" s="246">
        <v>5.4</v>
      </c>
      <c r="I35" s="61">
        <v>55</v>
      </c>
      <c r="J35" s="246">
        <v>3.4</v>
      </c>
      <c r="K35" s="61">
        <v>31</v>
      </c>
      <c r="L35" s="62">
        <v>1.9</v>
      </c>
      <c r="M35" s="165">
        <v>6827</v>
      </c>
      <c r="N35" s="244">
        <v>3.8</v>
      </c>
      <c r="O35" s="63">
        <v>714</v>
      </c>
      <c r="P35" s="241">
        <v>41.9</v>
      </c>
      <c r="Q35" s="64">
        <v>241</v>
      </c>
      <c r="R35" s="238">
        <v>14.1</v>
      </c>
      <c r="S35" s="64">
        <v>473</v>
      </c>
      <c r="T35" s="238">
        <v>27.7</v>
      </c>
      <c r="U35" s="69">
        <v>94</v>
      </c>
      <c r="V35" s="73">
        <v>5.7</v>
      </c>
      <c r="W35" s="69">
        <v>72</v>
      </c>
      <c r="X35" s="73">
        <v>4.4000000000000004</v>
      </c>
      <c r="Y35" s="64">
        <v>22</v>
      </c>
      <c r="Z35" s="73">
        <v>1.3</v>
      </c>
      <c r="AA35" s="68">
        <v>13111</v>
      </c>
      <c r="AB35" s="171">
        <v>7.4</v>
      </c>
      <c r="AC35" s="69">
        <v>4161</v>
      </c>
      <c r="AD35" s="235">
        <v>2.34</v>
      </c>
      <c r="AE35" s="70">
        <v>1.1499999999999999</v>
      </c>
    </row>
    <row r="36" spans="1:31" s="6" customFormat="1" ht="18" customHeight="1" x14ac:dyDescent="0.15">
      <c r="A36" s="162" t="s">
        <v>149</v>
      </c>
      <c r="B36" s="212">
        <v>1791221</v>
      </c>
      <c r="C36" s="59">
        <v>858078</v>
      </c>
      <c r="D36" s="59">
        <v>933143</v>
      </c>
      <c r="E36" s="165">
        <v>15873</v>
      </c>
      <c r="F36" s="246">
        <v>8.9</v>
      </c>
      <c r="G36" s="60">
        <v>9840</v>
      </c>
      <c r="H36" s="246">
        <v>5.5</v>
      </c>
      <c r="I36" s="61">
        <v>52</v>
      </c>
      <c r="J36" s="246">
        <v>3.3</v>
      </c>
      <c r="K36" s="61">
        <v>30</v>
      </c>
      <c r="L36" s="62">
        <v>1.9</v>
      </c>
      <c r="M36" s="165">
        <v>6033</v>
      </c>
      <c r="N36" s="244">
        <v>3.4</v>
      </c>
      <c r="O36" s="63">
        <v>756</v>
      </c>
      <c r="P36" s="241">
        <v>45.5</v>
      </c>
      <c r="Q36" s="64">
        <v>249</v>
      </c>
      <c r="R36" s="238">
        <v>15</v>
      </c>
      <c r="S36" s="64">
        <v>507</v>
      </c>
      <c r="T36" s="238">
        <v>30.5</v>
      </c>
      <c r="U36" s="69">
        <v>92</v>
      </c>
      <c r="V36" s="73">
        <v>5.8</v>
      </c>
      <c r="W36" s="69">
        <v>73</v>
      </c>
      <c r="X36" s="73">
        <v>4.5999999999999996</v>
      </c>
      <c r="Y36" s="64">
        <v>19</v>
      </c>
      <c r="Z36" s="73">
        <v>1.2</v>
      </c>
      <c r="AA36" s="68">
        <v>12417</v>
      </c>
      <c r="AB36" s="171">
        <v>6.9</v>
      </c>
      <c r="AC36" s="69">
        <v>4495</v>
      </c>
      <c r="AD36" s="235">
        <v>2.5099999999999998</v>
      </c>
      <c r="AE36" s="70">
        <v>1.1000000000000001</v>
      </c>
    </row>
    <row r="37" spans="1:31" s="6" customFormat="1" ht="18" customHeight="1" x14ac:dyDescent="0.15">
      <c r="A37" s="162" t="s">
        <v>121</v>
      </c>
      <c r="B37" s="212">
        <v>1803546</v>
      </c>
      <c r="C37" s="59">
        <v>862486</v>
      </c>
      <c r="D37" s="59">
        <v>941060</v>
      </c>
      <c r="E37" s="165">
        <v>16165</v>
      </c>
      <c r="F37" s="246">
        <v>9</v>
      </c>
      <c r="G37" s="60">
        <v>9995</v>
      </c>
      <c r="H37" s="246">
        <v>5.5</v>
      </c>
      <c r="I37" s="61">
        <v>45</v>
      </c>
      <c r="J37" s="246">
        <v>2.8</v>
      </c>
      <c r="K37" s="61">
        <v>24</v>
      </c>
      <c r="L37" s="62">
        <v>1.5</v>
      </c>
      <c r="M37" s="165">
        <v>6170</v>
      </c>
      <c r="N37" s="244">
        <v>3.4</v>
      </c>
      <c r="O37" s="63">
        <v>711</v>
      </c>
      <c r="P37" s="241">
        <v>42.1</v>
      </c>
      <c r="Q37" s="64">
        <v>234</v>
      </c>
      <c r="R37" s="238">
        <v>13.9</v>
      </c>
      <c r="S37" s="64">
        <v>477</v>
      </c>
      <c r="T37" s="238">
        <v>28.3</v>
      </c>
      <c r="U37" s="69">
        <v>97</v>
      </c>
      <c r="V37" s="73">
        <v>6</v>
      </c>
      <c r="W37" s="69">
        <v>76</v>
      </c>
      <c r="X37" s="73">
        <v>4.7</v>
      </c>
      <c r="Y37" s="64">
        <v>21</v>
      </c>
      <c r="Z37" s="73">
        <v>1.3</v>
      </c>
      <c r="AA37" s="68">
        <v>12500</v>
      </c>
      <c r="AB37" s="171">
        <v>6.9</v>
      </c>
      <c r="AC37" s="69">
        <v>4911</v>
      </c>
      <c r="AD37" s="235">
        <v>2.72</v>
      </c>
      <c r="AE37" s="70">
        <v>1.1100000000000001</v>
      </c>
    </row>
    <row r="38" spans="1:31" s="6" customFormat="1" ht="18" customHeight="1" x14ac:dyDescent="0.15">
      <c r="A38" s="162" t="s">
        <v>123</v>
      </c>
      <c r="B38" s="212">
        <v>1812029</v>
      </c>
      <c r="C38" s="59">
        <v>865034</v>
      </c>
      <c r="D38" s="59">
        <v>946995</v>
      </c>
      <c r="E38" s="165">
        <v>15358</v>
      </c>
      <c r="F38" s="246">
        <v>8.5</v>
      </c>
      <c r="G38" s="60">
        <v>10806</v>
      </c>
      <c r="H38" s="246">
        <v>6</v>
      </c>
      <c r="I38" s="61">
        <v>32</v>
      </c>
      <c r="J38" s="246">
        <v>2.1</v>
      </c>
      <c r="K38" s="61">
        <v>20</v>
      </c>
      <c r="L38" s="62">
        <v>1.3</v>
      </c>
      <c r="M38" s="165">
        <v>4552</v>
      </c>
      <c r="N38" s="244">
        <v>2.5</v>
      </c>
      <c r="O38" s="63">
        <v>683</v>
      </c>
      <c r="P38" s="241">
        <v>42.6</v>
      </c>
      <c r="Q38" s="64">
        <v>199</v>
      </c>
      <c r="R38" s="238">
        <v>12.4</v>
      </c>
      <c r="S38" s="64">
        <v>484</v>
      </c>
      <c r="T38" s="238">
        <v>30.2</v>
      </c>
      <c r="U38" s="69">
        <v>67</v>
      </c>
      <c r="V38" s="73">
        <v>4.3</v>
      </c>
      <c r="W38" s="69">
        <v>53</v>
      </c>
      <c r="X38" s="73">
        <v>3.4</v>
      </c>
      <c r="Y38" s="64">
        <v>14</v>
      </c>
      <c r="Z38" s="73">
        <v>0.9</v>
      </c>
      <c r="AA38" s="68">
        <v>12032</v>
      </c>
      <c r="AB38" s="171">
        <v>6.6</v>
      </c>
      <c r="AC38" s="69">
        <v>4915</v>
      </c>
      <c r="AD38" s="235">
        <v>2.71</v>
      </c>
      <c r="AE38" s="70">
        <v>1.05</v>
      </c>
    </row>
    <row r="39" spans="1:31" s="6" customFormat="1" ht="18" customHeight="1" x14ac:dyDescent="0.15">
      <c r="A39" s="163" t="s">
        <v>122</v>
      </c>
      <c r="B39" s="213">
        <v>1816677</v>
      </c>
      <c r="C39" s="59">
        <v>865957</v>
      </c>
      <c r="D39" s="59">
        <v>950720</v>
      </c>
      <c r="E39" s="165">
        <v>15332</v>
      </c>
      <c r="F39" s="246">
        <v>8.4</v>
      </c>
      <c r="G39" s="60">
        <v>10800</v>
      </c>
      <c r="H39" s="246">
        <v>5.9</v>
      </c>
      <c r="I39" s="61">
        <v>34</v>
      </c>
      <c r="J39" s="246">
        <v>2.2000000000000002</v>
      </c>
      <c r="K39" s="61">
        <v>13</v>
      </c>
      <c r="L39" s="62">
        <v>0.8</v>
      </c>
      <c r="M39" s="165">
        <v>4532</v>
      </c>
      <c r="N39" s="241">
        <v>2.5</v>
      </c>
      <c r="O39" s="68">
        <v>720</v>
      </c>
      <c r="P39" s="241">
        <v>44.9</v>
      </c>
      <c r="Q39" s="64">
        <v>223</v>
      </c>
      <c r="R39" s="238">
        <v>13.9</v>
      </c>
      <c r="S39" s="64">
        <v>497</v>
      </c>
      <c r="T39" s="238">
        <v>31</v>
      </c>
      <c r="U39" s="69">
        <v>65</v>
      </c>
      <c r="V39" s="73">
        <v>4.2</v>
      </c>
      <c r="W39" s="69">
        <v>55</v>
      </c>
      <c r="X39" s="73">
        <v>3.6</v>
      </c>
      <c r="Y39" s="64">
        <v>10</v>
      </c>
      <c r="Z39" s="73">
        <v>0.7</v>
      </c>
      <c r="AA39" s="68">
        <v>12642</v>
      </c>
      <c r="AB39" s="171">
        <v>7</v>
      </c>
      <c r="AC39" s="69">
        <v>5067</v>
      </c>
      <c r="AD39" s="235">
        <v>2.79</v>
      </c>
      <c r="AE39" s="70">
        <v>1.05</v>
      </c>
    </row>
    <row r="40" spans="1:31" s="6" customFormat="1" ht="18" customHeight="1" x14ac:dyDescent="0.15">
      <c r="A40" s="162" t="s">
        <v>138</v>
      </c>
      <c r="B40" s="212">
        <v>1834684</v>
      </c>
      <c r="C40" s="59">
        <v>873448</v>
      </c>
      <c r="D40" s="59">
        <v>961236</v>
      </c>
      <c r="E40" s="248">
        <v>15312</v>
      </c>
      <c r="F40" s="246">
        <v>8.3000000000000007</v>
      </c>
      <c r="G40" s="60">
        <v>10803</v>
      </c>
      <c r="H40" s="246">
        <v>5.9</v>
      </c>
      <c r="I40" s="61">
        <v>33</v>
      </c>
      <c r="J40" s="246">
        <v>2.2000000000000002</v>
      </c>
      <c r="K40" s="61">
        <v>19</v>
      </c>
      <c r="L40" s="62">
        <v>1.2</v>
      </c>
      <c r="M40" s="165">
        <v>4509</v>
      </c>
      <c r="N40" s="241">
        <v>2.5</v>
      </c>
      <c r="O40" s="68">
        <v>718</v>
      </c>
      <c r="P40" s="241">
        <v>44.8</v>
      </c>
      <c r="Q40" s="64">
        <v>213</v>
      </c>
      <c r="R40" s="238">
        <v>13.3</v>
      </c>
      <c r="S40" s="64">
        <v>505</v>
      </c>
      <c r="T40" s="238">
        <v>31.5</v>
      </c>
      <c r="U40" s="69">
        <v>87</v>
      </c>
      <c r="V40" s="73">
        <v>5.7</v>
      </c>
      <c r="W40" s="69">
        <v>77</v>
      </c>
      <c r="X40" s="73">
        <v>5</v>
      </c>
      <c r="Y40" s="64">
        <v>10</v>
      </c>
      <c r="Z40" s="73">
        <v>0.7</v>
      </c>
      <c r="AA40" s="68">
        <v>12430</v>
      </c>
      <c r="AB40" s="171">
        <v>6.8</v>
      </c>
      <c r="AC40" s="69">
        <v>5482</v>
      </c>
      <c r="AD40" s="235">
        <v>2.99</v>
      </c>
      <c r="AE40" s="70">
        <v>1.04</v>
      </c>
    </row>
    <row r="41" spans="1:31" s="6" customFormat="1" ht="18" customHeight="1" x14ac:dyDescent="0.15">
      <c r="A41" s="162" t="s">
        <v>156</v>
      </c>
      <c r="B41" s="212">
        <v>1848276</v>
      </c>
      <c r="C41" s="59">
        <v>878530</v>
      </c>
      <c r="D41" s="59">
        <v>969746</v>
      </c>
      <c r="E41" s="248">
        <v>15577</v>
      </c>
      <c r="F41" s="246">
        <v>8.4</v>
      </c>
      <c r="G41" s="60">
        <v>11151</v>
      </c>
      <c r="H41" s="246">
        <v>6</v>
      </c>
      <c r="I41" s="61">
        <v>31</v>
      </c>
      <c r="J41" s="246">
        <v>2</v>
      </c>
      <c r="K41" s="61">
        <v>15</v>
      </c>
      <c r="L41" s="62">
        <v>1</v>
      </c>
      <c r="M41" s="165">
        <v>4426</v>
      </c>
      <c r="N41" s="241">
        <v>2.4</v>
      </c>
      <c r="O41" s="68">
        <v>602</v>
      </c>
      <c r="P41" s="241">
        <v>37.200000000000003</v>
      </c>
      <c r="Q41" s="64">
        <v>175</v>
      </c>
      <c r="R41" s="238">
        <v>10.8</v>
      </c>
      <c r="S41" s="64">
        <v>427</v>
      </c>
      <c r="T41" s="238">
        <v>26.4</v>
      </c>
      <c r="U41" s="69">
        <v>54</v>
      </c>
      <c r="V41" s="73">
        <v>3.5</v>
      </c>
      <c r="W41" s="69">
        <v>43</v>
      </c>
      <c r="X41" s="73">
        <v>2.8</v>
      </c>
      <c r="Y41" s="64">
        <v>11</v>
      </c>
      <c r="Z41" s="73">
        <v>0.7</v>
      </c>
      <c r="AA41" s="68">
        <v>12118</v>
      </c>
      <c r="AB41" s="171">
        <v>6.6</v>
      </c>
      <c r="AC41" s="69">
        <v>5269</v>
      </c>
      <c r="AD41" s="235">
        <v>2.85</v>
      </c>
      <c r="AE41" s="70">
        <v>1.06</v>
      </c>
    </row>
    <row r="42" spans="1:31" s="183" customFormat="1" ht="18" customHeight="1" x14ac:dyDescent="0.15">
      <c r="A42" s="162" t="s">
        <v>157</v>
      </c>
      <c r="B42" s="226">
        <v>1862361</v>
      </c>
      <c r="C42" s="66">
        <v>883443</v>
      </c>
      <c r="D42" s="66">
        <v>978918</v>
      </c>
      <c r="E42" s="248">
        <v>14999</v>
      </c>
      <c r="F42" s="246">
        <v>8.1</v>
      </c>
      <c r="G42" s="60">
        <v>11769</v>
      </c>
      <c r="H42" s="246">
        <v>6.3</v>
      </c>
      <c r="I42" s="61">
        <v>40</v>
      </c>
      <c r="J42" s="246">
        <v>2.7</v>
      </c>
      <c r="K42" s="61">
        <v>20</v>
      </c>
      <c r="L42" s="62">
        <v>1.3</v>
      </c>
      <c r="M42" s="165">
        <v>3230</v>
      </c>
      <c r="N42" s="241">
        <v>1.7</v>
      </c>
      <c r="O42" s="68">
        <v>631</v>
      </c>
      <c r="P42" s="241">
        <v>40.4</v>
      </c>
      <c r="Q42" s="64">
        <v>197</v>
      </c>
      <c r="R42" s="238">
        <v>12.6</v>
      </c>
      <c r="S42" s="64">
        <v>434</v>
      </c>
      <c r="T42" s="238">
        <v>27.8</v>
      </c>
      <c r="U42" s="69">
        <v>75</v>
      </c>
      <c r="V42" s="73">
        <v>5</v>
      </c>
      <c r="W42" s="69">
        <v>60</v>
      </c>
      <c r="X42" s="73">
        <v>4</v>
      </c>
      <c r="Y42" s="64">
        <v>15</v>
      </c>
      <c r="Z42" s="73">
        <v>1</v>
      </c>
      <c r="AA42" s="68">
        <v>12158</v>
      </c>
      <c r="AB42" s="171">
        <v>6.5</v>
      </c>
      <c r="AC42" s="69">
        <v>5265</v>
      </c>
      <c r="AD42" s="235">
        <v>2.83</v>
      </c>
      <c r="AE42" s="70">
        <v>1.02</v>
      </c>
    </row>
    <row r="43" spans="1:31" s="6" customFormat="1" ht="18" customHeight="1" x14ac:dyDescent="0.15">
      <c r="A43" s="162" t="s">
        <v>163</v>
      </c>
      <c r="B43" s="227">
        <v>1872703</v>
      </c>
      <c r="C43" s="59">
        <v>886898</v>
      </c>
      <c r="D43" s="59">
        <v>985805</v>
      </c>
      <c r="E43" s="248">
        <v>14749</v>
      </c>
      <c r="F43" s="246">
        <v>7.9</v>
      </c>
      <c r="G43" s="60">
        <v>12348</v>
      </c>
      <c r="H43" s="246">
        <v>6.6</v>
      </c>
      <c r="I43" s="61">
        <v>45</v>
      </c>
      <c r="J43" s="246">
        <v>3.1</v>
      </c>
      <c r="K43" s="61">
        <v>23</v>
      </c>
      <c r="L43" s="62">
        <v>1.6</v>
      </c>
      <c r="M43" s="165">
        <v>2401</v>
      </c>
      <c r="N43" s="241">
        <v>1.3</v>
      </c>
      <c r="O43" s="68">
        <v>601</v>
      </c>
      <c r="P43" s="241">
        <v>39.200000000000003</v>
      </c>
      <c r="Q43" s="64">
        <v>196</v>
      </c>
      <c r="R43" s="238">
        <v>12.8</v>
      </c>
      <c r="S43" s="64">
        <v>405</v>
      </c>
      <c r="T43" s="238">
        <v>26.4</v>
      </c>
      <c r="U43" s="69">
        <v>63</v>
      </c>
      <c r="V43" s="73">
        <v>4.3</v>
      </c>
      <c r="W43" s="69">
        <v>47</v>
      </c>
      <c r="X43" s="73">
        <v>3.2</v>
      </c>
      <c r="Y43" s="64">
        <v>16</v>
      </c>
      <c r="Z43" s="73">
        <v>1.1000000000000001</v>
      </c>
      <c r="AA43" s="68">
        <v>11554</v>
      </c>
      <c r="AB43" s="171">
        <v>6.2</v>
      </c>
      <c r="AC43" s="69">
        <v>5140</v>
      </c>
      <c r="AD43" s="235">
        <v>2.74</v>
      </c>
      <c r="AE43" s="70">
        <v>1.01</v>
      </c>
    </row>
    <row r="44" spans="1:31" s="6" customFormat="1" ht="18" customHeight="1" x14ac:dyDescent="0.15">
      <c r="A44" s="162" t="s">
        <v>164</v>
      </c>
      <c r="B44" s="228">
        <v>1874479</v>
      </c>
      <c r="C44" s="59">
        <v>885751</v>
      </c>
      <c r="D44" s="59">
        <v>988728</v>
      </c>
      <c r="E44" s="248">
        <v>14184</v>
      </c>
      <c r="F44" s="246">
        <v>7.6</v>
      </c>
      <c r="G44" s="60">
        <v>13105</v>
      </c>
      <c r="H44" s="246">
        <v>7</v>
      </c>
      <c r="I44" s="61">
        <v>38</v>
      </c>
      <c r="J44" s="246">
        <v>2.7</v>
      </c>
      <c r="K44" s="61">
        <v>25</v>
      </c>
      <c r="L44" s="62">
        <v>1.8</v>
      </c>
      <c r="M44" s="165">
        <v>1079</v>
      </c>
      <c r="N44" s="241">
        <v>0.6</v>
      </c>
      <c r="O44" s="68">
        <v>602</v>
      </c>
      <c r="P44" s="241">
        <v>40.700000000000003</v>
      </c>
      <c r="Q44" s="64">
        <v>191</v>
      </c>
      <c r="R44" s="238">
        <v>12.9</v>
      </c>
      <c r="S44" s="64">
        <v>411</v>
      </c>
      <c r="T44" s="238">
        <v>27.8</v>
      </c>
      <c r="U44" s="69">
        <v>63</v>
      </c>
      <c r="V44" s="73">
        <v>4.4000000000000004</v>
      </c>
      <c r="W44" s="69">
        <v>47</v>
      </c>
      <c r="X44" s="73">
        <v>3.3</v>
      </c>
      <c r="Y44" s="64">
        <v>16</v>
      </c>
      <c r="Z44" s="73">
        <v>1.1000000000000001</v>
      </c>
      <c r="AA44" s="68">
        <v>11191</v>
      </c>
      <c r="AB44" s="171">
        <v>6</v>
      </c>
      <c r="AC44" s="69">
        <v>4791</v>
      </c>
      <c r="AD44" s="235">
        <v>2.56</v>
      </c>
      <c r="AE44" s="70">
        <v>0.98</v>
      </c>
    </row>
    <row r="45" spans="1:31" s="6" customFormat="1" ht="18" customHeight="1" x14ac:dyDescent="0.15">
      <c r="A45" s="162" t="s">
        <v>165</v>
      </c>
      <c r="B45" s="212">
        <v>1899460</v>
      </c>
      <c r="C45" s="59">
        <v>891492</v>
      </c>
      <c r="D45" s="59">
        <v>997968</v>
      </c>
      <c r="E45" s="248">
        <v>14730</v>
      </c>
      <c r="F45" s="246">
        <v>7.7958781874186274</v>
      </c>
      <c r="G45" s="60">
        <v>13268</v>
      </c>
      <c r="H45" s="246">
        <v>7</v>
      </c>
      <c r="I45" s="61">
        <v>34</v>
      </c>
      <c r="J45" s="246">
        <v>2.2999999999999998</v>
      </c>
      <c r="K45" s="61">
        <v>16</v>
      </c>
      <c r="L45" s="62">
        <v>1.1000000000000001</v>
      </c>
      <c r="M45" s="165">
        <v>1462</v>
      </c>
      <c r="N45" s="234">
        <v>0.76969243890368844</v>
      </c>
      <c r="O45" s="68">
        <v>545</v>
      </c>
      <c r="P45" s="241">
        <v>35.700000000000003</v>
      </c>
      <c r="Q45" s="64">
        <v>212</v>
      </c>
      <c r="R45" s="238">
        <v>13.9</v>
      </c>
      <c r="S45" s="64">
        <v>333</v>
      </c>
      <c r="T45" s="238">
        <v>21.8</v>
      </c>
      <c r="U45" s="69">
        <v>68</v>
      </c>
      <c r="V45" s="73">
        <v>4.5999999999999996</v>
      </c>
      <c r="W45" s="69">
        <v>55</v>
      </c>
      <c r="X45" s="73">
        <v>3.7</v>
      </c>
      <c r="Y45" s="64">
        <v>13</v>
      </c>
      <c r="Z45" s="73">
        <v>0.9</v>
      </c>
      <c r="AA45" s="68">
        <v>11644</v>
      </c>
      <c r="AB45" s="171">
        <v>6.2</v>
      </c>
      <c r="AC45" s="69">
        <v>4698</v>
      </c>
      <c r="AD45" s="235">
        <v>2.4864246927693627</v>
      </c>
      <c r="AE45" s="70">
        <v>1.03</v>
      </c>
    </row>
    <row r="46" spans="1:31" s="6" customFormat="1" ht="18" customHeight="1" x14ac:dyDescent="0.15">
      <c r="A46" s="162" t="s">
        <v>171</v>
      </c>
      <c r="B46" s="212">
        <v>1895901</v>
      </c>
      <c r="C46" s="59">
        <v>892605</v>
      </c>
      <c r="D46" s="59">
        <v>1003296</v>
      </c>
      <c r="E46" s="248">
        <v>14498</v>
      </c>
      <c r="F46" s="246">
        <v>7.6470237633716112</v>
      </c>
      <c r="G46" s="60">
        <v>14044</v>
      </c>
      <c r="H46" s="246">
        <v>7.4</v>
      </c>
      <c r="I46" s="61">
        <v>34</v>
      </c>
      <c r="J46" s="246">
        <v>2.2999999999999998</v>
      </c>
      <c r="K46" s="61">
        <v>17</v>
      </c>
      <c r="L46" s="62">
        <v>1.2</v>
      </c>
      <c r="M46" s="165">
        <v>454</v>
      </c>
      <c r="N46" s="234">
        <v>0.23946398045045603</v>
      </c>
      <c r="O46" s="68">
        <v>557</v>
      </c>
      <c r="P46" s="241">
        <v>37</v>
      </c>
      <c r="Q46" s="64">
        <v>199</v>
      </c>
      <c r="R46" s="238">
        <v>13.2</v>
      </c>
      <c r="S46" s="64">
        <v>358</v>
      </c>
      <c r="T46" s="238">
        <v>23.8</v>
      </c>
      <c r="U46" s="69">
        <v>53</v>
      </c>
      <c r="V46" s="73">
        <v>3.6</v>
      </c>
      <c r="W46" s="69">
        <v>40</v>
      </c>
      <c r="X46" s="73">
        <v>2.8</v>
      </c>
      <c r="Y46" s="64">
        <v>13</v>
      </c>
      <c r="Z46" s="73">
        <v>0.9</v>
      </c>
      <c r="AA46" s="68">
        <v>11357</v>
      </c>
      <c r="AB46" s="171">
        <v>6</v>
      </c>
      <c r="AC46" s="69">
        <v>4638</v>
      </c>
      <c r="AD46" s="235">
        <v>2.4463302672449672</v>
      </c>
      <c r="AE46" s="70">
        <v>1.02</v>
      </c>
    </row>
    <row r="47" spans="1:31" s="6" customFormat="1" ht="20.350000000000001" customHeight="1" x14ac:dyDescent="0.15">
      <c r="A47" s="162" t="s">
        <v>184</v>
      </c>
      <c r="B47" s="212">
        <v>1900815</v>
      </c>
      <c r="C47" s="59">
        <v>893002</v>
      </c>
      <c r="D47" s="59">
        <v>1007813</v>
      </c>
      <c r="E47" s="248">
        <v>14845</v>
      </c>
      <c r="F47" s="246">
        <v>7.809807898191039</v>
      </c>
      <c r="G47" s="60">
        <v>14366</v>
      </c>
      <c r="H47" s="246">
        <v>7.6</v>
      </c>
      <c r="I47" s="61">
        <v>34</v>
      </c>
      <c r="J47" s="246">
        <v>2.2999999999999998</v>
      </c>
      <c r="K47" s="61">
        <v>18</v>
      </c>
      <c r="L47" s="62">
        <v>1.2</v>
      </c>
      <c r="M47" s="165">
        <v>479</v>
      </c>
      <c r="N47" s="234">
        <v>0.25199716963513019</v>
      </c>
      <c r="O47" s="68">
        <v>496</v>
      </c>
      <c r="P47" s="241">
        <v>32.299999999999997</v>
      </c>
      <c r="Q47" s="64">
        <v>190</v>
      </c>
      <c r="R47" s="238">
        <v>12.4</v>
      </c>
      <c r="S47" s="64">
        <v>306</v>
      </c>
      <c r="T47" s="238">
        <v>19.899999999999999</v>
      </c>
      <c r="U47" s="69">
        <v>70</v>
      </c>
      <c r="V47" s="73">
        <v>4.7</v>
      </c>
      <c r="W47" s="69">
        <v>56</v>
      </c>
      <c r="X47" s="73">
        <v>3.8</v>
      </c>
      <c r="Y47" s="64">
        <v>14</v>
      </c>
      <c r="Z47" s="73">
        <v>0.9</v>
      </c>
      <c r="AA47" s="68">
        <v>11625</v>
      </c>
      <c r="AB47" s="171">
        <v>6.1</v>
      </c>
      <c r="AC47" s="69">
        <v>4596</v>
      </c>
      <c r="AD47" s="235">
        <v>2.4179102121984517</v>
      </c>
      <c r="AE47" s="70">
        <v>1.07</v>
      </c>
    </row>
    <row r="48" spans="1:31" s="6" customFormat="1" ht="18.75" customHeight="1" x14ac:dyDescent="0.15">
      <c r="A48" s="162" t="s">
        <v>185</v>
      </c>
      <c r="B48" s="212">
        <v>1907404</v>
      </c>
      <c r="C48" s="59">
        <v>894719</v>
      </c>
      <c r="D48" s="59">
        <v>1012685</v>
      </c>
      <c r="E48" s="248">
        <v>14506</v>
      </c>
      <c r="F48" s="246">
        <v>7.6051009644522081</v>
      </c>
      <c r="G48" s="60">
        <v>14506</v>
      </c>
      <c r="H48" s="246">
        <v>7.6175852475321362</v>
      </c>
      <c r="I48" s="61">
        <v>33</v>
      </c>
      <c r="J48" s="246">
        <v>2.2749207224596715</v>
      </c>
      <c r="K48" s="61">
        <v>14</v>
      </c>
      <c r="L48" s="62">
        <v>0.96511788225561834</v>
      </c>
      <c r="M48" s="165">
        <v>0</v>
      </c>
      <c r="N48" s="234">
        <v>0</v>
      </c>
      <c r="O48" s="68">
        <v>468</v>
      </c>
      <c r="P48" s="241">
        <v>31.254173901429144</v>
      </c>
      <c r="Q48" s="64">
        <v>175</v>
      </c>
      <c r="R48" s="238">
        <v>11.686924001602778</v>
      </c>
      <c r="S48" s="64">
        <v>293</v>
      </c>
      <c r="T48" s="238">
        <v>19.567249899826365</v>
      </c>
      <c r="U48" s="69">
        <v>59</v>
      </c>
      <c r="V48" s="73">
        <v>4.0533113492717776</v>
      </c>
      <c r="W48" s="69">
        <v>50</v>
      </c>
      <c r="X48" s="73">
        <v>3.4350096180269305</v>
      </c>
      <c r="Y48" s="64">
        <v>9</v>
      </c>
      <c r="Z48" s="73">
        <v>0.62043292430718333</v>
      </c>
      <c r="AA48" s="68">
        <v>11225</v>
      </c>
      <c r="AB48" s="171">
        <v>5.8946225288534553</v>
      </c>
      <c r="AC48" s="69">
        <v>4595</v>
      </c>
      <c r="AD48" s="235">
        <v>2.4090334297296221</v>
      </c>
      <c r="AE48" s="70">
        <v>1.0599184329604208</v>
      </c>
    </row>
    <row r="49" spans="1:31" s="6" customFormat="1" ht="18.75" customHeight="1" x14ac:dyDescent="0.15">
      <c r="A49" s="162" t="s">
        <v>190</v>
      </c>
      <c r="B49" s="213">
        <v>1906674</v>
      </c>
      <c r="C49" s="59">
        <v>893382</v>
      </c>
      <c r="D49" s="59">
        <v>1013292</v>
      </c>
      <c r="E49" s="248">
        <v>14739</v>
      </c>
      <c r="F49" s="246">
        <v>7.730215023648511</v>
      </c>
      <c r="G49" s="60">
        <v>15482</v>
      </c>
      <c r="H49" s="246">
        <v>8.1198988395499185</v>
      </c>
      <c r="I49" s="61">
        <v>26</v>
      </c>
      <c r="J49" s="246">
        <v>1.7640274102720672</v>
      </c>
      <c r="K49" s="61">
        <v>15</v>
      </c>
      <c r="L49" s="62">
        <v>1.0177081213108081</v>
      </c>
      <c r="M49" s="254">
        <v>-743</v>
      </c>
      <c r="N49" s="255">
        <v>-0.38968381590140733</v>
      </c>
      <c r="O49" s="68">
        <v>443</v>
      </c>
      <c r="P49" s="241">
        <v>29.179291265972861</v>
      </c>
      <c r="Q49" s="64">
        <v>171</v>
      </c>
      <c r="R49" s="238">
        <v>11.263338163614806</v>
      </c>
      <c r="S49" s="64">
        <v>272</v>
      </c>
      <c r="T49" s="238">
        <v>17.915953102358053</v>
      </c>
      <c r="U49" s="69">
        <v>60</v>
      </c>
      <c r="V49" s="73">
        <v>4.0573437922639979</v>
      </c>
      <c r="W49" s="69">
        <v>49</v>
      </c>
      <c r="X49" s="73">
        <v>3.3134974303489315</v>
      </c>
      <c r="Y49" s="64">
        <v>11</v>
      </c>
      <c r="Z49" s="73">
        <v>0.74631928896125932</v>
      </c>
      <c r="AA49" s="68">
        <v>11522</v>
      </c>
      <c r="AB49" s="171">
        <v>6.0429837507617972</v>
      </c>
      <c r="AC49" s="69">
        <v>4727</v>
      </c>
      <c r="AD49" s="235">
        <v>2.48</v>
      </c>
      <c r="AE49" s="70">
        <v>1.0944281663917139</v>
      </c>
    </row>
    <row r="50" spans="1:31" s="6" customFormat="1" ht="18.75" customHeight="1" x14ac:dyDescent="0.15">
      <c r="A50" s="162" t="s">
        <v>194</v>
      </c>
      <c r="B50" s="261">
        <v>1921935</v>
      </c>
      <c r="C50" s="59">
        <v>899513</v>
      </c>
      <c r="D50" s="59">
        <v>1022422</v>
      </c>
      <c r="E50" s="248">
        <v>14491</v>
      </c>
      <c r="F50" s="246">
        <v>7.5397971315367069</v>
      </c>
      <c r="G50" s="60">
        <v>15926</v>
      </c>
      <c r="H50" s="246">
        <v>8.286440488361988</v>
      </c>
      <c r="I50" s="61">
        <v>40</v>
      </c>
      <c r="J50" s="246">
        <v>2.76033400041405</v>
      </c>
      <c r="K50" s="61">
        <v>20</v>
      </c>
      <c r="L50" s="62">
        <v>1.380167000207025</v>
      </c>
      <c r="M50" s="254">
        <v>-1435</v>
      </c>
      <c r="N50" s="255">
        <v>-0.74664335682528282</v>
      </c>
      <c r="O50" s="68">
        <v>504</v>
      </c>
      <c r="P50" s="241">
        <v>33.611203734578197</v>
      </c>
      <c r="Q50" s="64">
        <v>192</v>
      </c>
      <c r="R50" s="238">
        <v>12.804268089363122</v>
      </c>
      <c r="S50" s="64">
        <v>312</v>
      </c>
      <c r="T50" s="238">
        <v>20.80693564521507</v>
      </c>
      <c r="U50" s="69">
        <v>70</v>
      </c>
      <c r="V50" s="73">
        <v>4.8119887261978409</v>
      </c>
      <c r="W50" s="69">
        <v>56</v>
      </c>
      <c r="X50" s="73">
        <v>3.8495909809582733</v>
      </c>
      <c r="Y50" s="64">
        <v>14</v>
      </c>
      <c r="Z50" s="73">
        <v>0.96611690014491758</v>
      </c>
      <c r="AA50" s="68">
        <v>10576</v>
      </c>
      <c r="AB50" s="171">
        <v>5.5027875552503076</v>
      </c>
      <c r="AC50" s="69">
        <v>4643</v>
      </c>
      <c r="AD50" s="235">
        <v>2.4157944987733719</v>
      </c>
      <c r="AE50" s="70">
        <v>1.0922999364694397</v>
      </c>
    </row>
    <row r="51" spans="1:31" s="6" customFormat="1" ht="18.75" customHeight="1" x14ac:dyDescent="0.15">
      <c r="A51" s="162" t="s">
        <v>195</v>
      </c>
      <c r="B51" s="262">
        <v>1928776</v>
      </c>
      <c r="C51" s="59">
        <v>901263</v>
      </c>
      <c r="D51" s="59">
        <v>1027513</v>
      </c>
      <c r="E51" s="248">
        <v>14487</v>
      </c>
      <c r="F51" s="246">
        <v>7.5109810574167239</v>
      </c>
      <c r="G51" s="60">
        <v>16228</v>
      </c>
      <c r="H51" s="246">
        <v>8.4136260509255614</v>
      </c>
      <c r="I51" s="61">
        <v>34</v>
      </c>
      <c r="J51" s="246">
        <v>2.3469317318975635</v>
      </c>
      <c r="K51" s="61">
        <v>13</v>
      </c>
      <c r="L51" s="62">
        <v>0.8973562504314212</v>
      </c>
      <c r="M51" s="254">
        <v>-1741</v>
      </c>
      <c r="N51" s="255">
        <v>-0.90264499350883665</v>
      </c>
      <c r="O51" s="68">
        <v>446</v>
      </c>
      <c r="P51" s="241">
        <v>29.866738096832517</v>
      </c>
      <c r="Q51" s="64">
        <v>180</v>
      </c>
      <c r="R51" s="238">
        <v>12.053840487510882</v>
      </c>
      <c r="S51" s="64">
        <v>266</v>
      </c>
      <c r="T51" s="238">
        <v>17.812897609321634</v>
      </c>
      <c r="U51" s="69">
        <v>66</v>
      </c>
      <c r="V51" s="73">
        <v>4.5385779122541603</v>
      </c>
      <c r="W51" s="69">
        <v>55</v>
      </c>
      <c r="X51" s="73">
        <v>3.7821482602118004</v>
      </c>
      <c r="Y51" s="64">
        <v>11</v>
      </c>
      <c r="Z51" s="73">
        <v>0.75930144267274113</v>
      </c>
      <c r="AA51" s="68">
        <v>10859</v>
      </c>
      <c r="AB51" s="171">
        <v>5.629995396043916</v>
      </c>
      <c r="AC51" s="69">
        <v>4555</v>
      </c>
      <c r="AD51" s="235">
        <v>2.3616013471756183</v>
      </c>
      <c r="AE51" s="70">
        <v>1.1074470829888161</v>
      </c>
    </row>
    <row r="52" spans="1:31" s="6" customFormat="1" ht="18.75" customHeight="1" x14ac:dyDescent="0.15">
      <c r="A52" s="162" t="s">
        <v>196</v>
      </c>
      <c r="B52" s="263">
        <v>1936189</v>
      </c>
      <c r="C52" s="59">
        <v>904053</v>
      </c>
      <c r="D52" s="59">
        <v>1032136</v>
      </c>
      <c r="E52" s="248">
        <v>14591</v>
      </c>
      <c r="F52" s="246">
        <v>7.5359378655699416</v>
      </c>
      <c r="G52" s="60">
        <v>16844</v>
      </c>
      <c r="H52" s="246">
        <v>8.6995639371982794</v>
      </c>
      <c r="I52" s="61">
        <v>35</v>
      </c>
      <c r="J52" s="246">
        <v>2.3987389486669866</v>
      </c>
      <c r="K52" s="61">
        <v>17</v>
      </c>
      <c r="L52" s="62">
        <v>1.1651017750668222</v>
      </c>
      <c r="M52" s="254">
        <v>-2253</v>
      </c>
      <c r="N52" s="255">
        <v>-1.163626071628338</v>
      </c>
      <c r="O52" s="68">
        <v>448</v>
      </c>
      <c r="P52" s="241">
        <v>29.789214708424762</v>
      </c>
      <c r="Q52" s="64">
        <v>145</v>
      </c>
      <c r="R52" s="238">
        <v>9.6415985105392643</v>
      </c>
      <c r="S52" s="64">
        <v>303</v>
      </c>
      <c r="T52" s="238">
        <v>20.147616197885498</v>
      </c>
      <c r="U52" s="69">
        <v>47</v>
      </c>
      <c r="V52" s="73">
        <v>3.2136752136752138</v>
      </c>
      <c r="W52" s="69">
        <v>34</v>
      </c>
      <c r="X52" s="73">
        <v>2.3247863247863245</v>
      </c>
      <c r="Y52" s="64">
        <v>13</v>
      </c>
      <c r="Z52" s="73">
        <v>0.89096018093345208</v>
      </c>
      <c r="AA52" s="68">
        <v>10914</v>
      </c>
      <c r="AB52" s="171">
        <v>5.6368464029079801</v>
      </c>
      <c r="AC52" s="69">
        <v>4413</v>
      </c>
      <c r="AD52" s="235">
        <v>2.279219642297317</v>
      </c>
      <c r="AE52" s="70">
        <v>1.1350486739302361</v>
      </c>
    </row>
    <row r="53" spans="1:31" s="6" customFormat="1" ht="18.75" customHeight="1" x14ac:dyDescent="0.15">
      <c r="A53" s="162" t="s">
        <v>197</v>
      </c>
      <c r="B53" s="264">
        <v>1942648</v>
      </c>
      <c r="C53" s="59">
        <v>906109</v>
      </c>
      <c r="D53" s="59">
        <v>1036539</v>
      </c>
      <c r="E53" s="248">
        <v>14568</v>
      </c>
      <c r="F53" s="246">
        <v>7.4990425439915001</v>
      </c>
      <c r="G53" s="60">
        <v>17668</v>
      </c>
      <c r="H53" s="246">
        <v>9.0948025581577312</v>
      </c>
      <c r="I53" s="61">
        <v>26</v>
      </c>
      <c r="J53" s="246">
        <v>1.7847336628226249</v>
      </c>
      <c r="K53" s="61">
        <v>15</v>
      </c>
      <c r="L53" s="62">
        <v>1.029654036243822</v>
      </c>
      <c r="M53" s="254">
        <v>-3100</v>
      </c>
      <c r="N53" s="255">
        <v>-1.5957600141662307</v>
      </c>
      <c r="O53" s="68">
        <v>430</v>
      </c>
      <c r="P53" s="241">
        <v>28.670489398586476</v>
      </c>
      <c r="Q53" s="64">
        <v>175</v>
      </c>
      <c r="R53" s="238">
        <v>11.668222429657288</v>
      </c>
      <c r="S53" s="64">
        <v>254</v>
      </c>
      <c r="T53" s="238">
        <v>16.935591412188291</v>
      </c>
      <c r="U53" s="69">
        <v>74</v>
      </c>
      <c r="V53" s="73">
        <v>5.0584455533529296</v>
      </c>
      <c r="W53" s="69">
        <v>61</v>
      </c>
      <c r="X53" s="73">
        <v>4.1697997128990361</v>
      </c>
      <c r="Y53" s="64">
        <v>13</v>
      </c>
      <c r="Z53" s="73">
        <v>0.89236683141131246</v>
      </c>
      <c r="AA53" s="68">
        <v>10752</v>
      </c>
      <c r="AB53" s="171">
        <v>5.5347134426823601</v>
      </c>
      <c r="AC53" s="69">
        <v>4182</v>
      </c>
      <c r="AD53" s="235">
        <v>2.1527317352397346</v>
      </c>
      <c r="AE53" s="70">
        <v>1.1569371082316242</v>
      </c>
    </row>
    <row r="54" spans="1:31" s="6" customFormat="1" ht="18.75" customHeight="1" x14ac:dyDescent="0.15">
      <c r="A54" s="162" t="s">
        <v>198</v>
      </c>
      <c r="B54" s="265">
        <v>1952356</v>
      </c>
      <c r="C54" s="59">
        <v>910614</v>
      </c>
      <c r="D54" s="59">
        <v>1041742</v>
      </c>
      <c r="E54" s="248">
        <v>14589</v>
      </c>
      <c r="F54" s="246">
        <v>7.5064560461470302</v>
      </c>
      <c r="G54" s="60">
        <v>17523</v>
      </c>
      <c r="H54" s="246">
        <v>9.0160826168095429</v>
      </c>
      <c r="I54" s="61">
        <v>27</v>
      </c>
      <c r="J54" s="246">
        <v>1.8507094386181369</v>
      </c>
      <c r="K54" s="61">
        <v>10</v>
      </c>
      <c r="L54" s="62">
        <v>0.68544794022893962</v>
      </c>
      <c r="M54" s="254">
        <v>-2934</v>
      </c>
      <c r="N54" s="255">
        <v>-1.5027996943180444</v>
      </c>
      <c r="O54" s="68">
        <v>426</v>
      </c>
      <c r="P54" s="241">
        <v>28.371628371628372</v>
      </c>
      <c r="Q54" s="64">
        <v>160</v>
      </c>
      <c r="R54" s="238">
        <v>10.656010656010656</v>
      </c>
      <c r="S54" s="64">
        <v>266</v>
      </c>
      <c r="T54" s="238">
        <v>17.715617715617718</v>
      </c>
      <c r="U54" s="69">
        <v>63</v>
      </c>
      <c r="V54" s="73">
        <v>4.3023970497848802</v>
      </c>
      <c r="W54" s="69">
        <v>54</v>
      </c>
      <c r="X54" s="73">
        <v>3.6877688998156115</v>
      </c>
      <c r="Y54" s="64">
        <v>9</v>
      </c>
      <c r="Z54" s="73">
        <v>0.61690314620604569</v>
      </c>
      <c r="AA54" s="68">
        <v>10800</v>
      </c>
      <c r="AB54" s="171">
        <v>5.5569076220705966</v>
      </c>
      <c r="AC54" s="69">
        <v>4492</v>
      </c>
      <c r="AD54" s="235">
        <v>2.3112619479945482</v>
      </c>
      <c r="AE54" s="70">
        <v>1.1817229156793745</v>
      </c>
    </row>
    <row r="55" spans="1:31" s="6" customFormat="1" ht="18.75" customHeight="1" x14ac:dyDescent="0.15">
      <c r="A55" s="162" t="s">
        <v>199</v>
      </c>
      <c r="B55" s="266">
        <v>1958405</v>
      </c>
      <c r="C55" s="59">
        <v>912514</v>
      </c>
      <c r="D55" s="59">
        <v>1045891</v>
      </c>
      <c r="E55" s="248">
        <v>14021</v>
      </c>
      <c r="F55" s="246">
        <v>7.1593975709825086</v>
      </c>
      <c r="G55" s="60">
        <v>18504</v>
      </c>
      <c r="H55" s="246">
        <v>9.4485052887426253</v>
      </c>
      <c r="I55" s="61">
        <v>29</v>
      </c>
      <c r="J55" s="246">
        <v>2.0683260823051137</v>
      </c>
      <c r="K55" s="61">
        <v>12</v>
      </c>
      <c r="L55" s="62">
        <v>0.85585906854004701</v>
      </c>
      <c r="M55" s="254">
        <v>-4483</v>
      </c>
      <c r="N55" s="255">
        <v>-2.2891077177601158</v>
      </c>
      <c r="O55" s="68">
        <v>344</v>
      </c>
      <c r="P55" s="241">
        <v>23.947093630351549</v>
      </c>
      <c r="Q55" s="64">
        <v>108</v>
      </c>
      <c r="R55" s="238">
        <v>7.5182735816219974</v>
      </c>
      <c r="S55" s="64">
        <v>236</v>
      </c>
      <c r="T55" s="238">
        <v>16.428820048729552</v>
      </c>
      <c r="U55" s="69">
        <v>47</v>
      </c>
      <c r="V55" s="73">
        <v>3.3430542712852978</v>
      </c>
      <c r="W55" s="69">
        <v>38</v>
      </c>
      <c r="X55" s="73">
        <v>2.7028949427413047</v>
      </c>
      <c r="Y55" s="64">
        <v>9</v>
      </c>
      <c r="Z55" s="73">
        <v>0.64189430140503534</v>
      </c>
      <c r="AA55" s="68">
        <v>10495</v>
      </c>
      <c r="AB55" s="171">
        <v>5.3589528213010071</v>
      </c>
      <c r="AC55" s="69">
        <v>4096</v>
      </c>
      <c r="AD55" s="235">
        <v>2.0914979281609267</v>
      </c>
      <c r="AE55" s="70">
        <v>1.157407063877635</v>
      </c>
    </row>
    <row r="56" spans="1:31" s="6" customFormat="1" ht="18.75" customHeight="1" x14ac:dyDescent="0.15">
      <c r="A56" s="162" t="s">
        <v>200</v>
      </c>
      <c r="B56" s="267">
        <v>1962918</v>
      </c>
      <c r="C56" s="59">
        <v>914100</v>
      </c>
      <c r="D56" s="59">
        <v>1048818</v>
      </c>
      <c r="E56" s="248">
        <v>13821</v>
      </c>
      <c r="F56" s="246">
        <v>7.0410480723086746</v>
      </c>
      <c r="G56" s="60">
        <v>18668</v>
      </c>
      <c r="H56" s="246">
        <v>9.5103310479602303</v>
      </c>
      <c r="I56" s="61">
        <v>25</v>
      </c>
      <c r="J56" s="246">
        <v>1.8088416178279429</v>
      </c>
      <c r="K56" s="61">
        <v>14</v>
      </c>
      <c r="L56" s="62">
        <v>1.0129513059836481</v>
      </c>
      <c r="M56" s="254">
        <v>-4847</v>
      </c>
      <c r="N56" s="255">
        <v>-2.4692829756515553</v>
      </c>
      <c r="O56" s="68">
        <v>402</v>
      </c>
      <c r="P56" s="241">
        <v>28.264079308162838</v>
      </c>
      <c r="Q56" s="64">
        <v>178</v>
      </c>
      <c r="R56" s="238">
        <v>12.514940589186528</v>
      </c>
      <c r="S56" s="64">
        <v>224</v>
      </c>
      <c r="T56" s="238">
        <v>15.749138718976305</v>
      </c>
      <c r="U56" s="69">
        <v>58</v>
      </c>
      <c r="V56" s="73">
        <v>4.1828934083369393</v>
      </c>
      <c r="W56" s="69">
        <v>45</v>
      </c>
      <c r="X56" s="73">
        <v>3.2453483340545217</v>
      </c>
      <c r="Y56" s="64">
        <v>13</v>
      </c>
      <c r="Z56" s="73">
        <v>0.94059764127053036</v>
      </c>
      <c r="AA56" s="68">
        <v>10134</v>
      </c>
      <c r="AB56" s="171">
        <v>5.1627220291423281</v>
      </c>
      <c r="AC56" s="69">
        <v>4003</v>
      </c>
      <c r="AD56" s="235">
        <v>2.0393108627054213</v>
      </c>
      <c r="AE56" s="70">
        <v>1.1608072273710901</v>
      </c>
    </row>
    <row r="57" spans="1:31" s="6" customFormat="1" ht="18.75" customHeight="1" x14ac:dyDescent="0.15">
      <c r="A57" s="197" t="s">
        <v>201</v>
      </c>
      <c r="B57" s="268">
        <f>SUM(C57:D57)</f>
        <v>1965940</v>
      </c>
      <c r="C57" s="200">
        <f>[1]人口!$B$43</f>
        <v>914851</v>
      </c>
      <c r="D57" s="200">
        <f>[1]人口!$B$44</f>
        <v>1051089</v>
      </c>
      <c r="E57" s="249">
        <f>'[2]1　年次別，出生数・率・性比・合計特殊出生率'!$B57</f>
        <v>13248</v>
      </c>
      <c r="F57" s="247">
        <f>'[2]1　年次別，出生数・率・性比・合計特殊出生率'!$E57</f>
        <v>6.7387611015595592</v>
      </c>
      <c r="G57" s="250">
        <f>'[3]1　年次別，死亡数・粗死亡率・年齢調整死亡率・死亡性比'!$B57</f>
        <v>19343</v>
      </c>
      <c r="H57" s="247">
        <f>'[3]1　年次別，死亡数・粗死亡率・年齢調整死亡率・死亡性比'!$E57</f>
        <v>9.839059177797898</v>
      </c>
      <c r="I57" s="201">
        <f>'[4]1　年次別，乳児死亡数・新生児死亡数・率・死亡性比・割合'!$C57</f>
        <v>34</v>
      </c>
      <c r="J57" s="247">
        <f>'[4]1　年次別，乳児死亡数・新生児死亡数・率・死亡性比・割合'!$F57</f>
        <v>2.5664251207729469</v>
      </c>
      <c r="K57" s="201">
        <f>'[4]1　年次別，乳児死亡数・新生児死亡数・率・死亡性比・割合'!$I57</f>
        <v>20</v>
      </c>
      <c r="L57" s="202">
        <f>'[4]1　年次別，乳児死亡数・新生児死亡数・率・死亡性比・割合'!$L57</f>
        <v>1.5096618357487923</v>
      </c>
      <c r="M57" s="257">
        <f>E57-G57</f>
        <v>-6095</v>
      </c>
      <c r="N57" s="256">
        <f>M57/B57*1000</f>
        <v>-3.1002980762383392</v>
      </c>
      <c r="O57" s="203">
        <f>'[5]2 年次別・自然－人工別，死産数・死産率・割合'!$B56</f>
        <v>346</v>
      </c>
      <c r="P57" s="242">
        <f>'[5]2 年次別・自然－人工別，死産数・死産率・割合'!$E56</f>
        <v>25.452405473002795</v>
      </c>
      <c r="Q57" s="204">
        <f>'[5]2 年次別・自然－人工別，死産数・死産率・割合'!$C56</f>
        <v>138</v>
      </c>
      <c r="R57" s="239">
        <f>'[5]2 年次別・自然－人工別，死産数・死産率・割合'!$F56</f>
        <v>10.151537442989554</v>
      </c>
      <c r="S57" s="204">
        <f>'[5]2 年次別・自然－人工別，死産数・死産率・割合'!$D56</f>
        <v>208</v>
      </c>
      <c r="T57" s="239">
        <f>'[5]2 年次別・自然－人工別，死産数・死産率・割合'!$G56</f>
        <v>15.300868030013241</v>
      </c>
      <c r="U57" s="206">
        <f>'[6]1 年次別，性・22週以後－早期新生児別周産期死亡数・率'!$B57</f>
        <v>47</v>
      </c>
      <c r="V57" s="207">
        <f>'[6]1 年次別，性・22週以後－早期新生児別周産期死亡数・率'!$M57</f>
        <v>3.5391566265060241</v>
      </c>
      <c r="W57" s="206">
        <f>'[6]1 年次別，性・22週以後－早期新生児別周産期死亡数・率'!$F57</f>
        <v>32</v>
      </c>
      <c r="X57" s="207">
        <f>'[6]1 年次別，性・22週以後－早期新生児別周産期死亡数・率'!$P57</f>
        <v>2.4096385542168677</v>
      </c>
      <c r="Y57" s="204">
        <f>'[6]1 年次別，性・22週以後－早期新生児別周産期死亡数・率'!$J57</f>
        <v>15</v>
      </c>
      <c r="Z57" s="207">
        <f>'[6]1 年次別，性・22週以後－早期新生児別周産期死亡数・率'!$S57</f>
        <v>1.1322463768115942</v>
      </c>
      <c r="AA57" s="203">
        <f>'[7]1 初婚-再婚別，年次別婚姻件数・再婚の割合・婚姻率'!$B57</f>
        <v>9878</v>
      </c>
      <c r="AB57" s="205">
        <f>'[7]1 初婚-再婚別，年次別婚姻件数・再婚の割合・婚姻率'!$I57</f>
        <v>5.0245683998494357</v>
      </c>
      <c r="AC57" s="206">
        <f>'[8]1 離婚の種類別，年次別離婚件数・百分率'!$B118</f>
        <v>4024</v>
      </c>
      <c r="AD57" s="236">
        <f>'[8]1 離婚の種類別，年次別離婚件数・百分率'!$P118</f>
        <v>2.0468579915968954</v>
      </c>
      <c r="AE57" s="208">
        <f>'[2]1　年次別，出生数・率・性比・合計特殊出生率'!$G57</f>
        <v>1.137415445058547</v>
      </c>
    </row>
    <row r="58" spans="1:31" s="31" customFormat="1" ht="13.55" customHeight="1" x14ac:dyDescent="0.15">
      <c r="A58" s="177" t="s">
        <v>151</v>
      </c>
      <c r="B58" s="186"/>
      <c r="C58" s="187"/>
      <c r="D58" s="187"/>
      <c r="E58" s="178"/>
      <c r="F58" s="178"/>
      <c r="G58" s="178"/>
      <c r="H58" s="178"/>
      <c r="I58" s="178"/>
      <c r="J58" s="178"/>
      <c r="K58" s="178"/>
      <c r="L58" s="178"/>
      <c r="M58" s="178"/>
      <c r="N58" s="178"/>
      <c r="O58" s="178" t="s">
        <v>100</v>
      </c>
      <c r="P58" s="178"/>
      <c r="Q58" s="178"/>
      <c r="R58" s="178"/>
      <c r="S58" s="178"/>
      <c r="T58" s="178"/>
      <c r="U58" s="178"/>
      <c r="V58" s="178"/>
      <c r="W58" s="178"/>
      <c r="X58" s="178"/>
      <c r="Y58" s="178"/>
      <c r="Z58" s="178"/>
      <c r="AA58" s="178"/>
      <c r="AB58" s="178"/>
      <c r="AC58" s="178"/>
      <c r="AD58" s="178"/>
      <c r="AE58" s="179"/>
    </row>
    <row r="59" spans="1:31" s="31" customFormat="1" ht="11.95" customHeight="1" x14ac:dyDescent="0.15">
      <c r="A59" s="30" t="s">
        <v>101</v>
      </c>
      <c r="B59" s="74"/>
      <c r="C59" s="30"/>
      <c r="D59" s="30"/>
      <c r="E59" s="75"/>
      <c r="F59" s="30"/>
      <c r="G59" s="30"/>
      <c r="H59" s="30"/>
      <c r="I59" s="30"/>
      <c r="J59" s="30"/>
      <c r="K59" s="30"/>
      <c r="L59" s="30"/>
      <c r="M59" s="30"/>
      <c r="N59" s="30"/>
      <c r="O59" s="32" t="s">
        <v>152</v>
      </c>
      <c r="P59" s="32"/>
      <c r="Q59" s="32"/>
      <c r="R59" s="30"/>
      <c r="S59" s="30"/>
      <c r="T59" s="30"/>
      <c r="U59" s="30"/>
      <c r="V59" s="30"/>
      <c r="W59" s="30"/>
      <c r="X59" s="30"/>
      <c r="Y59" s="30"/>
      <c r="Z59" s="30"/>
      <c r="AA59" s="30"/>
      <c r="AB59" s="30"/>
      <c r="AC59" s="30"/>
      <c r="AD59" s="30"/>
      <c r="AE59" s="32"/>
    </row>
    <row r="60" spans="1:31" s="4" customFormat="1" ht="11.95" customHeight="1" x14ac:dyDescent="0.15">
      <c r="A60" s="30" t="s">
        <v>59</v>
      </c>
      <c r="B60" s="18"/>
      <c r="C60" s="18"/>
      <c r="D60" s="18"/>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29"/>
    </row>
    <row r="61" spans="1:31" s="4" customFormat="1" ht="12.15" x14ac:dyDescent="0.15">
      <c r="A61" s="13"/>
      <c r="B61" s="18"/>
      <c r="C61" s="18"/>
      <c r="D61" s="18"/>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29"/>
    </row>
    <row r="62" spans="1:31" s="4" customFormat="1" ht="12.15" x14ac:dyDescent="0.15">
      <c r="A62" s="18"/>
      <c r="B62" s="18"/>
      <c r="C62" s="10"/>
      <c r="D62" s="10"/>
      <c r="M62" s="13"/>
      <c r="N62" s="222"/>
      <c r="O62" s="13"/>
      <c r="AE62" s="23"/>
    </row>
    <row r="63" spans="1:31" s="4" customFormat="1" ht="12.15" x14ac:dyDescent="0.15">
      <c r="A63" s="18"/>
      <c r="B63" s="224"/>
      <c r="C63" s="10"/>
      <c r="D63" s="10"/>
      <c r="M63" s="13"/>
      <c r="N63" s="222"/>
      <c r="O63" s="13"/>
      <c r="AE63" s="23"/>
    </row>
    <row r="64" spans="1:31" s="4" customFormat="1" ht="12.15" x14ac:dyDescent="0.15">
      <c r="A64" s="18"/>
      <c r="B64" s="224"/>
      <c r="C64" s="10"/>
      <c r="D64" s="10"/>
      <c r="M64" s="13"/>
      <c r="N64" s="223"/>
      <c r="O64" s="13"/>
      <c r="AE64" s="23"/>
    </row>
    <row r="65" spans="1:31" s="4" customFormat="1" ht="12.15" x14ac:dyDescent="0.15">
      <c r="A65" s="18"/>
      <c r="B65" s="225"/>
      <c r="C65" s="10"/>
      <c r="D65" s="10"/>
      <c r="M65" s="13"/>
      <c r="N65" s="223"/>
      <c r="O65" s="13"/>
      <c r="AE65" s="23"/>
    </row>
    <row r="66" spans="1:31" s="4" customFormat="1" ht="12.15" x14ac:dyDescent="0.15">
      <c r="A66" s="18"/>
      <c r="B66" s="10"/>
      <c r="C66" s="10"/>
      <c r="D66" s="10"/>
      <c r="AE66" s="23"/>
    </row>
    <row r="67" spans="1:31" s="4" customFormat="1" ht="12.15" x14ac:dyDescent="0.15">
      <c r="A67" s="18"/>
      <c r="B67" s="10"/>
      <c r="C67" s="10"/>
      <c r="D67" s="10"/>
      <c r="AE67" s="23"/>
    </row>
    <row r="68" spans="1:31" s="4" customFormat="1" ht="12.15" x14ac:dyDescent="0.15">
      <c r="A68" s="18"/>
      <c r="B68" s="10"/>
      <c r="C68" s="10"/>
      <c r="D68" s="10"/>
      <c r="AE68" s="23"/>
    </row>
    <row r="69" spans="1:31" s="5" customFormat="1" x14ac:dyDescent="0.15">
      <c r="A69" s="18"/>
      <c r="B69" s="11"/>
      <c r="C69" s="11"/>
      <c r="D69" s="11"/>
      <c r="E69" s="15"/>
      <c r="AC69" s="15"/>
      <c r="AE69" s="24"/>
    </row>
    <row r="70" spans="1:31" s="5" customFormat="1" x14ac:dyDescent="0.15">
      <c r="A70" s="19"/>
      <c r="B70" s="11"/>
      <c r="C70" s="11"/>
      <c r="D70" s="11"/>
      <c r="E70" s="15"/>
      <c r="AC70" s="15"/>
      <c r="AE70" s="24"/>
    </row>
    <row r="71" spans="1:31" s="5" customFormat="1" x14ac:dyDescent="0.15">
      <c r="A71" s="19"/>
      <c r="B71" s="11"/>
      <c r="C71" s="11"/>
      <c r="D71" s="11"/>
      <c r="E71" s="15"/>
      <c r="AC71" s="15"/>
      <c r="AE71" s="24"/>
    </row>
    <row r="72" spans="1:31" s="5" customFormat="1" x14ac:dyDescent="0.15">
      <c r="A72" s="19"/>
      <c r="B72" s="11"/>
      <c r="C72" s="11"/>
      <c r="D72" s="11"/>
      <c r="E72" s="15"/>
      <c r="AC72" s="15"/>
      <c r="AE72" s="24"/>
    </row>
    <row r="73" spans="1:31" s="5" customFormat="1" x14ac:dyDescent="0.15">
      <c r="A73" s="19"/>
      <c r="B73" s="11"/>
      <c r="C73" s="11"/>
      <c r="D73" s="11"/>
      <c r="E73" s="15"/>
      <c r="AC73" s="15"/>
      <c r="AE73" s="24"/>
    </row>
    <row r="74" spans="1:31" s="5" customFormat="1" x14ac:dyDescent="0.15">
      <c r="A74" s="19"/>
      <c r="B74" s="11"/>
      <c r="C74" s="11"/>
      <c r="D74" s="11"/>
      <c r="E74" s="15"/>
      <c r="AC74" s="15"/>
      <c r="AE74" s="24"/>
    </row>
    <row r="75" spans="1:31" s="5" customFormat="1" x14ac:dyDescent="0.15">
      <c r="A75" s="19"/>
      <c r="B75" s="11"/>
      <c r="C75" s="11"/>
      <c r="D75" s="11"/>
      <c r="E75" s="15"/>
      <c r="AC75" s="15"/>
      <c r="AE75" s="24"/>
    </row>
    <row r="76" spans="1:31" s="5" customFormat="1" x14ac:dyDescent="0.15">
      <c r="A76" s="19"/>
      <c r="B76" s="11"/>
      <c r="C76" s="11"/>
      <c r="D76" s="11"/>
      <c r="E76" s="15"/>
      <c r="AC76" s="15"/>
      <c r="AE76" s="24"/>
    </row>
    <row r="77" spans="1:31" s="5" customFormat="1" x14ac:dyDescent="0.15">
      <c r="A77" s="19"/>
      <c r="B77" s="11"/>
      <c r="C77" s="11"/>
      <c r="D77" s="11"/>
      <c r="E77" s="15"/>
      <c r="AC77" s="15"/>
      <c r="AE77" s="24"/>
    </row>
    <row r="78" spans="1:31" s="5" customFormat="1" x14ac:dyDescent="0.15">
      <c r="A78" s="19"/>
      <c r="B78" s="11"/>
      <c r="C78" s="11"/>
      <c r="D78" s="11"/>
      <c r="E78" s="15"/>
      <c r="AC78" s="15"/>
      <c r="AE78" s="24"/>
    </row>
    <row r="79" spans="1:31" s="5" customFormat="1" x14ac:dyDescent="0.15">
      <c r="A79" s="14"/>
      <c r="B79" s="11"/>
      <c r="C79" s="11"/>
      <c r="D79" s="11"/>
      <c r="E79" s="15"/>
      <c r="AC79" s="15"/>
      <c r="AE79" s="24"/>
    </row>
    <row r="80" spans="1:31" s="5" customFormat="1" x14ac:dyDescent="0.15">
      <c r="A80" s="14"/>
      <c r="B80" s="11"/>
      <c r="C80" s="11"/>
      <c r="D80" s="11"/>
      <c r="E80" s="15"/>
      <c r="AC80" s="15"/>
      <c r="AE80" s="24"/>
    </row>
    <row r="81" spans="1:31" s="5" customFormat="1" x14ac:dyDescent="0.15">
      <c r="A81" s="14"/>
      <c r="B81" s="11"/>
      <c r="C81" s="11"/>
      <c r="D81" s="11"/>
      <c r="E81" s="15"/>
      <c r="AC81" s="15"/>
      <c r="AE81" s="24"/>
    </row>
    <row r="82" spans="1:31" s="5" customFormat="1" x14ac:dyDescent="0.15">
      <c r="A82" s="14"/>
      <c r="B82" s="11"/>
      <c r="C82" s="11"/>
      <c r="D82" s="11"/>
      <c r="E82" s="15"/>
      <c r="AC82" s="15"/>
      <c r="AE82" s="24"/>
    </row>
    <row r="83" spans="1:31" s="5" customFormat="1" x14ac:dyDescent="0.15">
      <c r="A83" s="14"/>
      <c r="B83" s="11"/>
      <c r="C83" s="11"/>
      <c r="D83" s="11"/>
      <c r="E83" s="15"/>
      <c r="AC83" s="15"/>
      <c r="AE83" s="24"/>
    </row>
    <row r="84" spans="1:31" s="5" customFormat="1" x14ac:dyDescent="0.15">
      <c r="A84" s="14"/>
      <c r="B84" s="11"/>
      <c r="C84" s="11"/>
      <c r="D84" s="11"/>
      <c r="E84" s="15"/>
      <c r="AC84" s="15"/>
      <c r="AE84" s="24"/>
    </row>
    <row r="85" spans="1:31" s="5" customFormat="1" x14ac:dyDescent="0.15">
      <c r="A85" s="14"/>
      <c r="B85" s="11"/>
      <c r="C85" s="11"/>
      <c r="D85" s="11"/>
      <c r="E85" s="15"/>
      <c r="AC85" s="15"/>
      <c r="AE85" s="24"/>
    </row>
    <row r="86" spans="1:31" s="5" customFormat="1" x14ac:dyDescent="0.15">
      <c r="A86" s="14"/>
      <c r="B86" s="11"/>
      <c r="C86" s="11"/>
      <c r="D86" s="11"/>
      <c r="E86" s="15"/>
      <c r="AC86" s="15"/>
      <c r="AE86" s="24"/>
    </row>
    <row r="87" spans="1:31" s="5" customFormat="1" x14ac:dyDescent="0.15">
      <c r="A87" s="14"/>
      <c r="B87" s="11"/>
      <c r="C87" s="11"/>
      <c r="D87" s="11"/>
      <c r="E87" s="15"/>
      <c r="AC87" s="15"/>
      <c r="AE87" s="24"/>
    </row>
    <row r="88" spans="1:31" s="5" customFormat="1" x14ac:dyDescent="0.15">
      <c r="A88" s="14"/>
      <c r="B88" s="11"/>
      <c r="C88" s="11"/>
      <c r="D88" s="11"/>
      <c r="E88" s="15"/>
      <c r="AC88" s="15"/>
      <c r="AE88" s="24"/>
    </row>
    <row r="89" spans="1:31" s="5" customFormat="1" x14ac:dyDescent="0.15">
      <c r="A89" s="14"/>
      <c r="B89" s="11"/>
      <c r="C89" s="11"/>
      <c r="D89" s="11"/>
      <c r="E89" s="15"/>
      <c r="AC89" s="15"/>
      <c r="AE89" s="24"/>
    </row>
    <row r="90" spans="1:31" s="5" customFormat="1" x14ac:dyDescent="0.15">
      <c r="A90" s="14"/>
      <c r="B90" s="11"/>
      <c r="C90" s="11"/>
      <c r="D90" s="11"/>
      <c r="E90" s="15"/>
      <c r="AC90" s="15"/>
      <c r="AE90" s="24"/>
    </row>
    <row r="91" spans="1:31" s="5" customFormat="1" x14ac:dyDescent="0.15">
      <c r="A91" s="14"/>
      <c r="B91" s="11"/>
      <c r="C91" s="11"/>
      <c r="D91" s="11"/>
      <c r="E91" s="15"/>
      <c r="AC91" s="15"/>
      <c r="AE91" s="24"/>
    </row>
    <row r="92" spans="1:31" s="5" customFormat="1" x14ac:dyDescent="0.15">
      <c r="A92" s="14"/>
      <c r="B92" s="11"/>
      <c r="C92" s="11"/>
      <c r="D92" s="11"/>
      <c r="E92" s="15"/>
      <c r="AC92" s="15"/>
      <c r="AE92" s="24"/>
    </row>
    <row r="93" spans="1:31" s="5" customFormat="1" x14ac:dyDescent="0.15">
      <c r="A93" s="14"/>
      <c r="B93" s="11"/>
      <c r="C93" s="11"/>
      <c r="D93" s="11"/>
      <c r="E93" s="15"/>
      <c r="AC93" s="15"/>
      <c r="AE93" s="24"/>
    </row>
    <row r="94" spans="1:31" s="5" customFormat="1" x14ac:dyDescent="0.15">
      <c r="A94" s="14"/>
      <c r="B94" s="11"/>
      <c r="C94" s="11"/>
      <c r="D94" s="11"/>
      <c r="E94" s="15"/>
      <c r="AC94" s="15"/>
      <c r="AE94" s="24"/>
    </row>
    <row r="95" spans="1:31" s="5" customFormat="1" x14ac:dyDescent="0.15">
      <c r="A95" s="14"/>
      <c r="B95" s="11"/>
      <c r="C95" s="11"/>
      <c r="D95" s="11"/>
      <c r="E95" s="15"/>
      <c r="AC95" s="15"/>
      <c r="AE95" s="24"/>
    </row>
    <row r="96" spans="1:31" s="5" customFormat="1" x14ac:dyDescent="0.15">
      <c r="A96" s="14"/>
      <c r="B96" s="11"/>
      <c r="C96" s="11"/>
      <c r="D96" s="11"/>
      <c r="E96" s="15"/>
      <c r="AC96" s="15"/>
      <c r="AE96" s="24"/>
    </row>
    <row r="97" spans="1:31" s="5" customFormat="1" x14ac:dyDescent="0.15">
      <c r="A97" s="14"/>
      <c r="B97" s="11"/>
      <c r="C97" s="11"/>
      <c r="D97" s="11"/>
      <c r="E97" s="15"/>
      <c r="AC97" s="15"/>
      <c r="AE97" s="24"/>
    </row>
    <row r="98" spans="1:31" s="5" customFormat="1" x14ac:dyDescent="0.15">
      <c r="A98" s="14"/>
      <c r="B98" s="11"/>
      <c r="C98" s="11"/>
      <c r="D98" s="11"/>
      <c r="E98" s="15"/>
      <c r="AC98" s="15"/>
      <c r="AE98" s="24"/>
    </row>
    <row r="99" spans="1:31" s="5" customFormat="1" x14ac:dyDescent="0.15">
      <c r="A99" s="14"/>
      <c r="B99" s="11"/>
      <c r="C99" s="11"/>
      <c r="D99" s="11"/>
      <c r="E99" s="15"/>
      <c r="AC99" s="15"/>
      <c r="AE99" s="24"/>
    </row>
    <row r="100" spans="1:31" s="5" customFormat="1" x14ac:dyDescent="0.15">
      <c r="A100" s="14"/>
      <c r="B100" s="11"/>
      <c r="C100" s="11"/>
      <c r="D100" s="11"/>
      <c r="E100" s="15"/>
      <c r="AC100" s="15"/>
      <c r="AE100" s="24"/>
    </row>
    <row r="101" spans="1:31" s="5" customFormat="1" x14ac:dyDescent="0.15">
      <c r="A101" s="14"/>
      <c r="B101" s="11"/>
      <c r="C101" s="11"/>
      <c r="D101" s="11"/>
      <c r="E101" s="15"/>
      <c r="AC101" s="15"/>
      <c r="AE101" s="24"/>
    </row>
    <row r="102" spans="1:31" s="5" customFormat="1" x14ac:dyDescent="0.15">
      <c r="A102" s="14"/>
      <c r="B102" s="11"/>
      <c r="C102" s="11"/>
      <c r="D102" s="11"/>
      <c r="E102" s="15"/>
      <c r="AC102" s="15"/>
      <c r="AE102" s="24"/>
    </row>
    <row r="103" spans="1:31" s="5" customFormat="1" x14ac:dyDescent="0.15">
      <c r="A103" s="14"/>
      <c r="B103" s="11"/>
      <c r="C103" s="11"/>
      <c r="D103" s="11"/>
      <c r="E103" s="15"/>
      <c r="AC103" s="15"/>
      <c r="AE103" s="24"/>
    </row>
    <row r="104" spans="1:31" s="5" customFormat="1" x14ac:dyDescent="0.15">
      <c r="A104" s="14"/>
      <c r="B104" s="11"/>
      <c r="C104" s="11"/>
      <c r="D104" s="11"/>
      <c r="E104" s="15"/>
      <c r="AC104" s="15"/>
      <c r="AE104" s="24"/>
    </row>
    <row r="105" spans="1:31" s="5" customFormat="1" x14ac:dyDescent="0.15">
      <c r="A105" s="14"/>
      <c r="B105" s="11"/>
      <c r="C105" s="11"/>
      <c r="D105" s="11"/>
      <c r="E105" s="15"/>
      <c r="AC105" s="15"/>
      <c r="AE105" s="24"/>
    </row>
    <row r="106" spans="1:31" s="5" customFormat="1" x14ac:dyDescent="0.15">
      <c r="A106" s="14"/>
      <c r="B106" s="11"/>
      <c r="C106" s="11"/>
      <c r="D106" s="11"/>
      <c r="E106" s="15"/>
      <c r="AC106" s="15"/>
      <c r="AE106" s="24"/>
    </row>
    <row r="107" spans="1:31" s="5" customFormat="1" x14ac:dyDescent="0.15">
      <c r="A107" s="14"/>
      <c r="B107" s="11"/>
      <c r="C107" s="11"/>
      <c r="D107" s="11"/>
      <c r="E107" s="15"/>
      <c r="AC107" s="15"/>
      <c r="AE107" s="24"/>
    </row>
    <row r="108" spans="1:31" s="5" customFormat="1" x14ac:dyDescent="0.15">
      <c r="A108" s="14"/>
      <c r="B108" s="11"/>
      <c r="C108" s="11"/>
      <c r="D108" s="11"/>
      <c r="E108" s="15"/>
      <c r="AC108" s="15"/>
      <c r="AE108" s="24"/>
    </row>
    <row r="109" spans="1:31" s="5" customFormat="1" x14ac:dyDescent="0.15">
      <c r="A109" s="14"/>
      <c r="B109" s="11"/>
      <c r="C109" s="11"/>
      <c r="D109" s="11"/>
      <c r="E109" s="15"/>
      <c r="AC109" s="15"/>
      <c r="AE109" s="24"/>
    </row>
    <row r="110" spans="1:31" s="5" customFormat="1" x14ac:dyDescent="0.15">
      <c r="A110" s="14"/>
      <c r="B110" s="11"/>
      <c r="C110" s="11"/>
      <c r="D110" s="11"/>
      <c r="E110" s="15"/>
      <c r="AC110" s="15"/>
      <c r="AE110" s="24"/>
    </row>
    <row r="111" spans="1:31" s="5" customFormat="1" x14ac:dyDescent="0.15">
      <c r="A111" s="14"/>
      <c r="B111" s="11"/>
      <c r="C111" s="11"/>
      <c r="D111" s="11"/>
      <c r="E111" s="15"/>
      <c r="AC111" s="15"/>
      <c r="AE111" s="24"/>
    </row>
    <row r="112" spans="1:31" s="5" customFormat="1" x14ac:dyDescent="0.15">
      <c r="A112" s="14"/>
      <c r="B112" s="11"/>
      <c r="C112" s="11"/>
      <c r="D112" s="11"/>
      <c r="E112" s="15"/>
      <c r="AC112" s="15"/>
      <c r="AE112" s="24"/>
    </row>
    <row r="113" spans="1:31" s="5" customFormat="1" x14ac:dyDescent="0.15">
      <c r="A113" s="14"/>
      <c r="B113" s="11"/>
      <c r="C113" s="11"/>
      <c r="D113" s="11"/>
      <c r="E113" s="15"/>
      <c r="AC113" s="15"/>
      <c r="AE113" s="24"/>
    </row>
    <row r="114" spans="1:31" s="5" customFormat="1" x14ac:dyDescent="0.15">
      <c r="A114" s="14"/>
      <c r="B114" s="11"/>
      <c r="C114" s="11"/>
      <c r="D114" s="11"/>
      <c r="E114" s="15"/>
      <c r="AC114" s="15"/>
      <c r="AE114" s="24"/>
    </row>
    <row r="115" spans="1:31" s="5" customFormat="1" x14ac:dyDescent="0.15">
      <c r="A115" s="14"/>
      <c r="B115" s="11"/>
      <c r="C115" s="11"/>
      <c r="D115" s="11"/>
      <c r="E115" s="15"/>
      <c r="AC115" s="15"/>
      <c r="AE115" s="24"/>
    </row>
    <row r="116" spans="1:31" s="5" customFormat="1" x14ac:dyDescent="0.15">
      <c r="A116" s="14"/>
      <c r="B116" s="11"/>
      <c r="C116" s="11"/>
      <c r="D116" s="11"/>
      <c r="E116" s="15"/>
      <c r="AC116" s="15"/>
      <c r="AE116" s="24"/>
    </row>
    <row r="117" spans="1:31" s="5" customFormat="1" x14ac:dyDescent="0.15">
      <c r="A117" s="14"/>
      <c r="B117" s="11"/>
      <c r="C117" s="11"/>
      <c r="D117" s="11"/>
      <c r="E117" s="15"/>
      <c r="AC117" s="15"/>
      <c r="AE117" s="24"/>
    </row>
    <row r="118" spans="1:31" s="5" customFormat="1" x14ac:dyDescent="0.15">
      <c r="A118" s="14"/>
      <c r="B118" s="11"/>
      <c r="C118" s="11"/>
      <c r="D118" s="11"/>
      <c r="E118" s="15"/>
      <c r="AC118" s="15"/>
      <c r="AE118" s="24"/>
    </row>
    <row r="119" spans="1:31" s="5" customFormat="1" x14ac:dyDescent="0.15">
      <c r="A119" s="14"/>
      <c r="B119" s="11"/>
      <c r="C119" s="11"/>
      <c r="D119" s="11"/>
      <c r="E119" s="15"/>
      <c r="AC119" s="15"/>
      <c r="AE119" s="24"/>
    </row>
    <row r="120" spans="1:31" s="5" customFormat="1" x14ac:dyDescent="0.15">
      <c r="A120" s="14"/>
      <c r="B120" s="11"/>
      <c r="C120" s="11"/>
      <c r="D120" s="11"/>
      <c r="E120" s="15"/>
      <c r="AC120" s="15"/>
      <c r="AE120" s="24"/>
    </row>
    <row r="121" spans="1:31" s="5" customFormat="1" x14ac:dyDescent="0.15">
      <c r="A121" s="14"/>
      <c r="B121" s="11"/>
      <c r="C121" s="11"/>
      <c r="D121" s="11"/>
      <c r="E121" s="15"/>
      <c r="AC121" s="15"/>
      <c r="AE121" s="24"/>
    </row>
    <row r="122" spans="1:31" s="5" customFormat="1" x14ac:dyDescent="0.15">
      <c r="A122" s="14"/>
      <c r="B122" s="11"/>
      <c r="C122" s="11"/>
      <c r="D122" s="11"/>
      <c r="E122" s="15"/>
      <c r="AC122" s="15"/>
      <c r="AE122" s="24"/>
    </row>
  </sheetData>
  <sheetProtection sheet="1" objects="1" scenarios="1"/>
  <mergeCells count="16">
    <mergeCell ref="U4:V4"/>
    <mergeCell ref="AE4:AE5"/>
    <mergeCell ref="S4:T4"/>
    <mergeCell ref="Q4:R4"/>
    <mergeCell ref="W4:X4"/>
    <mergeCell ref="Y4:Z4"/>
    <mergeCell ref="AC4:AD4"/>
    <mergeCell ref="AA4:AB4"/>
    <mergeCell ref="A4:A5"/>
    <mergeCell ref="I4:J4"/>
    <mergeCell ref="E4:F4"/>
    <mergeCell ref="G4:H4"/>
    <mergeCell ref="O4:P4"/>
    <mergeCell ref="K4:L4"/>
    <mergeCell ref="M4:N4"/>
    <mergeCell ref="B4:D4"/>
  </mergeCells>
  <phoneticPr fontId="2"/>
  <pageMargins left="0.55118110236220474" right="0.55118110236220474" top="0.59055118110236227" bottom="0.19685039370078741"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T61"/>
  <sheetViews>
    <sheetView zoomScale="85" zoomScaleNormal="85" workbookViewId="0">
      <pane ySplit="4" topLeftCell="A5" activePane="bottomLeft" state="frozen"/>
      <selection pane="bottomLeft"/>
    </sheetView>
  </sheetViews>
  <sheetFormatPr defaultRowHeight="12.85" x14ac:dyDescent="0.15"/>
  <cols>
    <col min="1" max="1" width="13.5" style="2" customWidth="1"/>
    <col min="2" max="13" width="4.125" style="26" customWidth="1"/>
    <col min="14" max="16" width="5.125" style="26" customWidth="1"/>
    <col min="17" max="19" width="4.875" style="26" customWidth="1"/>
    <col min="20" max="37" width="4" style="26" customWidth="1"/>
    <col min="38" max="42" width="4.5" style="26" customWidth="1"/>
    <col min="43" max="43" width="4.5" style="2" customWidth="1"/>
  </cols>
  <sheetData>
    <row r="1" spans="1:46" ht="14.3" x14ac:dyDescent="0.15">
      <c r="A1" s="34" t="s">
        <v>155</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7"/>
    </row>
    <row r="2" spans="1:46" ht="15" customHeight="1" x14ac:dyDescent="0.15">
      <c r="A2" s="77"/>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7"/>
    </row>
    <row r="3" spans="1:46" s="25" customFormat="1" ht="35.299999999999997" customHeight="1" x14ac:dyDescent="0.15">
      <c r="A3" s="290" t="s">
        <v>42</v>
      </c>
      <c r="B3" s="284" t="s">
        <v>60</v>
      </c>
      <c r="C3" s="285"/>
      <c r="D3" s="285"/>
      <c r="E3" s="284" t="s">
        <v>61</v>
      </c>
      <c r="F3" s="285"/>
      <c r="G3" s="285"/>
      <c r="H3" s="284" t="s">
        <v>62</v>
      </c>
      <c r="I3" s="285"/>
      <c r="J3" s="285"/>
      <c r="K3" s="284" t="s">
        <v>63</v>
      </c>
      <c r="L3" s="285"/>
      <c r="M3" s="285"/>
      <c r="N3" s="284" t="s">
        <v>21</v>
      </c>
      <c r="O3" s="285"/>
      <c r="P3" s="285"/>
      <c r="Q3" s="284" t="s">
        <v>64</v>
      </c>
      <c r="R3" s="285"/>
      <c r="S3" s="286"/>
      <c r="T3" s="287" t="s">
        <v>66</v>
      </c>
      <c r="U3" s="285"/>
      <c r="V3" s="285"/>
      <c r="W3" s="287" t="s">
        <v>65</v>
      </c>
      <c r="X3" s="285"/>
      <c r="Y3" s="285"/>
      <c r="Z3" s="284" t="s">
        <v>162</v>
      </c>
      <c r="AA3" s="285"/>
      <c r="AB3" s="285"/>
      <c r="AC3" s="288" t="s">
        <v>160</v>
      </c>
      <c r="AD3" s="289"/>
      <c r="AE3" s="289"/>
      <c r="AF3" s="288" t="s">
        <v>67</v>
      </c>
      <c r="AG3" s="289"/>
      <c r="AH3" s="289"/>
      <c r="AI3" s="284" t="s">
        <v>68</v>
      </c>
      <c r="AJ3" s="285"/>
      <c r="AK3" s="285"/>
      <c r="AL3" s="284" t="s">
        <v>69</v>
      </c>
      <c r="AM3" s="285"/>
      <c r="AN3" s="285"/>
      <c r="AO3" s="281" t="s">
        <v>161</v>
      </c>
      <c r="AP3" s="282"/>
      <c r="AQ3" s="283"/>
    </row>
    <row r="4" spans="1:46" s="8" customFormat="1" ht="38.35" customHeight="1" x14ac:dyDescent="0.15">
      <c r="A4" s="291"/>
      <c r="B4" s="79" t="s">
        <v>49</v>
      </c>
      <c r="C4" s="79" t="s">
        <v>44</v>
      </c>
      <c r="D4" s="79" t="s">
        <v>43</v>
      </c>
      <c r="E4" s="79" t="s">
        <v>49</v>
      </c>
      <c r="F4" s="79" t="s">
        <v>44</v>
      </c>
      <c r="G4" s="79" t="s">
        <v>43</v>
      </c>
      <c r="H4" s="79" t="s">
        <v>49</v>
      </c>
      <c r="I4" s="79" t="s">
        <v>44</v>
      </c>
      <c r="J4" s="79" t="s">
        <v>43</v>
      </c>
      <c r="K4" s="79" t="s">
        <v>49</v>
      </c>
      <c r="L4" s="79" t="s">
        <v>44</v>
      </c>
      <c r="M4" s="79" t="s">
        <v>43</v>
      </c>
      <c r="N4" s="79" t="s">
        <v>49</v>
      </c>
      <c r="O4" s="79" t="s">
        <v>44</v>
      </c>
      <c r="P4" s="79" t="s">
        <v>43</v>
      </c>
      <c r="Q4" s="79" t="s">
        <v>49</v>
      </c>
      <c r="R4" s="79" t="s">
        <v>44</v>
      </c>
      <c r="S4" s="80" t="s">
        <v>43</v>
      </c>
      <c r="T4" s="81" t="s">
        <v>49</v>
      </c>
      <c r="U4" s="79" t="s">
        <v>44</v>
      </c>
      <c r="V4" s="79" t="s">
        <v>43</v>
      </c>
      <c r="W4" s="81" t="s">
        <v>49</v>
      </c>
      <c r="X4" s="79" t="s">
        <v>44</v>
      </c>
      <c r="Y4" s="79" t="s">
        <v>43</v>
      </c>
      <c r="Z4" s="79" t="s">
        <v>49</v>
      </c>
      <c r="AA4" s="79" t="s">
        <v>44</v>
      </c>
      <c r="AB4" s="79" t="s">
        <v>43</v>
      </c>
      <c r="AC4" s="79" t="s">
        <v>49</v>
      </c>
      <c r="AD4" s="79" t="s">
        <v>44</v>
      </c>
      <c r="AE4" s="79" t="s">
        <v>43</v>
      </c>
      <c r="AF4" s="79" t="s">
        <v>49</v>
      </c>
      <c r="AG4" s="79" t="s">
        <v>44</v>
      </c>
      <c r="AH4" s="79" t="s">
        <v>43</v>
      </c>
      <c r="AI4" s="79" t="s">
        <v>49</v>
      </c>
      <c r="AJ4" s="79" t="s">
        <v>44</v>
      </c>
      <c r="AK4" s="79" t="s">
        <v>43</v>
      </c>
      <c r="AL4" s="79" t="s">
        <v>49</v>
      </c>
      <c r="AM4" s="79" t="s">
        <v>44</v>
      </c>
      <c r="AN4" s="79" t="s">
        <v>43</v>
      </c>
      <c r="AO4" s="79" t="s">
        <v>49</v>
      </c>
      <c r="AP4" s="185" t="s">
        <v>44</v>
      </c>
      <c r="AQ4" s="82" t="s">
        <v>43</v>
      </c>
    </row>
    <row r="5" spans="1:46" s="7" customFormat="1" ht="18" customHeight="1" x14ac:dyDescent="0.15">
      <c r="A5" s="169" t="s">
        <v>103</v>
      </c>
      <c r="B5" s="83">
        <v>28.1</v>
      </c>
      <c r="C5" s="83">
        <v>34.200000000000003</v>
      </c>
      <c r="D5" s="84">
        <v>26.1</v>
      </c>
      <c r="E5" s="83">
        <v>10.9</v>
      </c>
      <c r="F5" s="83">
        <v>10</v>
      </c>
      <c r="G5" s="84">
        <v>8.1999999999999993</v>
      </c>
      <c r="H5" s="83">
        <v>60.1</v>
      </c>
      <c r="I5" s="83">
        <v>55.6</v>
      </c>
      <c r="J5" s="85">
        <v>41.8</v>
      </c>
      <c r="K5" s="83">
        <v>27.4</v>
      </c>
      <c r="L5" s="86" t="s">
        <v>50</v>
      </c>
      <c r="M5" s="86" t="s">
        <v>50</v>
      </c>
      <c r="N5" s="83">
        <v>17.2</v>
      </c>
      <c r="O5" s="83">
        <v>24.3</v>
      </c>
      <c r="P5" s="84">
        <v>17.899999999999999</v>
      </c>
      <c r="Q5" s="83">
        <v>84.9</v>
      </c>
      <c r="R5" s="83">
        <v>72.2</v>
      </c>
      <c r="S5" s="166">
        <v>145.6</v>
      </c>
      <c r="T5" s="87">
        <v>41.7</v>
      </c>
      <c r="U5" s="83">
        <v>33.1</v>
      </c>
      <c r="V5" s="86" t="s">
        <v>50</v>
      </c>
      <c r="W5" s="87">
        <v>43.2</v>
      </c>
      <c r="X5" s="83">
        <v>39.200000000000003</v>
      </c>
      <c r="Y5" s="86" t="s">
        <v>50</v>
      </c>
      <c r="Z5" s="86">
        <v>46.6</v>
      </c>
      <c r="AA5" s="86" t="s">
        <v>50</v>
      </c>
      <c r="AB5" s="86" t="s">
        <v>50</v>
      </c>
      <c r="AC5" s="86">
        <v>31.5</v>
      </c>
      <c r="AD5" s="86" t="s">
        <v>50</v>
      </c>
      <c r="AE5" s="86" t="s">
        <v>50</v>
      </c>
      <c r="AF5" s="83">
        <v>15.1</v>
      </c>
      <c r="AG5" s="86" t="s">
        <v>50</v>
      </c>
      <c r="AH5" s="86" t="s">
        <v>50</v>
      </c>
      <c r="AI5" s="83">
        <v>8.6</v>
      </c>
      <c r="AJ5" s="83">
        <v>9.3000000000000007</v>
      </c>
      <c r="AK5" s="86">
        <v>9.9</v>
      </c>
      <c r="AL5" s="88">
        <v>1.01</v>
      </c>
      <c r="AM5" s="89">
        <v>0.96</v>
      </c>
      <c r="AN5" s="88">
        <v>1.44</v>
      </c>
      <c r="AO5" s="88">
        <v>3.65</v>
      </c>
      <c r="AP5" s="88">
        <v>4.5599999999999996</v>
      </c>
      <c r="AQ5" s="58" t="s">
        <v>50</v>
      </c>
      <c r="AR5" s="25"/>
      <c r="AS5" s="25"/>
      <c r="AT5" s="25"/>
    </row>
    <row r="6" spans="1:46" s="7" customFormat="1" ht="18" customHeight="1" x14ac:dyDescent="0.15">
      <c r="A6" s="162" t="s">
        <v>104</v>
      </c>
      <c r="B6" s="90">
        <v>19.399999999999999</v>
      </c>
      <c r="C6" s="90">
        <v>21.7</v>
      </c>
      <c r="D6" s="91">
        <v>17.7</v>
      </c>
      <c r="E6" s="90">
        <v>7.8</v>
      </c>
      <c r="F6" s="90">
        <v>6.9</v>
      </c>
      <c r="G6" s="91">
        <v>6</v>
      </c>
      <c r="H6" s="90">
        <v>39.799999999999997</v>
      </c>
      <c r="I6" s="90">
        <v>38.5</v>
      </c>
      <c r="J6" s="91">
        <v>23.6</v>
      </c>
      <c r="K6" s="90">
        <v>22.3</v>
      </c>
      <c r="L6" s="92" t="s">
        <v>50</v>
      </c>
      <c r="M6" s="91">
        <v>10.3</v>
      </c>
      <c r="N6" s="90">
        <v>11.6</v>
      </c>
      <c r="O6" s="90">
        <v>14.9</v>
      </c>
      <c r="P6" s="91">
        <v>11.7</v>
      </c>
      <c r="Q6" s="90">
        <v>95.8</v>
      </c>
      <c r="R6" s="90">
        <v>94.6</v>
      </c>
      <c r="S6" s="167">
        <v>126.2</v>
      </c>
      <c r="T6" s="93">
        <v>44.5</v>
      </c>
      <c r="U6" s="90">
        <v>35.700000000000003</v>
      </c>
      <c r="V6" s="90">
        <v>37</v>
      </c>
      <c r="W6" s="93">
        <v>51.3</v>
      </c>
      <c r="X6" s="90">
        <v>58.9</v>
      </c>
      <c r="Y6" s="90">
        <v>89.2</v>
      </c>
      <c r="Z6" s="92">
        <v>43.9</v>
      </c>
      <c r="AA6" s="92">
        <v>35.9</v>
      </c>
      <c r="AB6" s="92" t="s">
        <v>50</v>
      </c>
      <c r="AC6" s="92">
        <v>30.8</v>
      </c>
      <c r="AD6" s="90">
        <v>26</v>
      </c>
      <c r="AE6" s="92" t="s">
        <v>50</v>
      </c>
      <c r="AF6" s="90">
        <v>13.1</v>
      </c>
      <c r="AG6" s="90">
        <v>9.9</v>
      </c>
      <c r="AH6" s="92" t="s">
        <v>50</v>
      </c>
      <c r="AI6" s="90">
        <v>8</v>
      </c>
      <c r="AJ6" s="90">
        <v>8.3000000000000007</v>
      </c>
      <c r="AK6" s="92">
        <v>9.6999999999999993</v>
      </c>
      <c r="AL6" s="94">
        <v>0.84</v>
      </c>
      <c r="AM6" s="95">
        <v>0.97</v>
      </c>
      <c r="AN6" s="94">
        <v>1.36</v>
      </c>
      <c r="AO6" s="94">
        <v>2.37</v>
      </c>
      <c r="AP6" s="94">
        <v>2.72</v>
      </c>
      <c r="AQ6" s="70" t="s">
        <v>50</v>
      </c>
      <c r="AR6" s="25"/>
      <c r="AS6" s="25"/>
      <c r="AT6" s="25"/>
    </row>
    <row r="7" spans="1:46" s="7" customFormat="1" ht="18" customHeight="1" x14ac:dyDescent="0.15">
      <c r="A7" s="162" t="s">
        <v>166</v>
      </c>
      <c r="B7" s="90">
        <v>17.2</v>
      </c>
      <c r="C7" s="90">
        <v>18.600000000000001</v>
      </c>
      <c r="D7" s="91">
        <v>17.899999999999999</v>
      </c>
      <c r="E7" s="90">
        <v>7.6</v>
      </c>
      <c r="F7" s="90">
        <v>6.3</v>
      </c>
      <c r="G7" s="91">
        <v>5.6</v>
      </c>
      <c r="H7" s="90">
        <v>30.7</v>
      </c>
      <c r="I7" s="90">
        <v>30.2</v>
      </c>
      <c r="J7" s="91">
        <v>20.7</v>
      </c>
      <c r="K7" s="91">
        <v>17</v>
      </c>
      <c r="L7" s="90">
        <v>13.6</v>
      </c>
      <c r="M7" s="91">
        <v>9.8000000000000007</v>
      </c>
      <c r="N7" s="90">
        <v>9.6</v>
      </c>
      <c r="O7" s="90">
        <v>12.4</v>
      </c>
      <c r="P7" s="91">
        <v>12.3</v>
      </c>
      <c r="Q7" s="90">
        <v>100.4</v>
      </c>
      <c r="R7" s="90">
        <v>112.2</v>
      </c>
      <c r="S7" s="167">
        <v>137.80000000000001</v>
      </c>
      <c r="T7" s="93">
        <v>52.3</v>
      </c>
      <c r="U7" s="90">
        <v>45.2</v>
      </c>
      <c r="V7" s="90">
        <v>44</v>
      </c>
      <c r="W7" s="93">
        <v>48.1</v>
      </c>
      <c r="X7" s="90">
        <v>67.099999999999994</v>
      </c>
      <c r="Y7" s="90">
        <v>93.8</v>
      </c>
      <c r="Z7" s="90">
        <v>41.4</v>
      </c>
      <c r="AA7" s="90">
        <v>36.9</v>
      </c>
      <c r="AB7" s="92" t="s">
        <v>50</v>
      </c>
      <c r="AC7" s="90">
        <v>30.8</v>
      </c>
      <c r="AD7" s="90">
        <v>28.6</v>
      </c>
      <c r="AE7" s="92" t="s">
        <v>50</v>
      </c>
      <c r="AF7" s="90">
        <v>10.6</v>
      </c>
      <c r="AG7" s="90">
        <v>8.4</v>
      </c>
      <c r="AH7" s="92" t="s">
        <v>50</v>
      </c>
      <c r="AI7" s="90">
        <v>9.3000000000000007</v>
      </c>
      <c r="AJ7" s="90">
        <v>10.1</v>
      </c>
      <c r="AK7" s="90">
        <v>12.7</v>
      </c>
      <c r="AL7" s="94">
        <v>0.74</v>
      </c>
      <c r="AM7" s="95">
        <v>0.93</v>
      </c>
      <c r="AN7" s="94">
        <v>1.31</v>
      </c>
      <c r="AO7" s="94">
        <v>2</v>
      </c>
      <c r="AP7" s="94">
        <v>2.17</v>
      </c>
      <c r="AQ7" s="70">
        <v>1.75</v>
      </c>
      <c r="AR7" s="25"/>
      <c r="AS7" s="25"/>
      <c r="AT7" s="25"/>
    </row>
    <row r="8" spans="1:46" s="7" customFormat="1" ht="18" customHeight="1" x14ac:dyDescent="0.15">
      <c r="A8" s="162" t="s">
        <v>167</v>
      </c>
      <c r="B8" s="90">
        <v>18.600000000000001</v>
      </c>
      <c r="C8" s="90">
        <v>18.7</v>
      </c>
      <c r="D8" s="91">
        <v>20.6</v>
      </c>
      <c r="E8" s="90">
        <v>7.1</v>
      </c>
      <c r="F8" s="90">
        <v>6.1</v>
      </c>
      <c r="G8" s="91">
        <v>4.9000000000000004</v>
      </c>
      <c r="H8" s="90">
        <v>18.5</v>
      </c>
      <c r="I8" s="90">
        <v>19.5</v>
      </c>
      <c r="J8" s="91">
        <v>13.6</v>
      </c>
      <c r="K8" s="90">
        <v>11.7</v>
      </c>
      <c r="L8" s="90">
        <v>11.3</v>
      </c>
      <c r="M8" s="96">
        <v>9.6999999999999993</v>
      </c>
      <c r="N8" s="90">
        <v>11.4</v>
      </c>
      <c r="O8" s="90">
        <v>12.5</v>
      </c>
      <c r="P8" s="91">
        <v>15.7</v>
      </c>
      <c r="Q8" s="90">
        <v>81.400000000000006</v>
      </c>
      <c r="R8" s="90">
        <v>103.6</v>
      </c>
      <c r="S8" s="167">
        <v>114.8</v>
      </c>
      <c r="T8" s="93">
        <v>47.6</v>
      </c>
      <c r="U8" s="90">
        <v>43.6</v>
      </c>
      <c r="V8" s="90">
        <v>42.3</v>
      </c>
      <c r="W8" s="93">
        <v>33.799999999999997</v>
      </c>
      <c r="X8" s="90">
        <v>60</v>
      </c>
      <c r="Y8" s="90">
        <v>72.5</v>
      </c>
      <c r="Z8" s="90">
        <v>30.1</v>
      </c>
      <c r="AA8" s="90">
        <v>28.2</v>
      </c>
      <c r="AB8" s="92" t="s">
        <v>50</v>
      </c>
      <c r="AC8" s="90">
        <v>21.9</v>
      </c>
      <c r="AD8" s="90">
        <v>20</v>
      </c>
      <c r="AE8" s="92" t="s">
        <v>50</v>
      </c>
      <c r="AF8" s="90">
        <v>8.1999999999999993</v>
      </c>
      <c r="AG8" s="90">
        <v>8.1999999999999993</v>
      </c>
      <c r="AH8" s="92">
        <v>6.4</v>
      </c>
      <c r="AI8" s="90">
        <v>9.6999999999999993</v>
      </c>
      <c r="AJ8" s="90">
        <v>9.8000000000000007</v>
      </c>
      <c r="AK8" s="90">
        <v>12.9</v>
      </c>
      <c r="AL8" s="94">
        <v>0.79</v>
      </c>
      <c r="AM8" s="95">
        <v>1.1299999999999999</v>
      </c>
      <c r="AN8" s="94">
        <v>1.48</v>
      </c>
      <c r="AO8" s="94">
        <v>2.14</v>
      </c>
      <c r="AP8" s="94">
        <v>2.13</v>
      </c>
      <c r="AQ8" s="70">
        <v>1.93</v>
      </c>
      <c r="AR8" s="25"/>
      <c r="AS8" s="25"/>
      <c r="AT8" s="25"/>
    </row>
    <row r="9" spans="1:46" s="7" customFormat="1" ht="18" customHeight="1" x14ac:dyDescent="0.15">
      <c r="A9" s="162" t="s">
        <v>168</v>
      </c>
      <c r="B9" s="90">
        <v>18.8</v>
      </c>
      <c r="C9" s="90">
        <v>17.7</v>
      </c>
      <c r="D9" s="91">
        <v>20.2</v>
      </c>
      <c r="E9" s="90">
        <v>6.9</v>
      </c>
      <c r="F9" s="90">
        <v>6.2</v>
      </c>
      <c r="G9" s="91">
        <v>4.5999999999999996</v>
      </c>
      <c r="H9" s="90">
        <v>13.1</v>
      </c>
      <c r="I9" s="90">
        <v>13.1</v>
      </c>
      <c r="J9" s="91">
        <v>9.6</v>
      </c>
      <c r="K9" s="90">
        <v>8.6999999999999993</v>
      </c>
      <c r="L9" s="90">
        <v>8.1999999999999993</v>
      </c>
      <c r="M9" s="91">
        <v>6.3</v>
      </c>
      <c r="N9" s="90">
        <v>11.8</v>
      </c>
      <c r="O9" s="90">
        <v>11.6</v>
      </c>
      <c r="P9" s="91">
        <v>15.6</v>
      </c>
      <c r="Q9" s="90">
        <v>65.3</v>
      </c>
      <c r="R9" s="90">
        <v>97.4</v>
      </c>
      <c r="S9" s="167">
        <v>92.5</v>
      </c>
      <c r="T9" s="93">
        <v>40.6</v>
      </c>
      <c r="U9" s="90">
        <v>43.1</v>
      </c>
      <c r="V9" s="90">
        <v>41.1</v>
      </c>
      <c r="W9" s="93">
        <v>24.7</v>
      </c>
      <c r="X9" s="90">
        <v>54.4</v>
      </c>
      <c r="Y9" s="90">
        <v>51.4</v>
      </c>
      <c r="Z9" s="90">
        <v>21.7</v>
      </c>
      <c r="AA9" s="90">
        <v>20.399999999999999</v>
      </c>
      <c r="AB9" s="92" t="s">
        <v>50</v>
      </c>
      <c r="AC9" s="90">
        <v>15</v>
      </c>
      <c r="AD9" s="90">
        <v>14.1</v>
      </c>
      <c r="AE9" s="92" t="s">
        <v>50</v>
      </c>
      <c r="AF9" s="90">
        <v>6.6</v>
      </c>
      <c r="AG9" s="90">
        <v>6.3</v>
      </c>
      <c r="AH9" s="92">
        <v>4.5999999999999996</v>
      </c>
      <c r="AI9" s="90">
        <v>10</v>
      </c>
      <c r="AJ9" s="90">
        <v>10</v>
      </c>
      <c r="AK9" s="90">
        <v>12.6</v>
      </c>
      <c r="AL9" s="94">
        <v>0.93</v>
      </c>
      <c r="AM9" s="94">
        <v>1.43</v>
      </c>
      <c r="AN9" s="94">
        <v>1.66</v>
      </c>
      <c r="AO9" s="94">
        <v>2.13</v>
      </c>
      <c r="AP9" s="94">
        <v>1.93</v>
      </c>
      <c r="AQ9" s="70">
        <v>1.84</v>
      </c>
      <c r="AR9" s="25"/>
      <c r="AS9" s="25"/>
      <c r="AT9" s="25"/>
    </row>
    <row r="10" spans="1:46" s="7" customFormat="1" ht="18" hidden="1" customHeight="1" x14ac:dyDescent="0.15">
      <c r="A10" s="162" t="s">
        <v>137</v>
      </c>
      <c r="B10" s="90">
        <v>19.3</v>
      </c>
      <c r="C10" s="90">
        <v>18.3</v>
      </c>
      <c r="D10" s="91">
        <v>20.031807784900764</v>
      </c>
      <c r="E10" s="90">
        <v>6.5</v>
      </c>
      <c r="F10" s="90">
        <v>5.9</v>
      </c>
      <c r="G10" s="91">
        <v>4.3444557466004063</v>
      </c>
      <c r="H10" s="90">
        <v>11.7</v>
      </c>
      <c r="I10" s="90">
        <v>12.9</v>
      </c>
      <c r="J10" s="91">
        <v>9.4018258618340376</v>
      </c>
      <c r="K10" s="90">
        <v>7.8</v>
      </c>
      <c r="L10" s="90">
        <v>8.5</v>
      </c>
      <c r="M10" s="91">
        <v>6.7674978425761907</v>
      </c>
      <c r="N10" s="90">
        <v>12.8</v>
      </c>
      <c r="O10" s="90">
        <v>12.4</v>
      </c>
      <c r="P10" s="91">
        <v>15.687352038300357</v>
      </c>
      <c r="Q10" s="90">
        <v>57.8</v>
      </c>
      <c r="R10" s="90">
        <v>85.4</v>
      </c>
      <c r="S10" s="167">
        <v>80.517853414073912</v>
      </c>
      <c r="T10" s="93">
        <v>37.799999999999997</v>
      </c>
      <c r="U10" s="90">
        <v>41.1</v>
      </c>
      <c r="V10" s="90">
        <v>37.502610148256423</v>
      </c>
      <c r="W10" s="93">
        <v>20.100000000000001</v>
      </c>
      <c r="X10" s="90">
        <v>44.2</v>
      </c>
      <c r="Y10" s="90">
        <v>43.015243265817503</v>
      </c>
      <c r="Z10" s="90">
        <v>19</v>
      </c>
      <c r="AA10" s="90">
        <v>18.3</v>
      </c>
      <c r="AB10" s="90">
        <v>14.307126311486577</v>
      </c>
      <c r="AC10" s="90">
        <v>12.9</v>
      </c>
      <c r="AD10" s="90">
        <v>11.5</v>
      </c>
      <c r="AE10" s="90">
        <v>9.0913182411449664</v>
      </c>
      <c r="AF10" s="90">
        <v>6.1</v>
      </c>
      <c r="AG10" s="90">
        <v>6.8</v>
      </c>
      <c r="AH10" s="90">
        <v>5.1323976926920105</v>
      </c>
      <c r="AI10" s="90">
        <v>10.4</v>
      </c>
      <c r="AJ10" s="90">
        <v>10.5</v>
      </c>
      <c r="AK10" s="90">
        <v>12.881425017878232</v>
      </c>
      <c r="AL10" s="94">
        <v>1.02</v>
      </c>
      <c r="AM10" s="94">
        <v>1.57</v>
      </c>
      <c r="AN10" s="94">
        <v>1.786913316507476</v>
      </c>
      <c r="AO10" s="94">
        <v>2.14</v>
      </c>
      <c r="AP10" s="94">
        <v>1.99</v>
      </c>
      <c r="AQ10" s="70" t="s">
        <v>50</v>
      </c>
      <c r="AR10" s="25"/>
      <c r="AS10" s="25"/>
      <c r="AT10" s="25"/>
    </row>
    <row r="11" spans="1:46" s="7" customFormat="1" ht="18" hidden="1" customHeight="1" x14ac:dyDescent="0.15">
      <c r="A11" s="162" t="s">
        <v>105</v>
      </c>
      <c r="B11" s="90">
        <v>19.399999999999999</v>
      </c>
      <c r="C11" s="90">
        <v>18.2</v>
      </c>
      <c r="D11" s="91">
        <v>20.617384762104763</v>
      </c>
      <c r="E11" s="90">
        <v>6.6</v>
      </c>
      <c r="F11" s="90">
        <v>6</v>
      </c>
      <c r="G11" s="91">
        <v>4.4889823382452096</v>
      </c>
      <c r="H11" s="90">
        <v>11.3</v>
      </c>
      <c r="I11" s="90">
        <v>13.1</v>
      </c>
      <c r="J11" s="91">
        <v>9.9751673050212553</v>
      </c>
      <c r="K11" s="90">
        <v>7.4</v>
      </c>
      <c r="L11" s="90">
        <v>8.1</v>
      </c>
      <c r="M11" s="91">
        <v>5.7241466391683149</v>
      </c>
      <c r="N11" s="90">
        <v>12.8</v>
      </c>
      <c r="O11" s="90">
        <v>12.2</v>
      </c>
      <c r="P11" s="91">
        <v>16.128402423859551</v>
      </c>
      <c r="Q11" s="90">
        <v>52.6</v>
      </c>
      <c r="R11" s="90">
        <v>78.400000000000006</v>
      </c>
      <c r="S11" s="167">
        <v>80.498471303068996</v>
      </c>
      <c r="T11" s="93">
        <v>35.6</v>
      </c>
      <c r="U11" s="90">
        <v>40.799999999999997</v>
      </c>
      <c r="V11" s="90">
        <v>39.436510700878515</v>
      </c>
      <c r="W11" s="93">
        <v>17</v>
      </c>
      <c r="X11" s="90">
        <v>37.6</v>
      </c>
      <c r="Y11" s="90">
        <v>41.061960602190489</v>
      </c>
      <c r="Z11" s="90">
        <v>18</v>
      </c>
      <c r="AA11" s="90">
        <v>17.600000000000001</v>
      </c>
      <c r="AB11" s="90">
        <v>15.867671198282755</v>
      </c>
      <c r="AC11" s="90">
        <v>12.2</v>
      </c>
      <c r="AD11" s="90">
        <v>11.2</v>
      </c>
      <c r="AE11" s="90">
        <v>11.277569704535997</v>
      </c>
      <c r="AF11" s="90">
        <v>5.8</v>
      </c>
      <c r="AG11" s="90">
        <v>6.5</v>
      </c>
      <c r="AH11" s="90">
        <v>4.4614672334694223</v>
      </c>
      <c r="AI11" s="90">
        <v>9.9</v>
      </c>
      <c r="AJ11" s="90">
        <v>10.1</v>
      </c>
      <c r="AK11" s="90">
        <v>13.057358833090213</v>
      </c>
      <c r="AL11" s="94">
        <v>1.04</v>
      </c>
      <c r="AM11" s="94">
        <v>1.62</v>
      </c>
      <c r="AN11" s="94">
        <v>1.8605022488300269</v>
      </c>
      <c r="AO11" s="94">
        <v>2.14</v>
      </c>
      <c r="AP11" s="94">
        <v>1.98</v>
      </c>
      <c r="AQ11" s="70" t="s">
        <v>50</v>
      </c>
      <c r="AR11" s="25"/>
      <c r="AS11" s="25"/>
      <c r="AT11" s="25"/>
    </row>
    <row r="12" spans="1:46" s="7" customFormat="1" ht="18" hidden="1" customHeight="1" x14ac:dyDescent="0.15">
      <c r="A12" s="162" t="s">
        <v>106</v>
      </c>
      <c r="B12" s="90">
        <v>18.600000000000001</v>
      </c>
      <c r="C12" s="90">
        <v>17.899999999999999</v>
      </c>
      <c r="D12" s="91">
        <v>20.412018996286303</v>
      </c>
      <c r="E12" s="90">
        <v>6.5</v>
      </c>
      <c r="F12" s="90">
        <v>5.9</v>
      </c>
      <c r="G12" s="91">
        <v>4.2913096817472853</v>
      </c>
      <c r="H12" s="90">
        <v>10.8</v>
      </c>
      <c r="I12" s="90">
        <v>11.2</v>
      </c>
      <c r="J12" s="91">
        <v>10.030581039755353</v>
      </c>
      <c r="K12" s="90">
        <v>7.1</v>
      </c>
      <c r="L12" s="90">
        <v>7.2</v>
      </c>
      <c r="M12" s="91">
        <v>6.3200815494393474</v>
      </c>
      <c r="N12" s="90">
        <v>12.1</v>
      </c>
      <c r="O12" s="90">
        <v>12</v>
      </c>
      <c r="P12" s="91">
        <v>16.120709314539017</v>
      </c>
      <c r="Q12" s="90">
        <v>51.3</v>
      </c>
      <c r="R12" s="90">
        <v>75.7</v>
      </c>
      <c r="S12" s="167">
        <v>76.2363930844853</v>
      </c>
      <c r="T12" s="93">
        <v>34.9</v>
      </c>
      <c r="U12" s="90">
        <v>40.299999999999997</v>
      </c>
      <c r="V12" s="90">
        <v>40.453501073486763</v>
      </c>
      <c r="W12" s="93">
        <v>16.399999999999999</v>
      </c>
      <c r="X12" s="90">
        <v>35.4</v>
      </c>
      <c r="Y12" s="90">
        <v>35.78289201099853</v>
      </c>
      <c r="Z12" s="90">
        <v>16.899999999999999</v>
      </c>
      <c r="AA12" s="90">
        <v>15.3</v>
      </c>
      <c r="AB12" s="90">
        <v>14.475025484199795</v>
      </c>
      <c r="AC12" s="90">
        <v>11.3</v>
      </c>
      <c r="AD12" s="90">
        <v>9.6</v>
      </c>
      <c r="AE12" s="90">
        <v>9.5711170341652529</v>
      </c>
      <c r="AF12" s="90">
        <v>5.6</v>
      </c>
      <c r="AG12" s="90">
        <v>5.7</v>
      </c>
      <c r="AH12" s="90">
        <v>4.8114169215086644</v>
      </c>
      <c r="AI12" s="90">
        <v>9.1</v>
      </c>
      <c r="AJ12" s="90">
        <v>9.8000000000000007</v>
      </c>
      <c r="AK12" s="90">
        <v>13.077008867264032</v>
      </c>
      <c r="AL12" s="94">
        <v>1.04</v>
      </c>
      <c r="AM12" s="94">
        <v>1.6</v>
      </c>
      <c r="AN12" s="94">
        <v>1.9084509503969211</v>
      </c>
      <c r="AO12" s="94">
        <v>2.0499999999999998</v>
      </c>
      <c r="AP12" s="94">
        <v>1.94</v>
      </c>
      <c r="AQ12" s="70">
        <v>1.8876314857694614</v>
      </c>
      <c r="AR12" s="25"/>
      <c r="AS12" s="25"/>
      <c r="AT12" s="25"/>
    </row>
    <row r="13" spans="1:46" s="7" customFormat="1" ht="18" customHeight="1" x14ac:dyDescent="0.15">
      <c r="A13" s="162" t="s">
        <v>107</v>
      </c>
      <c r="B13" s="90">
        <v>17.100000000000001</v>
      </c>
      <c r="C13" s="90">
        <v>16.8</v>
      </c>
      <c r="D13" s="91">
        <v>18.899999999999999</v>
      </c>
      <c r="E13" s="90">
        <v>6.3</v>
      </c>
      <c r="F13" s="90">
        <v>5.8</v>
      </c>
      <c r="G13" s="91">
        <v>4.4000000000000004</v>
      </c>
      <c r="H13" s="90">
        <v>10</v>
      </c>
      <c r="I13" s="90">
        <v>11.2</v>
      </c>
      <c r="J13" s="91">
        <v>9.1</v>
      </c>
      <c r="K13" s="90">
        <v>6.8</v>
      </c>
      <c r="L13" s="90">
        <v>7.6</v>
      </c>
      <c r="M13" s="91">
        <v>6.4</v>
      </c>
      <c r="N13" s="90">
        <v>10.8</v>
      </c>
      <c r="O13" s="90">
        <v>11</v>
      </c>
      <c r="P13" s="91">
        <v>14.5</v>
      </c>
      <c r="Q13" s="90">
        <v>50.8</v>
      </c>
      <c r="R13" s="90">
        <v>75</v>
      </c>
      <c r="S13" s="167">
        <v>76.5</v>
      </c>
      <c r="T13" s="93">
        <v>33.799999999999997</v>
      </c>
      <c r="U13" s="90">
        <v>38.200000000000003</v>
      </c>
      <c r="V13" s="90">
        <v>37.200000000000003</v>
      </c>
      <c r="W13" s="93">
        <v>17.100000000000001</v>
      </c>
      <c r="X13" s="90">
        <v>36.799999999999997</v>
      </c>
      <c r="Y13" s="90">
        <v>39.299999999999997</v>
      </c>
      <c r="Z13" s="90">
        <v>16</v>
      </c>
      <c r="AA13" s="90">
        <v>15.6</v>
      </c>
      <c r="AB13" s="90">
        <v>14.1</v>
      </c>
      <c r="AC13" s="90">
        <v>10.7</v>
      </c>
      <c r="AD13" s="90">
        <v>9.4</v>
      </c>
      <c r="AE13" s="90">
        <v>8.6999999999999993</v>
      </c>
      <c r="AF13" s="90">
        <v>5.4</v>
      </c>
      <c r="AG13" s="90">
        <v>6.1</v>
      </c>
      <c r="AH13" s="90">
        <v>5.3</v>
      </c>
      <c r="AI13" s="90">
        <v>8.5</v>
      </c>
      <c r="AJ13" s="90">
        <v>9.1</v>
      </c>
      <c r="AK13" s="90">
        <v>11.7</v>
      </c>
      <c r="AL13" s="94">
        <v>1.07</v>
      </c>
      <c r="AM13" s="94">
        <v>1.65</v>
      </c>
      <c r="AN13" s="94">
        <v>1.93</v>
      </c>
      <c r="AO13" s="94">
        <v>1.91</v>
      </c>
      <c r="AP13" s="94">
        <v>1.82</v>
      </c>
      <c r="AQ13" s="70">
        <v>1.73</v>
      </c>
      <c r="AR13" s="25"/>
      <c r="AS13" s="25"/>
      <c r="AT13" s="25"/>
    </row>
    <row r="14" spans="1:46" s="7" customFormat="1" ht="18" customHeight="1" x14ac:dyDescent="0.15">
      <c r="A14" s="162" t="s">
        <v>108</v>
      </c>
      <c r="B14" s="90">
        <v>16.3</v>
      </c>
      <c r="C14" s="90">
        <v>16</v>
      </c>
      <c r="D14" s="91">
        <v>18</v>
      </c>
      <c r="E14" s="90">
        <v>6.3</v>
      </c>
      <c r="F14" s="90">
        <v>5.6</v>
      </c>
      <c r="G14" s="91">
        <v>4.3</v>
      </c>
      <c r="H14" s="90">
        <v>9.3000000000000007</v>
      </c>
      <c r="I14" s="90">
        <v>10.4</v>
      </c>
      <c r="J14" s="91">
        <v>8.3000000000000007</v>
      </c>
      <c r="K14" s="90">
        <v>6.4</v>
      </c>
      <c r="L14" s="90">
        <v>7.3</v>
      </c>
      <c r="M14" s="91">
        <v>5.8</v>
      </c>
      <c r="N14" s="90">
        <v>10</v>
      </c>
      <c r="O14" s="90">
        <v>10.4</v>
      </c>
      <c r="P14" s="91">
        <v>13.7</v>
      </c>
      <c r="Q14" s="90">
        <v>52.7</v>
      </c>
      <c r="R14" s="90">
        <v>78.2</v>
      </c>
      <c r="S14" s="167">
        <v>79.599999999999994</v>
      </c>
      <c r="T14" s="93">
        <v>33.1</v>
      </c>
      <c r="U14" s="90">
        <v>37.700000000000003</v>
      </c>
      <c r="V14" s="90">
        <v>36.700000000000003</v>
      </c>
      <c r="W14" s="93">
        <v>19.600000000000001</v>
      </c>
      <c r="X14" s="90">
        <v>40.5</v>
      </c>
      <c r="Y14" s="90">
        <v>42.9</v>
      </c>
      <c r="Z14" s="90">
        <v>14.8</v>
      </c>
      <c r="AA14" s="90">
        <v>14.4</v>
      </c>
      <c r="AB14" s="90">
        <v>12.2</v>
      </c>
      <c r="AC14" s="90">
        <v>9.6999999999999993</v>
      </c>
      <c r="AD14" s="90">
        <v>8.8000000000000007</v>
      </c>
      <c r="AE14" s="90">
        <v>8.1999999999999993</v>
      </c>
      <c r="AF14" s="90">
        <v>5.0999999999999996</v>
      </c>
      <c r="AG14" s="90">
        <v>5.7</v>
      </c>
      <c r="AH14" s="90">
        <v>4</v>
      </c>
      <c r="AI14" s="90">
        <v>7.8</v>
      </c>
      <c r="AJ14" s="90">
        <v>8.3000000000000007</v>
      </c>
      <c r="AK14" s="90">
        <v>10.6</v>
      </c>
      <c r="AL14" s="94">
        <v>1.1100000000000001</v>
      </c>
      <c r="AM14" s="94">
        <v>1.73</v>
      </c>
      <c r="AN14" s="94">
        <v>2.08</v>
      </c>
      <c r="AO14" s="94">
        <v>1.85</v>
      </c>
      <c r="AP14" s="94">
        <v>1.75</v>
      </c>
      <c r="AQ14" s="70">
        <v>1.66</v>
      </c>
      <c r="AR14" s="25"/>
      <c r="AS14" s="25"/>
      <c r="AT14" s="25"/>
    </row>
    <row r="15" spans="1:46" s="7" customFormat="1" ht="18" customHeight="1" x14ac:dyDescent="0.15">
      <c r="A15" s="162" t="s">
        <v>109</v>
      </c>
      <c r="B15" s="90">
        <v>15.5</v>
      </c>
      <c r="C15" s="90">
        <v>15.3</v>
      </c>
      <c r="D15" s="91">
        <v>17.100000000000001</v>
      </c>
      <c r="E15" s="90">
        <v>6.1</v>
      </c>
      <c r="F15" s="90">
        <v>5.6</v>
      </c>
      <c r="G15" s="91">
        <v>4.3</v>
      </c>
      <c r="H15" s="90">
        <v>8.9</v>
      </c>
      <c r="I15" s="90">
        <v>9.4</v>
      </c>
      <c r="J15" s="91">
        <v>7.6</v>
      </c>
      <c r="K15" s="90">
        <v>6.1</v>
      </c>
      <c r="L15" s="90">
        <v>6.6</v>
      </c>
      <c r="M15" s="91">
        <v>5.3</v>
      </c>
      <c r="N15" s="90">
        <v>9.4</v>
      </c>
      <c r="O15" s="90">
        <v>9.6999999999999993</v>
      </c>
      <c r="P15" s="91">
        <v>12.8</v>
      </c>
      <c r="Q15" s="90">
        <v>51.5</v>
      </c>
      <c r="R15" s="90">
        <v>75.3</v>
      </c>
      <c r="S15" s="167">
        <v>76.099999999999994</v>
      </c>
      <c r="T15" s="93">
        <v>32.6</v>
      </c>
      <c r="U15" s="90">
        <v>37</v>
      </c>
      <c r="V15" s="90">
        <v>35.4</v>
      </c>
      <c r="W15" s="93">
        <v>18.899999999999999</v>
      </c>
      <c r="X15" s="90">
        <v>38.299999999999997</v>
      </c>
      <c r="Y15" s="90">
        <v>40.700000000000003</v>
      </c>
      <c r="Z15" s="90">
        <v>14.1</v>
      </c>
      <c r="AA15" s="90">
        <v>13.9</v>
      </c>
      <c r="AB15" s="90">
        <v>12.5</v>
      </c>
      <c r="AC15" s="90">
        <v>9.1</v>
      </c>
      <c r="AD15" s="90">
        <v>8.4</v>
      </c>
      <c r="AE15" s="90">
        <v>8.5</v>
      </c>
      <c r="AF15" s="90">
        <v>4.9000000000000004</v>
      </c>
      <c r="AG15" s="90">
        <v>5.5</v>
      </c>
      <c r="AH15" s="90">
        <v>4</v>
      </c>
      <c r="AI15" s="90">
        <v>7.2</v>
      </c>
      <c r="AJ15" s="90">
        <v>7.6</v>
      </c>
      <c r="AK15" s="90">
        <v>9.6</v>
      </c>
      <c r="AL15" s="94">
        <v>1.1399999999999999</v>
      </c>
      <c r="AM15" s="94">
        <v>1.73</v>
      </c>
      <c r="AN15" s="94">
        <v>2.11</v>
      </c>
      <c r="AO15" s="94">
        <v>1.8</v>
      </c>
      <c r="AP15" s="94">
        <v>1.7</v>
      </c>
      <c r="AQ15" s="70">
        <v>1.61</v>
      </c>
      <c r="AR15" s="25"/>
      <c r="AS15" s="25"/>
      <c r="AT15" s="25"/>
    </row>
    <row r="16" spans="1:46" s="7" customFormat="1" ht="18" customHeight="1" x14ac:dyDescent="0.15">
      <c r="A16" s="162" t="s">
        <v>110</v>
      </c>
      <c r="B16" s="90">
        <v>14.9</v>
      </c>
      <c r="C16" s="90">
        <v>15</v>
      </c>
      <c r="D16" s="91">
        <v>16.7</v>
      </c>
      <c r="E16" s="90">
        <v>6.1</v>
      </c>
      <c r="F16" s="90">
        <v>5.6</v>
      </c>
      <c r="G16" s="91">
        <v>4.3</v>
      </c>
      <c r="H16" s="90">
        <v>8.4</v>
      </c>
      <c r="I16" s="90">
        <v>8.6999999999999993</v>
      </c>
      <c r="J16" s="91">
        <v>7.3</v>
      </c>
      <c r="K16" s="90">
        <v>5.6</v>
      </c>
      <c r="L16" s="90">
        <v>6.1</v>
      </c>
      <c r="M16" s="91">
        <v>5.2</v>
      </c>
      <c r="N16" s="90">
        <v>8.8000000000000007</v>
      </c>
      <c r="O16" s="90">
        <v>9.3000000000000007</v>
      </c>
      <c r="P16" s="91">
        <v>12.4</v>
      </c>
      <c r="Q16" s="90">
        <v>48.7</v>
      </c>
      <c r="R16" s="90">
        <v>72.400000000000006</v>
      </c>
      <c r="S16" s="167">
        <v>73.099999999999994</v>
      </c>
      <c r="T16" s="93">
        <v>31.1</v>
      </c>
      <c r="U16" s="90">
        <v>35.5</v>
      </c>
      <c r="V16" s="90">
        <v>35</v>
      </c>
      <c r="W16" s="93">
        <v>17.600000000000001</v>
      </c>
      <c r="X16" s="90">
        <v>36.9</v>
      </c>
      <c r="Y16" s="90">
        <v>38.1</v>
      </c>
      <c r="Z16" s="90">
        <v>13</v>
      </c>
      <c r="AA16" s="90">
        <v>12.1</v>
      </c>
      <c r="AB16" s="90">
        <v>11.7</v>
      </c>
      <c r="AC16" s="90">
        <v>8.5</v>
      </c>
      <c r="AD16" s="90">
        <v>7.4</v>
      </c>
      <c r="AE16" s="90">
        <v>7.6</v>
      </c>
      <c r="AF16" s="90">
        <v>4.5</v>
      </c>
      <c r="AG16" s="90">
        <v>4.8</v>
      </c>
      <c r="AH16" s="90">
        <v>4</v>
      </c>
      <c r="AI16" s="90">
        <v>6.9</v>
      </c>
      <c r="AJ16" s="90">
        <v>7.4</v>
      </c>
      <c r="AK16" s="90">
        <v>9</v>
      </c>
      <c r="AL16" s="94">
        <v>1.1499999999999999</v>
      </c>
      <c r="AM16" s="94">
        <v>1.73</v>
      </c>
      <c r="AN16" s="94">
        <v>2.14</v>
      </c>
      <c r="AO16" s="94">
        <v>1.79</v>
      </c>
      <c r="AP16" s="94">
        <v>1.71</v>
      </c>
      <c r="AQ16" s="70">
        <v>1.63</v>
      </c>
      <c r="AR16" s="25"/>
      <c r="AS16" s="25"/>
      <c r="AT16" s="25"/>
    </row>
    <row r="17" spans="1:46" s="7" customFormat="1" ht="18" customHeight="1" x14ac:dyDescent="0.15">
      <c r="A17" s="162" t="s">
        <v>111</v>
      </c>
      <c r="B17" s="90">
        <v>14.2</v>
      </c>
      <c r="C17" s="90">
        <v>14.3</v>
      </c>
      <c r="D17" s="91">
        <v>15.8</v>
      </c>
      <c r="E17" s="90">
        <v>6</v>
      </c>
      <c r="F17" s="90">
        <v>5.6</v>
      </c>
      <c r="G17" s="91">
        <v>4.3</v>
      </c>
      <c r="H17" s="90">
        <v>7.9</v>
      </c>
      <c r="I17" s="90">
        <v>8.1999999999999993</v>
      </c>
      <c r="J17" s="91">
        <v>6.6</v>
      </c>
      <c r="K17" s="90">
        <v>5.2</v>
      </c>
      <c r="L17" s="90">
        <v>5.7</v>
      </c>
      <c r="M17" s="91">
        <v>4.3</v>
      </c>
      <c r="N17" s="90">
        <v>8.3000000000000007</v>
      </c>
      <c r="O17" s="90">
        <v>8.6999999999999993</v>
      </c>
      <c r="P17" s="91">
        <v>11.5</v>
      </c>
      <c r="Q17" s="90">
        <v>47.7</v>
      </c>
      <c r="R17" s="90">
        <v>72.400000000000006</v>
      </c>
      <c r="S17" s="167">
        <v>72</v>
      </c>
      <c r="T17" s="93">
        <v>29.6</v>
      </c>
      <c r="U17" s="90">
        <v>34.799999999999997</v>
      </c>
      <c r="V17" s="90">
        <v>33.5</v>
      </c>
      <c r="W17" s="93">
        <v>18.100000000000001</v>
      </c>
      <c r="X17" s="90">
        <v>37.5</v>
      </c>
      <c r="Y17" s="90">
        <v>38.6</v>
      </c>
      <c r="Z17" s="90">
        <v>12.5</v>
      </c>
      <c r="AA17" s="90">
        <v>12.6</v>
      </c>
      <c r="AB17" s="90">
        <v>9.8000000000000007</v>
      </c>
      <c r="AC17" s="90">
        <v>8.3000000000000007</v>
      </c>
      <c r="AD17" s="90">
        <v>8</v>
      </c>
      <c r="AE17" s="90">
        <v>6.8</v>
      </c>
      <c r="AF17" s="90">
        <v>4.2</v>
      </c>
      <c r="AG17" s="90">
        <v>4.5999999999999996</v>
      </c>
      <c r="AH17" s="90">
        <v>3</v>
      </c>
      <c r="AI17" s="90">
        <v>6.8</v>
      </c>
      <c r="AJ17" s="90">
        <v>7.3</v>
      </c>
      <c r="AK17" s="90">
        <v>9</v>
      </c>
      <c r="AL17" s="94">
        <v>1.17</v>
      </c>
      <c r="AM17" s="94">
        <v>1.79</v>
      </c>
      <c r="AN17" s="94">
        <v>2.19</v>
      </c>
      <c r="AO17" s="94">
        <v>1.77</v>
      </c>
      <c r="AP17" s="94">
        <v>1.69</v>
      </c>
      <c r="AQ17" s="70">
        <v>1.59</v>
      </c>
      <c r="AR17" s="25"/>
      <c r="AS17" s="25"/>
      <c r="AT17" s="25"/>
    </row>
    <row r="18" spans="1:46" s="7" customFormat="1" ht="18" customHeight="1" x14ac:dyDescent="0.15">
      <c r="A18" s="162" t="s">
        <v>112</v>
      </c>
      <c r="B18" s="90">
        <v>13.6</v>
      </c>
      <c r="C18" s="90">
        <v>13.6</v>
      </c>
      <c r="D18" s="91">
        <v>14.9</v>
      </c>
      <c r="E18" s="90">
        <v>6.2</v>
      </c>
      <c r="F18" s="90">
        <v>5.8</v>
      </c>
      <c r="G18" s="91">
        <v>4.5</v>
      </c>
      <c r="H18" s="90">
        <v>7.5</v>
      </c>
      <c r="I18" s="90">
        <v>8.4</v>
      </c>
      <c r="J18" s="91">
        <v>7.5</v>
      </c>
      <c r="K18" s="90">
        <v>4.9000000000000004</v>
      </c>
      <c r="L18" s="90">
        <v>5.6</v>
      </c>
      <c r="M18" s="91">
        <v>4.5999999999999996</v>
      </c>
      <c r="N18" s="90">
        <v>7.3</v>
      </c>
      <c r="O18" s="90">
        <v>7.8</v>
      </c>
      <c r="P18" s="91">
        <v>10.4</v>
      </c>
      <c r="Q18" s="90">
        <v>46.8</v>
      </c>
      <c r="R18" s="90">
        <v>71.2</v>
      </c>
      <c r="S18" s="167">
        <v>69.599999999999994</v>
      </c>
      <c r="T18" s="93">
        <v>28.8</v>
      </c>
      <c r="U18" s="90">
        <v>34.4</v>
      </c>
      <c r="V18" s="90">
        <v>32.299999999999997</v>
      </c>
      <c r="W18" s="93">
        <v>18</v>
      </c>
      <c r="X18" s="90">
        <v>36.799999999999997</v>
      </c>
      <c r="Y18" s="90">
        <v>37.299999999999997</v>
      </c>
      <c r="Z18" s="90">
        <v>11.7</v>
      </c>
      <c r="AA18" s="90">
        <v>11.9</v>
      </c>
      <c r="AB18" s="90">
        <v>9.9</v>
      </c>
      <c r="AC18" s="90">
        <v>7.8</v>
      </c>
      <c r="AD18" s="90">
        <v>7.4</v>
      </c>
      <c r="AE18" s="90">
        <v>6.3</v>
      </c>
      <c r="AF18" s="90">
        <v>3.9</v>
      </c>
      <c r="AG18" s="90">
        <v>4.5</v>
      </c>
      <c r="AH18" s="90">
        <v>3.6</v>
      </c>
      <c r="AI18" s="90">
        <v>6.7</v>
      </c>
      <c r="AJ18" s="90">
        <v>7.2</v>
      </c>
      <c r="AK18" s="90">
        <v>8.8000000000000007</v>
      </c>
      <c r="AL18" s="94">
        <v>1.22</v>
      </c>
      <c r="AM18" s="94">
        <v>1.86</v>
      </c>
      <c r="AN18" s="94">
        <v>2.25</v>
      </c>
      <c r="AO18" s="94">
        <v>1.75</v>
      </c>
      <c r="AP18" s="94">
        <v>1.64</v>
      </c>
      <c r="AQ18" s="70">
        <v>1.55</v>
      </c>
      <c r="AR18" s="25"/>
      <c r="AS18" s="25"/>
      <c r="AT18" s="25"/>
    </row>
    <row r="19" spans="1:46" s="7" customFormat="1" ht="18" hidden="1" customHeight="1" x14ac:dyDescent="0.15">
      <c r="A19" s="162" t="s">
        <v>113</v>
      </c>
      <c r="B19" s="90">
        <v>13</v>
      </c>
      <c r="C19" s="90">
        <v>12.9</v>
      </c>
      <c r="D19" s="91">
        <v>13.9</v>
      </c>
      <c r="E19" s="90">
        <v>6.1</v>
      </c>
      <c r="F19" s="90">
        <v>5.8</v>
      </c>
      <c r="G19" s="91">
        <v>4.5</v>
      </c>
      <c r="H19" s="90">
        <v>7.1</v>
      </c>
      <c r="I19" s="90">
        <v>7</v>
      </c>
      <c r="J19" s="91">
        <v>6.5</v>
      </c>
      <c r="K19" s="90">
        <v>4.7</v>
      </c>
      <c r="L19" s="90">
        <v>4.8</v>
      </c>
      <c r="M19" s="91">
        <v>4</v>
      </c>
      <c r="N19" s="90">
        <v>6.9</v>
      </c>
      <c r="O19" s="90">
        <v>7.1</v>
      </c>
      <c r="P19" s="91">
        <v>9.4</v>
      </c>
      <c r="Q19" s="90">
        <v>49.2</v>
      </c>
      <c r="R19" s="90">
        <v>73.400000000000006</v>
      </c>
      <c r="S19" s="167">
        <v>70.900000000000006</v>
      </c>
      <c r="T19" s="93">
        <v>28.8</v>
      </c>
      <c r="U19" s="90">
        <v>32.5</v>
      </c>
      <c r="V19" s="90">
        <v>30.4</v>
      </c>
      <c r="W19" s="93">
        <v>20.5</v>
      </c>
      <c r="X19" s="90">
        <v>40.9</v>
      </c>
      <c r="Y19" s="90">
        <v>40.6</v>
      </c>
      <c r="Z19" s="90">
        <v>10.8</v>
      </c>
      <c r="AA19" s="90">
        <v>11.4</v>
      </c>
      <c r="AB19" s="90">
        <v>9.9</v>
      </c>
      <c r="AC19" s="90">
        <v>7.1</v>
      </c>
      <c r="AD19" s="90">
        <v>7.5</v>
      </c>
      <c r="AE19" s="90">
        <v>6.7</v>
      </c>
      <c r="AF19" s="90">
        <v>3.7</v>
      </c>
      <c r="AG19" s="90">
        <v>3.9</v>
      </c>
      <c r="AH19" s="90">
        <v>3.3</v>
      </c>
      <c r="AI19" s="90">
        <v>6.6</v>
      </c>
      <c r="AJ19" s="90">
        <v>7</v>
      </c>
      <c r="AK19" s="90">
        <v>8.6</v>
      </c>
      <c r="AL19" s="94">
        <v>1.32</v>
      </c>
      <c r="AM19" s="94">
        <v>2.0499999999999998</v>
      </c>
      <c r="AN19" s="94">
        <v>2.39</v>
      </c>
      <c r="AO19" s="94">
        <v>1.74</v>
      </c>
      <c r="AP19" s="94">
        <v>1.6</v>
      </c>
      <c r="AQ19" s="70">
        <v>1.48</v>
      </c>
      <c r="AR19" s="25"/>
      <c r="AS19" s="25"/>
      <c r="AT19" s="25"/>
    </row>
    <row r="20" spans="1:46" s="7" customFormat="1" ht="18" hidden="1" customHeight="1" x14ac:dyDescent="0.15">
      <c r="A20" s="162" t="s">
        <v>114</v>
      </c>
      <c r="B20" s="90">
        <v>12.8</v>
      </c>
      <c r="C20" s="90">
        <v>12.9</v>
      </c>
      <c r="D20" s="91">
        <v>14.2</v>
      </c>
      <c r="E20" s="90">
        <v>6</v>
      </c>
      <c r="F20" s="90">
        <v>5.8</v>
      </c>
      <c r="G20" s="91">
        <v>4.5999999999999996</v>
      </c>
      <c r="H20" s="90">
        <v>6.6</v>
      </c>
      <c r="I20" s="90">
        <v>6.4</v>
      </c>
      <c r="J20" s="91">
        <v>5.8</v>
      </c>
      <c r="K20" s="90">
        <v>4.2</v>
      </c>
      <c r="L20" s="90">
        <v>4.3</v>
      </c>
      <c r="M20" s="91">
        <v>3.4</v>
      </c>
      <c r="N20" s="90">
        <v>6.8</v>
      </c>
      <c r="O20" s="90">
        <v>7.2</v>
      </c>
      <c r="P20" s="91">
        <v>9.6</v>
      </c>
      <c r="Q20" s="90">
        <v>49</v>
      </c>
      <c r="R20" s="90">
        <v>69.7</v>
      </c>
      <c r="S20" s="167">
        <v>68.900000000000006</v>
      </c>
      <c r="T20" s="93">
        <v>27.7</v>
      </c>
      <c r="U20" s="90">
        <v>29.6</v>
      </c>
      <c r="V20" s="90">
        <v>29.4</v>
      </c>
      <c r="W20" s="93">
        <v>21.3</v>
      </c>
      <c r="X20" s="90">
        <v>40.1</v>
      </c>
      <c r="Y20" s="90">
        <v>39.5</v>
      </c>
      <c r="Z20" s="90">
        <v>10.1</v>
      </c>
      <c r="AA20" s="90">
        <v>10.1</v>
      </c>
      <c r="AB20" s="90">
        <v>8.5</v>
      </c>
      <c r="AC20" s="90">
        <v>6.8</v>
      </c>
      <c r="AD20" s="90">
        <v>6.7</v>
      </c>
      <c r="AE20" s="90">
        <v>5.7</v>
      </c>
      <c r="AF20" s="90">
        <v>3.3</v>
      </c>
      <c r="AG20" s="90">
        <v>3.4</v>
      </c>
      <c r="AH20" s="90">
        <v>2.8</v>
      </c>
      <c r="AI20" s="90">
        <v>6.6</v>
      </c>
      <c r="AJ20" s="90">
        <v>7</v>
      </c>
      <c r="AK20" s="90">
        <v>8.6</v>
      </c>
      <c r="AL20" s="94">
        <v>1.39</v>
      </c>
      <c r="AM20" s="94">
        <v>2.16</v>
      </c>
      <c r="AN20" s="94">
        <v>2.4900000000000002</v>
      </c>
      <c r="AO20" s="94">
        <v>1.77</v>
      </c>
      <c r="AP20" s="94">
        <v>1.65</v>
      </c>
      <c r="AQ20" s="70">
        <v>1.55</v>
      </c>
      <c r="AR20" s="25"/>
      <c r="AS20" s="25"/>
      <c r="AT20" s="25"/>
    </row>
    <row r="21" spans="1:46" s="7" customFormat="1" ht="18" hidden="1" customHeight="1" x14ac:dyDescent="0.15">
      <c r="A21" s="162" t="s">
        <v>115</v>
      </c>
      <c r="B21" s="90">
        <v>12.7</v>
      </c>
      <c r="C21" s="90">
        <v>12.7</v>
      </c>
      <c r="D21" s="91">
        <v>13.8</v>
      </c>
      <c r="E21" s="90">
        <v>6.2</v>
      </c>
      <c r="F21" s="90">
        <v>5.9</v>
      </c>
      <c r="G21" s="91">
        <v>4.5999999999999996</v>
      </c>
      <c r="H21" s="90">
        <v>6.2</v>
      </c>
      <c r="I21" s="90">
        <v>6.7</v>
      </c>
      <c r="J21" s="91">
        <v>5.2</v>
      </c>
      <c r="K21" s="90">
        <v>3.9</v>
      </c>
      <c r="L21" s="90">
        <v>4.0999999999999996</v>
      </c>
      <c r="M21" s="91">
        <v>3</v>
      </c>
      <c r="N21" s="90">
        <v>6.5</v>
      </c>
      <c r="O21" s="90">
        <v>6.8</v>
      </c>
      <c r="P21" s="91">
        <v>9.1999999999999993</v>
      </c>
      <c r="Q21" s="90">
        <v>45.5</v>
      </c>
      <c r="R21" s="90">
        <v>65.900000000000006</v>
      </c>
      <c r="S21" s="167">
        <v>65.8</v>
      </c>
      <c r="T21" s="93">
        <v>25.4</v>
      </c>
      <c r="U21" s="90">
        <v>26.6</v>
      </c>
      <c r="V21" s="90">
        <v>24.7</v>
      </c>
      <c r="W21" s="93">
        <v>20.100000000000001</v>
      </c>
      <c r="X21" s="90">
        <v>39.299999999999997</v>
      </c>
      <c r="Y21" s="90">
        <v>41.1</v>
      </c>
      <c r="Z21" s="90">
        <v>9.3000000000000007</v>
      </c>
      <c r="AA21" s="90">
        <v>8.6999999999999993</v>
      </c>
      <c r="AB21" s="90">
        <v>7.1</v>
      </c>
      <c r="AC21" s="90">
        <v>6.3</v>
      </c>
      <c r="AD21" s="90">
        <v>5.5</v>
      </c>
      <c r="AE21" s="90">
        <v>4.5999999999999996</v>
      </c>
      <c r="AF21" s="90">
        <v>3</v>
      </c>
      <c r="AG21" s="90">
        <v>3.2</v>
      </c>
      <c r="AH21" s="90">
        <v>2.5</v>
      </c>
      <c r="AI21" s="90">
        <v>6.4</v>
      </c>
      <c r="AJ21" s="90">
        <v>6.8</v>
      </c>
      <c r="AK21" s="90">
        <v>8.1999999999999993</v>
      </c>
      <c r="AL21" s="94">
        <v>1.51</v>
      </c>
      <c r="AM21" s="94">
        <v>2.31</v>
      </c>
      <c r="AN21" s="94">
        <v>2.62</v>
      </c>
      <c r="AO21" s="94">
        <v>1.8</v>
      </c>
      <c r="AP21" s="94">
        <v>1.67</v>
      </c>
      <c r="AQ21" s="70">
        <v>1.56</v>
      </c>
      <c r="AR21" s="25"/>
      <c r="AS21" s="25"/>
      <c r="AT21" s="25"/>
    </row>
    <row r="22" spans="1:46" s="7" customFormat="1" ht="18" hidden="1" customHeight="1" x14ac:dyDescent="0.15">
      <c r="A22" s="162" t="s">
        <v>116</v>
      </c>
      <c r="B22" s="90">
        <v>12.5</v>
      </c>
      <c r="C22" s="90">
        <v>12.4</v>
      </c>
      <c r="D22" s="91">
        <v>13.3</v>
      </c>
      <c r="E22" s="90">
        <v>6.2</v>
      </c>
      <c r="F22" s="90">
        <v>5.8</v>
      </c>
      <c r="G22" s="91">
        <v>4.5</v>
      </c>
      <c r="H22" s="90">
        <v>6</v>
      </c>
      <c r="I22" s="90">
        <v>6.6</v>
      </c>
      <c r="J22" s="91">
        <v>5.5</v>
      </c>
      <c r="K22" s="90">
        <v>3.7</v>
      </c>
      <c r="L22" s="90">
        <v>4.3</v>
      </c>
      <c r="M22" s="91">
        <v>3.6</v>
      </c>
      <c r="N22" s="90">
        <v>6.3</v>
      </c>
      <c r="O22" s="90">
        <v>6.6</v>
      </c>
      <c r="P22" s="91">
        <v>8.8000000000000007</v>
      </c>
      <c r="Q22" s="90">
        <v>46.3</v>
      </c>
      <c r="R22" s="90">
        <v>69.400000000000006</v>
      </c>
      <c r="S22" s="167">
        <v>72.099999999999994</v>
      </c>
      <c r="T22" s="93">
        <v>24.3</v>
      </c>
      <c r="U22" s="90">
        <v>25.4</v>
      </c>
      <c r="V22" s="90">
        <v>25.6</v>
      </c>
      <c r="W22" s="93">
        <v>22</v>
      </c>
      <c r="X22" s="90">
        <v>43.9</v>
      </c>
      <c r="Y22" s="90">
        <v>46.5</v>
      </c>
      <c r="Z22" s="90">
        <v>8.6999999999999993</v>
      </c>
      <c r="AA22" s="90">
        <v>8.6999999999999993</v>
      </c>
      <c r="AB22" s="90">
        <v>7.5</v>
      </c>
      <c r="AC22" s="90">
        <v>5.9</v>
      </c>
      <c r="AD22" s="90">
        <v>5.0999999999999996</v>
      </c>
      <c r="AE22" s="90">
        <v>4.5999999999999996</v>
      </c>
      <c r="AF22" s="90">
        <v>2.9</v>
      </c>
      <c r="AG22" s="90">
        <v>3.6</v>
      </c>
      <c r="AH22" s="90">
        <v>2.9</v>
      </c>
      <c r="AI22" s="90">
        <v>6.2</v>
      </c>
      <c r="AJ22" s="90">
        <v>6.5</v>
      </c>
      <c r="AK22" s="90">
        <v>7.9</v>
      </c>
      <c r="AL22" s="94">
        <v>1.5</v>
      </c>
      <c r="AM22" s="94">
        <v>2.33</v>
      </c>
      <c r="AN22" s="94">
        <v>2.69</v>
      </c>
      <c r="AO22" s="94">
        <v>1.81</v>
      </c>
      <c r="AP22" s="94">
        <v>1.67</v>
      </c>
      <c r="AQ22" s="70">
        <v>1.55</v>
      </c>
      <c r="AR22" s="25"/>
      <c r="AS22" s="25"/>
      <c r="AT22" s="25"/>
    </row>
    <row r="23" spans="1:46" s="7" customFormat="1" ht="18" customHeight="1" x14ac:dyDescent="0.15">
      <c r="A23" s="162" t="s">
        <v>117</v>
      </c>
      <c r="B23" s="90">
        <v>11.9</v>
      </c>
      <c r="C23" s="90">
        <v>11.7</v>
      </c>
      <c r="D23" s="91">
        <v>12.5</v>
      </c>
      <c r="E23" s="90">
        <v>6.3</v>
      </c>
      <c r="F23" s="90">
        <v>6</v>
      </c>
      <c r="G23" s="91">
        <v>4.7</v>
      </c>
      <c r="H23" s="90">
        <v>5.5</v>
      </c>
      <c r="I23" s="90">
        <v>6.2</v>
      </c>
      <c r="J23" s="91">
        <v>5.2</v>
      </c>
      <c r="K23" s="90">
        <v>3.4</v>
      </c>
      <c r="L23" s="90">
        <v>3.8</v>
      </c>
      <c r="M23" s="91">
        <v>3.3</v>
      </c>
      <c r="N23" s="90">
        <v>5.6</v>
      </c>
      <c r="O23" s="90">
        <v>5.6</v>
      </c>
      <c r="P23" s="91">
        <v>7.9</v>
      </c>
      <c r="Q23" s="90">
        <v>46</v>
      </c>
      <c r="R23" s="90">
        <v>69.900000000000006</v>
      </c>
      <c r="S23" s="167">
        <v>76.400000000000006</v>
      </c>
      <c r="T23" s="93">
        <v>22.1</v>
      </c>
      <c r="U23" s="90">
        <v>24.7</v>
      </c>
      <c r="V23" s="90">
        <v>25.8</v>
      </c>
      <c r="W23" s="93">
        <v>23.9</v>
      </c>
      <c r="X23" s="90">
        <v>45.1</v>
      </c>
      <c r="Y23" s="90">
        <v>50.6</v>
      </c>
      <c r="Z23" s="90">
        <v>8</v>
      </c>
      <c r="AA23" s="90">
        <v>8.5</v>
      </c>
      <c r="AB23" s="90">
        <v>7.6</v>
      </c>
      <c r="AC23" s="90">
        <v>5.4</v>
      </c>
      <c r="AD23" s="90">
        <v>5.5</v>
      </c>
      <c r="AE23" s="90">
        <v>5.2</v>
      </c>
      <c r="AF23" s="90">
        <v>2.6</v>
      </c>
      <c r="AG23" s="90">
        <v>3</v>
      </c>
      <c r="AH23" s="90">
        <v>2.4</v>
      </c>
      <c r="AI23" s="90">
        <v>6.1</v>
      </c>
      <c r="AJ23" s="90">
        <v>6.4</v>
      </c>
      <c r="AK23" s="90">
        <v>7.8</v>
      </c>
      <c r="AL23" s="94">
        <v>1.39</v>
      </c>
      <c r="AM23" s="94">
        <v>2.12</v>
      </c>
      <c r="AN23" s="94">
        <v>2.52</v>
      </c>
      <c r="AO23" s="94">
        <v>1.76</v>
      </c>
      <c r="AP23" s="94">
        <v>1.61</v>
      </c>
      <c r="AQ23" s="70">
        <v>1.49</v>
      </c>
      <c r="AR23" s="25"/>
      <c r="AS23" s="25"/>
      <c r="AT23" s="25"/>
    </row>
    <row r="24" spans="1:46" s="7" customFormat="1" ht="18" customHeight="1" x14ac:dyDescent="0.15">
      <c r="A24" s="162" t="s">
        <v>118</v>
      </c>
      <c r="B24" s="90">
        <v>11.4</v>
      </c>
      <c r="C24" s="90">
        <v>11.3</v>
      </c>
      <c r="D24" s="91">
        <v>12.2</v>
      </c>
      <c r="E24" s="90">
        <v>6.2</v>
      </c>
      <c r="F24" s="90">
        <v>5.9</v>
      </c>
      <c r="G24" s="91">
        <v>4.5</v>
      </c>
      <c r="H24" s="90">
        <v>5.2</v>
      </c>
      <c r="I24" s="90">
        <v>5.5</v>
      </c>
      <c r="J24" s="91">
        <v>4.5</v>
      </c>
      <c r="K24" s="90">
        <v>3.1</v>
      </c>
      <c r="L24" s="90">
        <v>3.2</v>
      </c>
      <c r="M24" s="91">
        <v>2.5</v>
      </c>
      <c r="N24" s="90">
        <v>5.2</v>
      </c>
      <c r="O24" s="90">
        <v>5.4</v>
      </c>
      <c r="P24" s="91">
        <v>7.7</v>
      </c>
      <c r="Q24" s="90">
        <v>45.3</v>
      </c>
      <c r="R24" s="90">
        <v>68.3</v>
      </c>
      <c r="S24" s="167">
        <v>72</v>
      </c>
      <c r="T24" s="93">
        <v>21.4</v>
      </c>
      <c r="U24" s="90">
        <v>23.5</v>
      </c>
      <c r="V24" s="90">
        <v>22.9</v>
      </c>
      <c r="W24" s="93">
        <v>23.9</v>
      </c>
      <c r="X24" s="90">
        <v>44.8</v>
      </c>
      <c r="Y24" s="90">
        <v>49.1</v>
      </c>
      <c r="Z24" s="90">
        <v>7.3</v>
      </c>
      <c r="AA24" s="90">
        <v>7</v>
      </c>
      <c r="AB24" s="90">
        <v>5.8</v>
      </c>
      <c r="AC24" s="90">
        <v>5</v>
      </c>
      <c r="AD24" s="90">
        <v>4.5999999999999996</v>
      </c>
      <c r="AE24" s="90">
        <v>4</v>
      </c>
      <c r="AF24" s="90">
        <v>2.2999999999999998</v>
      </c>
      <c r="AG24" s="90">
        <v>2.5</v>
      </c>
      <c r="AH24" s="90">
        <v>1.7</v>
      </c>
      <c r="AI24" s="90">
        <v>5.9</v>
      </c>
      <c r="AJ24" s="90">
        <v>6.2</v>
      </c>
      <c r="AK24" s="90">
        <v>7.5</v>
      </c>
      <c r="AL24" s="94">
        <v>1.37</v>
      </c>
      <c r="AM24" s="94">
        <v>2.0499999999999998</v>
      </c>
      <c r="AN24" s="94">
        <v>2.42</v>
      </c>
      <c r="AO24" s="94">
        <v>1.72</v>
      </c>
      <c r="AP24" s="94">
        <v>1.59</v>
      </c>
      <c r="AQ24" s="70">
        <v>1.49</v>
      </c>
      <c r="AR24" s="25"/>
      <c r="AS24" s="25"/>
      <c r="AT24" s="25"/>
    </row>
    <row r="25" spans="1:46" s="7" customFormat="1" ht="18" customHeight="1" x14ac:dyDescent="0.15">
      <c r="A25" s="162" t="s">
        <v>119</v>
      </c>
      <c r="B25" s="90">
        <v>11.1</v>
      </c>
      <c r="C25" s="90">
        <v>10.8</v>
      </c>
      <c r="D25" s="91">
        <v>11.6</v>
      </c>
      <c r="E25" s="90">
        <v>6.2</v>
      </c>
      <c r="F25" s="90">
        <v>5.9</v>
      </c>
      <c r="G25" s="91">
        <v>4.4000000000000004</v>
      </c>
      <c r="H25" s="90">
        <v>5</v>
      </c>
      <c r="I25" s="90">
        <v>5.2</v>
      </c>
      <c r="J25" s="91">
        <v>4.7</v>
      </c>
      <c r="K25" s="90">
        <v>2.9</v>
      </c>
      <c r="L25" s="90">
        <v>3</v>
      </c>
      <c r="M25" s="91">
        <v>2.8</v>
      </c>
      <c r="N25" s="90">
        <v>4.9000000000000004</v>
      </c>
      <c r="O25" s="90">
        <v>4.9000000000000004</v>
      </c>
      <c r="P25" s="91">
        <v>7.2</v>
      </c>
      <c r="Q25" s="90">
        <v>45.3</v>
      </c>
      <c r="R25" s="90">
        <v>63.9</v>
      </c>
      <c r="S25" s="167">
        <v>68.5</v>
      </c>
      <c r="T25" s="93">
        <v>21.2</v>
      </c>
      <c r="U25" s="90">
        <v>22.4</v>
      </c>
      <c r="V25" s="90">
        <v>22.7</v>
      </c>
      <c r="W25" s="93">
        <v>24</v>
      </c>
      <c r="X25" s="90">
        <v>41.6</v>
      </c>
      <c r="Y25" s="90">
        <v>45.8</v>
      </c>
      <c r="Z25" s="90">
        <v>6.9</v>
      </c>
      <c r="AA25" s="90">
        <v>6.1</v>
      </c>
      <c r="AB25" s="90">
        <v>6.3</v>
      </c>
      <c r="AC25" s="90">
        <v>4.5999999999999996</v>
      </c>
      <c r="AD25" s="90">
        <v>3.9</v>
      </c>
      <c r="AE25" s="90">
        <v>4.2</v>
      </c>
      <c r="AF25" s="90">
        <v>2.2999999999999998</v>
      </c>
      <c r="AG25" s="90">
        <v>2.2999999999999998</v>
      </c>
      <c r="AH25" s="90">
        <v>2.1</v>
      </c>
      <c r="AI25" s="90">
        <v>5.7</v>
      </c>
      <c r="AJ25" s="90">
        <v>5.9</v>
      </c>
      <c r="AK25" s="90">
        <v>7.2</v>
      </c>
      <c r="AL25" s="94">
        <v>1.3</v>
      </c>
      <c r="AM25" s="94">
        <v>1.87</v>
      </c>
      <c r="AN25" s="94">
        <v>2.1800000000000002</v>
      </c>
      <c r="AO25" s="94">
        <v>1.69</v>
      </c>
      <c r="AP25" s="94">
        <v>1.54</v>
      </c>
      <c r="AQ25" s="70">
        <v>1.44</v>
      </c>
      <c r="AR25" s="25"/>
      <c r="AS25" s="25"/>
      <c r="AT25" s="25"/>
    </row>
    <row r="26" spans="1:46" s="7" customFormat="1" ht="18" customHeight="1" x14ac:dyDescent="0.15">
      <c r="A26" s="162" t="s">
        <v>120</v>
      </c>
      <c r="B26" s="90">
        <v>10.8</v>
      </c>
      <c r="C26" s="90">
        <v>10.5</v>
      </c>
      <c r="D26" s="91">
        <v>11.3</v>
      </c>
      <c r="E26" s="90">
        <v>6.5</v>
      </c>
      <c r="F26" s="90">
        <v>6.3</v>
      </c>
      <c r="G26" s="91">
        <v>4.8</v>
      </c>
      <c r="H26" s="90">
        <v>4.8</v>
      </c>
      <c r="I26" s="90">
        <v>4.5</v>
      </c>
      <c r="J26" s="91">
        <v>4.4000000000000004</v>
      </c>
      <c r="K26" s="90">
        <v>2.7</v>
      </c>
      <c r="L26" s="90">
        <v>2.7</v>
      </c>
      <c r="M26" s="91">
        <v>2.4</v>
      </c>
      <c r="N26" s="90">
        <v>4.3</v>
      </c>
      <c r="O26" s="90">
        <v>4.2</v>
      </c>
      <c r="P26" s="91">
        <v>6.5</v>
      </c>
      <c r="Q26" s="90">
        <v>43.4</v>
      </c>
      <c r="R26" s="90">
        <v>62.9</v>
      </c>
      <c r="S26" s="167">
        <v>64.900000000000006</v>
      </c>
      <c r="T26" s="93">
        <v>19.5</v>
      </c>
      <c r="U26" s="90">
        <v>21.3</v>
      </c>
      <c r="V26" s="90">
        <v>18.5</v>
      </c>
      <c r="W26" s="93">
        <v>23.9</v>
      </c>
      <c r="X26" s="90">
        <v>41.7</v>
      </c>
      <c r="Y26" s="90">
        <v>46.4</v>
      </c>
      <c r="Z26" s="90">
        <v>6.5</v>
      </c>
      <c r="AA26" s="90">
        <v>6.5</v>
      </c>
      <c r="AB26" s="90">
        <v>5.4</v>
      </c>
      <c r="AC26" s="90">
        <v>4.4000000000000004</v>
      </c>
      <c r="AD26" s="90">
        <v>4.3</v>
      </c>
      <c r="AE26" s="90">
        <v>3.3</v>
      </c>
      <c r="AF26" s="90">
        <v>2.1</v>
      </c>
      <c r="AG26" s="90">
        <v>2.2000000000000002</v>
      </c>
      <c r="AH26" s="90">
        <v>2.1</v>
      </c>
      <c r="AI26" s="90">
        <v>5.8</v>
      </c>
      <c r="AJ26" s="90">
        <v>6</v>
      </c>
      <c r="AK26" s="90">
        <v>7.4</v>
      </c>
      <c r="AL26" s="94">
        <v>1.26</v>
      </c>
      <c r="AM26" s="94">
        <v>1.73</v>
      </c>
      <c r="AN26" s="94">
        <v>2.0499999999999998</v>
      </c>
      <c r="AO26" s="94">
        <v>1.66</v>
      </c>
      <c r="AP26" s="94">
        <v>1.5</v>
      </c>
      <c r="AQ26" s="70">
        <v>1.41</v>
      </c>
      <c r="AR26" s="25"/>
      <c r="AS26" s="25"/>
      <c r="AT26" s="25"/>
    </row>
    <row r="27" spans="1:46" s="7" customFormat="1" ht="18" customHeight="1" x14ac:dyDescent="0.15">
      <c r="A27" s="162" t="s">
        <v>141</v>
      </c>
      <c r="B27" s="90">
        <v>10.199999999999999</v>
      </c>
      <c r="C27" s="90">
        <v>9.8000000000000007</v>
      </c>
      <c r="D27" s="91">
        <v>10.6</v>
      </c>
      <c r="E27" s="90">
        <v>6.4</v>
      </c>
      <c r="F27" s="90">
        <v>6.4</v>
      </c>
      <c r="G27" s="91">
        <v>4.9000000000000004</v>
      </c>
      <c r="H27" s="90">
        <v>4.5999999999999996</v>
      </c>
      <c r="I27" s="90">
        <v>4.5</v>
      </c>
      <c r="J27" s="91">
        <v>4.3</v>
      </c>
      <c r="K27" s="90">
        <v>2.6</v>
      </c>
      <c r="L27" s="90">
        <v>2.2999999999999998</v>
      </c>
      <c r="M27" s="91">
        <v>2.2999999999999998</v>
      </c>
      <c r="N27" s="90">
        <v>3.7</v>
      </c>
      <c r="O27" s="90">
        <v>3.4</v>
      </c>
      <c r="P27" s="91">
        <v>5.7</v>
      </c>
      <c r="Q27" s="90">
        <v>42.4</v>
      </c>
      <c r="R27" s="90">
        <v>62.4</v>
      </c>
      <c r="S27" s="167">
        <v>62.7</v>
      </c>
      <c r="T27" s="93">
        <v>18.899999999999999</v>
      </c>
      <c r="U27" s="90">
        <v>20.5</v>
      </c>
      <c r="V27" s="90">
        <v>18.600000000000001</v>
      </c>
      <c r="W27" s="93">
        <v>23.5</v>
      </c>
      <c r="X27" s="90">
        <v>41.9</v>
      </c>
      <c r="Y27" s="90">
        <v>44.1</v>
      </c>
      <c r="Z27" s="90">
        <v>6</v>
      </c>
      <c r="AA27" s="90">
        <v>6</v>
      </c>
      <c r="AB27" s="90">
        <v>6.1</v>
      </c>
      <c r="AC27" s="90">
        <v>4.0999999999999996</v>
      </c>
      <c r="AD27" s="90">
        <v>4.3</v>
      </c>
      <c r="AE27" s="90">
        <v>4.0999999999999996</v>
      </c>
      <c r="AF27" s="90">
        <v>1.9</v>
      </c>
      <c r="AG27" s="90">
        <v>1.8</v>
      </c>
      <c r="AH27" s="90">
        <v>2.1</v>
      </c>
      <c r="AI27" s="90">
        <v>5.8</v>
      </c>
      <c r="AJ27" s="90">
        <v>5.9</v>
      </c>
      <c r="AK27" s="90">
        <v>7.3</v>
      </c>
      <c r="AL27" s="94">
        <v>1.29</v>
      </c>
      <c r="AM27" s="94">
        <v>1.77</v>
      </c>
      <c r="AN27" s="94">
        <v>2.0699999999999998</v>
      </c>
      <c r="AO27" s="94">
        <v>1.57</v>
      </c>
      <c r="AP27" s="94">
        <v>1.41</v>
      </c>
      <c r="AQ27" s="70">
        <v>1.34</v>
      </c>
      <c r="AR27" s="25"/>
      <c r="AS27" s="25"/>
      <c r="AT27" s="25"/>
    </row>
    <row r="28" spans="1:46" s="7" customFormat="1" ht="18" customHeight="1" x14ac:dyDescent="0.15">
      <c r="A28" s="162" t="s">
        <v>142</v>
      </c>
      <c r="B28" s="90">
        <v>10</v>
      </c>
      <c r="C28" s="90">
        <v>9.6999999999999993</v>
      </c>
      <c r="D28" s="91">
        <v>10.4</v>
      </c>
      <c r="E28" s="90">
        <v>6.7</v>
      </c>
      <c r="F28" s="90">
        <v>6.5</v>
      </c>
      <c r="G28" s="91">
        <v>5</v>
      </c>
      <c r="H28" s="90">
        <v>4.5999999999999996</v>
      </c>
      <c r="I28" s="90">
        <v>4.4000000000000004</v>
      </c>
      <c r="J28" s="91">
        <v>4.9000000000000004</v>
      </c>
      <c r="K28" s="90">
        <v>2.6</v>
      </c>
      <c r="L28" s="90">
        <v>2.6</v>
      </c>
      <c r="M28" s="91">
        <v>2.7</v>
      </c>
      <c r="N28" s="90">
        <v>3.3</v>
      </c>
      <c r="O28" s="90">
        <v>3.1</v>
      </c>
      <c r="P28" s="91">
        <v>5.5</v>
      </c>
      <c r="Q28" s="90">
        <v>42.3</v>
      </c>
      <c r="R28" s="90">
        <v>60.4</v>
      </c>
      <c r="S28" s="167">
        <v>64.400000000000006</v>
      </c>
      <c r="T28" s="93">
        <v>18.3</v>
      </c>
      <c r="U28" s="90">
        <v>20.9</v>
      </c>
      <c r="V28" s="90">
        <v>21.4</v>
      </c>
      <c r="W28" s="93">
        <v>23.9</v>
      </c>
      <c r="X28" s="90">
        <v>39.5</v>
      </c>
      <c r="Y28" s="90">
        <v>43</v>
      </c>
      <c r="Z28" s="90">
        <v>5.7</v>
      </c>
      <c r="AA28" s="90">
        <v>5.7</v>
      </c>
      <c r="AB28" s="90">
        <v>5.7</v>
      </c>
      <c r="AC28" s="90">
        <v>3.8</v>
      </c>
      <c r="AD28" s="90">
        <v>3.8</v>
      </c>
      <c r="AE28" s="90">
        <v>3.8</v>
      </c>
      <c r="AF28" s="90">
        <v>1.9</v>
      </c>
      <c r="AG28" s="90">
        <v>2</v>
      </c>
      <c r="AH28" s="90">
        <v>1.9</v>
      </c>
      <c r="AI28" s="90">
        <v>5.9</v>
      </c>
      <c r="AJ28" s="90">
        <v>6</v>
      </c>
      <c r="AK28" s="90">
        <v>7.4</v>
      </c>
      <c r="AL28" s="94">
        <v>1.28</v>
      </c>
      <c r="AM28" s="94">
        <v>1.73</v>
      </c>
      <c r="AN28" s="94">
        <v>2.0299999999999998</v>
      </c>
      <c r="AO28" s="94">
        <v>1.54</v>
      </c>
      <c r="AP28" s="94">
        <v>1.43</v>
      </c>
      <c r="AQ28" s="70">
        <v>1.31</v>
      </c>
      <c r="AR28" s="25"/>
      <c r="AS28" s="25"/>
      <c r="AT28" s="25"/>
    </row>
    <row r="29" spans="1:46" s="7" customFormat="1" ht="18" customHeight="1" x14ac:dyDescent="0.15">
      <c r="A29" s="162" t="s">
        <v>143</v>
      </c>
      <c r="B29" s="90">
        <v>9.9</v>
      </c>
      <c r="C29" s="90">
        <v>9.6</v>
      </c>
      <c r="D29" s="91">
        <v>10.3</v>
      </c>
      <c r="E29" s="90">
        <v>6.7</v>
      </c>
      <c r="F29" s="90">
        <v>6.5</v>
      </c>
      <c r="G29" s="91">
        <v>4.9000000000000004</v>
      </c>
      <c r="H29" s="90">
        <v>4.4000000000000004</v>
      </c>
      <c r="I29" s="90">
        <v>4.5999999999999996</v>
      </c>
      <c r="J29" s="91">
        <v>3.6</v>
      </c>
      <c r="K29" s="90">
        <v>2.4</v>
      </c>
      <c r="L29" s="90">
        <v>2.4</v>
      </c>
      <c r="M29" s="91">
        <v>2.1</v>
      </c>
      <c r="N29" s="90">
        <v>3.2</v>
      </c>
      <c r="O29" s="90">
        <v>3</v>
      </c>
      <c r="P29" s="91">
        <v>5.4</v>
      </c>
      <c r="Q29" s="90">
        <v>39.700000000000003</v>
      </c>
      <c r="R29" s="90">
        <v>54.6</v>
      </c>
      <c r="S29" s="167">
        <v>55.6</v>
      </c>
      <c r="T29" s="93">
        <v>17.5</v>
      </c>
      <c r="U29" s="90">
        <v>19</v>
      </c>
      <c r="V29" s="90">
        <v>17.5</v>
      </c>
      <c r="W29" s="93">
        <v>22.1</v>
      </c>
      <c r="X29" s="90">
        <v>35.5</v>
      </c>
      <c r="Y29" s="90">
        <v>38.1</v>
      </c>
      <c r="Z29" s="90">
        <v>5.3</v>
      </c>
      <c r="AA29" s="90">
        <v>4.9000000000000004</v>
      </c>
      <c r="AB29" s="90">
        <v>4.9000000000000004</v>
      </c>
      <c r="AC29" s="90">
        <v>3.6</v>
      </c>
      <c r="AD29" s="90">
        <v>3.1</v>
      </c>
      <c r="AE29" s="90">
        <v>3.1</v>
      </c>
      <c r="AF29" s="90">
        <v>1.8</v>
      </c>
      <c r="AG29" s="90">
        <v>1.8</v>
      </c>
      <c r="AH29" s="90">
        <v>1.8</v>
      </c>
      <c r="AI29" s="90">
        <v>6</v>
      </c>
      <c r="AJ29" s="90">
        <v>6.1</v>
      </c>
      <c r="AK29" s="90">
        <v>7.5</v>
      </c>
      <c r="AL29" s="94">
        <v>1.37</v>
      </c>
      <c r="AM29" s="94">
        <v>1.8</v>
      </c>
      <c r="AN29" s="94">
        <v>2.06</v>
      </c>
      <c r="AO29" s="94">
        <v>1.53</v>
      </c>
      <c r="AP29" s="94">
        <v>1.4</v>
      </c>
      <c r="AQ29" s="70">
        <v>1.31</v>
      </c>
      <c r="AR29" s="25"/>
      <c r="AS29" s="25"/>
      <c r="AT29" s="25"/>
    </row>
    <row r="30" spans="1:46" s="7" customFormat="1" ht="18" customHeight="1" x14ac:dyDescent="0.15">
      <c r="A30" s="162" t="s">
        <v>144</v>
      </c>
      <c r="B30" s="90">
        <v>9.8000000000000007</v>
      </c>
      <c r="C30" s="90">
        <v>9.4</v>
      </c>
      <c r="D30" s="91">
        <v>10.1</v>
      </c>
      <c r="E30" s="90">
        <v>6.9</v>
      </c>
      <c r="F30" s="90">
        <v>6.8</v>
      </c>
      <c r="G30" s="91">
        <v>5.0999999999999996</v>
      </c>
      <c r="H30" s="90">
        <v>4.5</v>
      </c>
      <c r="I30" s="90">
        <v>4.0999999999999996</v>
      </c>
      <c r="J30" s="91">
        <v>3.3</v>
      </c>
      <c r="K30" s="90">
        <v>2.4</v>
      </c>
      <c r="L30" s="90">
        <v>2.1</v>
      </c>
      <c r="M30" s="91">
        <v>1.7</v>
      </c>
      <c r="N30" s="90">
        <v>2.9</v>
      </c>
      <c r="O30" s="90">
        <v>2.6</v>
      </c>
      <c r="P30" s="91">
        <v>5</v>
      </c>
      <c r="Q30" s="90">
        <v>38.9</v>
      </c>
      <c r="R30" s="90">
        <v>51</v>
      </c>
      <c r="S30" s="167">
        <v>52.3</v>
      </c>
      <c r="T30" s="93">
        <v>17.2</v>
      </c>
      <c r="U30" s="90">
        <v>18.5</v>
      </c>
      <c r="V30" s="90">
        <v>17.8</v>
      </c>
      <c r="W30" s="93">
        <v>21.6</v>
      </c>
      <c r="X30" s="90">
        <v>32.5</v>
      </c>
      <c r="Y30" s="90">
        <v>34.5</v>
      </c>
      <c r="Z30" s="90">
        <v>5.2</v>
      </c>
      <c r="AA30" s="90">
        <v>4.8</v>
      </c>
      <c r="AB30" s="90">
        <v>4.7</v>
      </c>
      <c r="AC30" s="90">
        <v>3.5</v>
      </c>
      <c r="AD30" s="90">
        <v>3.2</v>
      </c>
      <c r="AE30" s="90">
        <v>3.3</v>
      </c>
      <c r="AF30" s="90">
        <v>1.8</v>
      </c>
      <c r="AG30" s="90">
        <v>1.7</v>
      </c>
      <c r="AH30" s="90">
        <v>1.3</v>
      </c>
      <c r="AI30" s="90">
        <v>6.1</v>
      </c>
      <c r="AJ30" s="90">
        <v>6.2</v>
      </c>
      <c r="AK30" s="90">
        <v>7.5</v>
      </c>
      <c r="AL30" s="94">
        <v>1.45</v>
      </c>
      <c r="AM30" s="94">
        <v>1.86</v>
      </c>
      <c r="AN30" s="94">
        <v>2.17</v>
      </c>
      <c r="AO30" s="94">
        <v>1.5</v>
      </c>
      <c r="AP30" s="94">
        <v>1.4</v>
      </c>
      <c r="AQ30" s="70">
        <v>1.27</v>
      </c>
      <c r="AR30" s="25"/>
      <c r="AS30" s="25"/>
      <c r="AT30" s="25"/>
    </row>
    <row r="31" spans="1:46" s="7" customFormat="1" ht="18" customHeight="1" x14ac:dyDescent="0.15">
      <c r="A31" s="162" t="s">
        <v>145</v>
      </c>
      <c r="B31" s="90">
        <v>9.6</v>
      </c>
      <c r="C31" s="90">
        <v>9</v>
      </c>
      <c r="D31" s="91">
        <v>9.5</v>
      </c>
      <c r="E31" s="90">
        <v>7.1</v>
      </c>
      <c r="F31" s="90">
        <v>7.1</v>
      </c>
      <c r="G31" s="91">
        <v>5.5</v>
      </c>
      <c r="H31" s="90">
        <v>4.3</v>
      </c>
      <c r="I31" s="90">
        <v>3.7</v>
      </c>
      <c r="J31" s="91">
        <v>3.1</v>
      </c>
      <c r="K31" s="90">
        <v>2.2999999999999998</v>
      </c>
      <c r="L31" s="90">
        <v>1.7</v>
      </c>
      <c r="M31" s="91">
        <v>1.2</v>
      </c>
      <c r="N31" s="90">
        <v>2.5</v>
      </c>
      <c r="O31" s="90">
        <v>2</v>
      </c>
      <c r="P31" s="91">
        <v>4</v>
      </c>
      <c r="Q31" s="90">
        <v>36.6</v>
      </c>
      <c r="R31" s="90">
        <v>49.6</v>
      </c>
      <c r="S31" s="167">
        <v>51.7</v>
      </c>
      <c r="T31" s="93">
        <v>16.399999999999999</v>
      </c>
      <c r="U31" s="90">
        <v>17.5</v>
      </c>
      <c r="V31" s="90">
        <v>16.399999999999999</v>
      </c>
      <c r="W31" s="93">
        <v>20.2</v>
      </c>
      <c r="X31" s="90">
        <v>32.1</v>
      </c>
      <c r="Y31" s="90">
        <v>35.299999999999997</v>
      </c>
      <c r="Z31" s="90">
        <v>5</v>
      </c>
      <c r="AA31" s="90">
        <v>4.5</v>
      </c>
      <c r="AB31" s="90">
        <v>3.8</v>
      </c>
      <c r="AC31" s="90">
        <v>3.3</v>
      </c>
      <c r="AD31" s="90">
        <v>3</v>
      </c>
      <c r="AE31" s="90">
        <v>2.6</v>
      </c>
      <c r="AF31" s="90">
        <v>1.7</v>
      </c>
      <c r="AG31" s="90">
        <v>1.4</v>
      </c>
      <c r="AH31" s="90">
        <v>1.2</v>
      </c>
      <c r="AI31" s="90">
        <v>6.4</v>
      </c>
      <c r="AJ31" s="90">
        <v>6.3</v>
      </c>
      <c r="AK31" s="90">
        <v>7.7</v>
      </c>
      <c r="AL31" s="94">
        <v>1.52</v>
      </c>
      <c r="AM31" s="94">
        <v>1.94</v>
      </c>
      <c r="AN31" s="94">
        <v>2.2400000000000002</v>
      </c>
      <c r="AO31" s="94">
        <v>1.46</v>
      </c>
      <c r="AP31" s="94">
        <v>1.33</v>
      </c>
      <c r="AQ31" s="70">
        <v>1.19</v>
      </c>
      <c r="AR31" s="25"/>
      <c r="AS31" s="25"/>
      <c r="AT31" s="25"/>
    </row>
    <row r="32" spans="1:46" s="7" customFormat="1" ht="18" customHeight="1" x14ac:dyDescent="0.15">
      <c r="A32" s="162" t="s">
        <v>146</v>
      </c>
      <c r="B32" s="90">
        <v>10</v>
      </c>
      <c r="C32" s="90">
        <v>9.3000000000000007</v>
      </c>
      <c r="D32" s="91">
        <v>9.8000000000000007</v>
      </c>
      <c r="E32" s="90">
        <v>7.1</v>
      </c>
      <c r="F32" s="90">
        <v>6.9</v>
      </c>
      <c r="G32" s="91">
        <v>5.0999999999999996</v>
      </c>
      <c r="H32" s="90">
        <v>4.2</v>
      </c>
      <c r="I32" s="90">
        <v>4</v>
      </c>
      <c r="J32" s="91">
        <v>3.8</v>
      </c>
      <c r="K32" s="90">
        <v>2.2999999999999998</v>
      </c>
      <c r="L32" s="90">
        <v>2.1</v>
      </c>
      <c r="M32" s="91">
        <v>1.9</v>
      </c>
      <c r="N32" s="90">
        <v>2.9</v>
      </c>
      <c r="O32" s="90">
        <v>2.4</v>
      </c>
      <c r="P32" s="91">
        <v>4.7</v>
      </c>
      <c r="Q32" s="90">
        <v>33.5</v>
      </c>
      <c r="R32" s="90">
        <v>44.8</v>
      </c>
      <c r="S32" s="167">
        <v>46.6</v>
      </c>
      <c r="T32" s="93">
        <v>15.4</v>
      </c>
      <c r="U32" s="90">
        <v>17</v>
      </c>
      <c r="V32" s="90">
        <v>16</v>
      </c>
      <c r="W32" s="93">
        <v>18.100000000000001</v>
      </c>
      <c r="X32" s="90">
        <v>27.8</v>
      </c>
      <c r="Y32" s="90">
        <v>30.6</v>
      </c>
      <c r="Z32" s="90">
        <v>5</v>
      </c>
      <c r="AA32" s="90">
        <v>4.4000000000000004</v>
      </c>
      <c r="AB32" s="90">
        <v>4.3</v>
      </c>
      <c r="AC32" s="90">
        <v>3.3</v>
      </c>
      <c r="AD32" s="90">
        <v>3</v>
      </c>
      <c r="AE32" s="90">
        <v>3</v>
      </c>
      <c r="AF32" s="90">
        <v>1.7</v>
      </c>
      <c r="AG32" s="90">
        <v>1.5</v>
      </c>
      <c r="AH32" s="90">
        <v>1.3</v>
      </c>
      <c r="AI32" s="90">
        <v>6.3</v>
      </c>
      <c r="AJ32" s="90">
        <v>6.2</v>
      </c>
      <c r="AK32" s="90">
        <v>7.5</v>
      </c>
      <c r="AL32" s="94">
        <v>1.57</v>
      </c>
      <c r="AM32" s="94">
        <v>1.95</v>
      </c>
      <c r="AN32" s="94">
        <v>2.2400000000000002</v>
      </c>
      <c r="AO32" s="94">
        <v>1.5</v>
      </c>
      <c r="AP32" s="94">
        <v>1.37</v>
      </c>
      <c r="AQ32" s="70">
        <v>1.23</v>
      </c>
      <c r="AR32" s="25"/>
      <c r="AS32" s="25"/>
      <c r="AT32" s="25"/>
    </row>
    <row r="33" spans="1:46" s="7" customFormat="1" ht="18" customHeight="1" x14ac:dyDescent="0.15">
      <c r="A33" s="162" t="s">
        <v>147</v>
      </c>
      <c r="B33" s="90">
        <v>9.6</v>
      </c>
      <c r="C33" s="90">
        <v>8.8000000000000007</v>
      </c>
      <c r="D33" s="91">
        <v>9.3000000000000007</v>
      </c>
      <c r="E33" s="90">
        <v>7.4</v>
      </c>
      <c r="F33" s="90">
        <v>7.2</v>
      </c>
      <c r="G33" s="91">
        <v>5.4</v>
      </c>
      <c r="H33" s="90">
        <v>4.3</v>
      </c>
      <c r="I33" s="90">
        <v>4.0999999999999996</v>
      </c>
      <c r="J33" s="91">
        <v>3.3</v>
      </c>
      <c r="K33" s="90">
        <v>2.2000000000000002</v>
      </c>
      <c r="L33" s="90">
        <v>2</v>
      </c>
      <c r="M33" s="91">
        <v>1.5</v>
      </c>
      <c r="N33" s="90">
        <v>2.1</v>
      </c>
      <c r="O33" s="90">
        <v>1.6</v>
      </c>
      <c r="P33" s="91">
        <v>3.9</v>
      </c>
      <c r="Q33" s="90">
        <v>32.1</v>
      </c>
      <c r="R33" s="90">
        <v>41.1</v>
      </c>
      <c r="S33" s="167">
        <v>43.3</v>
      </c>
      <c r="T33" s="93">
        <v>14.9</v>
      </c>
      <c r="U33" s="90">
        <v>16.399999999999999</v>
      </c>
      <c r="V33" s="90">
        <v>14.2</v>
      </c>
      <c r="W33" s="93">
        <v>17.2</v>
      </c>
      <c r="X33" s="90">
        <v>24.7</v>
      </c>
      <c r="Y33" s="90">
        <v>29.1</v>
      </c>
      <c r="Z33" s="90">
        <v>7</v>
      </c>
      <c r="AA33" s="90">
        <v>7</v>
      </c>
      <c r="AB33" s="90">
        <v>5.2</v>
      </c>
      <c r="AC33" s="90">
        <v>5.5</v>
      </c>
      <c r="AD33" s="90">
        <v>5.5</v>
      </c>
      <c r="AE33" s="90">
        <v>4.2</v>
      </c>
      <c r="AF33" s="90">
        <v>1.5</v>
      </c>
      <c r="AG33" s="90">
        <v>1.4</v>
      </c>
      <c r="AH33" s="90">
        <v>0.9</v>
      </c>
      <c r="AI33" s="90">
        <v>6.4</v>
      </c>
      <c r="AJ33" s="90">
        <v>6.3</v>
      </c>
      <c r="AK33" s="90">
        <v>7.4</v>
      </c>
      <c r="AL33" s="94">
        <v>1.6</v>
      </c>
      <c r="AM33" s="94">
        <v>1.98</v>
      </c>
      <c r="AN33" s="94">
        <v>2.36</v>
      </c>
      <c r="AO33" s="94">
        <v>1.42</v>
      </c>
      <c r="AP33" s="94">
        <v>1.31</v>
      </c>
      <c r="AQ33" s="70">
        <v>1.1499999999999999</v>
      </c>
      <c r="AR33" s="25"/>
      <c r="AS33" s="25"/>
      <c r="AT33" s="25"/>
    </row>
    <row r="34" spans="1:46" s="7" customFormat="1" ht="18" customHeight="1" x14ac:dyDescent="0.15">
      <c r="A34" s="162" t="s">
        <v>148</v>
      </c>
      <c r="B34" s="90">
        <v>9.6999999999999993</v>
      </c>
      <c r="C34" s="90">
        <v>8.8000000000000007</v>
      </c>
      <c r="D34" s="91">
        <v>9.1999999999999993</v>
      </c>
      <c r="E34" s="90">
        <v>7.2</v>
      </c>
      <c r="F34" s="90">
        <v>7.2</v>
      </c>
      <c r="G34" s="91">
        <v>5.4</v>
      </c>
      <c r="H34" s="90">
        <v>3.8</v>
      </c>
      <c r="I34" s="90">
        <v>3.7</v>
      </c>
      <c r="J34" s="91">
        <v>3.4</v>
      </c>
      <c r="K34" s="90">
        <v>2</v>
      </c>
      <c r="L34" s="90">
        <v>1.9</v>
      </c>
      <c r="M34" s="91">
        <v>1.9</v>
      </c>
      <c r="N34" s="90">
        <v>2.5</v>
      </c>
      <c r="O34" s="90">
        <v>1.6</v>
      </c>
      <c r="P34" s="91">
        <v>3.8</v>
      </c>
      <c r="Q34" s="90">
        <v>31.7</v>
      </c>
      <c r="R34" s="90">
        <v>40.1</v>
      </c>
      <c r="S34" s="167">
        <v>41.9</v>
      </c>
      <c r="T34" s="93">
        <v>14.7</v>
      </c>
      <c r="U34" s="90">
        <v>16.2</v>
      </c>
      <c r="V34" s="90">
        <v>14.1</v>
      </c>
      <c r="W34" s="93">
        <v>17</v>
      </c>
      <c r="X34" s="90">
        <v>23.9</v>
      </c>
      <c r="Y34" s="90">
        <v>27.7</v>
      </c>
      <c r="Z34" s="90">
        <v>6.7</v>
      </c>
      <c r="AA34" s="90">
        <v>6.6</v>
      </c>
      <c r="AB34" s="90">
        <v>5.7</v>
      </c>
      <c r="AC34" s="90">
        <v>5.2</v>
      </c>
      <c r="AD34" s="90">
        <v>5.2</v>
      </c>
      <c r="AE34" s="90">
        <v>4.4000000000000004</v>
      </c>
      <c r="AF34" s="90">
        <v>1.4</v>
      </c>
      <c r="AG34" s="90">
        <v>1.3</v>
      </c>
      <c r="AH34" s="90">
        <v>1.3</v>
      </c>
      <c r="AI34" s="90">
        <v>6.4</v>
      </c>
      <c r="AJ34" s="90">
        <v>6.3</v>
      </c>
      <c r="AK34" s="90">
        <v>7.4</v>
      </c>
      <c r="AL34" s="94">
        <v>1.66</v>
      </c>
      <c r="AM34" s="94">
        <v>2.06</v>
      </c>
      <c r="AN34" s="94">
        <v>2.34</v>
      </c>
      <c r="AO34" s="94">
        <v>1.43</v>
      </c>
      <c r="AP34" s="94">
        <v>1.3</v>
      </c>
      <c r="AQ34" s="70">
        <v>1.1499999999999999</v>
      </c>
      <c r="AR34" s="25"/>
      <c r="AS34" s="25"/>
      <c r="AT34" s="25"/>
    </row>
    <row r="35" spans="1:46" s="7" customFormat="1" ht="18" customHeight="1" x14ac:dyDescent="0.15">
      <c r="A35" s="162" t="s">
        <v>149</v>
      </c>
      <c r="B35" s="90">
        <v>9.5</v>
      </c>
      <c r="C35" s="90">
        <v>8.6</v>
      </c>
      <c r="D35" s="91">
        <v>8.9</v>
      </c>
      <c r="E35" s="90">
        <v>7.3</v>
      </c>
      <c r="F35" s="90">
        <v>7.2</v>
      </c>
      <c r="G35" s="91">
        <v>5.5</v>
      </c>
      <c r="H35" s="90">
        <v>3.7</v>
      </c>
      <c r="I35" s="90">
        <v>3.2</v>
      </c>
      <c r="J35" s="91">
        <v>3.3</v>
      </c>
      <c r="K35" s="90">
        <v>1.9</v>
      </c>
      <c r="L35" s="90">
        <v>1.8</v>
      </c>
      <c r="M35" s="91">
        <v>1.9</v>
      </c>
      <c r="N35" s="90">
        <v>2.2000000000000002</v>
      </c>
      <c r="O35" s="90">
        <v>1.3</v>
      </c>
      <c r="P35" s="91">
        <v>3.4</v>
      </c>
      <c r="Q35" s="90">
        <v>32.1</v>
      </c>
      <c r="R35" s="90">
        <v>41.4</v>
      </c>
      <c r="S35" s="167">
        <v>45.5</v>
      </c>
      <c r="T35" s="93">
        <v>14.2</v>
      </c>
      <c r="U35" s="90">
        <v>15.1</v>
      </c>
      <c r="V35" s="90">
        <v>15</v>
      </c>
      <c r="W35" s="93">
        <v>17.899999999999999</v>
      </c>
      <c r="X35" s="90">
        <v>26.3</v>
      </c>
      <c r="Y35" s="90">
        <v>30.5</v>
      </c>
      <c r="Z35" s="90">
        <v>6.4</v>
      </c>
      <c r="AA35" s="90">
        <v>6.2</v>
      </c>
      <c r="AB35" s="90">
        <v>5.8</v>
      </c>
      <c r="AC35" s="90">
        <v>5</v>
      </c>
      <c r="AD35" s="90">
        <v>4.9000000000000004</v>
      </c>
      <c r="AE35" s="90">
        <v>4.5999999999999996</v>
      </c>
      <c r="AF35" s="90">
        <v>1.4</v>
      </c>
      <c r="AG35" s="90">
        <v>1.3</v>
      </c>
      <c r="AH35" s="90">
        <v>1.2</v>
      </c>
      <c r="AI35" s="90">
        <v>6.2</v>
      </c>
      <c r="AJ35" s="90">
        <v>6</v>
      </c>
      <c r="AK35" s="90">
        <v>6.9</v>
      </c>
      <c r="AL35" s="94">
        <v>1.78</v>
      </c>
      <c r="AM35" s="94">
        <v>2.23</v>
      </c>
      <c r="AN35" s="94">
        <v>2.5099999999999998</v>
      </c>
      <c r="AO35" s="94">
        <v>1.39</v>
      </c>
      <c r="AP35" s="94">
        <v>1.27</v>
      </c>
      <c r="AQ35" s="70">
        <v>1.1000000000000001</v>
      </c>
      <c r="AR35" s="25"/>
      <c r="AS35" s="25"/>
      <c r="AT35" s="25"/>
    </row>
    <row r="36" spans="1:46" s="7" customFormat="1" ht="18" customHeight="1" x14ac:dyDescent="0.15">
      <c r="A36" s="162" t="s">
        <v>121</v>
      </c>
      <c r="B36" s="90">
        <v>9.6</v>
      </c>
      <c r="C36" s="90">
        <v>8.6</v>
      </c>
      <c r="D36" s="91">
        <v>9</v>
      </c>
      <c r="E36" s="90">
        <v>7.5</v>
      </c>
      <c r="F36" s="90">
        <v>7.3</v>
      </c>
      <c r="G36" s="91">
        <v>5.5</v>
      </c>
      <c r="H36" s="90">
        <v>3.6</v>
      </c>
      <c r="I36" s="90">
        <v>3.1</v>
      </c>
      <c r="J36" s="91">
        <v>2.8</v>
      </c>
      <c r="K36" s="90">
        <v>2</v>
      </c>
      <c r="L36" s="90">
        <v>1.8</v>
      </c>
      <c r="M36" s="91">
        <v>1.5</v>
      </c>
      <c r="N36" s="90">
        <v>2.1</v>
      </c>
      <c r="O36" s="90">
        <v>1.3</v>
      </c>
      <c r="P36" s="91">
        <v>3.4</v>
      </c>
      <c r="Q36" s="90">
        <v>31.4</v>
      </c>
      <c r="R36" s="90">
        <v>42.1</v>
      </c>
      <c r="S36" s="91">
        <v>42.1</v>
      </c>
      <c r="T36" s="90">
        <v>13.6</v>
      </c>
      <c r="U36" s="90">
        <v>15.9</v>
      </c>
      <c r="V36" s="90">
        <v>13.9</v>
      </c>
      <c r="W36" s="90">
        <v>17.8</v>
      </c>
      <c r="X36" s="90">
        <v>26.2</v>
      </c>
      <c r="Y36" s="90">
        <v>28.3</v>
      </c>
      <c r="Z36" s="90">
        <v>6.2</v>
      </c>
      <c r="AA36" s="90">
        <v>6.2</v>
      </c>
      <c r="AB36" s="90">
        <v>6</v>
      </c>
      <c r="AC36" s="90">
        <v>4.8</v>
      </c>
      <c r="AD36" s="90">
        <v>4.8</v>
      </c>
      <c r="AE36" s="90">
        <v>4.7</v>
      </c>
      <c r="AF36" s="90">
        <v>1.4</v>
      </c>
      <c r="AG36" s="90">
        <v>1.4</v>
      </c>
      <c r="AH36" s="90">
        <v>1.3</v>
      </c>
      <c r="AI36" s="90">
        <v>6.3</v>
      </c>
      <c r="AJ36" s="90">
        <v>6</v>
      </c>
      <c r="AK36" s="90">
        <v>6.9</v>
      </c>
      <c r="AL36" s="94">
        <v>1.94</v>
      </c>
      <c r="AM36" s="94">
        <v>2.38</v>
      </c>
      <c r="AN36" s="94">
        <v>2.72</v>
      </c>
      <c r="AO36" s="94">
        <v>1.38</v>
      </c>
      <c r="AP36" s="94">
        <v>1.26</v>
      </c>
      <c r="AQ36" s="70">
        <v>1.1100000000000001</v>
      </c>
      <c r="AR36" s="25"/>
      <c r="AS36" s="25"/>
      <c r="AT36" s="25"/>
    </row>
    <row r="37" spans="1:46" s="7" customFormat="1" ht="18" customHeight="1" x14ac:dyDescent="0.15">
      <c r="A37" s="162" t="s">
        <v>123</v>
      </c>
      <c r="B37" s="90">
        <v>9.4</v>
      </c>
      <c r="C37" s="90">
        <v>8.1999999999999993</v>
      </c>
      <c r="D37" s="91">
        <v>8.5</v>
      </c>
      <c r="E37" s="90">
        <v>7.8</v>
      </c>
      <c r="F37" s="90">
        <v>7.8</v>
      </c>
      <c r="G37" s="91">
        <v>6</v>
      </c>
      <c r="H37" s="90">
        <v>3.4</v>
      </c>
      <c r="I37" s="90">
        <v>2.9</v>
      </c>
      <c r="J37" s="91">
        <v>2.1</v>
      </c>
      <c r="K37" s="90">
        <v>1.8</v>
      </c>
      <c r="L37" s="90">
        <v>1.6</v>
      </c>
      <c r="M37" s="91">
        <v>1.3</v>
      </c>
      <c r="N37" s="90">
        <v>1.6</v>
      </c>
      <c r="O37" s="90">
        <v>0.4</v>
      </c>
      <c r="P37" s="91">
        <v>2.5</v>
      </c>
      <c r="Q37" s="90">
        <v>31.6</v>
      </c>
      <c r="R37" s="90">
        <v>42.1</v>
      </c>
      <c r="S37" s="91">
        <v>42.6</v>
      </c>
      <c r="T37" s="90">
        <v>13.7</v>
      </c>
      <c r="U37" s="90">
        <v>16</v>
      </c>
      <c r="V37" s="90">
        <v>12.4</v>
      </c>
      <c r="W37" s="90">
        <v>17.899999999999999</v>
      </c>
      <c r="X37" s="90">
        <v>26.1</v>
      </c>
      <c r="Y37" s="90">
        <v>30.2</v>
      </c>
      <c r="Z37" s="90">
        <v>6</v>
      </c>
      <c r="AA37" s="90">
        <v>6.4</v>
      </c>
      <c r="AB37" s="90">
        <v>4.3</v>
      </c>
      <c r="AC37" s="90">
        <v>4.7</v>
      </c>
      <c r="AD37" s="90">
        <v>5.2</v>
      </c>
      <c r="AE37" s="90">
        <v>3.4</v>
      </c>
      <c r="AF37" s="90">
        <v>1.3</v>
      </c>
      <c r="AG37" s="90">
        <v>1.2</v>
      </c>
      <c r="AH37" s="90">
        <v>0.9</v>
      </c>
      <c r="AI37" s="90">
        <v>6.1</v>
      </c>
      <c r="AJ37" s="90">
        <v>5.8</v>
      </c>
      <c r="AK37" s="90">
        <v>6.6</v>
      </c>
      <c r="AL37" s="94">
        <v>2</v>
      </c>
      <c r="AM37" s="94">
        <v>2.41</v>
      </c>
      <c r="AN37" s="94">
        <v>2.71</v>
      </c>
      <c r="AO37" s="94">
        <v>1.34</v>
      </c>
      <c r="AP37" s="94">
        <v>1.2</v>
      </c>
      <c r="AQ37" s="70">
        <v>1.05</v>
      </c>
      <c r="AR37" s="25"/>
      <c r="AS37" s="25"/>
      <c r="AT37" s="25"/>
    </row>
    <row r="38" spans="1:46" s="7" customFormat="1" ht="18" customHeight="1" x14ac:dyDescent="0.15">
      <c r="A38" s="163" t="s">
        <v>122</v>
      </c>
      <c r="B38" s="90">
        <v>9.5</v>
      </c>
      <c r="C38" s="90">
        <v>8.1999999999999993</v>
      </c>
      <c r="D38" s="91">
        <v>8.4</v>
      </c>
      <c r="E38" s="90">
        <v>7.7</v>
      </c>
      <c r="F38" s="90">
        <v>7.7</v>
      </c>
      <c r="G38" s="91">
        <v>5.9</v>
      </c>
      <c r="H38" s="90">
        <v>3.2</v>
      </c>
      <c r="I38" s="90">
        <v>2.5</v>
      </c>
      <c r="J38" s="91">
        <v>2.2000000000000002</v>
      </c>
      <c r="K38" s="90">
        <v>1.8</v>
      </c>
      <c r="L38" s="90">
        <v>1.4</v>
      </c>
      <c r="M38" s="91">
        <v>0.8</v>
      </c>
      <c r="N38" s="90">
        <v>1.8</v>
      </c>
      <c r="O38" s="90">
        <v>0.6</v>
      </c>
      <c r="P38" s="91">
        <v>2.5</v>
      </c>
      <c r="Q38" s="90">
        <v>31.2</v>
      </c>
      <c r="R38" s="90">
        <v>42.4</v>
      </c>
      <c r="S38" s="91">
        <v>44.9</v>
      </c>
      <c r="T38" s="90">
        <v>13.2</v>
      </c>
      <c r="U38" s="90">
        <v>15.4</v>
      </c>
      <c r="V38" s="90">
        <v>13.9</v>
      </c>
      <c r="W38" s="90">
        <v>18.100000000000001</v>
      </c>
      <c r="X38" s="90">
        <v>27</v>
      </c>
      <c r="Y38" s="90">
        <v>31</v>
      </c>
      <c r="Z38" s="90">
        <v>5.8</v>
      </c>
      <c r="AA38" s="90">
        <v>5.5</v>
      </c>
      <c r="AB38" s="90">
        <v>4.2</v>
      </c>
      <c r="AC38" s="90">
        <v>4.5</v>
      </c>
      <c r="AD38" s="90">
        <v>4.4000000000000004</v>
      </c>
      <c r="AE38" s="90">
        <v>3.6</v>
      </c>
      <c r="AF38" s="90">
        <v>1.3</v>
      </c>
      <c r="AG38" s="90">
        <v>1.1000000000000001</v>
      </c>
      <c r="AH38" s="90">
        <v>0.7</v>
      </c>
      <c r="AI38" s="90">
        <v>6.4</v>
      </c>
      <c r="AJ38" s="90">
        <v>6.1</v>
      </c>
      <c r="AK38" s="90">
        <v>7</v>
      </c>
      <c r="AL38" s="94">
        <v>2.1</v>
      </c>
      <c r="AM38" s="94">
        <v>2.5099999999999998</v>
      </c>
      <c r="AN38" s="94">
        <v>2.79</v>
      </c>
      <c r="AO38" s="94">
        <v>1.36</v>
      </c>
      <c r="AP38" s="94">
        <v>1.23</v>
      </c>
      <c r="AQ38" s="70">
        <v>1.05</v>
      </c>
      <c r="AR38" s="25"/>
      <c r="AS38" s="25"/>
      <c r="AT38" s="25"/>
    </row>
    <row r="39" spans="1:46" s="7" customFormat="1" ht="18" customHeight="1" x14ac:dyDescent="0.15">
      <c r="A39" s="162" t="s">
        <v>138</v>
      </c>
      <c r="B39" s="90">
        <v>9.3000000000000007</v>
      </c>
      <c r="C39" s="90">
        <v>8.1999999999999993</v>
      </c>
      <c r="D39" s="91">
        <v>8.3000000000000007</v>
      </c>
      <c r="E39" s="90">
        <v>7.7</v>
      </c>
      <c r="F39" s="90">
        <v>7.7</v>
      </c>
      <c r="G39" s="91">
        <v>5.9</v>
      </c>
      <c r="H39" s="90">
        <v>3.1</v>
      </c>
      <c r="I39" s="90">
        <v>3.3</v>
      </c>
      <c r="J39" s="91">
        <v>2.2000000000000002</v>
      </c>
      <c r="K39" s="90">
        <v>1.6</v>
      </c>
      <c r="L39" s="90">
        <v>1.8</v>
      </c>
      <c r="M39" s="91">
        <v>1.2</v>
      </c>
      <c r="N39" s="90">
        <v>1.6</v>
      </c>
      <c r="O39" s="90">
        <v>0.5</v>
      </c>
      <c r="P39" s="91">
        <v>2.5</v>
      </c>
      <c r="Q39" s="90">
        <v>31</v>
      </c>
      <c r="R39" s="90">
        <v>42.4</v>
      </c>
      <c r="S39" s="91">
        <v>44.8</v>
      </c>
      <c r="T39" s="90">
        <v>13</v>
      </c>
      <c r="U39" s="90">
        <v>15.3</v>
      </c>
      <c r="V39" s="90">
        <v>13.3</v>
      </c>
      <c r="W39" s="90">
        <v>18</v>
      </c>
      <c r="X39" s="90">
        <v>27.1</v>
      </c>
      <c r="Y39" s="90">
        <v>31.5</v>
      </c>
      <c r="Z39" s="90">
        <v>5.5</v>
      </c>
      <c r="AA39" s="90">
        <v>5.5</v>
      </c>
      <c r="AB39" s="90">
        <v>5.7</v>
      </c>
      <c r="AC39" s="90">
        <v>4.3</v>
      </c>
      <c r="AD39" s="90">
        <v>4.2</v>
      </c>
      <c r="AE39" s="90">
        <v>5</v>
      </c>
      <c r="AF39" s="90">
        <v>1.2</v>
      </c>
      <c r="AG39" s="90">
        <v>1.3</v>
      </c>
      <c r="AH39" s="90">
        <v>0.7</v>
      </c>
      <c r="AI39" s="90">
        <v>6.4</v>
      </c>
      <c r="AJ39" s="90">
        <v>6.1</v>
      </c>
      <c r="AK39" s="90">
        <v>6.8</v>
      </c>
      <c r="AL39" s="94">
        <v>2.27</v>
      </c>
      <c r="AM39" s="94">
        <v>2.76</v>
      </c>
      <c r="AN39" s="94">
        <v>2.99</v>
      </c>
      <c r="AO39" s="94">
        <v>1.33</v>
      </c>
      <c r="AP39" s="94">
        <v>1.21</v>
      </c>
      <c r="AQ39" s="70">
        <v>1.04</v>
      </c>
      <c r="AR39" s="25"/>
      <c r="AS39" s="25"/>
      <c r="AT39" s="25"/>
    </row>
    <row r="40" spans="1:46" s="7" customFormat="1" ht="18" customHeight="1" x14ac:dyDescent="0.15">
      <c r="A40" s="162" t="s">
        <v>156</v>
      </c>
      <c r="B40" s="90">
        <v>9.1999999999999993</v>
      </c>
      <c r="C40" s="90">
        <v>8.1999999999999993</v>
      </c>
      <c r="D40" s="91">
        <v>8.4</v>
      </c>
      <c r="E40" s="90">
        <v>7.8</v>
      </c>
      <c r="F40" s="90">
        <v>7.8</v>
      </c>
      <c r="G40" s="91">
        <v>6</v>
      </c>
      <c r="H40" s="90">
        <v>3</v>
      </c>
      <c r="I40" s="90">
        <v>2.5</v>
      </c>
      <c r="J40" s="91">
        <v>2</v>
      </c>
      <c r="K40" s="90">
        <v>1.7</v>
      </c>
      <c r="L40" s="90">
        <v>1.3</v>
      </c>
      <c r="M40" s="91">
        <v>1</v>
      </c>
      <c r="N40" s="90">
        <v>1.4</v>
      </c>
      <c r="O40" s="90">
        <v>0.3</v>
      </c>
      <c r="P40" s="91">
        <v>2.4</v>
      </c>
      <c r="Q40" s="90">
        <v>31.1</v>
      </c>
      <c r="R40" s="90">
        <v>39.799999999999997</v>
      </c>
      <c r="S40" s="91">
        <v>37.200000000000003</v>
      </c>
      <c r="T40" s="90">
        <v>12.7</v>
      </c>
      <c r="U40" s="90">
        <v>14.4</v>
      </c>
      <c r="V40" s="90">
        <v>10.8</v>
      </c>
      <c r="W40" s="90">
        <v>18.3</v>
      </c>
      <c r="X40" s="90">
        <v>25.5</v>
      </c>
      <c r="Y40" s="90">
        <v>26.4</v>
      </c>
      <c r="Z40" s="90">
        <v>5.5</v>
      </c>
      <c r="AA40" s="90">
        <v>5.3</v>
      </c>
      <c r="AB40" s="90">
        <v>3.5</v>
      </c>
      <c r="AC40" s="90">
        <v>4.3</v>
      </c>
      <c r="AD40" s="90">
        <v>4.3</v>
      </c>
      <c r="AE40" s="90">
        <v>2.8</v>
      </c>
      <c r="AF40" s="90">
        <v>1.2</v>
      </c>
      <c r="AG40" s="90">
        <v>0.9</v>
      </c>
      <c r="AH40" s="90">
        <v>0.7</v>
      </c>
      <c r="AI40" s="90">
        <v>6</v>
      </c>
      <c r="AJ40" s="90">
        <v>5.8</v>
      </c>
      <c r="AK40" s="90">
        <v>6.6</v>
      </c>
      <c r="AL40" s="94">
        <v>2.2999999999999998</v>
      </c>
      <c r="AM40" s="94">
        <v>2.77</v>
      </c>
      <c r="AN40" s="94">
        <v>2.85</v>
      </c>
      <c r="AO40" s="94">
        <v>1.32</v>
      </c>
      <c r="AP40" s="94">
        <v>1.22</v>
      </c>
      <c r="AQ40" s="70">
        <v>1.06</v>
      </c>
      <c r="AR40" s="25"/>
      <c r="AS40" s="25"/>
      <c r="AT40" s="25"/>
    </row>
    <row r="41" spans="1:46" s="7" customFormat="1" ht="18" customHeight="1" x14ac:dyDescent="0.15">
      <c r="A41" s="162" t="s">
        <v>157</v>
      </c>
      <c r="B41" s="90">
        <v>8.9</v>
      </c>
      <c r="C41" s="90">
        <v>8</v>
      </c>
      <c r="D41" s="91">
        <v>8.1</v>
      </c>
      <c r="E41" s="90">
        <v>8</v>
      </c>
      <c r="F41" s="90">
        <v>8.1999999999999993</v>
      </c>
      <c r="G41" s="91">
        <v>6.3</v>
      </c>
      <c r="H41" s="90">
        <v>3</v>
      </c>
      <c r="I41" s="90">
        <v>3</v>
      </c>
      <c r="J41" s="91">
        <v>2.7</v>
      </c>
      <c r="K41" s="90">
        <v>1.7</v>
      </c>
      <c r="L41" s="90">
        <v>1.7</v>
      </c>
      <c r="M41" s="91">
        <v>1.3</v>
      </c>
      <c r="N41" s="90">
        <v>0.9</v>
      </c>
      <c r="O41" s="214" t="s">
        <v>174</v>
      </c>
      <c r="P41" s="91">
        <v>1.7</v>
      </c>
      <c r="Q41" s="90">
        <v>30.5</v>
      </c>
      <c r="R41" s="90">
        <v>39.1</v>
      </c>
      <c r="S41" s="91">
        <v>40.4</v>
      </c>
      <c r="T41" s="90">
        <v>12.6</v>
      </c>
      <c r="U41" s="90">
        <v>13.8</v>
      </c>
      <c r="V41" s="90">
        <v>12.6</v>
      </c>
      <c r="W41" s="90">
        <v>17.8</v>
      </c>
      <c r="X41" s="90">
        <v>25.3</v>
      </c>
      <c r="Y41" s="90">
        <v>27.8</v>
      </c>
      <c r="Z41" s="90">
        <v>5.3</v>
      </c>
      <c r="AA41" s="90">
        <v>5.6</v>
      </c>
      <c r="AB41" s="90">
        <v>5</v>
      </c>
      <c r="AC41" s="90">
        <v>4.0999999999999996</v>
      </c>
      <c r="AD41" s="90">
        <v>4.4000000000000004</v>
      </c>
      <c r="AE41" s="90">
        <v>4</v>
      </c>
      <c r="AF41" s="90">
        <v>1.2</v>
      </c>
      <c r="AG41" s="90">
        <v>1.2</v>
      </c>
      <c r="AH41" s="90">
        <v>1</v>
      </c>
      <c r="AI41" s="90">
        <v>5.9</v>
      </c>
      <c r="AJ41" s="90">
        <v>5.7</v>
      </c>
      <c r="AK41" s="90">
        <v>6.5</v>
      </c>
      <c r="AL41" s="94">
        <v>2.25</v>
      </c>
      <c r="AM41" s="94">
        <v>2.72</v>
      </c>
      <c r="AN41" s="94">
        <v>2.83</v>
      </c>
      <c r="AO41" s="94">
        <v>1.29</v>
      </c>
      <c r="AP41" s="94">
        <v>1.2</v>
      </c>
      <c r="AQ41" s="70">
        <v>1.02</v>
      </c>
      <c r="AR41" s="25"/>
      <c r="AS41" s="25"/>
      <c r="AT41" s="25"/>
    </row>
    <row r="42" spans="1:46" s="196" customFormat="1" ht="18" customHeight="1" x14ac:dyDescent="0.15">
      <c r="A42" s="162" t="s">
        <v>163</v>
      </c>
      <c r="B42" s="90">
        <v>8.8000000000000007</v>
      </c>
      <c r="C42" s="90">
        <v>7.8</v>
      </c>
      <c r="D42" s="91">
        <v>7.9</v>
      </c>
      <c r="E42" s="90">
        <v>8.1999999999999993</v>
      </c>
      <c r="F42" s="90">
        <v>8.4</v>
      </c>
      <c r="G42" s="91">
        <v>6.6</v>
      </c>
      <c r="H42" s="90">
        <v>2.8</v>
      </c>
      <c r="I42" s="90">
        <v>3.2</v>
      </c>
      <c r="J42" s="91">
        <v>3.1</v>
      </c>
      <c r="K42" s="90">
        <v>1.5</v>
      </c>
      <c r="L42" s="90">
        <v>1.8</v>
      </c>
      <c r="M42" s="91">
        <v>1.6</v>
      </c>
      <c r="N42" s="90">
        <v>0.7</v>
      </c>
      <c r="O42" s="214" t="s">
        <v>175</v>
      </c>
      <c r="P42" s="91">
        <v>1.3</v>
      </c>
      <c r="Q42" s="90">
        <v>30</v>
      </c>
      <c r="R42" s="90">
        <v>38.9</v>
      </c>
      <c r="S42" s="91">
        <v>39.200000000000003</v>
      </c>
      <c r="T42" s="90">
        <v>12.5</v>
      </c>
      <c r="U42" s="90">
        <v>14.5</v>
      </c>
      <c r="V42" s="90">
        <v>12.8</v>
      </c>
      <c r="W42" s="90">
        <v>17.5</v>
      </c>
      <c r="X42" s="90">
        <v>24.3</v>
      </c>
      <c r="Y42" s="90">
        <v>26.4</v>
      </c>
      <c r="Z42" s="90">
        <v>5</v>
      </c>
      <c r="AA42" s="90">
        <v>5.2</v>
      </c>
      <c r="AB42" s="90">
        <v>4.3</v>
      </c>
      <c r="AC42" s="90">
        <v>3.9</v>
      </c>
      <c r="AD42" s="90">
        <v>3.8</v>
      </c>
      <c r="AE42" s="90">
        <v>3.2</v>
      </c>
      <c r="AF42" s="90">
        <v>1.1000000000000001</v>
      </c>
      <c r="AG42" s="90">
        <v>1.3</v>
      </c>
      <c r="AH42" s="90">
        <v>1.1000000000000001</v>
      </c>
      <c r="AI42" s="90">
        <v>5.7</v>
      </c>
      <c r="AJ42" s="90">
        <v>5.5</v>
      </c>
      <c r="AK42" s="90">
        <v>6.2</v>
      </c>
      <c r="AL42" s="94">
        <v>2.15</v>
      </c>
      <c r="AM42" s="94">
        <v>2.59</v>
      </c>
      <c r="AN42" s="94">
        <v>2.74</v>
      </c>
      <c r="AO42" s="94">
        <v>1.29</v>
      </c>
      <c r="AP42" s="94">
        <v>1.19</v>
      </c>
      <c r="AQ42" s="70">
        <v>1.01</v>
      </c>
      <c r="AR42" s="195"/>
      <c r="AS42" s="195"/>
      <c r="AT42" s="195"/>
    </row>
    <row r="43" spans="1:46" s="7" customFormat="1" ht="18" customHeight="1" x14ac:dyDescent="0.15">
      <c r="A43" s="162" t="s">
        <v>164</v>
      </c>
      <c r="B43" s="90">
        <v>8.4</v>
      </c>
      <c r="C43" s="90">
        <v>7.4</v>
      </c>
      <c r="D43" s="91">
        <v>7.6</v>
      </c>
      <c r="E43" s="90">
        <v>8.6</v>
      </c>
      <c r="F43" s="90">
        <v>8.9</v>
      </c>
      <c r="G43" s="91">
        <v>7</v>
      </c>
      <c r="H43" s="90">
        <v>2.8</v>
      </c>
      <c r="I43" s="90">
        <v>2.8</v>
      </c>
      <c r="J43" s="91">
        <v>2.7</v>
      </c>
      <c r="K43" s="90">
        <v>1.4</v>
      </c>
      <c r="L43" s="90">
        <v>1.6</v>
      </c>
      <c r="M43" s="91">
        <v>1.8</v>
      </c>
      <c r="N43" s="214" t="s">
        <v>174</v>
      </c>
      <c r="O43" s="214" t="s">
        <v>176</v>
      </c>
      <c r="P43" s="91">
        <v>0.6</v>
      </c>
      <c r="Q43" s="90">
        <v>29.1</v>
      </c>
      <c r="R43" s="90">
        <v>38.6</v>
      </c>
      <c r="S43" s="91">
        <v>40.700000000000003</v>
      </c>
      <c r="T43" s="90">
        <v>12.3</v>
      </c>
      <c r="U43" s="90">
        <v>14</v>
      </c>
      <c r="V43" s="90">
        <v>12.9</v>
      </c>
      <c r="W43" s="90">
        <v>16.7</v>
      </c>
      <c r="X43" s="90">
        <v>24.6</v>
      </c>
      <c r="Y43" s="90">
        <v>27.8</v>
      </c>
      <c r="Z43" s="90">
        <v>4.8</v>
      </c>
      <c r="AA43" s="90">
        <v>5.0999999999999996</v>
      </c>
      <c r="AB43" s="90">
        <v>4.4000000000000004</v>
      </c>
      <c r="AC43" s="90">
        <v>3.8</v>
      </c>
      <c r="AD43" s="90">
        <v>4</v>
      </c>
      <c r="AE43" s="90">
        <v>3.3</v>
      </c>
      <c r="AF43" s="90">
        <v>1</v>
      </c>
      <c r="AG43" s="90">
        <v>1.1000000000000001</v>
      </c>
      <c r="AH43" s="90">
        <v>1.1000000000000001</v>
      </c>
      <c r="AI43" s="90">
        <v>5.7</v>
      </c>
      <c r="AJ43" s="90">
        <v>5.3</v>
      </c>
      <c r="AK43" s="90">
        <v>6</v>
      </c>
      <c r="AL43" s="94">
        <v>2.08</v>
      </c>
      <c r="AM43" s="94">
        <v>2.42</v>
      </c>
      <c r="AN43" s="94">
        <v>2.56</v>
      </c>
      <c r="AO43" s="94">
        <v>1.26</v>
      </c>
      <c r="AP43" s="94">
        <v>1.1499999999999999</v>
      </c>
      <c r="AQ43" s="70">
        <v>0.98</v>
      </c>
      <c r="AR43" s="25"/>
      <c r="AS43" s="25"/>
      <c r="AT43" s="25"/>
    </row>
    <row r="44" spans="1:46" s="7" customFormat="1" ht="18" customHeight="1" x14ac:dyDescent="0.15">
      <c r="A44" s="162" t="s">
        <v>165</v>
      </c>
      <c r="B44" s="90">
        <v>8.6999999999999993</v>
      </c>
      <c r="C44" s="90">
        <v>7.6</v>
      </c>
      <c r="D44" s="91">
        <v>7.7958781874186274</v>
      </c>
      <c r="E44" s="90">
        <v>8.6</v>
      </c>
      <c r="F44" s="90">
        <v>9</v>
      </c>
      <c r="G44" s="91">
        <v>7</v>
      </c>
      <c r="H44" s="90">
        <v>2.6</v>
      </c>
      <c r="I44" s="90">
        <v>2.7</v>
      </c>
      <c r="J44" s="91">
        <v>2.2999999999999998</v>
      </c>
      <c r="K44" s="90">
        <v>1.3</v>
      </c>
      <c r="L44" s="90">
        <v>1.3</v>
      </c>
      <c r="M44" s="91">
        <v>1.1000000000000001</v>
      </c>
      <c r="N44" s="90">
        <v>0.1</v>
      </c>
      <c r="O44" s="214" t="s">
        <v>177</v>
      </c>
      <c r="P44" s="91">
        <v>0.8</v>
      </c>
      <c r="Q44" s="90">
        <v>27.5</v>
      </c>
      <c r="R44" s="90">
        <v>35.5</v>
      </c>
      <c r="S44" s="91">
        <v>35.700000000000003</v>
      </c>
      <c r="T44" s="90">
        <v>11.9</v>
      </c>
      <c r="U44" s="90">
        <v>14</v>
      </c>
      <c r="V44" s="90">
        <v>13.9</v>
      </c>
      <c r="W44" s="90">
        <v>15.6</v>
      </c>
      <c r="X44" s="90">
        <v>21.5</v>
      </c>
      <c r="Y44" s="90">
        <v>21.8</v>
      </c>
      <c r="Z44" s="90">
        <v>4.7</v>
      </c>
      <c r="AA44" s="90">
        <v>5.0999999999999996</v>
      </c>
      <c r="AB44" s="90">
        <v>4.5999999999999996</v>
      </c>
      <c r="AC44" s="90">
        <v>3.7</v>
      </c>
      <c r="AD44" s="90">
        <v>4.0999999999999996</v>
      </c>
      <c r="AE44" s="90">
        <v>3.7</v>
      </c>
      <c r="AF44" s="90">
        <v>1</v>
      </c>
      <c r="AG44" s="90">
        <v>0.9</v>
      </c>
      <c r="AH44" s="90">
        <v>0.9</v>
      </c>
      <c r="AI44" s="90">
        <v>5.8</v>
      </c>
      <c r="AJ44" s="90">
        <v>5.4</v>
      </c>
      <c r="AK44" s="90">
        <v>6.2</v>
      </c>
      <c r="AL44" s="94">
        <v>2.04</v>
      </c>
      <c r="AM44" s="94">
        <v>2.36</v>
      </c>
      <c r="AN44" s="94">
        <v>2.4864246927693627</v>
      </c>
      <c r="AO44" s="94">
        <v>1.32</v>
      </c>
      <c r="AP44" s="94">
        <v>1.18</v>
      </c>
      <c r="AQ44" s="70">
        <v>1.03</v>
      </c>
      <c r="AR44" s="25"/>
      <c r="AS44" s="25"/>
      <c r="AT44" s="25"/>
    </row>
    <row r="45" spans="1:46" s="7" customFormat="1" ht="18" customHeight="1" x14ac:dyDescent="0.15">
      <c r="A45" s="162" t="s">
        <v>171</v>
      </c>
      <c r="B45" s="90">
        <v>8.6</v>
      </c>
      <c r="C45" s="90">
        <v>7.5</v>
      </c>
      <c r="D45" s="91">
        <v>7.6470237633716112</v>
      </c>
      <c r="E45" s="90">
        <v>8.8000000000000007</v>
      </c>
      <c r="F45" s="90">
        <v>9.3000000000000007</v>
      </c>
      <c r="G45" s="91">
        <v>7.4</v>
      </c>
      <c r="H45" s="90">
        <v>2.6</v>
      </c>
      <c r="I45" s="90">
        <v>2.7</v>
      </c>
      <c r="J45" s="91">
        <v>2.2999999999999998</v>
      </c>
      <c r="K45" s="90">
        <v>1.3</v>
      </c>
      <c r="L45" s="90">
        <v>1.4</v>
      </c>
      <c r="M45" s="91">
        <v>1.2</v>
      </c>
      <c r="N45" s="215" t="s">
        <v>178</v>
      </c>
      <c r="O45" s="214" t="s">
        <v>179</v>
      </c>
      <c r="P45" s="219">
        <v>0.2</v>
      </c>
      <c r="Q45" s="90">
        <v>26.2</v>
      </c>
      <c r="R45" s="90">
        <v>34.4</v>
      </c>
      <c r="S45" s="91">
        <v>37</v>
      </c>
      <c r="T45" s="90">
        <v>11.7</v>
      </c>
      <c r="U45" s="90">
        <v>13.9</v>
      </c>
      <c r="V45" s="90">
        <v>13.2</v>
      </c>
      <c r="W45" s="90">
        <v>14.5</v>
      </c>
      <c r="X45" s="90">
        <v>20.5</v>
      </c>
      <c r="Y45" s="90">
        <v>23.8</v>
      </c>
      <c r="Z45" s="90">
        <v>4.5</v>
      </c>
      <c r="AA45" s="90">
        <v>4.5999999999999996</v>
      </c>
      <c r="AB45" s="90">
        <v>3.6</v>
      </c>
      <c r="AC45" s="90">
        <v>3.5</v>
      </c>
      <c r="AD45" s="90">
        <v>3.6</v>
      </c>
      <c r="AE45" s="90">
        <v>2.8</v>
      </c>
      <c r="AF45" s="90">
        <v>1</v>
      </c>
      <c r="AG45" s="90">
        <v>0.9</v>
      </c>
      <c r="AH45" s="90">
        <v>0.9</v>
      </c>
      <c r="AI45" s="90">
        <v>5.7</v>
      </c>
      <c r="AJ45" s="90">
        <v>5.2</v>
      </c>
      <c r="AK45" s="90">
        <v>6</v>
      </c>
      <c r="AL45" s="94">
        <v>2.02</v>
      </c>
      <c r="AM45" s="94">
        <v>2.33</v>
      </c>
      <c r="AN45" s="94">
        <v>2.4463302672449672</v>
      </c>
      <c r="AO45" s="94">
        <v>1.34</v>
      </c>
      <c r="AP45" s="94">
        <v>1.19</v>
      </c>
      <c r="AQ45" s="70">
        <v>1.02</v>
      </c>
      <c r="AR45" s="25"/>
      <c r="AS45" s="25"/>
      <c r="AT45" s="25"/>
    </row>
    <row r="46" spans="1:46" s="7" customFormat="1" ht="18" customHeight="1" x14ac:dyDescent="0.15">
      <c r="A46" s="162" t="s">
        <v>186</v>
      </c>
      <c r="B46" s="90">
        <v>8.6999999999999993</v>
      </c>
      <c r="C46" s="90">
        <v>7.4</v>
      </c>
      <c r="D46" s="91">
        <v>7.809807898191039</v>
      </c>
      <c r="E46" s="90">
        <v>9.1</v>
      </c>
      <c r="F46" s="90">
        <v>9.6</v>
      </c>
      <c r="G46" s="91">
        <v>7.6</v>
      </c>
      <c r="H46" s="90">
        <v>2.6</v>
      </c>
      <c r="I46" s="90">
        <v>2.4</v>
      </c>
      <c r="J46" s="91">
        <v>2.2999999999999998</v>
      </c>
      <c r="K46" s="90">
        <v>1.2</v>
      </c>
      <c r="L46" s="90">
        <v>1.2</v>
      </c>
      <c r="M46" s="91">
        <v>1.2</v>
      </c>
      <c r="N46" s="215" t="s">
        <v>180</v>
      </c>
      <c r="O46" s="214" t="s">
        <v>181</v>
      </c>
      <c r="P46" s="91">
        <v>0.3</v>
      </c>
      <c r="Q46" s="90">
        <v>25.2</v>
      </c>
      <c r="R46" s="90">
        <v>33.200000000000003</v>
      </c>
      <c r="S46" s="91">
        <v>32.299999999999997</v>
      </c>
      <c r="T46" s="90">
        <v>11.3</v>
      </c>
      <c r="U46" s="90">
        <v>13.4</v>
      </c>
      <c r="V46" s="90">
        <v>12.4</v>
      </c>
      <c r="W46" s="90">
        <v>13.9</v>
      </c>
      <c r="X46" s="90">
        <v>19.8</v>
      </c>
      <c r="Y46" s="90">
        <v>19.899999999999999</v>
      </c>
      <c r="Z46" s="90">
        <v>4.3</v>
      </c>
      <c r="AA46" s="90">
        <v>4.7</v>
      </c>
      <c r="AB46" s="90">
        <v>4.7</v>
      </c>
      <c r="AC46" s="90">
        <v>3.4</v>
      </c>
      <c r="AD46" s="90">
        <v>3.9</v>
      </c>
      <c r="AE46" s="90">
        <v>3.8</v>
      </c>
      <c r="AF46" s="90">
        <v>0.9</v>
      </c>
      <c r="AG46" s="90">
        <v>0.9</v>
      </c>
      <c r="AH46" s="90">
        <v>0.9</v>
      </c>
      <c r="AI46" s="90">
        <v>5.8</v>
      </c>
      <c r="AJ46" s="90">
        <v>5.3</v>
      </c>
      <c r="AK46" s="90">
        <v>6.1</v>
      </c>
      <c r="AL46" s="94">
        <v>1.99</v>
      </c>
      <c r="AM46" s="94">
        <v>2.2999999999999998</v>
      </c>
      <c r="AN46" s="94">
        <v>2.4179102121984517</v>
      </c>
      <c r="AO46" s="94">
        <v>1.37</v>
      </c>
      <c r="AP46" s="94">
        <v>1.2</v>
      </c>
      <c r="AQ46" s="70">
        <v>1.07</v>
      </c>
      <c r="AR46" s="25"/>
      <c r="AS46" s="25"/>
      <c r="AT46" s="25"/>
    </row>
    <row r="47" spans="1:46" s="7" customFormat="1" ht="16.600000000000001" customHeight="1" x14ac:dyDescent="0.15">
      <c r="A47" s="162" t="s">
        <v>187</v>
      </c>
      <c r="B47" s="90">
        <v>8.5</v>
      </c>
      <c r="C47" s="90">
        <v>7.3</v>
      </c>
      <c r="D47" s="91">
        <v>7.6051009644522081</v>
      </c>
      <c r="E47" s="90">
        <v>9.1</v>
      </c>
      <c r="F47" s="90">
        <v>9.6999999999999993</v>
      </c>
      <c r="G47" s="91">
        <v>7.6175852475321362</v>
      </c>
      <c r="H47" s="90">
        <v>2.4</v>
      </c>
      <c r="I47" s="90">
        <v>2.2000000000000002</v>
      </c>
      <c r="J47" s="91">
        <v>2.2749207224596715</v>
      </c>
      <c r="K47" s="90">
        <v>1.2</v>
      </c>
      <c r="L47" s="90">
        <v>1</v>
      </c>
      <c r="M47" s="91">
        <v>0.96511788225561834</v>
      </c>
      <c r="N47" s="215" t="s">
        <v>182</v>
      </c>
      <c r="O47" s="214" t="s">
        <v>183</v>
      </c>
      <c r="P47" s="91">
        <v>0</v>
      </c>
      <c r="Q47" s="90">
        <v>24.6</v>
      </c>
      <c r="R47" s="90">
        <v>32.799999999999997</v>
      </c>
      <c r="S47" s="91">
        <v>31.254173901429144</v>
      </c>
      <c r="T47" s="90">
        <v>11.1</v>
      </c>
      <c r="U47" s="90">
        <v>13.7</v>
      </c>
      <c r="V47" s="90">
        <v>11.686924001602778</v>
      </c>
      <c r="W47" s="90">
        <v>13.5</v>
      </c>
      <c r="X47" s="90">
        <v>19.100000000000001</v>
      </c>
      <c r="Y47" s="90">
        <v>19.567249899826365</v>
      </c>
      <c r="Z47" s="90">
        <v>4.2</v>
      </c>
      <c r="AA47" s="90">
        <v>4.4000000000000004</v>
      </c>
      <c r="AB47" s="90">
        <v>4.0533113492717776</v>
      </c>
      <c r="AC47" s="90">
        <v>3.4</v>
      </c>
      <c r="AD47" s="90">
        <v>3.6</v>
      </c>
      <c r="AE47" s="90">
        <v>3.4350096180269305</v>
      </c>
      <c r="AF47" s="90">
        <v>0.8</v>
      </c>
      <c r="AG47" s="90">
        <v>0.8</v>
      </c>
      <c r="AH47" s="90">
        <v>0.62043292430718333</v>
      </c>
      <c r="AI47" s="90">
        <v>5.6</v>
      </c>
      <c r="AJ47" s="90">
        <v>5.2</v>
      </c>
      <c r="AK47" s="90">
        <v>5.8946225288534553</v>
      </c>
      <c r="AL47" s="94">
        <v>2.0099999999999998</v>
      </c>
      <c r="AM47" s="94">
        <v>2.2400000000000002</v>
      </c>
      <c r="AN47" s="94">
        <v>2.4090334297296221</v>
      </c>
      <c r="AO47" s="94">
        <v>1.37</v>
      </c>
      <c r="AP47" s="94">
        <v>1.19</v>
      </c>
      <c r="AQ47" s="70">
        <v>1.0599184329604208</v>
      </c>
      <c r="AR47" s="25"/>
      <c r="AS47" s="25"/>
      <c r="AT47" s="25"/>
    </row>
    <row r="48" spans="1:46" s="7" customFormat="1" ht="16.600000000000001" customHeight="1" x14ac:dyDescent="0.15">
      <c r="A48" s="162" t="s">
        <v>190</v>
      </c>
      <c r="B48" s="90">
        <v>8.5</v>
      </c>
      <c r="C48" s="90">
        <v>7.3</v>
      </c>
      <c r="D48" s="91">
        <v>7.730215023648511</v>
      </c>
      <c r="E48" s="90">
        <v>9.5</v>
      </c>
      <c r="F48" s="90">
        <v>10.1</v>
      </c>
      <c r="G48" s="91">
        <v>8.1198988395499185</v>
      </c>
      <c r="H48" s="90">
        <v>2.2999999999999998</v>
      </c>
      <c r="I48" s="90">
        <v>2.1</v>
      </c>
      <c r="J48" s="91">
        <v>1.7640274102720672</v>
      </c>
      <c r="K48" s="90">
        <v>1.1000000000000001</v>
      </c>
      <c r="L48" s="90">
        <v>1</v>
      </c>
      <c r="M48" s="91">
        <v>1.0177081213108081</v>
      </c>
      <c r="N48" s="215">
        <v>1</v>
      </c>
      <c r="O48" s="214">
        <v>2.8</v>
      </c>
      <c r="P48" s="258">
        <v>-0.38968381590140733</v>
      </c>
      <c r="Q48" s="90">
        <v>24.2</v>
      </c>
      <c r="R48" s="90">
        <v>30.4</v>
      </c>
      <c r="S48" s="91">
        <v>29.179291265972861</v>
      </c>
      <c r="T48" s="90">
        <v>11.2</v>
      </c>
      <c r="U48" s="90">
        <v>12.4</v>
      </c>
      <c r="V48" s="90">
        <v>11.263338163614806</v>
      </c>
      <c r="W48" s="90">
        <v>13</v>
      </c>
      <c r="X48" s="90">
        <v>18.100000000000001</v>
      </c>
      <c r="Y48" s="90">
        <v>17.915953102358053</v>
      </c>
      <c r="Z48" s="90">
        <v>4.2</v>
      </c>
      <c r="AA48" s="90">
        <v>4.2</v>
      </c>
      <c r="AB48" s="90">
        <v>4.0573437922639979</v>
      </c>
      <c r="AC48" s="90">
        <v>3.4</v>
      </c>
      <c r="AD48" s="90">
        <v>3.4</v>
      </c>
      <c r="AE48" s="90">
        <v>3.3134974303489315</v>
      </c>
      <c r="AF48" s="90">
        <v>0.8</v>
      </c>
      <c r="AG48" s="90">
        <v>0.8</v>
      </c>
      <c r="AH48" s="90">
        <v>0.74631928896125932</v>
      </c>
      <c r="AI48" s="90">
        <v>5.5</v>
      </c>
      <c r="AJ48" s="90">
        <v>5.2</v>
      </c>
      <c r="AK48" s="90">
        <v>6.0429837507617972</v>
      </c>
      <c r="AL48" s="94">
        <v>1.99</v>
      </c>
      <c r="AM48" s="94">
        <v>2.2999999999999998</v>
      </c>
      <c r="AN48" s="94">
        <v>2.48</v>
      </c>
      <c r="AO48" s="94">
        <v>1.39</v>
      </c>
      <c r="AP48" s="94">
        <v>1.26</v>
      </c>
      <c r="AQ48" s="70">
        <v>1.0944281663917139</v>
      </c>
      <c r="AR48" s="25"/>
      <c r="AS48" s="25"/>
      <c r="AT48" s="25"/>
    </row>
    <row r="49" spans="1:46" s="7" customFormat="1" ht="16.600000000000001" customHeight="1" x14ac:dyDescent="0.15">
      <c r="A49" s="162" t="s">
        <v>194</v>
      </c>
      <c r="B49" s="90">
        <v>8.3000000000000007</v>
      </c>
      <c r="C49" s="90">
        <v>7.2</v>
      </c>
      <c r="D49" s="91">
        <v>7.5397971315367069</v>
      </c>
      <c r="E49" s="90">
        <v>9.9</v>
      </c>
      <c r="F49" s="90">
        <v>10.4</v>
      </c>
      <c r="G49" s="91">
        <v>8.286440488361988</v>
      </c>
      <c r="H49" s="90">
        <v>2.2999999999999998</v>
      </c>
      <c r="I49" s="90">
        <v>2.1</v>
      </c>
      <c r="J49" s="91">
        <v>2.76033400041405</v>
      </c>
      <c r="K49" s="90">
        <v>1.1000000000000001</v>
      </c>
      <c r="L49" s="90">
        <v>1</v>
      </c>
      <c r="M49" s="91">
        <v>1.380167000207025</v>
      </c>
      <c r="N49" s="215">
        <v>-1.6</v>
      </c>
      <c r="O49" s="214">
        <v>-3.2</v>
      </c>
      <c r="P49" s="258">
        <v>-0.74664335682528282</v>
      </c>
      <c r="Q49" s="90">
        <v>23.9</v>
      </c>
      <c r="R49" s="90">
        <v>32.200000000000003</v>
      </c>
      <c r="S49" s="91">
        <v>33.611203734578197</v>
      </c>
      <c r="T49" s="90">
        <v>11.1</v>
      </c>
      <c r="U49" s="90">
        <v>12.6</v>
      </c>
      <c r="V49" s="90">
        <v>12.804268089363122</v>
      </c>
      <c r="W49" s="90">
        <v>12.8</v>
      </c>
      <c r="X49" s="90">
        <v>19.600000000000001</v>
      </c>
      <c r="Y49" s="90">
        <v>20.80693564521507</v>
      </c>
      <c r="Z49" s="90">
        <v>4.0999999999999996</v>
      </c>
      <c r="AA49" s="90">
        <v>4.3</v>
      </c>
      <c r="AB49" s="90">
        <v>4.8119887261978409</v>
      </c>
      <c r="AC49" s="90">
        <v>3.3</v>
      </c>
      <c r="AD49" s="90">
        <v>3.5</v>
      </c>
      <c r="AE49" s="90">
        <v>3.8495909809582733</v>
      </c>
      <c r="AF49" s="90">
        <v>0.8</v>
      </c>
      <c r="AG49" s="90">
        <v>0.8</v>
      </c>
      <c r="AH49" s="90">
        <v>0.96611690014491758</v>
      </c>
      <c r="AI49" s="90">
        <v>5.2</v>
      </c>
      <c r="AJ49" s="90">
        <v>4.9000000000000004</v>
      </c>
      <c r="AK49" s="90">
        <v>5.5027875552503076</v>
      </c>
      <c r="AL49" s="94">
        <v>1.87</v>
      </c>
      <c r="AM49" s="94">
        <v>2.17</v>
      </c>
      <c r="AN49" s="94">
        <v>2.4157944987733719</v>
      </c>
      <c r="AO49" s="94">
        <v>1.39</v>
      </c>
      <c r="AP49" s="94">
        <v>1.25</v>
      </c>
      <c r="AQ49" s="70">
        <v>1.0922999364694397</v>
      </c>
      <c r="AR49" s="25"/>
      <c r="AS49" s="25"/>
      <c r="AT49" s="25"/>
    </row>
    <row r="50" spans="1:46" s="7" customFormat="1" ht="16.600000000000001" customHeight="1" x14ac:dyDescent="0.15">
      <c r="A50" s="162" t="s">
        <v>195</v>
      </c>
      <c r="B50" s="90">
        <v>8.1999999999999993</v>
      </c>
      <c r="C50" s="90">
        <v>7.1</v>
      </c>
      <c r="D50" s="91">
        <v>7.5109810574167239</v>
      </c>
      <c r="E50" s="90">
        <v>10</v>
      </c>
      <c r="F50" s="90">
        <v>10.7</v>
      </c>
      <c r="G50" s="91">
        <v>8.4136260509255614</v>
      </c>
      <c r="H50" s="90">
        <v>2.2000000000000002</v>
      </c>
      <c r="I50" s="90">
        <v>2.2999999999999998</v>
      </c>
      <c r="J50" s="91">
        <v>2.3469317318975635</v>
      </c>
      <c r="K50" s="90">
        <v>1</v>
      </c>
      <c r="L50" s="90">
        <v>1.1000000000000001</v>
      </c>
      <c r="M50" s="91">
        <v>0.8973562504314212</v>
      </c>
      <c r="N50" s="215">
        <v>-1.7</v>
      </c>
      <c r="O50" s="214">
        <v>-3.6</v>
      </c>
      <c r="P50" s="258">
        <v>-0.90264499350883665</v>
      </c>
      <c r="Q50" s="90">
        <v>23.4</v>
      </c>
      <c r="R50" s="90">
        <v>29.5</v>
      </c>
      <c r="S50" s="91">
        <v>29.866738096832517</v>
      </c>
      <c r="T50" s="90">
        <v>10.8</v>
      </c>
      <c r="U50" s="90">
        <v>11.9</v>
      </c>
      <c r="V50" s="90">
        <v>12.053840487510882</v>
      </c>
      <c r="W50" s="90">
        <v>12.6</v>
      </c>
      <c r="X50" s="90">
        <v>17.7</v>
      </c>
      <c r="Y50" s="90">
        <v>17.812897609321634</v>
      </c>
      <c r="Z50" s="90">
        <v>4</v>
      </c>
      <c r="AA50" s="90">
        <v>4.0999999999999996</v>
      </c>
      <c r="AB50" s="90">
        <v>4.5385779122541603</v>
      </c>
      <c r="AC50" s="90">
        <v>3.2</v>
      </c>
      <c r="AD50" s="90">
        <v>3.3</v>
      </c>
      <c r="AE50" s="90">
        <v>3.7821482602118004</v>
      </c>
      <c r="AF50" s="90">
        <v>0.8</v>
      </c>
      <c r="AG50" s="90">
        <v>0.8</v>
      </c>
      <c r="AH50" s="90">
        <v>0.75930144267274113</v>
      </c>
      <c r="AI50" s="90">
        <v>5.3</v>
      </c>
      <c r="AJ50" s="90">
        <v>4.9000000000000004</v>
      </c>
      <c r="AK50" s="90">
        <v>5.629995396043916</v>
      </c>
      <c r="AL50" s="94">
        <v>1.87</v>
      </c>
      <c r="AM50" s="94">
        <v>2.13</v>
      </c>
      <c r="AN50" s="94">
        <v>2.3616013471756183</v>
      </c>
      <c r="AO50" s="94">
        <v>1.41</v>
      </c>
      <c r="AP50" s="94">
        <v>1.26</v>
      </c>
      <c r="AQ50" s="70">
        <v>1.1074470829888161</v>
      </c>
      <c r="AR50" s="25"/>
      <c r="AS50" s="25"/>
      <c r="AT50" s="25"/>
    </row>
    <row r="51" spans="1:46" s="7" customFormat="1" ht="16.600000000000001" customHeight="1" x14ac:dyDescent="0.15">
      <c r="A51" s="162" t="s">
        <v>196</v>
      </c>
      <c r="B51" s="90">
        <v>8.1999999999999993</v>
      </c>
      <c r="C51" s="90">
        <v>7.1</v>
      </c>
      <c r="D51" s="91">
        <v>7.5359378655699416</v>
      </c>
      <c r="E51" s="90">
        <v>10.1</v>
      </c>
      <c r="F51" s="90">
        <v>11</v>
      </c>
      <c r="G51" s="91">
        <v>8.6995639371982794</v>
      </c>
      <c r="H51" s="90">
        <v>2.1</v>
      </c>
      <c r="I51" s="90">
        <v>2.2000000000000002</v>
      </c>
      <c r="J51" s="91">
        <v>2.3987389486669866</v>
      </c>
      <c r="K51" s="90">
        <v>1</v>
      </c>
      <c r="L51" s="90">
        <v>1.1000000000000001</v>
      </c>
      <c r="M51" s="91">
        <v>1.1651017750668222</v>
      </c>
      <c r="N51" s="215">
        <v>-1.9</v>
      </c>
      <c r="O51" s="214">
        <v>-3.9</v>
      </c>
      <c r="P51" s="258">
        <v>-1.163626071628338</v>
      </c>
      <c r="Q51" s="90">
        <v>22.9</v>
      </c>
      <c r="R51" s="90">
        <v>28.8</v>
      </c>
      <c r="S51" s="91">
        <v>29.789214708424762</v>
      </c>
      <c r="T51" s="90">
        <v>10.4</v>
      </c>
      <c r="U51" s="90">
        <v>10.1</v>
      </c>
      <c r="V51" s="90">
        <v>9.6415985105392643</v>
      </c>
      <c r="W51" s="90">
        <v>12.5</v>
      </c>
      <c r="X51" s="90">
        <v>18.7</v>
      </c>
      <c r="Y51" s="90">
        <v>20.147616197885498</v>
      </c>
      <c r="Z51" s="90">
        <v>3.7</v>
      </c>
      <c r="AA51" s="90">
        <v>3.6</v>
      </c>
      <c r="AB51" s="90">
        <v>3.2136752136752138</v>
      </c>
      <c r="AC51" s="90">
        <v>3</v>
      </c>
      <c r="AD51" s="90">
        <v>2.7</v>
      </c>
      <c r="AE51" s="90">
        <v>2.3247863247863245</v>
      </c>
      <c r="AF51" s="90">
        <v>0.7</v>
      </c>
      <c r="AG51" s="90">
        <v>0.9</v>
      </c>
      <c r="AH51" s="90">
        <v>0.89096018093345208</v>
      </c>
      <c r="AI51" s="90">
        <v>5.3</v>
      </c>
      <c r="AJ51" s="90">
        <v>4.9000000000000004</v>
      </c>
      <c r="AK51" s="90">
        <v>5.6368464029079801</v>
      </c>
      <c r="AL51" s="94">
        <v>1.84</v>
      </c>
      <c r="AM51" s="94">
        <v>2.09</v>
      </c>
      <c r="AN51" s="94">
        <v>2.279219642297317</v>
      </c>
      <c r="AO51" s="94">
        <v>1.43</v>
      </c>
      <c r="AP51" s="94">
        <v>1.28</v>
      </c>
      <c r="AQ51" s="70">
        <v>1.1350486739302361</v>
      </c>
      <c r="AR51" s="25"/>
      <c r="AS51" s="25"/>
      <c r="AT51" s="25"/>
    </row>
    <row r="52" spans="1:46" s="7" customFormat="1" ht="16.600000000000001" customHeight="1" x14ac:dyDescent="0.15">
      <c r="A52" s="162" t="s">
        <v>197</v>
      </c>
      <c r="B52" s="90">
        <v>8</v>
      </c>
      <c r="C52" s="90">
        <v>6.9</v>
      </c>
      <c r="D52" s="91">
        <v>7.4990425439915001</v>
      </c>
      <c r="E52" s="90">
        <v>10.1</v>
      </c>
      <c r="F52" s="90">
        <v>11.2</v>
      </c>
      <c r="G52" s="91">
        <v>9.0948025581577312</v>
      </c>
      <c r="H52" s="90">
        <v>2.1</v>
      </c>
      <c r="I52" s="90">
        <v>1.6</v>
      </c>
      <c r="J52" s="91">
        <v>1.7847336628226249</v>
      </c>
      <c r="K52" s="90">
        <v>0.9</v>
      </c>
      <c r="L52" s="90">
        <v>0.9</v>
      </c>
      <c r="M52" s="91">
        <v>1.029654036243822</v>
      </c>
      <c r="N52" s="215">
        <v>-2.1</v>
      </c>
      <c r="O52" s="214">
        <v>-4.3</v>
      </c>
      <c r="P52" s="258">
        <v>-1.5957600141662307</v>
      </c>
      <c r="Q52" s="90">
        <v>22.9</v>
      </c>
      <c r="R52" s="90">
        <v>28.9</v>
      </c>
      <c r="S52" s="91">
        <v>28.670489398586476</v>
      </c>
      <c r="T52" s="90">
        <v>10.6</v>
      </c>
      <c r="U52" s="90">
        <v>12.1</v>
      </c>
      <c r="V52" s="90">
        <v>11.668222429657288</v>
      </c>
      <c r="W52" s="90">
        <v>12.3</v>
      </c>
      <c r="X52" s="90">
        <v>16.8</v>
      </c>
      <c r="Y52" s="90">
        <v>16.935591412188291</v>
      </c>
      <c r="Z52" s="90">
        <v>3.7</v>
      </c>
      <c r="AA52" s="90">
        <v>4</v>
      </c>
      <c r="AB52" s="90">
        <v>5.0584455533529296</v>
      </c>
      <c r="AC52" s="90">
        <v>3</v>
      </c>
      <c r="AD52" s="90">
        <v>3.3</v>
      </c>
      <c r="AE52" s="90">
        <v>4.1697997128990361</v>
      </c>
      <c r="AF52" s="90">
        <v>0.7</v>
      </c>
      <c r="AG52" s="90">
        <v>0.7</v>
      </c>
      <c r="AH52" s="90">
        <v>0.89236683141131246</v>
      </c>
      <c r="AI52" s="90">
        <v>5.0999999999999996</v>
      </c>
      <c r="AJ52" s="90">
        <v>4.8</v>
      </c>
      <c r="AK52" s="90">
        <v>5.5347134426823601</v>
      </c>
      <c r="AL52" s="94">
        <v>1.77</v>
      </c>
      <c r="AM52" s="94">
        <v>2.04</v>
      </c>
      <c r="AN52" s="94">
        <v>2.1527317352397346</v>
      </c>
      <c r="AO52" s="94">
        <v>1.42</v>
      </c>
      <c r="AP52" s="94">
        <v>1.27</v>
      </c>
      <c r="AQ52" s="70">
        <v>1.1569371082316242</v>
      </c>
      <c r="AR52" s="25"/>
      <c r="AS52" s="25"/>
      <c r="AT52" s="25"/>
    </row>
    <row r="53" spans="1:46" s="7" customFormat="1" ht="16.600000000000001" customHeight="1" x14ac:dyDescent="0.15">
      <c r="A53" s="162" t="s">
        <v>198</v>
      </c>
      <c r="B53" s="90">
        <v>8</v>
      </c>
      <c r="C53" s="90">
        <v>6.8</v>
      </c>
      <c r="D53" s="91">
        <v>7.5064560461470302</v>
      </c>
      <c r="E53" s="90">
        <v>10.3</v>
      </c>
      <c r="F53" s="90">
        <v>11.3</v>
      </c>
      <c r="G53" s="91">
        <v>9.0160826168095429</v>
      </c>
      <c r="H53" s="90">
        <v>1.9</v>
      </c>
      <c r="I53" s="90">
        <v>2</v>
      </c>
      <c r="J53" s="91">
        <v>1.8507094386181369</v>
      </c>
      <c r="K53" s="90">
        <v>0.9</v>
      </c>
      <c r="L53" s="90">
        <v>1</v>
      </c>
      <c r="M53" s="91">
        <v>0.68544794022893962</v>
      </c>
      <c r="N53" s="215">
        <v>-2.2999999999999998</v>
      </c>
      <c r="O53" s="214">
        <v>-4.5</v>
      </c>
      <c r="P53" s="258">
        <v>-1.5027996943180444</v>
      </c>
      <c r="Q53" s="90">
        <v>22</v>
      </c>
      <c r="R53" s="90">
        <v>28</v>
      </c>
      <c r="S53" s="91">
        <v>28.371628371628372</v>
      </c>
      <c r="T53" s="90">
        <v>10.6</v>
      </c>
      <c r="U53" s="90">
        <v>11.1</v>
      </c>
      <c r="V53" s="90">
        <v>10.656010656010656</v>
      </c>
      <c r="W53" s="90">
        <v>11.4</v>
      </c>
      <c r="X53" s="90">
        <v>16.899999999999999</v>
      </c>
      <c r="Y53" s="90">
        <v>17.715617715617718</v>
      </c>
      <c r="Z53" s="90">
        <v>3.7</v>
      </c>
      <c r="AA53" s="90">
        <v>4.0999999999999996</v>
      </c>
      <c r="AB53" s="90">
        <v>4.3023970497848802</v>
      </c>
      <c r="AC53" s="90">
        <v>3</v>
      </c>
      <c r="AD53" s="90">
        <v>3.4</v>
      </c>
      <c r="AE53" s="90">
        <v>3.6877688998156115</v>
      </c>
      <c r="AF53" s="90">
        <v>0.7</v>
      </c>
      <c r="AG53" s="90">
        <v>0.7</v>
      </c>
      <c r="AH53" s="90">
        <v>0.61690314620604569</v>
      </c>
      <c r="AI53" s="90">
        <v>5.0999999999999996</v>
      </c>
      <c r="AJ53" s="90">
        <v>4.8</v>
      </c>
      <c r="AK53" s="90">
        <v>5.5569076220705966</v>
      </c>
      <c r="AL53" s="94">
        <v>18.100000000000001</v>
      </c>
      <c r="AM53" s="94">
        <v>2.09</v>
      </c>
      <c r="AN53" s="94">
        <v>2.3112619479945482</v>
      </c>
      <c r="AO53" s="94">
        <v>1.45</v>
      </c>
      <c r="AP53" s="94">
        <v>1.31</v>
      </c>
      <c r="AQ53" s="70">
        <v>1.1817229156793745</v>
      </c>
      <c r="AR53" s="25"/>
      <c r="AS53" s="25"/>
      <c r="AT53" s="25"/>
    </row>
    <row r="54" spans="1:46" s="7" customFormat="1" ht="16.600000000000001" customHeight="1" x14ac:dyDescent="0.15">
      <c r="A54" s="162" t="s">
        <v>199</v>
      </c>
      <c r="B54" s="90">
        <v>7.8</v>
      </c>
      <c r="C54" s="90">
        <v>6.6</v>
      </c>
      <c r="D54" s="91">
        <v>7.1593975709825086</v>
      </c>
      <c r="E54" s="90">
        <v>10.5</v>
      </c>
      <c r="F54" s="90">
        <v>11.6</v>
      </c>
      <c r="G54" s="91">
        <v>9.4485052887426253</v>
      </c>
      <c r="H54" s="90">
        <v>2</v>
      </c>
      <c r="I54" s="90">
        <v>2.2000000000000002</v>
      </c>
      <c r="J54" s="91">
        <v>2.0683260823051137</v>
      </c>
      <c r="K54" s="90">
        <v>0.9</v>
      </c>
      <c r="L54" s="90">
        <v>0.9</v>
      </c>
      <c r="M54" s="91">
        <v>0.85585906854004701</v>
      </c>
      <c r="N54" s="215">
        <v>-2.6</v>
      </c>
      <c r="O54" s="214">
        <v>-5</v>
      </c>
      <c r="P54" s="258">
        <v>-2.2891077177601158</v>
      </c>
      <c r="Q54" s="90">
        <v>21</v>
      </c>
      <c r="R54" s="90">
        <v>25</v>
      </c>
      <c r="S54" s="91">
        <v>23.947093630351549</v>
      </c>
      <c r="T54" s="90">
        <v>10.1</v>
      </c>
      <c r="U54" s="90">
        <v>9.6</v>
      </c>
      <c r="V54" s="90">
        <v>7.5182735816219974</v>
      </c>
      <c r="W54" s="90">
        <v>10.9</v>
      </c>
      <c r="X54" s="90">
        <v>15.4</v>
      </c>
      <c r="Y54" s="90">
        <v>16.428820048729552</v>
      </c>
      <c r="Z54" s="90">
        <v>3.6</v>
      </c>
      <c r="AA54" s="90">
        <v>3.3</v>
      </c>
      <c r="AB54" s="90">
        <v>3.3430542712852978</v>
      </c>
      <c r="AC54" s="90">
        <v>2.9</v>
      </c>
      <c r="AD54" s="90">
        <v>2.5</v>
      </c>
      <c r="AE54" s="90">
        <v>2.7028949427413047</v>
      </c>
      <c r="AF54" s="90">
        <v>0.7</v>
      </c>
      <c r="AG54" s="90">
        <v>0.8</v>
      </c>
      <c r="AH54" s="90">
        <v>0.64189430140503534</v>
      </c>
      <c r="AI54" s="90">
        <v>5</v>
      </c>
      <c r="AJ54" s="90">
        <v>4.5999999999999996</v>
      </c>
      <c r="AK54" s="90">
        <v>5.3589528213010071</v>
      </c>
      <c r="AL54" s="94">
        <v>1.73</v>
      </c>
      <c r="AM54" s="94">
        <v>1.97</v>
      </c>
      <c r="AN54" s="94">
        <v>2.0914979281609267</v>
      </c>
      <c r="AO54" s="94">
        <v>1.44</v>
      </c>
      <c r="AP54" s="94">
        <v>1.29</v>
      </c>
      <c r="AQ54" s="70">
        <v>1.157407063877635</v>
      </c>
      <c r="AR54" s="25"/>
      <c r="AS54" s="25"/>
      <c r="AT54" s="25"/>
    </row>
    <row r="55" spans="1:46" s="7" customFormat="1" ht="16.600000000000001" customHeight="1" x14ac:dyDescent="0.15">
      <c r="A55" s="162" t="s">
        <v>200</v>
      </c>
      <c r="B55" s="90">
        <v>7.6</v>
      </c>
      <c r="C55" s="90">
        <v>6.4</v>
      </c>
      <c r="D55" s="91">
        <v>7.0410480723086746</v>
      </c>
      <c r="E55" s="90">
        <v>10.8</v>
      </c>
      <c r="F55" s="90">
        <v>11.8</v>
      </c>
      <c r="G55" s="91">
        <v>9.5103310479602303</v>
      </c>
      <c r="H55" s="90">
        <v>1.9</v>
      </c>
      <c r="I55" s="90">
        <v>1.9</v>
      </c>
      <c r="J55" s="91">
        <v>1.8088416178279429</v>
      </c>
      <c r="K55" s="90">
        <v>0.9</v>
      </c>
      <c r="L55" s="90">
        <v>1</v>
      </c>
      <c r="M55" s="91">
        <v>1.0129513059836481</v>
      </c>
      <c r="N55" s="215">
        <v>-3.2</v>
      </c>
      <c r="O55" s="214">
        <v>-5.4</v>
      </c>
      <c r="P55" s="258">
        <v>-2.4692829756515553</v>
      </c>
      <c r="Q55" s="90">
        <v>21.1</v>
      </c>
      <c r="R55" s="90">
        <v>28.3</v>
      </c>
      <c r="S55" s="91">
        <v>28.264079308162838</v>
      </c>
      <c r="T55" s="90">
        <v>10.1</v>
      </c>
      <c r="U55" s="90">
        <v>12.3</v>
      </c>
      <c r="V55" s="90">
        <v>12.514940589186528</v>
      </c>
      <c r="W55" s="90">
        <v>11</v>
      </c>
      <c r="X55" s="90">
        <v>16</v>
      </c>
      <c r="Y55" s="90">
        <v>15.749138718976305</v>
      </c>
      <c r="Z55" s="90">
        <v>3.5</v>
      </c>
      <c r="AA55" s="90">
        <v>4.4000000000000004</v>
      </c>
      <c r="AB55" s="90">
        <v>4.1828934083369393</v>
      </c>
      <c r="AC55" s="90">
        <v>2.8</v>
      </c>
      <c r="AD55" s="90">
        <v>3.6</v>
      </c>
      <c r="AE55" s="90">
        <v>3.2453483340545217</v>
      </c>
      <c r="AF55" s="90">
        <v>0.7</v>
      </c>
      <c r="AG55" s="90">
        <v>0.8</v>
      </c>
      <c r="AH55" s="90">
        <v>0.94059764127053036</v>
      </c>
      <c r="AI55" s="90">
        <v>4.9000000000000004</v>
      </c>
      <c r="AJ55" s="90">
        <v>4.5</v>
      </c>
      <c r="AK55" s="90">
        <v>5.1627220291423281</v>
      </c>
      <c r="AL55" s="94">
        <v>1.7</v>
      </c>
      <c r="AM55" s="94">
        <v>1.92</v>
      </c>
      <c r="AN55" s="94">
        <v>2.0393108627054213</v>
      </c>
      <c r="AO55" s="94">
        <v>1.43</v>
      </c>
      <c r="AP55" s="94">
        <v>1.29</v>
      </c>
      <c r="AQ55" s="70">
        <v>1.1608072273710901</v>
      </c>
      <c r="AR55" s="25"/>
      <c r="AS55" s="25"/>
      <c r="AT55" s="25"/>
    </row>
    <row r="56" spans="1:46" s="7" customFormat="1" ht="16.600000000000001" customHeight="1" x14ac:dyDescent="0.15">
      <c r="A56" s="199" t="s">
        <v>202</v>
      </c>
      <c r="B56" s="251">
        <v>7.6</v>
      </c>
      <c r="C56" s="251">
        <v>6.4</v>
      </c>
      <c r="D56" s="216">
        <f>'1'!F57</f>
        <v>6.7387611015595592</v>
      </c>
      <c r="E56" s="251">
        <v>10.8</v>
      </c>
      <c r="F56" s="251">
        <v>11.8</v>
      </c>
      <c r="G56" s="216">
        <f>'1'!H57</f>
        <v>9.839059177797898</v>
      </c>
      <c r="H56" s="251">
        <v>1.9</v>
      </c>
      <c r="I56" s="251">
        <v>1.9</v>
      </c>
      <c r="J56" s="216">
        <f>'1'!J57</f>
        <v>2.5664251207729469</v>
      </c>
      <c r="K56" s="251">
        <v>0.9</v>
      </c>
      <c r="L56" s="251">
        <v>1</v>
      </c>
      <c r="M56" s="216">
        <f>'1'!L57</f>
        <v>1.5096618357487923</v>
      </c>
      <c r="N56" s="260">
        <v>-3.2</v>
      </c>
      <c r="O56" s="252">
        <v>-5.4</v>
      </c>
      <c r="P56" s="259">
        <f>'1'!N57</f>
        <v>-3.1002980762383392</v>
      </c>
      <c r="Q56" s="251">
        <v>21.1</v>
      </c>
      <c r="R56" s="251">
        <v>28.3</v>
      </c>
      <c r="S56" s="216">
        <f>'1'!P57</f>
        <v>25.452405473002795</v>
      </c>
      <c r="T56" s="251">
        <v>10.1</v>
      </c>
      <c r="U56" s="251">
        <v>12.3</v>
      </c>
      <c r="V56" s="217">
        <f>'1'!R57</f>
        <v>10.151537442989554</v>
      </c>
      <c r="W56" s="251">
        <v>11</v>
      </c>
      <c r="X56" s="251">
        <v>16</v>
      </c>
      <c r="Y56" s="217">
        <f>'1'!T57</f>
        <v>15.300868030013241</v>
      </c>
      <c r="Z56" s="251">
        <v>3.5</v>
      </c>
      <c r="AA56" s="251">
        <v>4.4000000000000004</v>
      </c>
      <c r="AB56" s="217">
        <f>'1'!V57</f>
        <v>3.5391566265060241</v>
      </c>
      <c r="AC56" s="251">
        <v>2.8</v>
      </c>
      <c r="AD56" s="251">
        <v>3.6</v>
      </c>
      <c r="AE56" s="217">
        <f>'1'!X57</f>
        <v>2.4096385542168677</v>
      </c>
      <c r="AF56" s="251">
        <v>0.7</v>
      </c>
      <c r="AG56" s="251">
        <v>0.8</v>
      </c>
      <c r="AH56" s="217">
        <f>'1'!Z57</f>
        <v>1.1322463768115942</v>
      </c>
      <c r="AI56" s="251">
        <v>4.9000000000000004</v>
      </c>
      <c r="AJ56" s="251">
        <v>4.5</v>
      </c>
      <c r="AK56" s="217">
        <f>'1'!AB57</f>
        <v>5.0245683998494357</v>
      </c>
      <c r="AL56" s="253">
        <v>1.7</v>
      </c>
      <c r="AM56" s="253">
        <v>1.92</v>
      </c>
      <c r="AN56" s="218">
        <f>'1'!AD57</f>
        <v>2.0468579915968954</v>
      </c>
      <c r="AO56" s="253">
        <v>1.43</v>
      </c>
      <c r="AP56" s="253">
        <v>1.29</v>
      </c>
      <c r="AQ56" s="208">
        <f>'1'!AE57</f>
        <v>1.137415445058547</v>
      </c>
      <c r="AR56" s="25"/>
      <c r="AS56" s="25"/>
      <c r="AT56" s="25"/>
    </row>
    <row r="57" spans="1:46" s="1" customFormat="1" ht="16.600000000000001" customHeight="1" x14ac:dyDescent="0.15">
      <c r="A57" s="30" t="s">
        <v>193</v>
      </c>
      <c r="B57" s="97"/>
      <c r="C57" s="97"/>
      <c r="D57" s="97"/>
      <c r="E57" s="29"/>
      <c r="F57" s="29"/>
      <c r="G57" s="98"/>
      <c r="H57" s="98"/>
      <c r="I57" s="98"/>
      <c r="J57" s="98"/>
      <c r="K57" s="98"/>
      <c r="L57" s="98"/>
      <c r="M57" s="98"/>
      <c r="N57" s="98"/>
      <c r="O57" s="98"/>
      <c r="P57" s="98"/>
      <c r="Q57" s="98"/>
      <c r="R57" s="98"/>
      <c r="S57" s="98"/>
      <c r="T57" s="98"/>
      <c r="U57" s="98"/>
      <c r="V57" s="98"/>
      <c r="W57" s="98"/>
      <c r="X57" s="98"/>
      <c r="Y57" s="33"/>
      <c r="Z57" s="33"/>
      <c r="AA57" s="98"/>
      <c r="AB57" s="98"/>
      <c r="AC57" s="98"/>
      <c r="AD57" s="98"/>
      <c r="AE57" s="98"/>
      <c r="AF57" s="98"/>
      <c r="AG57" s="98"/>
      <c r="AH57" s="98"/>
      <c r="AI57" s="98"/>
      <c r="AJ57" s="98"/>
      <c r="AK57" s="98"/>
      <c r="AL57" s="98"/>
      <c r="AM57" s="98"/>
      <c r="AN57" s="98"/>
      <c r="AO57" s="98"/>
      <c r="AP57" s="98"/>
      <c r="AQ57" s="33"/>
    </row>
    <row r="58" spans="1:46" s="1" customFormat="1" ht="16.600000000000001" customHeight="1" x14ac:dyDescent="0.15">
      <c r="A58" s="30" t="s">
        <v>153</v>
      </c>
      <c r="B58" s="97"/>
      <c r="C58" s="97"/>
      <c r="D58" s="97"/>
      <c r="E58" s="29"/>
      <c r="F58" s="29"/>
      <c r="G58" s="98"/>
      <c r="J58" s="30"/>
      <c r="K58" s="98" t="s">
        <v>159</v>
      </c>
      <c r="L58" s="98"/>
      <c r="N58" s="98"/>
      <c r="O58" s="98"/>
      <c r="P58" s="98"/>
      <c r="Q58" s="13"/>
      <c r="R58" s="98"/>
      <c r="S58" s="98"/>
      <c r="T58" s="13" t="s">
        <v>158</v>
      </c>
      <c r="U58" s="98"/>
      <c r="V58" s="98"/>
      <c r="W58" s="98"/>
      <c r="X58" s="98"/>
      <c r="Y58" s="98"/>
      <c r="Z58" s="98"/>
      <c r="AA58" s="98"/>
      <c r="AB58" s="98"/>
      <c r="AC58" s="98"/>
      <c r="AD58" s="33"/>
      <c r="AE58" s="98"/>
      <c r="AF58" s="98"/>
      <c r="AG58" s="98"/>
      <c r="AH58" s="98"/>
      <c r="AI58" s="98"/>
      <c r="AJ58" s="98"/>
      <c r="AK58" s="98"/>
      <c r="AL58" s="98"/>
      <c r="AM58" s="98"/>
      <c r="AN58" s="98"/>
      <c r="AO58" s="33"/>
      <c r="AP58" s="98"/>
      <c r="AQ58" s="33"/>
    </row>
    <row r="59" spans="1:46" s="1" customFormat="1" ht="12.15" x14ac:dyDescent="0.15">
      <c r="A59" s="33"/>
      <c r="B59" s="97"/>
      <c r="C59" s="97"/>
      <c r="D59" s="97"/>
      <c r="E59" s="29"/>
      <c r="F59" s="29"/>
      <c r="G59" s="98"/>
      <c r="H59" s="98"/>
      <c r="I59" s="98"/>
      <c r="J59" s="98"/>
      <c r="K59" s="98"/>
      <c r="L59" s="33"/>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33"/>
    </row>
    <row r="60" spans="1:46" x14ac:dyDescent="0.15">
      <c r="A60" s="30"/>
      <c r="B60" s="27"/>
      <c r="C60" s="27"/>
      <c r="D60" s="27"/>
      <c r="E60" s="28"/>
      <c r="F60" s="28"/>
    </row>
    <row r="61" spans="1:46" x14ac:dyDescent="0.15">
      <c r="A61" s="18"/>
      <c r="B61" s="27"/>
      <c r="C61" s="27"/>
      <c r="D61" s="27"/>
      <c r="E61" s="28"/>
      <c r="F61" s="28"/>
    </row>
  </sheetData>
  <mergeCells count="15">
    <mergeCell ref="A3:A4"/>
    <mergeCell ref="B3:D3"/>
    <mergeCell ref="E3:G3"/>
    <mergeCell ref="N3:P3"/>
    <mergeCell ref="K3:M3"/>
    <mergeCell ref="H3:J3"/>
    <mergeCell ref="AO3:AQ3"/>
    <mergeCell ref="Q3:S3"/>
    <mergeCell ref="AI3:AK3"/>
    <mergeCell ref="AL3:AN3"/>
    <mergeCell ref="W3:Y3"/>
    <mergeCell ref="T3:V3"/>
    <mergeCell ref="Z3:AB3"/>
    <mergeCell ref="AC3:AE3"/>
    <mergeCell ref="AF3:AH3"/>
  </mergeCells>
  <phoneticPr fontId="14"/>
  <pageMargins left="0.43307086614173229" right="0.39370078740157483" top="0.78740157480314965" bottom="0.35433070866141736"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7"/>
  <sheetViews>
    <sheetView zoomScale="85" zoomScaleNormal="85" workbookViewId="0"/>
  </sheetViews>
  <sheetFormatPr defaultRowHeight="12.85" x14ac:dyDescent="0.15"/>
  <cols>
    <col min="1" max="1" width="14.5" customWidth="1"/>
    <col min="2" max="2" width="6.875" customWidth="1"/>
    <col min="3" max="4" width="6.25" customWidth="1"/>
    <col min="5" max="7" width="6.5" customWidth="1"/>
    <col min="8" max="8" width="6.875" customWidth="1"/>
    <col min="9" max="10" width="6.25" customWidth="1"/>
    <col min="11" max="13" width="5.75" customWidth="1"/>
    <col min="14" max="16" width="5.875" customWidth="1"/>
    <col min="17" max="19" width="7.875" customWidth="1"/>
    <col min="20" max="20" width="6.125" customWidth="1"/>
    <col min="21" max="21" width="6" customWidth="1"/>
    <col min="22" max="22" width="6.125" customWidth="1"/>
    <col min="23" max="25" width="6.25" customWidth="1"/>
    <col min="26" max="26" width="7" customWidth="1"/>
    <col min="27" max="27" width="6.25" customWidth="1"/>
    <col min="28" max="28" width="6.625" customWidth="1"/>
  </cols>
  <sheetData>
    <row r="1" spans="1:27" ht="14.3" x14ac:dyDescent="0.15">
      <c r="A1" s="34" t="s">
        <v>99</v>
      </c>
      <c r="B1" s="34"/>
      <c r="C1" s="34"/>
      <c r="D1" s="77"/>
      <c r="E1" s="77"/>
      <c r="F1" s="77"/>
      <c r="G1" s="77"/>
      <c r="H1" s="77"/>
      <c r="I1" s="77"/>
      <c r="J1" s="77"/>
      <c r="K1" s="77"/>
      <c r="L1" s="77"/>
      <c r="M1" s="77"/>
      <c r="N1" s="77"/>
      <c r="O1" s="77"/>
      <c r="P1" s="77"/>
      <c r="Q1" s="77"/>
      <c r="R1" s="77"/>
      <c r="S1" s="77"/>
      <c r="T1" s="77"/>
      <c r="U1" s="77"/>
      <c r="V1" s="77"/>
      <c r="W1" s="77"/>
      <c r="X1" s="77"/>
      <c r="Y1" s="77"/>
      <c r="Z1" s="77"/>
      <c r="AA1" s="77"/>
    </row>
    <row r="2" spans="1:27"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27" s="1" customFormat="1" ht="18" customHeight="1" x14ac:dyDescent="0.15">
      <c r="A3" s="290" t="s">
        <v>13</v>
      </c>
      <c r="B3" s="294" t="s">
        <v>10</v>
      </c>
      <c r="C3" s="294"/>
      <c r="D3" s="294"/>
      <c r="E3" s="293" t="s">
        <v>72</v>
      </c>
      <c r="F3" s="293"/>
      <c r="G3" s="293"/>
      <c r="H3" s="294" t="s">
        <v>11</v>
      </c>
      <c r="I3" s="294"/>
      <c r="J3" s="294"/>
      <c r="K3" s="294" t="s">
        <v>53</v>
      </c>
      <c r="L3" s="294"/>
      <c r="M3" s="295"/>
      <c r="N3" s="292" t="s">
        <v>54</v>
      </c>
      <c r="O3" s="293"/>
      <c r="P3" s="293"/>
      <c r="Q3" s="294" t="s">
        <v>0</v>
      </c>
      <c r="R3" s="294"/>
      <c r="S3" s="294"/>
      <c r="T3" s="294" t="s">
        <v>12</v>
      </c>
      <c r="U3" s="294"/>
      <c r="V3" s="294"/>
      <c r="W3" s="294" t="s">
        <v>1</v>
      </c>
      <c r="X3" s="294"/>
      <c r="Y3" s="294"/>
      <c r="Z3" s="296" t="s">
        <v>8</v>
      </c>
      <c r="AA3" s="298" t="s">
        <v>9</v>
      </c>
    </row>
    <row r="4" spans="1:27" s="1" customFormat="1" ht="39.950000000000003" x14ac:dyDescent="0.15">
      <c r="A4" s="291"/>
      <c r="B4" s="99" t="s">
        <v>2</v>
      </c>
      <c r="C4" s="99" t="s">
        <v>3</v>
      </c>
      <c r="D4" s="99" t="s">
        <v>4</v>
      </c>
      <c r="E4" s="99" t="s">
        <v>2</v>
      </c>
      <c r="F4" s="99" t="s">
        <v>3</v>
      </c>
      <c r="G4" s="99" t="s">
        <v>4</v>
      </c>
      <c r="H4" s="99" t="s">
        <v>2</v>
      </c>
      <c r="I4" s="99" t="s">
        <v>3</v>
      </c>
      <c r="J4" s="99" t="s">
        <v>4</v>
      </c>
      <c r="K4" s="99" t="s">
        <v>2</v>
      </c>
      <c r="L4" s="99" t="s">
        <v>3</v>
      </c>
      <c r="M4" s="100" t="s">
        <v>4</v>
      </c>
      <c r="N4" s="78" t="s">
        <v>2</v>
      </c>
      <c r="O4" s="99" t="s">
        <v>3</v>
      </c>
      <c r="P4" s="99" t="s">
        <v>4</v>
      </c>
      <c r="Q4" s="99" t="s">
        <v>2</v>
      </c>
      <c r="R4" s="99" t="s">
        <v>3</v>
      </c>
      <c r="S4" s="99" t="s">
        <v>4</v>
      </c>
      <c r="T4" s="99" t="s">
        <v>2</v>
      </c>
      <c r="U4" s="101" t="s">
        <v>6</v>
      </c>
      <c r="V4" s="101" t="s">
        <v>7</v>
      </c>
      <c r="W4" s="99" t="s">
        <v>2</v>
      </c>
      <c r="X4" s="102" t="s">
        <v>14</v>
      </c>
      <c r="Y4" s="102" t="s">
        <v>15</v>
      </c>
      <c r="Z4" s="297"/>
      <c r="AA4" s="299"/>
    </row>
    <row r="5" spans="1:27" s="38" customFormat="1" ht="21.75" customHeight="1" x14ac:dyDescent="0.15">
      <c r="A5" s="168" t="s">
        <v>203</v>
      </c>
      <c r="B5" s="129">
        <v>13821</v>
      </c>
      <c r="C5" s="129">
        <v>7204</v>
      </c>
      <c r="D5" s="129">
        <v>6617</v>
      </c>
      <c r="E5" s="129">
        <v>1304</v>
      </c>
      <c r="F5" s="129">
        <v>598</v>
      </c>
      <c r="G5" s="129">
        <v>706</v>
      </c>
      <c r="H5" s="129">
        <v>18668</v>
      </c>
      <c r="I5" s="129">
        <v>9534</v>
      </c>
      <c r="J5" s="129">
        <v>9134</v>
      </c>
      <c r="K5" s="129">
        <v>25</v>
      </c>
      <c r="L5" s="129">
        <v>9</v>
      </c>
      <c r="M5" s="130">
        <v>16</v>
      </c>
      <c r="N5" s="131">
        <v>14</v>
      </c>
      <c r="O5" s="129">
        <v>7</v>
      </c>
      <c r="P5" s="129">
        <v>7</v>
      </c>
      <c r="Q5" s="132">
        <v>-4847</v>
      </c>
      <c r="R5" s="129">
        <v>-2330</v>
      </c>
      <c r="S5" s="129">
        <v>-2517</v>
      </c>
      <c r="T5" s="129">
        <v>402</v>
      </c>
      <c r="U5" s="129">
        <v>178</v>
      </c>
      <c r="V5" s="129">
        <v>224</v>
      </c>
      <c r="W5" s="129">
        <v>58</v>
      </c>
      <c r="X5" s="129">
        <v>45</v>
      </c>
      <c r="Y5" s="129">
        <v>13</v>
      </c>
      <c r="Z5" s="129">
        <v>10134</v>
      </c>
      <c r="AA5" s="130">
        <v>4003</v>
      </c>
    </row>
    <row r="6" spans="1:27" s="198" customFormat="1" ht="21.75" customHeight="1" x14ac:dyDescent="0.15">
      <c r="A6" s="197" t="s">
        <v>204</v>
      </c>
      <c r="B6" s="184">
        <f t="shared" ref="B6:J6" si="0">SUM(B7:B16)</f>
        <v>13248</v>
      </c>
      <c r="C6" s="116">
        <f t="shared" si="0"/>
        <v>6744</v>
      </c>
      <c r="D6" s="116">
        <f t="shared" si="0"/>
        <v>6504</v>
      </c>
      <c r="E6" s="116">
        <f t="shared" si="0"/>
        <v>1182</v>
      </c>
      <c r="F6" s="116">
        <f t="shared" si="0"/>
        <v>530</v>
      </c>
      <c r="G6" s="116">
        <f t="shared" si="0"/>
        <v>652</v>
      </c>
      <c r="H6" s="116">
        <f t="shared" si="0"/>
        <v>19343</v>
      </c>
      <c r="I6" s="116">
        <f t="shared" si="0"/>
        <v>9925</v>
      </c>
      <c r="J6" s="116">
        <f t="shared" si="0"/>
        <v>9418</v>
      </c>
      <c r="K6" s="116">
        <f t="shared" ref="K6:P6" si="1">SUM(K7:K16)</f>
        <v>34</v>
      </c>
      <c r="L6" s="116">
        <f t="shared" si="1"/>
        <v>16</v>
      </c>
      <c r="M6" s="117">
        <f t="shared" si="1"/>
        <v>18</v>
      </c>
      <c r="N6" s="118">
        <f t="shared" si="1"/>
        <v>20</v>
      </c>
      <c r="O6" s="116">
        <f t="shared" si="1"/>
        <v>11</v>
      </c>
      <c r="P6" s="116">
        <f t="shared" si="1"/>
        <v>9</v>
      </c>
      <c r="Q6" s="116">
        <f t="shared" ref="Q6:AA6" si="2">SUM(Q7:Q16)</f>
        <v>-6095</v>
      </c>
      <c r="R6" s="116">
        <f t="shared" si="2"/>
        <v>-3181</v>
      </c>
      <c r="S6" s="116">
        <f t="shared" si="2"/>
        <v>-2914</v>
      </c>
      <c r="T6" s="116">
        <f t="shared" si="2"/>
        <v>346</v>
      </c>
      <c r="U6" s="116">
        <f t="shared" si="2"/>
        <v>138</v>
      </c>
      <c r="V6" s="116">
        <f t="shared" si="2"/>
        <v>208</v>
      </c>
      <c r="W6" s="116">
        <f t="shared" si="2"/>
        <v>47</v>
      </c>
      <c r="X6" s="116">
        <f t="shared" si="2"/>
        <v>32</v>
      </c>
      <c r="Y6" s="116">
        <f t="shared" si="2"/>
        <v>15</v>
      </c>
      <c r="Z6" s="116">
        <f t="shared" si="2"/>
        <v>9878</v>
      </c>
      <c r="AA6" s="117">
        <f t="shared" si="2"/>
        <v>4024</v>
      </c>
    </row>
    <row r="7" spans="1:27" ht="21.75" customHeight="1" x14ac:dyDescent="0.15">
      <c r="A7" s="174" t="s">
        <v>126</v>
      </c>
      <c r="B7" s="119">
        <f>SUM(C7:D7)</f>
        <v>1744</v>
      </c>
      <c r="C7" s="123">
        <f>'[2]3 月・性別，区別出生数・出生率'!$C$9</f>
        <v>918</v>
      </c>
      <c r="D7" s="123">
        <f>'[2]3 月・性別，区別出生数・出生率'!$C$10</f>
        <v>826</v>
      </c>
      <c r="E7" s="119">
        <f>SUM(F7:G7)</f>
        <v>170</v>
      </c>
      <c r="F7" s="123">
        <f>'[2]19 体重・性別，区別出生数・百分率'!$D$9</f>
        <v>83</v>
      </c>
      <c r="G7" s="123">
        <f>'[2]19 体重・性別，区別出生数・百分率'!$D$10</f>
        <v>87</v>
      </c>
      <c r="H7" s="119">
        <f>SUM(I7:J7)</f>
        <v>2174</v>
      </c>
      <c r="I7" s="123">
        <f>'[3]3　月・性別，区別死亡数'!$C$9</f>
        <v>1056</v>
      </c>
      <c r="J7" s="123">
        <f>'[3]3　月・性別，区別死亡数'!$C$10</f>
        <v>1118</v>
      </c>
      <c r="K7" s="119">
        <f>SUM(L7:M7)</f>
        <v>6</v>
      </c>
      <c r="L7" s="123">
        <f>'[4]3　乳児死亡数，月・性・区別'!$C$8</f>
        <v>3</v>
      </c>
      <c r="M7" s="125">
        <f>'[4]3　乳児死亡数，月・性・区別'!$C$9</f>
        <v>3</v>
      </c>
      <c r="N7" s="120">
        <f>SUM(O7:P7)</f>
        <v>5</v>
      </c>
      <c r="O7" s="127">
        <f>'[4]6　生存期間・性別，区別乳児死亡数'!$O$10</f>
        <v>3</v>
      </c>
      <c r="P7" s="127">
        <f>'[4]6　生存期間・性別，区別乳児死亡数'!$O$11</f>
        <v>2</v>
      </c>
      <c r="Q7" s="119">
        <f t="shared" ref="Q7:Q16" si="3">SUM(R7:S7)</f>
        <v>-430</v>
      </c>
      <c r="R7" s="119">
        <f t="shared" ref="R7:R16" si="4">C7-I7</f>
        <v>-138</v>
      </c>
      <c r="S7" s="119">
        <f>D7-J7</f>
        <v>-292</v>
      </c>
      <c r="T7" s="119">
        <f>SUM(U7:V7)</f>
        <v>79</v>
      </c>
      <c r="U7" s="123">
        <f>'[5]4　月・自然-人工別，区別死産数'!B18</f>
        <v>21</v>
      </c>
      <c r="V7" s="123">
        <f>'[5]4　月・自然-人工別，区別死産数'!B30</f>
        <v>58</v>
      </c>
      <c r="W7" s="119">
        <f>SUM(X7:Y7)</f>
        <v>6</v>
      </c>
      <c r="X7" s="127">
        <f>'[6]2　区・性別，22週以後－早期新生児別周産期死亡数・率'!F6</f>
        <v>4</v>
      </c>
      <c r="Y7" s="127">
        <f>'[6]2　区・性別，22週以後－早期新生児別周産期死亡数・率'!J6</f>
        <v>2</v>
      </c>
      <c r="Z7" s="123">
        <f>'[7]3　初婚再婚の組合せ別，区別婚姻件数・再婚割合 '!B6</f>
        <v>1556</v>
      </c>
      <c r="AA7" s="125">
        <f>'[8]2 届出月別，区別離婚件数・百分率'!B6</f>
        <v>537</v>
      </c>
    </row>
    <row r="8" spans="1:27" ht="21.75" customHeight="1" x14ac:dyDescent="0.15">
      <c r="A8" s="174" t="s">
        <v>127</v>
      </c>
      <c r="B8" s="119">
        <f t="shared" ref="B8:B16" si="5">SUM(C8:D8)</f>
        <v>1847</v>
      </c>
      <c r="C8" s="123">
        <f>'[2]3 月・性別，区別出生数・出生率'!$C$12</f>
        <v>922</v>
      </c>
      <c r="D8" s="123">
        <f>'[2]3 月・性別，区別出生数・出生率'!$C$13</f>
        <v>925</v>
      </c>
      <c r="E8" s="119">
        <f t="shared" ref="E8:E16" si="6">SUM(F8:G8)</f>
        <v>163</v>
      </c>
      <c r="F8" s="123">
        <f>'[2]19 体重・性別，区別出生数・百分率'!$D$12</f>
        <v>76</v>
      </c>
      <c r="G8" s="123">
        <f>'[2]19 体重・性別，区別出生数・百分率'!$D$13</f>
        <v>87</v>
      </c>
      <c r="H8" s="119">
        <f t="shared" ref="H8:H16" si="7">SUM(I8:J8)</f>
        <v>2842</v>
      </c>
      <c r="I8" s="123">
        <f>'[3]3　月・性別，区別死亡数'!$C$12</f>
        <v>1477</v>
      </c>
      <c r="J8" s="123">
        <f>'[3]3　月・性別，区別死亡数'!$C$13</f>
        <v>1365</v>
      </c>
      <c r="K8" s="119">
        <f t="shared" ref="K8:K16" si="8">SUM(L8:M8)</f>
        <v>3</v>
      </c>
      <c r="L8" s="123">
        <f>'[4]3　乳児死亡数，月・性・区別'!$C$11</f>
        <v>2</v>
      </c>
      <c r="M8" s="125">
        <f>'[4]3　乳児死亡数，月・性・区別'!$C$12</f>
        <v>1</v>
      </c>
      <c r="N8" s="120">
        <f t="shared" ref="N8:N16" si="9">SUM(O8:P8)</f>
        <v>1</v>
      </c>
      <c r="O8" s="127">
        <f>'[4]6　生存期間・性別，区別乳児死亡数'!$O$13</f>
        <v>1</v>
      </c>
      <c r="P8" s="127">
        <f>'[4]6　生存期間・性別，区別乳児死亡数'!$O$14</f>
        <v>0</v>
      </c>
      <c r="Q8" s="119">
        <f t="shared" si="3"/>
        <v>-995</v>
      </c>
      <c r="R8" s="119">
        <f t="shared" si="4"/>
        <v>-555</v>
      </c>
      <c r="S8" s="119">
        <f t="shared" ref="S8:S16" si="10">D8-J8</f>
        <v>-440</v>
      </c>
      <c r="T8" s="119">
        <f t="shared" ref="T8:T16" si="11">SUM(U8:V8)</f>
        <v>37</v>
      </c>
      <c r="U8" s="123">
        <f>'[5]4　月・自然-人工別，区別死産数'!B19</f>
        <v>20</v>
      </c>
      <c r="V8" s="123">
        <f>'[5]4　月・自然-人工別，区別死産数'!B31</f>
        <v>17</v>
      </c>
      <c r="W8" s="119">
        <f t="shared" ref="W8:W16" si="12">SUM(X8:Y8)</f>
        <v>8</v>
      </c>
      <c r="X8" s="127">
        <f>'[6]2　区・性別，22週以後－早期新生児別周産期死亡数・率'!F7</f>
        <v>7</v>
      </c>
      <c r="Y8" s="127">
        <f>'[6]2　区・性別，22週以後－早期新生児別周産期死亡数・率'!J7</f>
        <v>1</v>
      </c>
      <c r="Z8" s="123">
        <f>'[7]3　初婚再婚の組合せ別，区別婚姻件数・再婚割合 '!B7</f>
        <v>1213</v>
      </c>
      <c r="AA8" s="125">
        <f>'[8]2 届出月別，区別離婚件数・百分率'!B7</f>
        <v>601</v>
      </c>
    </row>
    <row r="9" spans="1:27" ht="21.75" customHeight="1" x14ac:dyDescent="0.15">
      <c r="A9" s="174" t="s">
        <v>128</v>
      </c>
      <c r="B9" s="119">
        <f t="shared" si="5"/>
        <v>1978</v>
      </c>
      <c r="C9" s="123">
        <f>'[2]3 月・性別，区別出生数・出生率'!$C$15</f>
        <v>995</v>
      </c>
      <c r="D9" s="123">
        <f>'[2]3 月・性別，区別出生数・出生率'!$C$16</f>
        <v>983</v>
      </c>
      <c r="E9" s="119">
        <f t="shared" si="6"/>
        <v>163</v>
      </c>
      <c r="F9" s="123">
        <f>'[2]19 体重・性別，区別出生数・百分率'!$D$15</f>
        <v>70</v>
      </c>
      <c r="G9" s="123">
        <f>'[2]19 体重・性別，区別出生数・百分率'!$D$16</f>
        <v>93</v>
      </c>
      <c r="H9" s="119">
        <f t="shared" si="7"/>
        <v>2512</v>
      </c>
      <c r="I9" s="123">
        <f>'[3]3　月・性別，区別死亡数'!$C$15</f>
        <v>1319</v>
      </c>
      <c r="J9" s="123">
        <f>'[3]3　月・性別，区別死亡数'!$C$16</f>
        <v>1193</v>
      </c>
      <c r="K9" s="119">
        <f t="shared" si="8"/>
        <v>5</v>
      </c>
      <c r="L9" s="123">
        <f>'[4]3　乳児死亡数，月・性・区別'!$C$14</f>
        <v>3</v>
      </c>
      <c r="M9" s="125">
        <f>'[4]3　乳児死亡数，月・性・区別'!$C$15</f>
        <v>2</v>
      </c>
      <c r="N9" s="120">
        <f t="shared" si="9"/>
        <v>4</v>
      </c>
      <c r="O9" s="127">
        <f>'[4]6　生存期間・性別，区別乳児死亡数'!$O$16</f>
        <v>3</v>
      </c>
      <c r="P9" s="127">
        <f>'[4]6　生存期間・性別，区別乳児死亡数'!$O$17</f>
        <v>1</v>
      </c>
      <c r="Q9" s="119">
        <f t="shared" si="3"/>
        <v>-534</v>
      </c>
      <c r="R9" s="119">
        <f t="shared" si="4"/>
        <v>-324</v>
      </c>
      <c r="S9" s="119">
        <f t="shared" si="10"/>
        <v>-210</v>
      </c>
      <c r="T9" s="119">
        <f t="shared" si="11"/>
        <v>54</v>
      </c>
      <c r="U9" s="123">
        <f>'[5]4　月・自然-人工別，区別死産数'!B20</f>
        <v>17</v>
      </c>
      <c r="V9" s="123">
        <f>'[5]4　月・自然-人工別，区別死産数'!B32</f>
        <v>37</v>
      </c>
      <c r="W9" s="119">
        <f t="shared" si="12"/>
        <v>5</v>
      </c>
      <c r="X9" s="127">
        <f>'[6]2　区・性別，22週以後－早期新生児別周産期死亡数・率'!F8</f>
        <v>2</v>
      </c>
      <c r="Y9" s="127">
        <f>'[6]2　区・性別，22週以後－早期新生児別周産期死亡数・率'!J8</f>
        <v>3</v>
      </c>
      <c r="Z9" s="123">
        <f>'[7]3　初婚再婚の組合せ別，区別婚姻件数・再婚割合 '!B8</f>
        <v>1408</v>
      </c>
      <c r="AA9" s="125">
        <f>'[8]2 届出月別，区別離婚件数・百分率'!B8</f>
        <v>580</v>
      </c>
    </row>
    <row r="10" spans="1:27" ht="21.75" customHeight="1" x14ac:dyDescent="0.15">
      <c r="A10" s="174" t="s">
        <v>129</v>
      </c>
      <c r="B10" s="119">
        <f t="shared" si="5"/>
        <v>1711</v>
      </c>
      <c r="C10" s="123">
        <f>'[2]3 月・性別，区別出生数・出生率'!$C$18</f>
        <v>882</v>
      </c>
      <c r="D10" s="123">
        <f>'[2]3 月・性別，区別出生数・出生率'!$C$19</f>
        <v>829</v>
      </c>
      <c r="E10" s="119">
        <f t="shared" si="6"/>
        <v>163</v>
      </c>
      <c r="F10" s="123">
        <f>'[2]19 体重・性別，区別出生数・百分率'!$D$18</f>
        <v>75</v>
      </c>
      <c r="G10" s="123">
        <f>'[2]19 体重・性別，区別出生数・百分率'!$D$19</f>
        <v>88</v>
      </c>
      <c r="H10" s="119">
        <f t="shared" si="7"/>
        <v>2032</v>
      </c>
      <c r="I10" s="123">
        <f>'[3]3　月・性別，区別死亡数'!$C$18</f>
        <v>1053</v>
      </c>
      <c r="J10" s="123">
        <f>'[3]3　月・性別，区別死亡数'!$C$19</f>
        <v>979</v>
      </c>
      <c r="K10" s="119">
        <f t="shared" si="8"/>
        <v>4</v>
      </c>
      <c r="L10" s="123">
        <f>'[4]3　乳児死亡数，月・性・区別'!$C$17</f>
        <v>1</v>
      </c>
      <c r="M10" s="125">
        <f>'[4]3　乳児死亡数，月・性・区別'!$C$18</f>
        <v>3</v>
      </c>
      <c r="N10" s="120">
        <f t="shared" si="9"/>
        <v>1</v>
      </c>
      <c r="O10" s="127">
        <f>'[4]6　生存期間・性別，区別乳児死亡数'!$O$19</f>
        <v>0</v>
      </c>
      <c r="P10" s="127">
        <f>'[4]6　生存期間・性別，区別乳児死亡数'!$O$20</f>
        <v>1</v>
      </c>
      <c r="Q10" s="119">
        <f t="shared" si="3"/>
        <v>-321</v>
      </c>
      <c r="R10" s="119">
        <f t="shared" si="4"/>
        <v>-171</v>
      </c>
      <c r="S10" s="119">
        <f t="shared" si="10"/>
        <v>-150</v>
      </c>
      <c r="T10" s="119">
        <f t="shared" si="11"/>
        <v>35</v>
      </c>
      <c r="U10" s="123">
        <f>'[5]4　月・自然-人工別，区別死産数'!B21</f>
        <v>17</v>
      </c>
      <c r="V10" s="123">
        <f>'[5]4　月・自然-人工別，区別死産数'!B33</f>
        <v>18</v>
      </c>
      <c r="W10" s="119">
        <f t="shared" si="12"/>
        <v>4</v>
      </c>
      <c r="X10" s="127">
        <f>'[6]2　区・性別，22週以後－早期新生児別周産期死亡数・率'!F9</f>
        <v>3</v>
      </c>
      <c r="Y10" s="127">
        <f>'[6]2　区・性別，22週以後－早期新生児別周産期死亡数・率'!J9</f>
        <v>1</v>
      </c>
      <c r="Z10" s="123">
        <f>'[7]3　初婚再婚の組合せ別，区別婚姻件数・再婚割合 '!B9</f>
        <v>1455</v>
      </c>
      <c r="AA10" s="125">
        <f>'[8]2 届出月別，区別離婚件数・百分率'!B9</f>
        <v>541</v>
      </c>
    </row>
    <row r="11" spans="1:27" ht="21.75" customHeight="1" x14ac:dyDescent="0.15">
      <c r="A11" s="174" t="s">
        <v>130</v>
      </c>
      <c r="B11" s="119">
        <f t="shared" si="5"/>
        <v>661</v>
      </c>
      <c r="C11" s="123">
        <f>'[2]3 月・性別，区別出生数・出生率'!$C$21</f>
        <v>360</v>
      </c>
      <c r="D11" s="123">
        <f>'[2]3 月・性別，区別出生数・出生率'!$C$22</f>
        <v>301</v>
      </c>
      <c r="E11" s="119">
        <f t="shared" si="6"/>
        <v>60</v>
      </c>
      <c r="F11" s="123">
        <f>'[2]19 体重・性別，区別出生数・百分率'!$D$21</f>
        <v>31</v>
      </c>
      <c r="G11" s="123">
        <f>'[2]19 体重・性別，区別出生数・百分率'!$D$22</f>
        <v>29</v>
      </c>
      <c r="H11" s="119">
        <f t="shared" si="7"/>
        <v>1268</v>
      </c>
      <c r="I11" s="123">
        <f>'[3]3　月・性別，区別死亡数'!$C$21</f>
        <v>625</v>
      </c>
      <c r="J11" s="123">
        <f>'[3]3　月・性別，区別死亡数'!$C$22</f>
        <v>643</v>
      </c>
      <c r="K11" s="119">
        <f t="shared" si="8"/>
        <v>3</v>
      </c>
      <c r="L11" s="123">
        <f>'[4]3　乳児死亡数，月・性・区別'!$C$20</f>
        <v>2</v>
      </c>
      <c r="M11" s="125">
        <f>'[4]3　乳児死亡数，月・性・区別'!$C$21</f>
        <v>1</v>
      </c>
      <c r="N11" s="120">
        <f t="shared" si="9"/>
        <v>2</v>
      </c>
      <c r="O11" s="127">
        <f>'[4]6　生存期間・性別，区別乳児死亡数'!$O$22</f>
        <v>2</v>
      </c>
      <c r="P11" s="127">
        <f>'[4]6　生存期間・性別，区別乳児死亡数'!$O$23</f>
        <v>0</v>
      </c>
      <c r="Q11" s="119">
        <f t="shared" si="3"/>
        <v>-607</v>
      </c>
      <c r="R11" s="119">
        <f t="shared" si="4"/>
        <v>-265</v>
      </c>
      <c r="S11" s="119">
        <f t="shared" si="10"/>
        <v>-342</v>
      </c>
      <c r="T11" s="119">
        <f t="shared" si="11"/>
        <v>16</v>
      </c>
      <c r="U11" s="123">
        <f>'[5]4　月・自然-人工別，区別死産数'!B22</f>
        <v>8</v>
      </c>
      <c r="V11" s="123">
        <f>'[5]4　月・自然-人工別，区別死産数'!B34</f>
        <v>8</v>
      </c>
      <c r="W11" s="119">
        <f t="shared" si="12"/>
        <v>4</v>
      </c>
      <c r="X11" s="127">
        <f>'[6]2　区・性別，22週以後－早期新生児別周産期死亡数・率'!F10</f>
        <v>2</v>
      </c>
      <c r="Y11" s="127">
        <f>'[6]2　区・性別，22週以後－早期新生児別周産期死亡数・率'!J10</f>
        <v>2</v>
      </c>
      <c r="Z11" s="123">
        <f>'[7]3　初婚再婚の組合せ別，区別婚姻件数・再婚割合 '!B10</f>
        <v>440</v>
      </c>
      <c r="AA11" s="125">
        <f>'[8]2 届出月別，区別離婚件数・百分率'!B10</f>
        <v>196</v>
      </c>
    </row>
    <row r="12" spans="1:27" ht="21.75" customHeight="1" x14ac:dyDescent="0.15">
      <c r="A12" s="174" t="s">
        <v>131</v>
      </c>
      <c r="B12" s="119">
        <f t="shared" si="5"/>
        <v>1682</v>
      </c>
      <c r="C12" s="123">
        <f>'[2]3 月・性別，区別出生数・出生率'!$C$24</f>
        <v>855</v>
      </c>
      <c r="D12" s="123">
        <f>'[2]3 月・性別，区別出生数・出生率'!$C$25</f>
        <v>827</v>
      </c>
      <c r="E12" s="119">
        <f t="shared" si="6"/>
        <v>130</v>
      </c>
      <c r="F12" s="123">
        <f>'[2]19 体重・性別，区別出生数・百分率'!$D$24</f>
        <v>49</v>
      </c>
      <c r="G12" s="123">
        <f>'[2]19 体重・性別，区別出生数・百分率'!$D$25</f>
        <v>81</v>
      </c>
      <c r="H12" s="119">
        <f t="shared" si="7"/>
        <v>2047</v>
      </c>
      <c r="I12" s="123">
        <f>'[3]3　月・性別，区別死亡数'!$C$24</f>
        <v>1047</v>
      </c>
      <c r="J12" s="123">
        <f>'[3]3　月・性別，区別死亡数'!$C$25</f>
        <v>1000</v>
      </c>
      <c r="K12" s="119">
        <f t="shared" si="8"/>
        <v>4</v>
      </c>
      <c r="L12" s="123">
        <f>'[4]3　乳児死亡数，月・性・区別'!$C$23</f>
        <v>2</v>
      </c>
      <c r="M12" s="125">
        <f>'[4]3　乳児死亡数，月・性・区別'!$C$24</f>
        <v>2</v>
      </c>
      <c r="N12" s="120">
        <f t="shared" si="9"/>
        <v>2</v>
      </c>
      <c r="O12" s="127">
        <f>'[4]6　生存期間・性別，区別乳児死亡数'!$O$25</f>
        <v>1</v>
      </c>
      <c r="P12" s="127">
        <f>'[4]6　生存期間・性別，区別乳児死亡数'!$O$26</f>
        <v>1</v>
      </c>
      <c r="Q12" s="119">
        <f t="shared" si="3"/>
        <v>-365</v>
      </c>
      <c r="R12" s="119">
        <f t="shared" si="4"/>
        <v>-192</v>
      </c>
      <c r="S12" s="119">
        <f t="shared" si="10"/>
        <v>-173</v>
      </c>
      <c r="T12" s="119">
        <f t="shared" si="11"/>
        <v>37</v>
      </c>
      <c r="U12" s="123">
        <f>'[5]4　月・自然-人工別，区別死産数'!B23</f>
        <v>16</v>
      </c>
      <c r="V12" s="123">
        <f>'[5]4　月・自然-人工別，区別死産数'!B35</f>
        <v>21</v>
      </c>
      <c r="W12" s="119">
        <f t="shared" si="12"/>
        <v>7</v>
      </c>
      <c r="X12" s="127">
        <f>'[6]2　区・性別，22週以後－早期新生児別周産期死亡数・率'!F11</f>
        <v>5</v>
      </c>
      <c r="Y12" s="127">
        <f>'[6]2　区・性別，22週以後－早期新生児別周産期死亡数・率'!J11</f>
        <v>2</v>
      </c>
      <c r="Z12" s="123">
        <f>'[7]3　初婚再婚の組合せ別，区別婚姻件数・再婚割合 '!B11</f>
        <v>1458</v>
      </c>
      <c r="AA12" s="125">
        <f>'[8]2 届出月別，区別離婚件数・百分率'!B11</f>
        <v>445</v>
      </c>
    </row>
    <row r="13" spans="1:27" ht="21.75" customHeight="1" x14ac:dyDescent="0.15">
      <c r="A13" s="174" t="s">
        <v>132</v>
      </c>
      <c r="B13" s="119">
        <f t="shared" si="5"/>
        <v>644</v>
      </c>
      <c r="C13" s="123">
        <f>'[2]3 月・性別，区別出生数・出生率'!$C$27</f>
        <v>319</v>
      </c>
      <c r="D13" s="123">
        <f>'[2]3 月・性別，区別出生数・出生率'!$C$28</f>
        <v>325</v>
      </c>
      <c r="E13" s="119">
        <f t="shared" si="6"/>
        <v>56</v>
      </c>
      <c r="F13" s="123">
        <f>'[2]19 体重・性別，区別出生数・百分率'!$D$27</f>
        <v>22</v>
      </c>
      <c r="G13" s="123">
        <f>'[2]19 体重・性別，区別出生数・百分率'!$D$28</f>
        <v>34</v>
      </c>
      <c r="H13" s="119">
        <f t="shared" si="7"/>
        <v>1137</v>
      </c>
      <c r="I13" s="123">
        <f>'[3]3　月・性別，区別死亡数'!$C$27</f>
        <v>600</v>
      </c>
      <c r="J13" s="123">
        <f>'[3]3　月・性別，区別死亡数'!$C$28</f>
        <v>537</v>
      </c>
      <c r="K13" s="119">
        <f t="shared" si="8"/>
        <v>2</v>
      </c>
      <c r="L13" s="123">
        <f>'[4]3　乳児死亡数，月・性・区別'!$C$26</f>
        <v>1</v>
      </c>
      <c r="M13" s="125">
        <f>'[4]3　乳児死亡数，月・性・区別'!$C$27</f>
        <v>1</v>
      </c>
      <c r="N13" s="120">
        <f t="shared" si="9"/>
        <v>1</v>
      </c>
      <c r="O13" s="127">
        <f>'[4]6　生存期間・性別，区別乳児死亡数'!$O$28</f>
        <v>0</v>
      </c>
      <c r="P13" s="127">
        <f>'[4]6　生存期間・性別，区別乳児死亡数'!$O$29</f>
        <v>1</v>
      </c>
      <c r="Q13" s="119">
        <f t="shared" si="3"/>
        <v>-493</v>
      </c>
      <c r="R13" s="119">
        <f t="shared" si="4"/>
        <v>-281</v>
      </c>
      <c r="S13" s="119">
        <f t="shared" si="10"/>
        <v>-212</v>
      </c>
      <c r="T13" s="119">
        <f t="shared" si="11"/>
        <v>10</v>
      </c>
      <c r="U13" s="123">
        <f>'[5]4　月・自然-人工別，区別死産数'!B24</f>
        <v>3</v>
      </c>
      <c r="V13" s="123">
        <f>'[5]4　月・自然-人工別，区別死産数'!B36</f>
        <v>7</v>
      </c>
      <c r="W13" s="119">
        <f t="shared" si="12"/>
        <v>1</v>
      </c>
      <c r="X13" s="127">
        <f>'[6]2　区・性別，22週以後－早期新生児別周産期死亡数・率'!F12</f>
        <v>0</v>
      </c>
      <c r="Y13" s="127">
        <f>'[6]2　区・性別，22週以後－早期新生児別周産期死亡数・率'!J12</f>
        <v>1</v>
      </c>
      <c r="Z13" s="123">
        <f>'[7]3　初婚再婚の組合せ別，区別婚姻件数・再婚割合 '!B12</f>
        <v>312</v>
      </c>
      <c r="AA13" s="125">
        <f>'[8]2 届出月別，区別離婚件数・百分率'!B12</f>
        <v>211</v>
      </c>
    </row>
    <row r="14" spans="1:27" ht="21.75" customHeight="1" x14ac:dyDescent="0.15">
      <c r="A14" s="174" t="s">
        <v>133</v>
      </c>
      <c r="B14" s="119">
        <f t="shared" si="5"/>
        <v>642</v>
      </c>
      <c r="C14" s="123">
        <f>'[2]3 月・性別，区別出生数・出生率'!$C$30</f>
        <v>326</v>
      </c>
      <c r="D14" s="123">
        <f>'[2]3 月・性別，区別出生数・出生率'!$C$31</f>
        <v>316</v>
      </c>
      <c r="E14" s="119">
        <f t="shared" si="6"/>
        <v>57</v>
      </c>
      <c r="F14" s="123">
        <f>'[2]19 体重・性別，区別出生数・百分率'!$D$30</f>
        <v>24</v>
      </c>
      <c r="G14" s="123">
        <f>'[2]19 体重・性別，区別出生数・百分率'!$D$31</f>
        <v>33</v>
      </c>
      <c r="H14" s="119">
        <f t="shared" si="7"/>
        <v>1710</v>
      </c>
      <c r="I14" s="123">
        <f>'[3]3　月・性別，区別死亡数'!$C$30</f>
        <v>886</v>
      </c>
      <c r="J14" s="123">
        <f>'[3]3　月・性別，区別死亡数'!$C$31</f>
        <v>824</v>
      </c>
      <c r="K14" s="119">
        <f t="shared" si="8"/>
        <v>2</v>
      </c>
      <c r="L14" s="123">
        <f>'[4]3　乳児死亡数，月・性・区別'!$C$29</f>
        <v>1</v>
      </c>
      <c r="M14" s="125">
        <f>'[4]3　乳児死亡数，月・性・区別'!$C$30</f>
        <v>1</v>
      </c>
      <c r="N14" s="120">
        <f t="shared" si="9"/>
        <v>1</v>
      </c>
      <c r="O14" s="127">
        <f>'[4]6　生存期間・性別，区別乳児死亡数'!$O$31</f>
        <v>0</v>
      </c>
      <c r="P14" s="127">
        <f>'[4]6　生存期間・性別，区別乳児死亡数'!$O$32</f>
        <v>1</v>
      </c>
      <c r="Q14" s="119">
        <f t="shared" si="3"/>
        <v>-1068</v>
      </c>
      <c r="R14" s="119">
        <f t="shared" si="4"/>
        <v>-560</v>
      </c>
      <c r="S14" s="119">
        <f t="shared" si="10"/>
        <v>-508</v>
      </c>
      <c r="T14" s="119">
        <f t="shared" si="11"/>
        <v>22</v>
      </c>
      <c r="U14" s="123">
        <f>'[5]4　月・自然-人工別，区別死産数'!B25</f>
        <v>12</v>
      </c>
      <c r="V14" s="123">
        <f>'[5]4　月・自然-人工別，区別死産数'!B37</f>
        <v>10</v>
      </c>
      <c r="W14" s="119">
        <f t="shared" si="12"/>
        <v>3</v>
      </c>
      <c r="X14" s="127">
        <f>'[6]2　区・性別，22週以後－早期新生児別周産期死亡数・率'!F13</f>
        <v>3</v>
      </c>
      <c r="Y14" s="127">
        <f>'[6]2　区・性別，22週以後－早期新生児別周産期死亡数・率'!J13</f>
        <v>0</v>
      </c>
      <c r="Z14" s="123">
        <f>'[7]3　初婚再婚の組合せ別，区別婚姻件数・再婚割合 '!B13</f>
        <v>445</v>
      </c>
      <c r="AA14" s="125">
        <f>'[8]2 届出月別，区別離婚件数・百分率'!B13</f>
        <v>265</v>
      </c>
    </row>
    <row r="15" spans="1:27" ht="21.75" customHeight="1" x14ac:dyDescent="0.15">
      <c r="A15" s="174" t="s">
        <v>134</v>
      </c>
      <c r="B15" s="119">
        <f t="shared" si="5"/>
        <v>1530</v>
      </c>
      <c r="C15" s="123">
        <f>'[2]3 月・性別，区別出生数・出生率'!$C$33</f>
        <v>772</v>
      </c>
      <c r="D15" s="123">
        <f>'[2]3 月・性別，区別出生数・出生率'!$C$34</f>
        <v>758</v>
      </c>
      <c r="E15" s="119">
        <f t="shared" si="6"/>
        <v>145</v>
      </c>
      <c r="F15" s="123">
        <f>'[2]19 体重・性別，区別出生数・百分率'!$D$33</f>
        <v>70</v>
      </c>
      <c r="G15" s="123">
        <f>'[2]19 体重・性別，区別出生数・百分率'!$D$34</f>
        <v>75</v>
      </c>
      <c r="H15" s="119">
        <f t="shared" si="7"/>
        <v>2067</v>
      </c>
      <c r="I15" s="123">
        <f>'[3]3　月・性別，区別死亡数'!$C$33</f>
        <v>1055</v>
      </c>
      <c r="J15" s="123">
        <f>'[3]3　月・性別，区別死亡数'!$C$34</f>
        <v>1012</v>
      </c>
      <c r="K15" s="119">
        <f t="shared" si="8"/>
        <v>3</v>
      </c>
      <c r="L15" s="123">
        <f>'[4]3　乳児死亡数，月・性・区別'!$C$32</f>
        <v>1</v>
      </c>
      <c r="M15" s="125">
        <f>'[4]3　乳児死亡数，月・性・区別'!$C$33</f>
        <v>2</v>
      </c>
      <c r="N15" s="120">
        <f t="shared" si="9"/>
        <v>2</v>
      </c>
      <c r="O15" s="127">
        <f>'[4]6　生存期間・性別，区別乳児死亡数'!$O$34</f>
        <v>1</v>
      </c>
      <c r="P15" s="127">
        <f>'[4]6　生存期間・性別，区別乳児死亡数'!$O$35</f>
        <v>1</v>
      </c>
      <c r="Q15" s="119">
        <f t="shared" si="3"/>
        <v>-537</v>
      </c>
      <c r="R15" s="119">
        <f t="shared" si="4"/>
        <v>-283</v>
      </c>
      <c r="S15" s="119">
        <f t="shared" si="10"/>
        <v>-254</v>
      </c>
      <c r="T15" s="119">
        <f t="shared" si="11"/>
        <v>40</v>
      </c>
      <c r="U15" s="123">
        <f>'[5]4　月・自然-人工別，区別死産数'!B26</f>
        <v>17</v>
      </c>
      <c r="V15" s="123">
        <f>'[5]4　月・自然-人工別，区別死産数'!B38</f>
        <v>23</v>
      </c>
      <c r="W15" s="119">
        <f t="shared" si="12"/>
        <v>7</v>
      </c>
      <c r="X15" s="127">
        <f>'[6]2　区・性別，22週以後－早期新生児別周産期死亡数・率'!F14</f>
        <v>5</v>
      </c>
      <c r="Y15" s="127">
        <f>'[6]2　区・性別，22週以後－早期新生児別周産期死亡数・率'!J14</f>
        <v>2</v>
      </c>
      <c r="Z15" s="123">
        <f>'[7]3　初婚再婚の組合せ別，区別婚姻件数・再婚割合 '!B14</f>
        <v>1132</v>
      </c>
      <c r="AA15" s="125">
        <f>'[8]2 届出月別，区別離婚件数・百分率'!B14</f>
        <v>402</v>
      </c>
    </row>
    <row r="16" spans="1:27" ht="21.75" customHeight="1" x14ac:dyDescent="0.15">
      <c r="A16" s="175" t="s">
        <v>135</v>
      </c>
      <c r="B16" s="121">
        <f t="shared" si="5"/>
        <v>809</v>
      </c>
      <c r="C16" s="124">
        <f>'[2]3 月・性別，区別出生数・出生率'!$C$36</f>
        <v>395</v>
      </c>
      <c r="D16" s="124">
        <f>'[2]3 月・性別，区別出生数・出生率'!$C$37</f>
        <v>414</v>
      </c>
      <c r="E16" s="121">
        <f t="shared" si="6"/>
        <v>75</v>
      </c>
      <c r="F16" s="124">
        <f>'[2]19 体重・性別，区別出生数・百分率'!$D$36</f>
        <v>30</v>
      </c>
      <c r="G16" s="124">
        <f>'[2]19 体重・性別，区別出生数・百分率'!$D$37</f>
        <v>45</v>
      </c>
      <c r="H16" s="121">
        <f t="shared" si="7"/>
        <v>1554</v>
      </c>
      <c r="I16" s="124">
        <f>'[3]3　月・性別，区別死亡数'!$C$36</f>
        <v>807</v>
      </c>
      <c r="J16" s="124">
        <f>'[3]3　月・性別，区別死亡数'!$C$37</f>
        <v>747</v>
      </c>
      <c r="K16" s="121">
        <f t="shared" si="8"/>
        <v>2</v>
      </c>
      <c r="L16" s="124">
        <f>'[4]3　乳児死亡数，月・性・区別'!$C$35</f>
        <v>0</v>
      </c>
      <c r="M16" s="126">
        <f>'[4]3　乳児死亡数，月・性・区別'!$C$36</f>
        <v>2</v>
      </c>
      <c r="N16" s="122">
        <f t="shared" si="9"/>
        <v>1</v>
      </c>
      <c r="O16" s="128">
        <f>'[4]6　生存期間・性別，区別乳児死亡数'!$O$37</f>
        <v>0</v>
      </c>
      <c r="P16" s="128">
        <f>'[4]6　生存期間・性別，区別乳児死亡数'!$O$38</f>
        <v>1</v>
      </c>
      <c r="Q16" s="121">
        <f t="shared" si="3"/>
        <v>-745</v>
      </c>
      <c r="R16" s="121">
        <f t="shared" si="4"/>
        <v>-412</v>
      </c>
      <c r="S16" s="121">
        <f t="shared" si="10"/>
        <v>-333</v>
      </c>
      <c r="T16" s="121">
        <f t="shared" si="11"/>
        <v>16</v>
      </c>
      <c r="U16" s="124">
        <f>'[5]4　月・自然-人工別，区別死産数'!B27</f>
        <v>7</v>
      </c>
      <c r="V16" s="124">
        <f>'[5]4　月・自然-人工別，区別死産数'!B39</f>
        <v>9</v>
      </c>
      <c r="W16" s="121">
        <f t="shared" si="12"/>
        <v>2</v>
      </c>
      <c r="X16" s="128">
        <f>'[6]2　区・性別，22週以後－早期新生児別周産期死亡数・率'!F15</f>
        <v>1</v>
      </c>
      <c r="Y16" s="128">
        <f>'[6]2　区・性別，22週以後－早期新生児別周産期死亡数・率'!J15</f>
        <v>1</v>
      </c>
      <c r="Z16" s="124">
        <f>'[7]3　初婚再婚の組合せ別，区別婚姻件数・再婚割合 '!B15</f>
        <v>459</v>
      </c>
      <c r="AA16" s="126">
        <f>'[8]2 届出月別，区別離婚件数・百分率'!B15</f>
        <v>246</v>
      </c>
    </row>
    <row r="17" ht="21.05" customHeight="1" x14ac:dyDescent="0.15"/>
  </sheetData>
  <mergeCells count="11">
    <mergeCell ref="Z3:Z4"/>
    <mergeCell ref="AA3:AA4"/>
    <mergeCell ref="Q3:S3"/>
    <mergeCell ref="T3:V3"/>
    <mergeCell ref="W3:Y3"/>
    <mergeCell ref="N3:P3"/>
    <mergeCell ref="A3:A4"/>
    <mergeCell ref="B3:D3"/>
    <mergeCell ref="E3:G3"/>
    <mergeCell ref="H3:J3"/>
    <mergeCell ref="K3:M3"/>
  </mergeCells>
  <phoneticPr fontId="2"/>
  <pageMargins left="0.71" right="0.42" top="0.98" bottom="0.59055118110236227" header="0" footer="0"/>
  <pageSetup paperSize="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9"/>
  <sheetViews>
    <sheetView zoomScale="70" zoomScaleNormal="70" workbookViewId="0"/>
  </sheetViews>
  <sheetFormatPr defaultRowHeight="12.85" x14ac:dyDescent="0.15"/>
  <cols>
    <col min="1" max="1" width="14.5" customWidth="1"/>
    <col min="2" max="7" width="12.125" customWidth="1"/>
    <col min="8" max="15" width="10.875" customWidth="1"/>
  </cols>
  <sheetData>
    <row r="1" spans="1:16" ht="14.3" x14ac:dyDescent="0.15">
      <c r="A1" s="34" t="s">
        <v>98</v>
      </c>
      <c r="B1" s="34"/>
      <c r="C1" s="34"/>
      <c r="D1" s="77"/>
      <c r="E1" s="77"/>
      <c r="F1" s="77"/>
      <c r="G1" s="77"/>
      <c r="H1" s="77"/>
      <c r="I1" s="77"/>
      <c r="J1" s="77"/>
      <c r="K1" s="77"/>
      <c r="L1" s="77"/>
      <c r="M1" s="77"/>
      <c r="N1" s="77"/>
      <c r="O1" s="77"/>
    </row>
    <row r="2" spans="1:16" x14ac:dyDescent="0.15">
      <c r="A2" s="77"/>
      <c r="B2" s="77"/>
      <c r="C2" s="77"/>
      <c r="D2" s="77"/>
      <c r="E2" s="77"/>
      <c r="F2" s="77"/>
      <c r="G2" s="77"/>
      <c r="H2" s="77"/>
      <c r="I2" s="77"/>
      <c r="J2" s="77"/>
      <c r="K2" s="77"/>
      <c r="L2" s="77"/>
      <c r="M2" s="77"/>
      <c r="N2" s="77"/>
      <c r="O2" s="77"/>
    </row>
    <row r="3" spans="1:16" s="1" customFormat="1" ht="18" customHeight="1" x14ac:dyDescent="0.15">
      <c r="A3" s="303" t="s">
        <v>13</v>
      </c>
      <c r="B3" s="305" t="s">
        <v>188</v>
      </c>
      <c r="C3" s="296" t="s">
        <v>19</v>
      </c>
      <c r="D3" s="296" t="s">
        <v>20</v>
      </c>
      <c r="E3" s="296" t="s">
        <v>22</v>
      </c>
      <c r="F3" s="296" t="s">
        <v>23</v>
      </c>
      <c r="G3" s="298" t="s">
        <v>21</v>
      </c>
      <c r="H3" s="302" t="s">
        <v>25</v>
      </c>
      <c r="I3" s="294"/>
      <c r="J3" s="294"/>
      <c r="K3" s="296" t="s">
        <v>24</v>
      </c>
      <c r="L3" s="294"/>
      <c r="M3" s="294"/>
      <c r="N3" s="296" t="s">
        <v>26</v>
      </c>
      <c r="O3" s="298" t="s">
        <v>27</v>
      </c>
      <c r="P3" s="298" t="s">
        <v>169</v>
      </c>
    </row>
    <row r="4" spans="1:16" s="1" customFormat="1" ht="29.95" x14ac:dyDescent="0.15">
      <c r="A4" s="304"/>
      <c r="B4" s="306"/>
      <c r="C4" s="307"/>
      <c r="D4" s="307"/>
      <c r="E4" s="300"/>
      <c r="F4" s="300"/>
      <c r="G4" s="299"/>
      <c r="H4" s="104" t="s">
        <v>28</v>
      </c>
      <c r="I4" s="101" t="s">
        <v>31</v>
      </c>
      <c r="J4" s="101" t="s">
        <v>32</v>
      </c>
      <c r="K4" s="101" t="s">
        <v>28</v>
      </c>
      <c r="L4" s="102" t="s">
        <v>29</v>
      </c>
      <c r="M4" s="102" t="s">
        <v>30</v>
      </c>
      <c r="N4" s="300"/>
      <c r="O4" s="301"/>
      <c r="P4" s="301"/>
    </row>
    <row r="5" spans="1:16" ht="21.75" customHeight="1" x14ac:dyDescent="0.15">
      <c r="A5" s="168" t="s">
        <v>203</v>
      </c>
      <c r="B5" s="192">
        <v>1962918</v>
      </c>
      <c r="C5" s="220">
        <v>7.0410480723086746</v>
      </c>
      <c r="D5" s="220">
        <v>9.5103310479602303</v>
      </c>
      <c r="E5" s="105">
        <v>1.8088416178279429</v>
      </c>
      <c r="F5" s="105">
        <v>1.0129513059836481</v>
      </c>
      <c r="G5" s="106">
        <v>-2.4692829756515553</v>
      </c>
      <c r="H5" s="107">
        <v>28.264079308162838</v>
      </c>
      <c r="I5" s="105">
        <v>12.514940589186528</v>
      </c>
      <c r="J5" s="105">
        <v>15.749138718976305</v>
      </c>
      <c r="K5" s="105">
        <v>4.1828934083369393</v>
      </c>
      <c r="L5" s="105">
        <v>3.2453483340545217</v>
      </c>
      <c r="M5" s="105">
        <v>0.94059764127053036</v>
      </c>
      <c r="N5" s="220">
        <v>5.1627220291423281</v>
      </c>
      <c r="O5" s="221">
        <v>2.0393108627054213</v>
      </c>
      <c r="P5" s="230">
        <v>1.1608072273710901</v>
      </c>
    </row>
    <row r="6" spans="1:16" s="2" customFormat="1" ht="21.75" customHeight="1" x14ac:dyDescent="0.15">
      <c r="A6" s="197" t="s">
        <v>205</v>
      </c>
      <c r="B6" s="189">
        <f>[1]人口!B10</f>
        <v>1965940</v>
      </c>
      <c r="C6" s="147">
        <f>'[2]3 月・性別，区別出生数・出生率'!C39</f>
        <v>6.7387611015595592</v>
      </c>
      <c r="D6" s="147">
        <f>'[3]3　月・性別，区別死亡数'!C39</f>
        <v>9.839059177797898</v>
      </c>
      <c r="E6" s="147">
        <f>'3 '!K6/[1]出生数!G$19*1000</f>
        <v>2.5664251207729469</v>
      </c>
      <c r="F6" s="148">
        <f>'3 '!N6/'3 '!B6*1000</f>
        <v>1.5096618357487923</v>
      </c>
      <c r="G6" s="149">
        <f>'3 '!Q6/$B6*1000</f>
        <v>-3.1002980762383392</v>
      </c>
      <c r="H6" s="150">
        <f>'[5]5　月・自然-人工別，区別死産率'!B5</f>
        <v>25.452405473002795</v>
      </c>
      <c r="I6" s="147">
        <f>'[5]5　月・自然-人工別，区別死産率'!B17</f>
        <v>10.151537442989554</v>
      </c>
      <c r="J6" s="147">
        <f>'[5]5　月・自然-人工別，区別死産率'!B29</f>
        <v>15.300868030013241</v>
      </c>
      <c r="K6" s="147">
        <f>'[6]2　区・性別，22週以後－早期新生児別周産期死亡数・率'!B18</f>
        <v>3.5391566265060241</v>
      </c>
      <c r="L6" s="147">
        <f>'[6]2　区・性別，22週以後－早期新生児別周産期死亡数・率'!F18</f>
        <v>2.4096385542168677</v>
      </c>
      <c r="M6" s="147">
        <f>'[6]2　区・性別，22週以後－早期新生児別周産期死亡数・率'!J18</f>
        <v>1.1322463768115942</v>
      </c>
      <c r="N6" s="148">
        <f>'3 '!Z6/'4 '!B6*1000</f>
        <v>5.0245683998494357</v>
      </c>
      <c r="O6" s="188">
        <f>'3 '!AA6/'4 '!B6*1000</f>
        <v>2.0468579915968954</v>
      </c>
      <c r="P6" s="231">
        <f>[2]区別合計特殊出生率!$B4</f>
        <v>1.137415445058547</v>
      </c>
    </row>
    <row r="7" spans="1:16" ht="21.75" customHeight="1" x14ac:dyDescent="0.15">
      <c r="A7" s="174" t="s">
        <v>126</v>
      </c>
      <c r="B7" s="190">
        <f>[1]人口!B11</f>
        <v>242916</v>
      </c>
      <c r="C7" s="140">
        <f>'[2]3 月・性別，区別出生数・出生率'!C40</f>
        <v>7.1794365130333118</v>
      </c>
      <c r="D7" s="140">
        <f>'[3]3　月・性別，区別死亡数'!C40</f>
        <v>8.9495957450312051</v>
      </c>
      <c r="E7" s="140">
        <f>'3 '!K7/[1]出生数!H$19*1000</f>
        <v>3.4403669724770642</v>
      </c>
      <c r="F7" s="135">
        <f>'3 '!N7/'3 '!B7*1000</f>
        <v>2.8669724770642202</v>
      </c>
      <c r="G7" s="136">
        <f>'3 '!Q7/$B7*1000</f>
        <v>-1.7701592319978923</v>
      </c>
      <c r="H7" s="143">
        <f>'[5]5　月・自然-人工別，区別死産率'!B6</f>
        <v>43.335161821173891</v>
      </c>
      <c r="I7" s="140">
        <f>'[5]5　月・自然-人工別，区別死産率'!B18</f>
        <v>11.519473395501921</v>
      </c>
      <c r="J7" s="140">
        <f>'[5]5　月・自然-人工別，区別死産率'!B30</f>
        <v>31.815688425671972</v>
      </c>
      <c r="K7" s="140">
        <f>'[6]2　区・性別，22週以後－早期新生児別周産期死亡数・率'!B19</f>
        <v>3.432494279176201</v>
      </c>
      <c r="L7" s="140">
        <f>'[6]2　区・性別，22週以後－早期新生児別周産期死亡数・率'!F19</f>
        <v>2.2883295194508011</v>
      </c>
      <c r="M7" s="140">
        <f>'[6]2　区・性別，22週以後－早期新生児別周産期死亡数・率'!J19</f>
        <v>1.1467889908256881</v>
      </c>
      <c r="N7" s="135">
        <f>'3 '!Z7/'4 '!B7*1000</f>
        <v>6.4055064302063265</v>
      </c>
      <c r="O7" s="145">
        <f>'3 '!AA7/'4 '!B7*1000</f>
        <v>2.2106407153089958</v>
      </c>
      <c r="P7" s="232">
        <f>[2]区別合計特殊出生率!$B5</f>
        <v>1.0343977873390569</v>
      </c>
    </row>
    <row r="8" spans="1:16" ht="21.75" customHeight="1" x14ac:dyDescent="0.15">
      <c r="A8" s="174" t="s">
        <v>127</v>
      </c>
      <c r="B8" s="190">
        <f>[1]人口!B12</f>
        <v>288114</v>
      </c>
      <c r="C8" s="140">
        <f>'[2]3 月・性別，区別出生数・出生率'!C41</f>
        <v>6.4106568927577277</v>
      </c>
      <c r="D8" s="140">
        <f>'[3]3　月・性別，区別死亡数'!C41</f>
        <v>9.8641509957863889</v>
      </c>
      <c r="E8" s="140">
        <f>'3 '!K8/[1]出生数!I$19*1000</f>
        <v>1.6242555495397943</v>
      </c>
      <c r="F8" s="135">
        <f>'3 '!N8/'3 '!B8*1000</f>
        <v>0.54141851651326478</v>
      </c>
      <c r="G8" s="136">
        <f>'3 '!Q8/$B8*1000</f>
        <v>-3.4534941030286621</v>
      </c>
      <c r="H8" s="143">
        <f>'[5]5　月・自然-人工別，区別死産率'!B7</f>
        <v>19.639065817409765</v>
      </c>
      <c r="I8" s="140">
        <f>'[5]5　月・自然-人工別，区別死産率'!B19</f>
        <v>10.615711252653927</v>
      </c>
      <c r="J8" s="140">
        <f>'[5]5　月・自然-人工別，区別死産率'!B31</f>
        <v>9.023354564755838</v>
      </c>
      <c r="K8" s="140">
        <f>'[6]2　区・性別，22週以後－早期新生児別周産期死亡数・率'!B20</f>
        <v>4.3149946062567421</v>
      </c>
      <c r="L8" s="140">
        <f>'[6]2　区・性別，22週以後－早期新生児別周産期死亡数・率'!F20</f>
        <v>3.7756202804746497</v>
      </c>
      <c r="M8" s="140">
        <f>'[6]2　区・性別，22週以後－早期新生児別周産期死亡数・率'!J20</f>
        <v>0.54141851651326478</v>
      </c>
      <c r="N8" s="135">
        <f>'3 '!Z8/'4 '!B8*1000</f>
        <v>4.2101390421846903</v>
      </c>
      <c r="O8" s="145">
        <f>'3 '!AA8/'4 '!B8*1000</f>
        <v>2.0859798551962072</v>
      </c>
      <c r="P8" s="232">
        <f>[2]区別合計特殊出生率!$B6</f>
        <v>1.1384407103328884</v>
      </c>
    </row>
    <row r="9" spans="1:16" ht="21.75" customHeight="1" x14ac:dyDescent="0.15">
      <c r="A9" s="174" t="s">
        <v>128</v>
      </c>
      <c r="B9" s="190">
        <f>[1]人口!B13</f>
        <v>264183</v>
      </c>
      <c r="C9" s="140">
        <f>'[2]3 月・性別，区別出生数・出生率'!C42</f>
        <v>7.4872342277890702</v>
      </c>
      <c r="D9" s="140">
        <f>'[3]3　月・性別，区別死亡数'!C42</f>
        <v>9.5085603539970389</v>
      </c>
      <c r="E9" s="140">
        <f>'3 '!K9/[1]出生数!J$19*1000</f>
        <v>2.5278058645096055</v>
      </c>
      <c r="F9" s="135">
        <f>'3 '!N9/'3 '!B9*1000</f>
        <v>2.0222446916076846</v>
      </c>
      <c r="G9" s="136">
        <f>'3 '!Q9/$B9*1000</f>
        <v>-2.0213261262079691</v>
      </c>
      <c r="H9" s="143">
        <f>'[5]5　月・自然-人工別，区別死産率'!B8</f>
        <v>26.5748031496063</v>
      </c>
      <c r="I9" s="140">
        <f>'[5]5　月・自然-人工別，区別死産率'!B20</f>
        <v>8.3661417322834648</v>
      </c>
      <c r="J9" s="140">
        <f>'[5]5　月・自然-人工別，区別死産率'!B32</f>
        <v>18.208661417322833</v>
      </c>
      <c r="K9" s="140">
        <f>'[6]2　区・性別，22週以後－早期新生児別周産期死亡数・率'!B21</f>
        <v>2.5252525252525255</v>
      </c>
      <c r="L9" s="140">
        <f>'[6]2　区・性別，22週以後－早期新生児別周産期死亡数・率'!F21</f>
        <v>1.0101010101010102</v>
      </c>
      <c r="M9" s="140">
        <f>'[6]2　区・性別，22週以後－早期新生児別周産期死亡数・率'!J21</f>
        <v>1.5166835187057635</v>
      </c>
      <c r="N9" s="135">
        <f>'3 '!Z9/'4 '!B9*1000</f>
        <v>5.3296389245333726</v>
      </c>
      <c r="O9" s="145">
        <f>'3 '!AA9/'4 '!B9*1000</f>
        <v>2.1954478524356222</v>
      </c>
      <c r="P9" s="232">
        <f>[2]区別合計特殊出生率!$B7</f>
        <v>1.2184032818374555</v>
      </c>
    </row>
    <row r="10" spans="1:16" ht="21.75" customHeight="1" x14ac:dyDescent="0.15">
      <c r="A10" s="174" t="s">
        <v>129</v>
      </c>
      <c r="B10" s="190">
        <f>[1]人口!B14</f>
        <v>211496</v>
      </c>
      <c r="C10" s="140">
        <f>'[2]3 月・性別，区別出生数・出生率'!C43</f>
        <v>8.0899875174944196</v>
      </c>
      <c r="D10" s="140">
        <f>'[3]3　月・性別，区別死亡数'!C43</f>
        <v>9.6077467186140648</v>
      </c>
      <c r="E10" s="140">
        <f>'3 '!K10/[1]出生数!K$19*1000</f>
        <v>2.3378141437755695</v>
      </c>
      <c r="F10" s="135">
        <f>'3 '!N10/'3 '!B10*1000</f>
        <v>0.58445353594389238</v>
      </c>
      <c r="G10" s="136">
        <f>'3 '!Q10/$B10*1000</f>
        <v>-1.5177592011196428</v>
      </c>
      <c r="H10" s="143">
        <f>'[5]5　月・自然-人工別，区別死産率'!B9</f>
        <v>20.045819014891183</v>
      </c>
      <c r="I10" s="140">
        <f>'[5]5　月・自然-人工別，区別死産率'!B21</f>
        <v>9.7365406643757169</v>
      </c>
      <c r="J10" s="140">
        <f>'[5]5　月・自然-人工別，区別死産率'!B33</f>
        <v>10.309278350515465</v>
      </c>
      <c r="K10" s="140">
        <f>'[6]2　区・性別，22週以後－早期新生児別周産期死亡数・率'!B22</f>
        <v>2.3337222870478409</v>
      </c>
      <c r="L10" s="140">
        <f>'[6]2　区・性別，22週以後－早期新生児別周産期死亡数・率'!F22</f>
        <v>1.750291715285881</v>
      </c>
      <c r="M10" s="140">
        <f>'[6]2　区・性別，22週以後－早期新生児別周産期死亡数・率'!J22</f>
        <v>0.58445353594389238</v>
      </c>
      <c r="N10" s="135">
        <f>'3 '!Z10/'4 '!B10*1000</f>
        <v>6.8795627340469796</v>
      </c>
      <c r="O10" s="145">
        <f>'3 '!AA10/'4 '!B10*1000</f>
        <v>2.5579679993947879</v>
      </c>
      <c r="P10" s="232">
        <f>[2]区別合計特殊出生率!$B8</f>
        <v>1.2376665192030247</v>
      </c>
    </row>
    <row r="11" spans="1:16" ht="21.75" customHeight="1" x14ac:dyDescent="0.15">
      <c r="A11" s="174" t="s">
        <v>130</v>
      </c>
      <c r="B11" s="190">
        <f>[1]人口!B15</f>
        <v>126230</v>
      </c>
      <c r="C11" s="140">
        <f>'[2]3 月・性別，区別出生数・出生率'!C44</f>
        <v>5.2364731046502415</v>
      </c>
      <c r="D11" s="140">
        <f>'[3]3　月・性別，区別死亡数'!C44</f>
        <v>10.04515566822467</v>
      </c>
      <c r="E11" s="140">
        <f>'3 '!K11/[1]出生数!L$19*1000</f>
        <v>4.5385779122541603</v>
      </c>
      <c r="F11" s="135">
        <f>'3 '!N11/'3 '!B11*1000</f>
        <v>3.0257186081694405</v>
      </c>
      <c r="G11" s="136">
        <f>'3 '!Q11/$B11*1000</f>
        <v>-4.8086825635744272</v>
      </c>
      <c r="H11" s="143">
        <f>'[5]5　月・自然-人工別，区別死産率'!B10</f>
        <v>23.633677991137372</v>
      </c>
      <c r="I11" s="140">
        <f>'[5]5　月・自然-人工別，区別死産率'!B22</f>
        <v>11.816838995568686</v>
      </c>
      <c r="J11" s="140">
        <f>'[5]5　月・自然-人工別，区別死産率'!B34</f>
        <v>11.816838995568686</v>
      </c>
      <c r="K11" s="140">
        <f>'[6]2　区・性別，22週以後－早期新生児別周産期死亡数・率'!B23</f>
        <v>6.0331825037707389</v>
      </c>
      <c r="L11" s="140">
        <f>'[6]2　区・性別，22週以後－早期新生児別周産期死亡数・率'!F23</f>
        <v>3.0165912518853695</v>
      </c>
      <c r="M11" s="140">
        <f>'[6]2　区・性別，22週以後－早期新生児別周産期死亡数・率'!J23</f>
        <v>3.0257186081694405</v>
      </c>
      <c r="N11" s="135">
        <f>'3 '!Z11/'4 '!B11*1000</f>
        <v>3.4857007050621878</v>
      </c>
      <c r="O11" s="145">
        <f>'3 '!AA11/'4 '!B11*1000</f>
        <v>1.5527212231640655</v>
      </c>
      <c r="P11" s="232">
        <f>[2]区別合計特殊出生率!$B9</f>
        <v>1.0463892763776905</v>
      </c>
    </row>
    <row r="12" spans="1:16" ht="21.75" customHeight="1" x14ac:dyDescent="0.15">
      <c r="A12" s="174" t="s">
        <v>131</v>
      </c>
      <c r="B12" s="190">
        <f>[1]人口!B16</f>
        <v>222042</v>
      </c>
      <c r="C12" s="140">
        <f>'[2]3 月・性別，区別出生数・出生率'!C45</f>
        <v>7.5751434413309191</v>
      </c>
      <c r="D12" s="140">
        <f>'[3]3　月・性別，区別死亡数'!C45</f>
        <v>9.2189765900145009</v>
      </c>
      <c r="E12" s="140">
        <f>'3 '!K12/[1]出生数!M$19*1000</f>
        <v>2.3781212841854931</v>
      </c>
      <c r="F12" s="135">
        <f>'3 '!N12/'3 '!B12*1000</f>
        <v>1.1890606420927465</v>
      </c>
      <c r="G12" s="136">
        <f>'3 '!Q12/$B12*1000</f>
        <v>-1.6438331486835822</v>
      </c>
      <c r="H12" s="143">
        <f>'[5]5　月・自然-人工別，区別死産率'!B11</f>
        <v>21.524141942990109</v>
      </c>
      <c r="I12" s="140">
        <f>'[5]5　月・自然-人工別，区別死産率'!B23</f>
        <v>9.3077370564281559</v>
      </c>
      <c r="J12" s="140">
        <f>'[5]5　月・自然-人工別，区別死産率'!B35</f>
        <v>12.216404886561953</v>
      </c>
      <c r="K12" s="140">
        <f>'[6]2　区・性別，22週以後－早期新生児別周産期死亡数・率'!B24</f>
        <v>4.1493775933609962</v>
      </c>
      <c r="L12" s="140">
        <f>'[6]2　区・性別，22週以後－早期新生児別周産期死亡数・率'!F24</f>
        <v>2.9638411381149967</v>
      </c>
      <c r="M12" s="140">
        <f>'[6]2　区・性別，22週以後－早期新生児別周産期死亡数・率'!J24</f>
        <v>1.1890606420927465</v>
      </c>
      <c r="N12" s="135">
        <f>'3 '!Z12/'4 '!B12*1000</f>
        <v>6.5663252898100355</v>
      </c>
      <c r="O12" s="145">
        <f>'3 '!AA12/'4 '!B12*1000</f>
        <v>2.0041253456553267</v>
      </c>
      <c r="P12" s="232">
        <f>[2]区別合計特殊出生率!$B10</f>
        <v>1.1050630513320499</v>
      </c>
    </row>
    <row r="13" spans="1:16" ht="21.75" customHeight="1" x14ac:dyDescent="0.15">
      <c r="A13" s="174" t="s">
        <v>132</v>
      </c>
      <c r="B13" s="190">
        <f>[1]人口!B17</f>
        <v>115272</v>
      </c>
      <c r="C13" s="140">
        <f>'[2]3 月・性別，区別出生数・出生率'!C46</f>
        <v>5.5867860365049617</v>
      </c>
      <c r="D13" s="140">
        <f>'[3]3　月・性別，区別死亡数'!C46</f>
        <v>9.8636268998542569</v>
      </c>
      <c r="E13" s="140">
        <f>'3 '!K13/[1]出生数!N$19*1000</f>
        <v>3.1055900621118009</v>
      </c>
      <c r="F13" s="135">
        <f>'3 '!N13/'3 '!B13*1000</f>
        <v>1.5527950310559004</v>
      </c>
      <c r="G13" s="136">
        <f>'3 '!Q13/$B13*1000</f>
        <v>-4.2768408633492951</v>
      </c>
      <c r="H13" s="143">
        <f>'[5]5　月・自然-人工別，区別死産率'!B12</f>
        <v>15.290519877675841</v>
      </c>
      <c r="I13" s="140">
        <f>'[5]5　月・自然-人工別，区別死産率'!B24</f>
        <v>4.5871559633027523</v>
      </c>
      <c r="J13" s="140">
        <f>'[5]5　月・自然-人工別，区別死産率'!B36</f>
        <v>10.703363914373089</v>
      </c>
      <c r="K13" s="140">
        <f>'[6]2　区・性別，22週以後－早期新生児別周産期死亡数・率'!B25</f>
        <v>1.5527950310559004</v>
      </c>
      <c r="L13" s="140">
        <f>'[6]2　区・性別，22週以後－早期新生児別周産期死亡数・率'!F25</f>
        <v>0</v>
      </c>
      <c r="M13" s="140">
        <f>'[6]2　区・性別，22週以後－早期新生児別周産期死亡数・率'!J25</f>
        <v>1.5527950310559004</v>
      </c>
      <c r="N13" s="135">
        <f>'3 '!Z13/'4 '!B13*1000</f>
        <v>2.7066416822819073</v>
      </c>
      <c r="O13" s="145">
        <f>'3 '!AA13/'4 '!B13*1000</f>
        <v>1.8304531889791102</v>
      </c>
      <c r="P13" s="232">
        <f>[2]区別合計特殊出生率!$B11</f>
        <v>1.191998278144442</v>
      </c>
    </row>
    <row r="14" spans="1:16" ht="21.75" customHeight="1" x14ac:dyDescent="0.15">
      <c r="A14" s="174" t="s">
        <v>133</v>
      </c>
      <c r="B14" s="190">
        <f>[1]人口!B18</f>
        <v>137851</v>
      </c>
      <c r="C14" s="140">
        <f>'[2]3 月・性別，区別出生数・出生率'!C47</f>
        <v>4.6572023416587474</v>
      </c>
      <c r="D14" s="140">
        <f>'[3]3　月・性別，区別死亡数'!C47</f>
        <v>12.404697825913486</v>
      </c>
      <c r="E14" s="140">
        <f>'3 '!K14/[1]出生数!O$19*1000</f>
        <v>3.1152647975077881</v>
      </c>
      <c r="F14" s="135">
        <f>'3 '!N14/'3 '!B14*1000</f>
        <v>1.557632398753894</v>
      </c>
      <c r="G14" s="136">
        <f>'3 '!Q14/$B14*1000</f>
        <v>-7.7474954842547392</v>
      </c>
      <c r="H14" s="143">
        <f>'[5]5　月・自然-人工別，区別死産率'!B13</f>
        <v>33.132530120481931</v>
      </c>
      <c r="I14" s="140">
        <f>'[5]5　月・自然-人工別，区別死産率'!B25</f>
        <v>18.072289156626507</v>
      </c>
      <c r="J14" s="140">
        <f>'[5]5　月・自然-人工別，区別死産率'!B37</f>
        <v>15.060240963855422</v>
      </c>
      <c r="K14" s="140">
        <f>'[6]2　区・性別，22週以後－早期新生児別周産期死亡数・率'!B26</f>
        <v>4.6511627906976747</v>
      </c>
      <c r="L14" s="140">
        <f>'[6]2　区・性別，22週以後－早期新生児別周産期死亡数・率'!F26</f>
        <v>4.6511627906976747</v>
      </c>
      <c r="M14" s="140">
        <f>'[6]2　区・性別，22週以後－早期新生児別周産期死亡数・率'!J26</f>
        <v>0</v>
      </c>
      <c r="N14" s="135">
        <f>'3 '!Z14/'4 '!B14*1000</f>
        <v>3.2281231184394747</v>
      </c>
      <c r="O14" s="145">
        <f>'3 '!AA14/'4 '!B14*1000</f>
        <v>1.9223654525538443</v>
      </c>
      <c r="P14" s="232">
        <f>[2]区別合計特殊出生率!$B12</f>
        <v>1.0259412132870365</v>
      </c>
    </row>
    <row r="15" spans="1:16" ht="21.75" customHeight="1" x14ac:dyDescent="0.15">
      <c r="A15" s="174" t="s">
        <v>134</v>
      </c>
      <c r="B15" s="190">
        <f>[1]人口!B19</f>
        <v>215942</v>
      </c>
      <c r="C15" s="140">
        <f>'[2]3 月・性別，区別出生数・出生率'!C48</f>
        <v>7.0852358503672281</v>
      </c>
      <c r="D15" s="140">
        <f>'[3]3　月・性別，区別死亡数'!C48</f>
        <v>9.5720147076529809</v>
      </c>
      <c r="E15" s="140">
        <f>'3 '!K15/[1]出生数!P$19*1000</f>
        <v>1.9607843137254901</v>
      </c>
      <c r="F15" s="135">
        <f>'3 '!N15/'3 '!B15*1000</f>
        <v>1.3071895424836601</v>
      </c>
      <c r="G15" s="136">
        <f>'3 '!Q15/$B15*1000</f>
        <v>-2.4867788572857528</v>
      </c>
      <c r="H15" s="143">
        <f>'[5]5　月・自然-人工別，区別死産率'!B14</f>
        <v>25.477707006369428</v>
      </c>
      <c r="I15" s="140">
        <f>'[5]5　月・自然-人工別，区別死産率'!B26</f>
        <v>10.828025477707005</v>
      </c>
      <c r="J15" s="140">
        <f>'[5]5　月・自然-人工別，区別死産率'!B38</f>
        <v>14.64968152866242</v>
      </c>
      <c r="K15" s="140">
        <f>'[6]2　区・性別，22週以後－早期新生児別周産期死亡数・率'!B27</f>
        <v>4.5602605863192176</v>
      </c>
      <c r="L15" s="140">
        <f>'[6]2　区・性別，22週以後－早期新生児別周産期死亡数・率'!F27</f>
        <v>3.2573289902280131</v>
      </c>
      <c r="M15" s="140">
        <f>'[6]2　区・性別，22週以後－早期新生児別周産期死亡数・率'!J27</f>
        <v>1.3071895424836601</v>
      </c>
      <c r="N15" s="135">
        <f>'3 '!Z15/'4 '!B15*1000</f>
        <v>5.2421483546507854</v>
      </c>
      <c r="O15" s="145">
        <f>'3 '!AA15/'4 '!B15*1000</f>
        <v>1.861610988135703</v>
      </c>
      <c r="P15" s="232">
        <f>[2]区別合計特殊出生率!$B13</f>
        <v>1.1927759177592938</v>
      </c>
    </row>
    <row r="16" spans="1:16" ht="21.75" customHeight="1" x14ac:dyDescent="0.15">
      <c r="A16" s="175" t="s">
        <v>135</v>
      </c>
      <c r="B16" s="191">
        <f>[1]人口!B20</f>
        <v>141894</v>
      </c>
      <c r="C16" s="141">
        <f>'[2]3 月・性別，区別出生数・出生率'!C49</f>
        <v>5.7014391024285738</v>
      </c>
      <c r="D16" s="141">
        <f>'[3]3　月・性別，区別死亡数'!C49</f>
        <v>10.95183728698888</v>
      </c>
      <c r="E16" s="141">
        <f>'3 '!K16/[1]出生数!Q$19*1000</f>
        <v>2.4721878862793569</v>
      </c>
      <c r="F16" s="137">
        <f>'3 '!N16/'3 '!B16*1000</f>
        <v>1.2360939431396785</v>
      </c>
      <c r="G16" s="138">
        <f>'3 '!Q16/$B16*1000</f>
        <v>-5.2503981845603054</v>
      </c>
      <c r="H16" s="144">
        <f>'[5]5　月・自然-人工別，区別死産率'!B15</f>
        <v>19.393939393939394</v>
      </c>
      <c r="I16" s="141">
        <f>'[5]5　月・自然-人工別，区別死産率'!B27</f>
        <v>8.4848484848484862</v>
      </c>
      <c r="J16" s="141">
        <f>'[5]5　月・自然-人工別，区別死産率'!B39</f>
        <v>10.90909090909091</v>
      </c>
      <c r="K16" s="141">
        <f>'[6]2　区・性別，22週以後－早期新生児別周産期死亡数・率'!B28</f>
        <v>2.4691358024691357</v>
      </c>
      <c r="L16" s="141">
        <f>'[6]2　区・性別，22週以後－早期新生児別周産期死亡数・率'!F28</f>
        <v>1.2345679012345678</v>
      </c>
      <c r="M16" s="141">
        <f>'[6]2　区・性別，22週以後－早期新生児別周産期死亡数・率'!J28</f>
        <v>1.2360939431396785</v>
      </c>
      <c r="N16" s="137">
        <f>'3 '!Z16/'4 '!B16*1000</f>
        <v>3.2348090828364837</v>
      </c>
      <c r="O16" s="146">
        <f>'3 '!AA16/'4 '!B16*1000</f>
        <v>1.7336885280561545</v>
      </c>
      <c r="P16" s="233">
        <f>[2]区別合計特殊出生率!$B14</f>
        <v>1.1396337851138483</v>
      </c>
    </row>
    <row r="17" spans="1:15" ht="16.600000000000001" customHeight="1" x14ac:dyDescent="0.15">
      <c r="A17" s="229" t="s">
        <v>192</v>
      </c>
      <c r="B17" s="32"/>
      <c r="C17" s="26"/>
      <c r="D17" s="30"/>
      <c r="E17" s="77"/>
      <c r="F17" s="77"/>
      <c r="G17" s="77"/>
      <c r="H17" s="77"/>
      <c r="I17" s="77"/>
      <c r="J17" s="77"/>
      <c r="K17" s="77"/>
      <c r="L17" s="77"/>
      <c r="M17" s="77"/>
      <c r="N17" s="77"/>
    </row>
    <row r="18" spans="1:15" x14ac:dyDescent="0.15">
      <c r="A18" s="180" t="s">
        <v>170</v>
      </c>
      <c r="B18" s="77"/>
      <c r="C18" s="77"/>
      <c r="D18" s="77"/>
      <c r="E18" s="77"/>
      <c r="F18" s="77"/>
      <c r="G18" s="77"/>
      <c r="H18" s="77"/>
      <c r="I18" s="77"/>
      <c r="J18" s="77"/>
      <c r="K18" s="77"/>
      <c r="L18" s="77"/>
      <c r="M18" s="77"/>
      <c r="N18" s="77"/>
      <c r="O18" s="77"/>
    </row>
    <row r="19" spans="1:15" x14ac:dyDescent="0.15">
      <c r="A19" s="77"/>
      <c r="B19" s="77"/>
      <c r="C19" s="77"/>
      <c r="D19" s="77"/>
      <c r="E19" s="77"/>
      <c r="F19" s="77"/>
      <c r="G19" s="77"/>
      <c r="H19" s="77"/>
      <c r="I19" s="77"/>
      <c r="J19" s="77"/>
      <c r="K19" s="77"/>
      <c r="L19" s="77"/>
      <c r="M19" s="77"/>
      <c r="N19" s="77"/>
      <c r="O19" s="77"/>
    </row>
  </sheetData>
  <sheetProtection sheet="1" objects="1" scenarios="1"/>
  <mergeCells count="12">
    <mergeCell ref="A3:A4"/>
    <mergeCell ref="B3:B4"/>
    <mergeCell ref="C3:C4"/>
    <mergeCell ref="D3:D4"/>
    <mergeCell ref="E3:E4"/>
    <mergeCell ref="F3:F4"/>
    <mergeCell ref="G3:G4"/>
    <mergeCell ref="P3:P4"/>
    <mergeCell ref="O3:O4"/>
    <mergeCell ref="H3:J3"/>
    <mergeCell ref="K3:M3"/>
    <mergeCell ref="N3:N4"/>
  </mergeCells>
  <phoneticPr fontId="2"/>
  <pageMargins left="0.73" right="0.46"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25"/>
  <sheetViews>
    <sheetView zoomScale="85" zoomScaleNormal="85" workbookViewId="0"/>
  </sheetViews>
  <sheetFormatPr defaultRowHeight="12.85" x14ac:dyDescent="0.15"/>
  <cols>
    <col min="1" max="1" width="10.375" customWidth="1"/>
    <col min="2" max="10" width="8.5" customWidth="1"/>
    <col min="11" max="16" width="10.375" customWidth="1"/>
    <col min="17" max="17" width="12.25" customWidth="1"/>
    <col min="18" max="18" width="12.25" style="2" customWidth="1"/>
    <col min="19" max="19" width="2.625" customWidth="1"/>
  </cols>
  <sheetData>
    <row r="1" spans="1:18" ht="14.3" x14ac:dyDescent="0.15">
      <c r="A1" s="108" t="s">
        <v>85</v>
      </c>
      <c r="B1" s="77"/>
      <c r="C1" s="34"/>
      <c r="D1" s="77"/>
      <c r="E1" s="77"/>
      <c r="F1" s="77"/>
      <c r="G1" s="77"/>
      <c r="H1" s="77"/>
      <c r="I1" s="77"/>
      <c r="J1" s="77"/>
      <c r="K1" s="77"/>
      <c r="L1" s="77"/>
      <c r="M1" s="77"/>
      <c r="N1" s="77"/>
      <c r="O1" s="77"/>
      <c r="P1" s="77"/>
      <c r="Q1" s="77"/>
      <c r="R1" s="77"/>
    </row>
    <row r="2" spans="1:18" x14ac:dyDescent="0.15">
      <c r="A2" s="77"/>
      <c r="B2" s="77"/>
      <c r="C2" s="77"/>
      <c r="D2" s="77"/>
      <c r="E2" s="77"/>
      <c r="F2" s="77"/>
      <c r="G2" s="77"/>
      <c r="H2" s="77"/>
      <c r="I2" s="77"/>
      <c r="J2" s="77"/>
      <c r="K2" s="77"/>
      <c r="L2" s="77"/>
      <c r="M2" s="77"/>
      <c r="N2" s="77"/>
      <c r="O2" s="77"/>
      <c r="P2" s="77"/>
      <c r="Q2" s="77"/>
      <c r="R2" s="176" t="s">
        <v>206</v>
      </c>
    </row>
    <row r="3" spans="1:18" s="1" customFormat="1" ht="18" customHeight="1" x14ac:dyDescent="0.15">
      <c r="A3" s="290" t="s">
        <v>16</v>
      </c>
      <c r="B3" s="294" t="s">
        <v>10</v>
      </c>
      <c r="C3" s="294"/>
      <c r="D3" s="294"/>
      <c r="E3" s="294" t="s">
        <v>11</v>
      </c>
      <c r="F3" s="294"/>
      <c r="G3" s="294"/>
      <c r="H3" s="294" t="s">
        <v>53</v>
      </c>
      <c r="I3" s="294"/>
      <c r="J3" s="295"/>
      <c r="K3" s="290" t="s">
        <v>0</v>
      </c>
      <c r="L3" s="294"/>
      <c r="M3" s="294"/>
      <c r="N3" s="294" t="s">
        <v>12</v>
      </c>
      <c r="O3" s="294"/>
      <c r="P3" s="294"/>
      <c r="Q3" s="296" t="s">
        <v>70</v>
      </c>
      <c r="R3" s="298" t="s">
        <v>71</v>
      </c>
    </row>
    <row r="4" spans="1:18" s="1" customFormat="1" ht="18" customHeight="1" x14ac:dyDescent="0.15">
      <c r="A4" s="291"/>
      <c r="B4" s="109" t="s">
        <v>2</v>
      </c>
      <c r="C4" s="99" t="s">
        <v>3</v>
      </c>
      <c r="D4" s="99" t="s">
        <v>4</v>
      </c>
      <c r="E4" s="109" t="s">
        <v>2</v>
      </c>
      <c r="F4" s="99" t="s">
        <v>3</v>
      </c>
      <c r="G4" s="99" t="s">
        <v>4</v>
      </c>
      <c r="H4" s="109" t="s">
        <v>2</v>
      </c>
      <c r="I4" s="99" t="s">
        <v>3</v>
      </c>
      <c r="J4" s="100" t="s">
        <v>4</v>
      </c>
      <c r="K4" s="110" t="s">
        <v>2</v>
      </c>
      <c r="L4" s="99" t="s">
        <v>3</v>
      </c>
      <c r="M4" s="99" t="s">
        <v>4</v>
      </c>
      <c r="N4" s="109" t="s">
        <v>2</v>
      </c>
      <c r="O4" s="101" t="s">
        <v>102</v>
      </c>
      <c r="P4" s="101" t="s">
        <v>47</v>
      </c>
      <c r="Q4" s="297"/>
      <c r="R4" s="299"/>
    </row>
    <row r="5" spans="1:18" s="35" customFormat="1" ht="21.75" customHeight="1" x14ac:dyDescent="0.15">
      <c r="A5" s="103" t="s">
        <v>2</v>
      </c>
      <c r="B5" s="151">
        <f t="shared" ref="B5:J5" si="0">SUM(B6:B17)</f>
        <v>13248</v>
      </c>
      <c r="C5" s="151">
        <f t="shared" si="0"/>
        <v>6744</v>
      </c>
      <c r="D5" s="151">
        <f t="shared" si="0"/>
        <v>6504</v>
      </c>
      <c r="E5" s="151">
        <f t="shared" si="0"/>
        <v>19343</v>
      </c>
      <c r="F5" s="151">
        <f t="shared" si="0"/>
        <v>9925</v>
      </c>
      <c r="G5" s="151">
        <f t="shared" si="0"/>
        <v>9418</v>
      </c>
      <c r="H5" s="151">
        <f t="shared" si="0"/>
        <v>34</v>
      </c>
      <c r="I5" s="151">
        <f t="shared" si="0"/>
        <v>16</v>
      </c>
      <c r="J5" s="152">
        <f t="shared" si="0"/>
        <v>18</v>
      </c>
      <c r="K5" s="153">
        <f>SUM(K6:K17)</f>
        <v>-6095</v>
      </c>
      <c r="L5" s="151">
        <f t="shared" ref="L5:M17" si="1">C5-F5</f>
        <v>-3181</v>
      </c>
      <c r="M5" s="151">
        <f t="shared" si="1"/>
        <v>-2914</v>
      </c>
      <c r="N5" s="151">
        <f>SUM(N6:N17)</f>
        <v>346</v>
      </c>
      <c r="O5" s="151">
        <f>SUM(O6:O17)</f>
        <v>138</v>
      </c>
      <c r="P5" s="151">
        <f>SUM(P6:P17)</f>
        <v>208</v>
      </c>
      <c r="Q5" s="151">
        <f>SUM(Q6:Q17)</f>
        <v>9878</v>
      </c>
      <c r="R5" s="152">
        <f>SUM(R6:R17)</f>
        <v>4024</v>
      </c>
    </row>
    <row r="6" spans="1:18" ht="21.75" customHeight="1" x14ac:dyDescent="0.15">
      <c r="A6" s="111" t="s">
        <v>86</v>
      </c>
      <c r="B6" s="154">
        <f>SUM(C6:D6)</f>
        <v>1135</v>
      </c>
      <c r="C6" s="158">
        <f>'[2]3 月・性別，区別出生数・出生率'!$D$6</f>
        <v>597</v>
      </c>
      <c r="D6" s="158">
        <f>'[2]3 月・性別，区別出生数・出生率'!$D$7</f>
        <v>538</v>
      </c>
      <c r="E6" s="154">
        <f>SUM(F6:G6)</f>
        <v>1833</v>
      </c>
      <c r="F6" s="158">
        <f>'[3]3　月・性別，区別死亡数'!$D$6</f>
        <v>916</v>
      </c>
      <c r="G6" s="158">
        <f>'[3]3　月・性別，区別死亡数'!$D$7</f>
        <v>917</v>
      </c>
      <c r="H6" s="154">
        <f>SUM(I6:J6)</f>
        <v>2</v>
      </c>
      <c r="I6" s="158">
        <f>'[4]3　乳児死亡数，月・性・区別'!$D$5</f>
        <v>1</v>
      </c>
      <c r="J6" s="160">
        <f>'[4]3　乳児死亡数，月・性・区別'!$D$6</f>
        <v>1</v>
      </c>
      <c r="K6" s="155">
        <f>SUM(L6:M6)</f>
        <v>-698</v>
      </c>
      <c r="L6" s="154">
        <f t="shared" si="1"/>
        <v>-319</v>
      </c>
      <c r="M6" s="154">
        <f>D6-G6</f>
        <v>-379</v>
      </c>
      <c r="N6" s="154">
        <f>SUM(O6:P6)</f>
        <v>35</v>
      </c>
      <c r="O6" s="158">
        <f>'[5]4　月・自然-人工別，区別死産数'!$C$17</f>
        <v>14</v>
      </c>
      <c r="P6" s="158">
        <f>'[5]4　月・自然-人工別，区別死産数'!$C$29</f>
        <v>21</v>
      </c>
      <c r="Q6" s="158">
        <f>'[7]4　届出月別，区別婚姻件数・百分率'!$C$5</f>
        <v>668</v>
      </c>
      <c r="R6" s="160">
        <f>'[8]2 届出月別，区別離婚件数・百分率'!$C$5</f>
        <v>323</v>
      </c>
    </row>
    <row r="7" spans="1:18" ht="21.75" customHeight="1" x14ac:dyDescent="0.15">
      <c r="A7" s="111" t="s">
        <v>87</v>
      </c>
      <c r="B7" s="154">
        <f t="shared" ref="B7:B17" si="2">SUM(C7:D7)</f>
        <v>1067</v>
      </c>
      <c r="C7" s="158">
        <f>'[2]3 月・性別，区別出生数・出生率'!$E$6</f>
        <v>533</v>
      </c>
      <c r="D7" s="158">
        <f>'[2]3 月・性別，区別出生数・出生率'!$E$7</f>
        <v>534</v>
      </c>
      <c r="E7" s="154">
        <f t="shared" ref="E7:E17" si="3">SUM(F7:G7)</f>
        <v>1624</v>
      </c>
      <c r="F7" s="158">
        <f>'[3]3　月・性別，区別死亡数'!$E$6</f>
        <v>881</v>
      </c>
      <c r="G7" s="158">
        <f>'[3]3　月・性別，区別死亡数'!$E$7</f>
        <v>743</v>
      </c>
      <c r="H7" s="154">
        <f t="shared" ref="H7:H17" si="4">SUM(I7:J7)</f>
        <v>0</v>
      </c>
      <c r="I7" s="158">
        <f>'[4]3　乳児死亡数，月・性・区別'!$E$5</f>
        <v>0</v>
      </c>
      <c r="J7" s="160">
        <f>'[4]3　乳児死亡数，月・性・区別'!$E$6</f>
        <v>0</v>
      </c>
      <c r="K7" s="155">
        <f t="shared" ref="K7:K17" si="5">SUM(L7:M7)</f>
        <v>-557</v>
      </c>
      <c r="L7" s="154">
        <f t="shared" si="1"/>
        <v>-348</v>
      </c>
      <c r="M7" s="154">
        <f t="shared" ref="M7:M17" si="6">D7-G7</f>
        <v>-209</v>
      </c>
      <c r="N7" s="154">
        <f t="shared" ref="N7:N17" si="7">SUM(O7:P7)</f>
        <v>21</v>
      </c>
      <c r="O7" s="158">
        <f>'[5]4　月・自然-人工別，区別死産数'!$D$17</f>
        <v>11</v>
      </c>
      <c r="P7" s="158">
        <f>'[5]4　月・自然-人工別，区別死産数'!$D$29</f>
        <v>10</v>
      </c>
      <c r="Q7" s="158">
        <f>'[7]4　届出月別，区別婚姻件数・百分率'!$D$5</f>
        <v>882</v>
      </c>
      <c r="R7" s="160">
        <f>'[8]2 届出月別，区別離婚件数・百分率'!$D$5</f>
        <v>309</v>
      </c>
    </row>
    <row r="8" spans="1:18" ht="21.75" customHeight="1" x14ac:dyDescent="0.15">
      <c r="A8" s="111" t="s">
        <v>88</v>
      </c>
      <c r="B8" s="154">
        <f t="shared" si="2"/>
        <v>1078</v>
      </c>
      <c r="C8" s="158">
        <f>'[2]3 月・性別，区別出生数・出生率'!$F$6</f>
        <v>525</v>
      </c>
      <c r="D8" s="158">
        <f>'[2]3 月・性別，区別出生数・出生率'!$F$7</f>
        <v>553</v>
      </c>
      <c r="E8" s="154">
        <f t="shared" si="3"/>
        <v>1724</v>
      </c>
      <c r="F8" s="158">
        <f>'[3]3　月・性別，区別死亡数'!$F$6</f>
        <v>881</v>
      </c>
      <c r="G8" s="158">
        <f>'[3]3　月・性別，区別死亡数'!$F$7</f>
        <v>843</v>
      </c>
      <c r="H8" s="154">
        <f t="shared" si="4"/>
        <v>3</v>
      </c>
      <c r="I8" s="158">
        <f>'[4]3　乳児死亡数，月・性・区別'!$F$5</f>
        <v>1</v>
      </c>
      <c r="J8" s="160">
        <f>'[4]3　乳児死亡数，月・性・区別'!$F$6</f>
        <v>2</v>
      </c>
      <c r="K8" s="155">
        <f t="shared" si="5"/>
        <v>-646</v>
      </c>
      <c r="L8" s="154">
        <f t="shared" si="1"/>
        <v>-356</v>
      </c>
      <c r="M8" s="154">
        <f t="shared" si="6"/>
        <v>-290</v>
      </c>
      <c r="N8" s="154">
        <f t="shared" si="7"/>
        <v>26</v>
      </c>
      <c r="O8" s="158">
        <f>'[5]4　月・自然-人工別，区別死産数'!$E$17</f>
        <v>12</v>
      </c>
      <c r="P8" s="158">
        <f>'[5]4　月・自然-人工別，区別死産数'!$E$29</f>
        <v>14</v>
      </c>
      <c r="Q8" s="158">
        <f>'[7]4　届出月別，区別婚姻件数・百分率'!$E$5</f>
        <v>933</v>
      </c>
      <c r="R8" s="160">
        <f>'[8]2 届出月別，区別離婚件数・百分率'!$E$5</f>
        <v>445</v>
      </c>
    </row>
    <row r="9" spans="1:18" ht="21.75" customHeight="1" x14ac:dyDescent="0.15">
      <c r="A9" s="111" t="s">
        <v>89</v>
      </c>
      <c r="B9" s="154">
        <f t="shared" si="2"/>
        <v>1067</v>
      </c>
      <c r="C9" s="158">
        <f>'[2]3 月・性別，区別出生数・出生率'!$G$6</f>
        <v>544</v>
      </c>
      <c r="D9" s="158">
        <f>'[2]3 月・性別，区別出生数・出生率'!$G$7</f>
        <v>523</v>
      </c>
      <c r="E9" s="154">
        <f t="shared" si="3"/>
        <v>1536</v>
      </c>
      <c r="F9" s="158">
        <f>'[3]3　月・性別，区別死亡数'!$G$6</f>
        <v>786</v>
      </c>
      <c r="G9" s="158">
        <f>'[3]3　月・性別，区別死亡数'!$G$7</f>
        <v>750</v>
      </c>
      <c r="H9" s="154">
        <f t="shared" si="4"/>
        <v>3</v>
      </c>
      <c r="I9" s="158">
        <f>'[4]3　乳児死亡数，月・性・区別'!$G$5</f>
        <v>0</v>
      </c>
      <c r="J9" s="160">
        <f>'[4]3　乳児死亡数，月・性・区別'!$G$6</f>
        <v>3</v>
      </c>
      <c r="K9" s="155">
        <f t="shared" si="5"/>
        <v>-469</v>
      </c>
      <c r="L9" s="154">
        <f t="shared" si="1"/>
        <v>-242</v>
      </c>
      <c r="M9" s="154">
        <f t="shared" si="6"/>
        <v>-227</v>
      </c>
      <c r="N9" s="154">
        <f t="shared" si="7"/>
        <v>22</v>
      </c>
      <c r="O9" s="158">
        <f>'[5]4　月・自然-人工別，区別死産数'!$F$17</f>
        <v>8</v>
      </c>
      <c r="P9" s="158">
        <f>'[5]4　月・自然-人工別，区別死産数'!$F$29</f>
        <v>14</v>
      </c>
      <c r="Q9" s="158">
        <f>'[7]4　届出月別，区別婚姻件数・百分率'!$F$5</f>
        <v>829</v>
      </c>
      <c r="R9" s="160">
        <f>'[8]2 届出月別，区別離婚件数・百分率'!$F$5</f>
        <v>338</v>
      </c>
    </row>
    <row r="10" spans="1:18" ht="21.75" customHeight="1" x14ac:dyDescent="0.15">
      <c r="A10" s="111" t="s">
        <v>90</v>
      </c>
      <c r="B10" s="154">
        <f t="shared" si="2"/>
        <v>1128</v>
      </c>
      <c r="C10" s="158">
        <f>'[2]3 月・性別，区別出生数・出生率'!$H$6</f>
        <v>602</v>
      </c>
      <c r="D10" s="158">
        <f>'[2]3 月・性別，区別出生数・出生率'!$H$7</f>
        <v>526</v>
      </c>
      <c r="E10" s="154">
        <f t="shared" si="3"/>
        <v>1563</v>
      </c>
      <c r="F10" s="158">
        <f>'[3]3　月・性別，区別死亡数'!$H$6</f>
        <v>797</v>
      </c>
      <c r="G10" s="158">
        <f>'[3]3　月・性別，区別死亡数'!$H$7</f>
        <v>766</v>
      </c>
      <c r="H10" s="154">
        <f t="shared" si="4"/>
        <v>3</v>
      </c>
      <c r="I10" s="158">
        <f>'[4]3　乳児死亡数，月・性・区別'!$H$5</f>
        <v>2</v>
      </c>
      <c r="J10" s="160">
        <f>'[4]3　乳児死亡数，月・性・区別'!$H$6</f>
        <v>1</v>
      </c>
      <c r="K10" s="155">
        <f t="shared" si="5"/>
        <v>-435</v>
      </c>
      <c r="L10" s="154">
        <f t="shared" si="1"/>
        <v>-195</v>
      </c>
      <c r="M10" s="154">
        <f t="shared" si="6"/>
        <v>-240</v>
      </c>
      <c r="N10" s="154">
        <f t="shared" si="7"/>
        <v>29</v>
      </c>
      <c r="O10" s="158">
        <f>'[5]4　月・自然-人工別，区別死産数'!$G$17</f>
        <v>14</v>
      </c>
      <c r="P10" s="158">
        <f>'[5]4　月・自然-人工別，区別死産数'!$G$29</f>
        <v>15</v>
      </c>
      <c r="Q10" s="158">
        <f>'[7]4　届出月別，区別婚姻件数・百分率'!$G$5</f>
        <v>747</v>
      </c>
      <c r="R10" s="160">
        <f>'[8]2 届出月別，区別離婚件数・百分率'!$G$5</f>
        <v>341</v>
      </c>
    </row>
    <row r="11" spans="1:18" ht="21.75" customHeight="1" x14ac:dyDescent="0.15">
      <c r="A11" s="111" t="s">
        <v>91</v>
      </c>
      <c r="B11" s="154">
        <f t="shared" si="2"/>
        <v>1110</v>
      </c>
      <c r="C11" s="158">
        <f>'[2]3 月・性別，区別出生数・出生率'!$I$6</f>
        <v>583</v>
      </c>
      <c r="D11" s="158">
        <f>'[2]3 月・性別，区別出生数・出生率'!$I$7</f>
        <v>527</v>
      </c>
      <c r="E11" s="154">
        <f t="shared" si="3"/>
        <v>1432</v>
      </c>
      <c r="F11" s="158">
        <f>'[3]3　月・性別，区別死亡数'!$I$6</f>
        <v>747</v>
      </c>
      <c r="G11" s="158">
        <f>'[3]3　月・性別，区別死亡数'!$I$7</f>
        <v>685</v>
      </c>
      <c r="H11" s="154">
        <f t="shared" si="4"/>
        <v>5</v>
      </c>
      <c r="I11" s="158">
        <f>'[4]3　乳児死亡数，月・性・区別'!$I$5</f>
        <v>5</v>
      </c>
      <c r="J11" s="160">
        <f>'[4]3　乳児死亡数，月・性・区別'!$I$6</f>
        <v>0</v>
      </c>
      <c r="K11" s="155">
        <f t="shared" si="5"/>
        <v>-322</v>
      </c>
      <c r="L11" s="154">
        <f t="shared" si="1"/>
        <v>-164</v>
      </c>
      <c r="M11" s="154">
        <f t="shared" si="6"/>
        <v>-158</v>
      </c>
      <c r="N11" s="154">
        <f t="shared" si="7"/>
        <v>30</v>
      </c>
      <c r="O11" s="158">
        <f>'[5]4　月・自然-人工別，区別死産数'!$H$17</f>
        <v>11</v>
      </c>
      <c r="P11" s="158">
        <f>'[5]4　月・自然-人工別，区別死産数'!$H$29</f>
        <v>19</v>
      </c>
      <c r="Q11" s="158">
        <f>'[7]4　届出月別，区別婚姻件数・百分率'!$H$5</f>
        <v>713</v>
      </c>
      <c r="R11" s="160">
        <f>'[8]2 届出月別，区別離婚件数・百分率'!$H$5</f>
        <v>322</v>
      </c>
    </row>
    <row r="12" spans="1:18" ht="21.75" customHeight="1" x14ac:dyDescent="0.15">
      <c r="A12" s="111" t="s">
        <v>92</v>
      </c>
      <c r="B12" s="154">
        <f t="shared" si="2"/>
        <v>1127</v>
      </c>
      <c r="C12" s="158">
        <f>'[2]3 月・性別，区別出生数・出生率'!$J$6</f>
        <v>575</v>
      </c>
      <c r="D12" s="158">
        <f>'[2]3 月・性別，区別出生数・出生率'!$J$7</f>
        <v>552</v>
      </c>
      <c r="E12" s="154">
        <f t="shared" si="3"/>
        <v>1520</v>
      </c>
      <c r="F12" s="158">
        <f>'[3]3　月・性別，区別死亡数'!$J$6</f>
        <v>770</v>
      </c>
      <c r="G12" s="158">
        <f>'[3]3　月・性別，区別死亡数'!$J$7</f>
        <v>750</v>
      </c>
      <c r="H12" s="154">
        <f t="shared" si="4"/>
        <v>1</v>
      </c>
      <c r="I12" s="158">
        <f>'[4]3　乳児死亡数，月・性・区別'!$J$5</f>
        <v>0</v>
      </c>
      <c r="J12" s="160">
        <f>'[4]3　乳児死亡数，月・性・区別'!$J$6</f>
        <v>1</v>
      </c>
      <c r="K12" s="155">
        <f t="shared" si="5"/>
        <v>-393</v>
      </c>
      <c r="L12" s="154">
        <f t="shared" si="1"/>
        <v>-195</v>
      </c>
      <c r="M12" s="154">
        <f t="shared" si="6"/>
        <v>-198</v>
      </c>
      <c r="N12" s="154">
        <f t="shared" si="7"/>
        <v>23</v>
      </c>
      <c r="O12" s="158">
        <f>'[5]4　月・自然-人工別，区別死産数'!$I$17</f>
        <v>5</v>
      </c>
      <c r="P12" s="158">
        <f>'[5]4　月・自然-人工別，区別死産数'!$I$29</f>
        <v>18</v>
      </c>
      <c r="Q12" s="158">
        <f>'[7]4　届出月別，区別婚姻件数・百分率'!$I$5</f>
        <v>845</v>
      </c>
      <c r="R12" s="160">
        <f>'[8]2 届出月別，区別離婚件数・百分率'!$I$5</f>
        <v>355</v>
      </c>
    </row>
    <row r="13" spans="1:18" ht="21.75" customHeight="1" x14ac:dyDescent="0.15">
      <c r="A13" s="111" t="s">
        <v>93</v>
      </c>
      <c r="B13" s="154">
        <f t="shared" si="2"/>
        <v>1218</v>
      </c>
      <c r="C13" s="158">
        <f>'[2]3 月・性別，区別出生数・出生率'!$K$6</f>
        <v>614</v>
      </c>
      <c r="D13" s="158">
        <f>'[2]3 月・性別，区別出生数・出生率'!$K$7</f>
        <v>604</v>
      </c>
      <c r="E13" s="154">
        <f t="shared" si="3"/>
        <v>1500</v>
      </c>
      <c r="F13" s="158">
        <f>'[3]3　月・性別，区別死亡数'!$K$6</f>
        <v>760</v>
      </c>
      <c r="G13" s="158">
        <f>'[3]3　月・性別，区別死亡数'!$K$7</f>
        <v>740</v>
      </c>
      <c r="H13" s="154">
        <f t="shared" si="4"/>
        <v>6</v>
      </c>
      <c r="I13" s="158">
        <f>'[4]3　乳児死亡数，月・性・区別'!$K$5</f>
        <v>2</v>
      </c>
      <c r="J13" s="160">
        <f>'[4]3　乳児死亡数，月・性・区別'!$K$6</f>
        <v>4</v>
      </c>
      <c r="K13" s="155">
        <f t="shared" si="5"/>
        <v>-282</v>
      </c>
      <c r="L13" s="154">
        <f t="shared" si="1"/>
        <v>-146</v>
      </c>
      <c r="M13" s="154">
        <f t="shared" si="6"/>
        <v>-136</v>
      </c>
      <c r="N13" s="154">
        <f t="shared" si="7"/>
        <v>35</v>
      </c>
      <c r="O13" s="158">
        <f>'[5]4　月・自然-人工別，区別死産数'!$J$17</f>
        <v>14</v>
      </c>
      <c r="P13" s="158">
        <f>'[5]4　月・自然-人工別，区別死産数'!$J$29</f>
        <v>21</v>
      </c>
      <c r="Q13" s="158">
        <f>'[7]4　届出月別，区別婚姻件数・百分率'!$J$5</f>
        <v>770</v>
      </c>
      <c r="R13" s="160">
        <f>'[8]2 届出月別，区別離婚件数・百分率'!$J$5</f>
        <v>312</v>
      </c>
    </row>
    <row r="14" spans="1:18" ht="21.75" customHeight="1" x14ac:dyDescent="0.15">
      <c r="A14" s="111" t="s">
        <v>94</v>
      </c>
      <c r="B14" s="154">
        <f t="shared" si="2"/>
        <v>1087</v>
      </c>
      <c r="C14" s="158">
        <f>'[2]3 月・性別，区別出生数・出生率'!$L$6</f>
        <v>526</v>
      </c>
      <c r="D14" s="158">
        <f>'[2]3 月・性別，区別出生数・出生率'!$L$7</f>
        <v>561</v>
      </c>
      <c r="E14" s="154">
        <f t="shared" si="3"/>
        <v>1594</v>
      </c>
      <c r="F14" s="158">
        <f>'[3]3　月・性別，区別死亡数'!$L$6</f>
        <v>811</v>
      </c>
      <c r="G14" s="158">
        <f>'[3]3　月・性別，区別死亡数'!$L$7</f>
        <v>783</v>
      </c>
      <c r="H14" s="154">
        <f t="shared" si="4"/>
        <v>4</v>
      </c>
      <c r="I14" s="158">
        <f>'[4]3　乳児死亡数，月・性・区別'!$L$5</f>
        <v>2</v>
      </c>
      <c r="J14" s="160">
        <f>'[4]3　乳児死亡数，月・性・区別'!$L$6</f>
        <v>2</v>
      </c>
      <c r="K14" s="155">
        <f t="shared" si="5"/>
        <v>-507</v>
      </c>
      <c r="L14" s="154">
        <f t="shared" si="1"/>
        <v>-285</v>
      </c>
      <c r="M14" s="154">
        <f t="shared" si="6"/>
        <v>-222</v>
      </c>
      <c r="N14" s="154">
        <f t="shared" si="7"/>
        <v>23</v>
      </c>
      <c r="O14" s="158">
        <f>'[5]4　月・自然-人工別，区別死産数'!$K$17</f>
        <v>11</v>
      </c>
      <c r="P14" s="158">
        <f>'[5]4　月・自然-人工別，区別死産数'!$K$29</f>
        <v>12</v>
      </c>
      <c r="Q14" s="158">
        <f>'[7]4　届出月別，区別婚姻件数・百分率'!$K$5</f>
        <v>927</v>
      </c>
      <c r="R14" s="160">
        <f>'[8]2 届出月別，区別離婚件数・百分率'!$K$5</f>
        <v>276</v>
      </c>
    </row>
    <row r="15" spans="1:18" ht="21.75" customHeight="1" x14ac:dyDescent="0.15">
      <c r="A15" s="111" t="s">
        <v>95</v>
      </c>
      <c r="B15" s="154">
        <f t="shared" si="2"/>
        <v>1179</v>
      </c>
      <c r="C15" s="158">
        <f>'[2]3 月・性別，区別出生数・出生率'!$M$6</f>
        <v>617</v>
      </c>
      <c r="D15" s="158">
        <f>'[2]3 月・性別，区別出生数・出生率'!$M$7</f>
        <v>562</v>
      </c>
      <c r="E15" s="154">
        <f t="shared" si="3"/>
        <v>1603</v>
      </c>
      <c r="F15" s="158">
        <f>'[3]3　月・性別，区別死亡数'!$M$6</f>
        <v>787</v>
      </c>
      <c r="G15" s="158">
        <f>'[3]3　月・性別，区別死亡数'!$M$7</f>
        <v>816</v>
      </c>
      <c r="H15" s="154">
        <f t="shared" si="4"/>
        <v>1</v>
      </c>
      <c r="I15" s="158">
        <f>'[4]3　乳児死亡数，月・性・区別'!$M$5</f>
        <v>0</v>
      </c>
      <c r="J15" s="160">
        <f>'[4]3　乳児死亡数，月・性・区別'!$M$6</f>
        <v>1</v>
      </c>
      <c r="K15" s="155">
        <f t="shared" si="5"/>
        <v>-424</v>
      </c>
      <c r="L15" s="154">
        <f t="shared" si="1"/>
        <v>-170</v>
      </c>
      <c r="M15" s="154">
        <f t="shared" si="6"/>
        <v>-254</v>
      </c>
      <c r="N15" s="154">
        <f t="shared" si="7"/>
        <v>41</v>
      </c>
      <c r="O15" s="158">
        <f>'[5]4　月・自然-人工別，区別死産数'!$L$17</f>
        <v>13</v>
      </c>
      <c r="P15" s="158">
        <f>'[5]4　月・自然-人工別，区別死産数'!$L$29</f>
        <v>28</v>
      </c>
      <c r="Q15" s="158">
        <f>'[7]4　届出月別，区別婚姻件数・百分率'!$L$5</f>
        <v>703</v>
      </c>
      <c r="R15" s="160">
        <f>'[8]2 届出月別，区別離婚件数・百分率'!$L$5</f>
        <v>377</v>
      </c>
    </row>
    <row r="16" spans="1:18" ht="21.75" customHeight="1" x14ac:dyDescent="0.15">
      <c r="A16" s="111" t="s">
        <v>96</v>
      </c>
      <c r="B16" s="154">
        <f t="shared" si="2"/>
        <v>1035</v>
      </c>
      <c r="C16" s="158">
        <f>'[2]3 月・性別，区別出生数・出生率'!$N$6</f>
        <v>525</v>
      </c>
      <c r="D16" s="158">
        <f>'[2]3 月・性別，区別出生数・出生率'!$N$7</f>
        <v>510</v>
      </c>
      <c r="E16" s="154">
        <f t="shared" si="3"/>
        <v>1688</v>
      </c>
      <c r="F16" s="158">
        <f>'[3]3　月・性別，区別死亡数'!$N$6</f>
        <v>879</v>
      </c>
      <c r="G16" s="158">
        <f>'[3]3　月・性別，区別死亡数'!$N$7</f>
        <v>809</v>
      </c>
      <c r="H16" s="154">
        <f t="shared" si="4"/>
        <v>3</v>
      </c>
      <c r="I16" s="158">
        <f>'[4]3　乳児死亡数，月・性・区別'!$N$5</f>
        <v>1</v>
      </c>
      <c r="J16" s="160">
        <f>'[4]3　乳児死亡数，月・性・区別'!$N$6</f>
        <v>2</v>
      </c>
      <c r="K16" s="155">
        <f t="shared" si="5"/>
        <v>-653</v>
      </c>
      <c r="L16" s="154">
        <f t="shared" si="1"/>
        <v>-354</v>
      </c>
      <c r="M16" s="154">
        <f t="shared" si="6"/>
        <v>-299</v>
      </c>
      <c r="N16" s="154">
        <f t="shared" si="7"/>
        <v>34</v>
      </c>
      <c r="O16" s="158">
        <f>'[5]4　月・自然-人工別，区別死産数'!$M$17</f>
        <v>16</v>
      </c>
      <c r="P16" s="158">
        <f>'[5]4　月・自然-人工別，区別死産数'!$M$29</f>
        <v>18</v>
      </c>
      <c r="Q16" s="158">
        <f>'[7]4　届出月別，区別婚姻件数・百分率'!$M$5</f>
        <v>994</v>
      </c>
      <c r="R16" s="160">
        <f>'[8]2 届出月別，区別離婚件数・百分率'!$M$5</f>
        <v>321</v>
      </c>
    </row>
    <row r="17" spans="1:18" ht="21.75" customHeight="1" x14ac:dyDescent="0.15">
      <c r="A17" s="112" t="s">
        <v>97</v>
      </c>
      <c r="B17" s="156">
        <f t="shared" si="2"/>
        <v>1017</v>
      </c>
      <c r="C17" s="159">
        <f>'[2]3 月・性別，区別出生数・出生率'!$O$6</f>
        <v>503</v>
      </c>
      <c r="D17" s="159">
        <f>'[2]3 月・性別，区別出生数・出生率'!$O$7</f>
        <v>514</v>
      </c>
      <c r="E17" s="156">
        <f t="shared" si="3"/>
        <v>1726</v>
      </c>
      <c r="F17" s="159">
        <f>'[3]3　月・性別，区別死亡数'!$O$6</f>
        <v>910</v>
      </c>
      <c r="G17" s="159">
        <f>'[3]3　月・性別，区別死亡数'!$O$7</f>
        <v>816</v>
      </c>
      <c r="H17" s="156">
        <f t="shared" si="4"/>
        <v>3</v>
      </c>
      <c r="I17" s="159">
        <f>'[4]3　乳児死亡数，月・性・区別'!$O$5</f>
        <v>2</v>
      </c>
      <c r="J17" s="161">
        <f>'[4]3　乳児死亡数，月・性・区別'!$O$6</f>
        <v>1</v>
      </c>
      <c r="K17" s="157">
        <f t="shared" si="5"/>
        <v>-709</v>
      </c>
      <c r="L17" s="156">
        <f t="shared" si="1"/>
        <v>-407</v>
      </c>
      <c r="M17" s="156">
        <f t="shared" si="6"/>
        <v>-302</v>
      </c>
      <c r="N17" s="156">
        <f t="shared" si="7"/>
        <v>27</v>
      </c>
      <c r="O17" s="159">
        <f>'[5]4　月・自然-人工別，区別死産数'!$N$17</f>
        <v>9</v>
      </c>
      <c r="P17" s="159">
        <f>'[5]4　月・自然-人工別，区別死産数'!$N$29</f>
        <v>18</v>
      </c>
      <c r="Q17" s="159">
        <f>'[7]4　届出月別，区別婚姻件数・百分率'!$N$5</f>
        <v>867</v>
      </c>
      <c r="R17" s="161">
        <f>'[8]2 届出月別，区別離婚件数・百分率'!$N$5</f>
        <v>305</v>
      </c>
    </row>
    <row r="18" spans="1:18" x14ac:dyDescent="0.15">
      <c r="A18" s="36"/>
      <c r="B18" s="77"/>
      <c r="C18" s="77"/>
      <c r="D18" s="77"/>
      <c r="E18" s="13"/>
      <c r="F18" s="77"/>
      <c r="G18" s="77"/>
      <c r="H18" s="77"/>
      <c r="I18" s="77"/>
      <c r="J18" s="77"/>
      <c r="K18" s="77"/>
      <c r="L18" s="77"/>
      <c r="M18" s="77"/>
      <c r="N18" s="77"/>
      <c r="O18" s="77"/>
      <c r="P18" s="77"/>
      <c r="Q18" s="77"/>
      <c r="R18" s="77"/>
    </row>
    <row r="19" spans="1:18" s="1" customFormat="1" ht="12.15" x14ac:dyDescent="0.15">
      <c r="A19" s="33"/>
      <c r="B19" s="33"/>
      <c r="C19" s="33"/>
      <c r="D19" s="33"/>
      <c r="E19" s="33"/>
      <c r="F19" s="33"/>
      <c r="G19" s="33"/>
      <c r="H19" s="33"/>
      <c r="I19" s="33"/>
      <c r="J19" s="33"/>
      <c r="K19" s="33"/>
      <c r="L19" s="33"/>
      <c r="M19" s="33"/>
      <c r="N19" s="33"/>
      <c r="O19" s="33"/>
      <c r="P19" s="33"/>
      <c r="Q19" s="33"/>
      <c r="R19" s="33"/>
    </row>
    <row r="20" spans="1:18" s="1" customFormat="1" ht="12.15" x14ac:dyDescent="0.15">
      <c r="B20" s="37"/>
      <c r="R20" s="33"/>
    </row>
    <row r="25" spans="1:18" x14ac:dyDescent="0.15">
      <c r="J25" t="s">
        <v>5</v>
      </c>
    </row>
  </sheetData>
  <sheetProtection sheet="1" objects="1" scenarios="1"/>
  <mergeCells count="8">
    <mergeCell ref="Q3:Q4"/>
    <mergeCell ref="R3:R4"/>
    <mergeCell ref="B3:D3"/>
    <mergeCell ref="A3:A4"/>
    <mergeCell ref="N3:P3"/>
    <mergeCell ref="H3:J3"/>
    <mergeCell ref="K3:M3"/>
    <mergeCell ref="E3:G3"/>
  </mergeCells>
  <phoneticPr fontId="2"/>
  <pageMargins left="0.59055118110236227" right="0.39370078740157483" top="0.98425196850393704" bottom="0.98425196850393704"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3"/>
  <sheetViews>
    <sheetView zoomScale="85" zoomScaleNormal="85" workbookViewId="0"/>
  </sheetViews>
  <sheetFormatPr defaultRowHeight="12.85" x14ac:dyDescent="0.15"/>
  <cols>
    <col min="1" max="6" width="14.5" customWidth="1"/>
    <col min="7" max="10" width="17.375" customWidth="1"/>
    <col min="11" max="11" width="17.375" style="2" customWidth="1"/>
    <col min="12" max="12" width="2.625" customWidth="1"/>
    <col min="13" max="13" width="4.5" bestFit="1" customWidth="1"/>
  </cols>
  <sheetData>
    <row r="1" spans="1:13" ht="14.3" x14ac:dyDescent="0.15">
      <c r="A1" s="108" t="s">
        <v>154</v>
      </c>
      <c r="B1" s="77"/>
      <c r="C1" s="77"/>
      <c r="D1" s="77"/>
      <c r="E1" s="77"/>
      <c r="F1" s="77"/>
      <c r="G1" s="77"/>
      <c r="H1" s="77"/>
      <c r="I1" s="77"/>
      <c r="J1" s="77"/>
      <c r="K1" s="77"/>
    </row>
    <row r="2" spans="1:13" x14ac:dyDescent="0.15">
      <c r="A2" s="77"/>
      <c r="B2" s="77"/>
      <c r="C2" s="77"/>
      <c r="D2" s="77"/>
      <c r="E2" s="77"/>
      <c r="F2" s="77"/>
      <c r="G2" s="77"/>
      <c r="H2" s="77"/>
      <c r="I2" s="77"/>
      <c r="J2" s="77"/>
      <c r="K2" s="182" t="str">
        <f>'5'!R2</f>
        <v>平成30年</v>
      </c>
    </row>
    <row r="3" spans="1:13" ht="18" customHeight="1" x14ac:dyDescent="0.15">
      <c r="A3" s="290" t="s">
        <v>16</v>
      </c>
      <c r="B3" s="305" t="s">
        <v>150</v>
      </c>
      <c r="C3" s="296" t="s">
        <v>19</v>
      </c>
      <c r="D3" s="296" t="s">
        <v>20</v>
      </c>
      <c r="E3" s="296" t="s">
        <v>22</v>
      </c>
      <c r="F3" s="298" t="s">
        <v>21</v>
      </c>
      <c r="G3" s="302" t="s">
        <v>25</v>
      </c>
      <c r="H3" s="294"/>
      <c r="I3" s="294"/>
      <c r="J3" s="296" t="s">
        <v>26</v>
      </c>
      <c r="K3" s="298" t="s">
        <v>27</v>
      </c>
    </row>
    <row r="4" spans="1:13" ht="24.25" x14ac:dyDescent="0.15">
      <c r="A4" s="291"/>
      <c r="B4" s="306"/>
      <c r="C4" s="300"/>
      <c r="D4" s="297"/>
      <c r="E4" s="297"/>
      <c r="F4" s="299"/>
      <c r="G4" s="104" t="s">
        <v>28</v>
      </c>
      <c r="H4" s="101" t="s">
        <v>31</v>
      </c>
      <c r="I4" s="101" t="s">
        <v>32</v>
      </c>
      <c r="J4" s="300"/>
      <c r="K4" s="301"/>
    </row>
    <row r="5" spans="1:13" s="35" customFormat="1" ht="21.75" customHeight="1" x14ac:dyDescent="0.15">
      <c r="A5" s="103" t="s">
        <v>2</v>
      </c>
      <c r="B5" s="194">
        <f>[1]人口!$B$10</f>
        <v>1965940</v>
      </c>
      <c r="C5" s="139">
        <f>'[2]3 月・性別，区別出生数・出生率'!$C$39</f>
        <v>6.7387611015595592</v>
      </c>
      <c r="D5" s="139">
        <f>'[3]3　月・性別，区別死亡数'!$C$39</f>
        <v>9.839059177797898</v>
      </c>
      <c r="E5" s="139">
        <f>'[4]月・性別，区別死亡率'!$B$4</f>
        <v>2.5664251207729469</v>
      </c>
      <c r="F5" s="134">
        <f>'5'!K5/$B5*1000</f>
        <v>-3.1002980762383392</v>
      </c>
      <c r="G5" s="142">
        <f>'[5]5　月・自然-人工別，区別死産率'!$B$5</f>
        <v>25.452405473002795</v>
      </c>
      <c r="H5" s="139">
        <f>'[5]5　月・自然-人工別，区別死産率'!$B$17</f>
        <v>10.151537442989554</v>
      </c>
      <c r="I5" s="139">
        <f>'[5]5　月・自然-人工別，区別死産率'!$B$29</f>
        <v>15.300868030013241</v>
      </c>
      <c r="J5" s="133">
        <f>'5'!Q5/$B5*1000</f>
        <v>5.0245683998494357</v>
      </c>
      <c r="K5" s="193">
        <f>'5'!R5/$B5*1000</f>
        <v>2.0468579915968954</v>
      </c>
      <c r="M5" s="20">
        <f>[1]人口!$B$21</f>
        <v>365</v>
      </c>
    </row>
    <row r="6" spans="1:13" ht="21.75" customHeight="1" x14ac:dyDescent="0.15">
      <c r="A6" s="113" t="s">
        <v>73</v>
      </c>
      <c r="B6" s="158">
        <f>[1]人口!$C$10</f>
        <v>1963626</v>
      </c>
      <c r="C6" s="140">
        <f>'[2]3 月・性別，区別出生数・出生率'!$D$39</f>
        <v>6.8056288098748716</v>
      </c>
      <c r="D6" s="140">
        <f>'[3]3　月・性別，区別死亡数'!$D$39</f>
        <v>10.990940624229637</v>
      </c>
      <c r="E6" s="140">
        <f>'[4]月・性別，区別死亡率'!$C$4</f>
        <v>1.7040586943175478</v>
      </c>
      <c r="F6" s="136">
        <f>'5'!K6/($B6*$M6/$M$5)*1000</f>
        <v>-4.1853118143547663</v>
      </c>
      <c r="G6" s="143">
        <f>'[5]5　月・自然-人工別，区別死産率'!$C$5</f>
        <v>29.914529914529915</v>
      </c>
      <c r="H6" s="140">
        <f>'[5]5　月・自然-人工別，区別死産率'!$C$17</f>
        <v>11.965811965811966</v>
      </c>
      <c r="I6" s="140">
        <f>'[5]5　月・自然-人工別，区別死産率'!$C$29</f>
        <v>17.948717948717949</v>
      </c>
      <c r="J6" s="135">
        <f>'5'!Q6/($B6*$M6/$M$5)*1000</f>
        <v>4.0054273524197486</v>
      </c>
      <c r="K6" s="145">
        <f>'5'!R6/($B6*$M6/$M$5)*1000</f>
        <v>1.9367560401670341</v>
      </c>
      <c r="M6" s="20">
        <f>[1]人口!$C$21</f>
        <v>31</v>
      </c>
    </row>
    <row r="7" spans="1:13" ht="21.75" customHeight="1" x14ac:dyDescent="0.15">
      <c r="A7" s="113" t="s">
        <v>74</v>
      </c>
      <c r="B7" s="158">
        <f>[1]人口!$D$10</f>
        <v>1962987</v>
      </c>
      <c r="C7" s="140">
        <f>'[2]3 月・性別，区別出生数・出生率'!$E$39</f>
        <v>7.0856847971265937</v>
      </c>
      <c r="D7" s="140">
        <f>'[3]3　月・性別，区別死亡数'!$E$39</f>
        <v>10.784584920837478</v>
      </c>
      <c r="E7" s="140">
        <f>'[4]月・性別，区別死亡率'!$D$4</f>
        <v>0</v>
      </c>
      <c r="F7" s="136">
        <f>'5'!K7/($B7*$M7/$M$5)*1000</f>
        <v>-3.6989001237108838</v>
      </c>
      <c r="G7" s="143">
        <f>'[5]5　月・自然-人工別，区別死産率'!$D$5</f>
        <v>19.301470588235293</v>
      </c>
      <c r="H7" s="140">
        <f>'[5]5　月・自然-人工別，区別死産率'!$D$17</f>
        <v>10.11029411764706</v>
      </c>
      <c r="I7" s="140">
        <f>'[5]5　月・自然-人工別，区別死産率'!$D$29</f>
        <v>9.1911764705882355</v>
      </c>
      <c r="J7" s="135">
        <f>'5'!Q7/($B7*$M7/$M$5)*1000</f>
        <v>5.8571452587306991</v>
      </c>
      <c r="K7" s="145">
        <f>'5'!R7/($B7*$M7/$M$5)*1000</f>
        <v>2.0519930668342248</v>
      </c>
      <c r="M7" s="20">
        <f>[1]人口!$D$21</f>
        <v>28</v>
      </c>
    </row>
    <row r="8" spans="1:13" ht="21.75" customHeight="1" x14ac:dyDescent="0.15">
      <c r="A8" s="113" t="s">
        <v>75</v>
      </c>
      <c r="B8" s="158">
        <f>[1]人口!$E$10</f>
        <v>1962570</v>
      </c>
      <c r="C8" s="140">
        <f>'[2]3 月・性別，区別出生数・出生率'!$F$39</f>
        <v>6.4673263349390293</v>
      </c>
      <c r="D8" s="140">
        <f>'[3]3　月・性別，区別死亡数'!$F$39</f>
        <v>10.342922635839411</v>
      </c>
      <c r="E8" s="140">
        <f>'[4]月・性別，区別死亡率'!$E$4</f>
        <v>2.5590509776976953</v>
      </c>
      <c r="F8" s="136">
        <f>'5'!K8/($B8*$M8/$M$5)*1000</f>
        <v>-3.8755963009003831</v>
      </c>
      <c r="G8" s="143">
        <f>'[5]5　月・自然-人工別，区別死産率'!$E$5</f>
        <v>23.55072463768116</v>
      </c>
      <c r="H8" s="140">
        <f>'[5]5　月・自然-人工別，区別死産率'!$E$17</f>
        <v>10.869565217391305</v>
      </c>
      <c r="I8" s="140">
        <f>'[5]5　月・自然-人工別，区別死産率'!$E$29</f>
        <v>12.681159420289855</v>
      </c>
      <c r="J8" s="135">
        <f>'5'!Q8/($B8*$M8/$M$5)*1000</f>
        <v>5.5974169485140211</v>
      </c>
      <c r="K8" s="145">
        <f>'5'!R8/($B8*$M8/$M$5)*1000</f>
        <v>2.669721910062957</v>
      </c>
      <c r="M8" s="20">
        <f>[1]人口!$E$21</f>
        <v>31</v>
      </c>
    </row>
    <row r="9" spans="1:13" ht="21.75" customHeight="1" x14ac:dyDescent="0.15">
      <c r="A9" s="113" t="s">
        <v>76</v>
      </c>
      <c r="B9" s="158">
        <f>[1]人口!$F$10</f>
        <v>1961225</v>
      </c>
      <c r="C9" s="140">
        <f>'[2]3 月・性別，区別出生数・出生率'!$G$39</f>
        <v>6.6192473241638936</v>
      </c>
      <c r="D9" s="140">
        <f>'[3]3　月・性別，区別死亡数'!$G$39</f>
        <v>9.5287384160409943</v>
      </c>
      <c r="E9" s="140">
        <f>'[4]月・性別，区別死亡率'!$F$4</f>
        <v>2.6689090377303302</v>
      </c>
      <c r="F9" s="136">
        <f>'5'!K9/($B9*$M9/$M$5)*1000</f>
        <v>-2.9094910918771006</v>
      </c>
      <c r="G9" s="143">
        <f>'[5]5　月・自然-人工別，区別死産率'!$F$5</f>
        <v>20.202020202020204</v>
      </c>
      <c r="H9" s="140">
        <f>'[5]5　月・自然-人工別，区別死産率'!$F$17</f>
        <v>7.3461891643709825</v>
      </c>
      <c r="I9" s="140">
        <f>'[5]5　月・自然-人工別，区別死産率'!$F$29</f>
        <v>12.855831037649219</v>
      </c>
      <c r="J9" s="135">
        <f>'5'!Q9/($B9*$M9/$M$5)*1000</f>
        <v>5.1427891581367087</v>
      </c>
      <c r="K9" s="145">
        <f>'5'!R9/($B9*$M9/$M$5)*1000</f>
        <v>2.0968187399881879</v>
      </c>
      <c r="M9" s="20">
        <f>[1]人口!$F$21</f>
        <v>30</v>
      </c>
    </row>
    <row r="10" spans="1:13" ht="21.75" customHeight="1" x14ac:dyDescent="0.15">
      <c r="A10" s="113" t="s">
        <v>77</v>
      </c>
      <c r="B10" s="158">
        <f>[1]人口!$G$10</f>
        <v>1965343</v>
      </c>
      <c r="C10" s="140">
        <f>'[2]3 月・性別，区別出生数・出生率'!$H$39</f>
        <v>6.757746776303498</v>
      </c>
      <c r="D10" s="140">
        <f>'[3]3　月・性別，区別死亡数'!$H$39</f>
        <v>9.3637927405694743</v>
      </c>
      <c r="E10" s="140">
        <f>'[4]月・性別，区別死亡率'!$G$4</f>
        <v>2.5896320121085989</v>
      </c>
      <c r="F10" s="136">
        <f>'5'!K10/($B10*$M10/$M$5)*1000</f>
        <v>-2.6060459642659763</v>
      </c>
      <c r="G10" s="143">
        <f>'[5]5　月・自然-人工別，区別死産率'!$G$5</f>
        <v>25.064822817631807</v>
      </c>
      <c r="H10" s="140">
        <f>'[5]5　月・自然-人工別，区別死産率'!$G$17</f>
        <v>12.100259291270527</v>
      </c>
      <c r="I10" s="140">
        <f>'[5]5　月・自然-人工別，区別死産率'!$G$29</f>
        <v>12.96456352636128</v>
      </c>
      <c r="J10" s="135">
        <f>'5'!Q10/($B10*$M10/$M$5)*1000</f>
        <v>4.4752099662222635</v>
      </c>
      <c r="K10" s="145">
        <f>'5'!R10/($B10*$M10/$M$5)*1000</f>
        <v>2.0429003995740187</v>
      </c>
      <c r="M10" s="20">
        <f>[1]人口!$G$21</f>
        <v>31</v>
      </c>
    </row>
    <row r="11" spans="1:13" ht="21.75" customHeight="1" x14ac:dyDescent="0.15">
      <c r="A11" s="113" t="s">
        <v>78</v>
      </c>
      <c r="B11" s="158">
        <f>[1]人口!$H$10</f>
        <v>1965889</v>
      </c>
      <c r="C11" s="140">
        <f>'[2]3 月・性別，区別出生数・出生率'!$I$39</f>
        <v>6.8696655813222414</v>
      </c>
      <c r="D11" s="140">
        <f>'[3]3　月・性別，区別死亡数'!$I$39</f>
        <v>8.8624874886968019</v>
      </c>
      <c r="E11" s="140">
        <f>'[4]月・性別，区別死亡率'!$H$4</f>
        <v>4.4635214126739555</v>
      </c>
      <c r="F11" s="136">
        <f>'5'!K11/($B11*$M11/$M$5)*1000</f>
        <v>-1.9928219073745601</v>
      </c>
      <c r="G11" s="143">
        <f>'[5]5　月・自然-人工別，区別死産率'!$H$5</f>
        <v>26.315789473684209</v>
      </c>
      <c r="H11" s="140">
        <f>'[5]5　月・自然-人工別，区別死産率'!$H$17</f>
        <v>9.6491228070175445</v>
      </c>
      <c r="I11" s="140">
        <f>'[5]5　月・自然-人工別，区別死産率'!$H$29</f>
        <v>16.666666666666668</v>
      </c>
      <c r="J11" s="135">
        <f>'5'!Q11/($B11*$M11/$M$5)*1000</f>
        <v>4.4126770806150972</v>
      </c>
      <c r="K11" s="145">
        <f>'5'!R11/($B11*$M11/$M$5)*1000</f>
        <v>1.9928219073745601</v>
      </c>
      <c r="M11" s="20">
        <f>[1]人口!$H$21</f>
        <v>30</v>
      </c>
    </row>
    <row r="12" spans="1:13" ht="21.75" customHeight="1" x14ac:dyDescent="0.15">
      <c r="A12" s="113" t="s">
        <v>79</v>
      </c>
      <c r="B12" s="158">
        <f>[1]人口!$I$10</f>
        <v>1965784</v>
      </c>
      <c r="C12" s="140">
        <f>'[2]3 月・性別，区別出生数・出生率'!$J$39</f>
        <v>6.750241190808481</v>
      </c>
      <c r="D12" s="140">
        <f>'[3]3　月・性別，区別死亡数'!$J$39</f>
        <v>9.104140736494136</v>
      </c>
      <c r="E12" s="140">
        <f>'[4]月・性別，区別死亡率'!$I$4</f>
        <v>0.87391030567706507</v>
      </c>
      <c r="F12" s="136">
        <f>'5'!K12/($B12*$M12/$M$5)*1000</f>
        <v>-2.3538995456856551</v>
      </c>
      <c r="G12" s="143">
        <f>'[5]5　月・自然-人工別，区別死産率'!$I$5</f>
        <v>20</v>
      </c>
      <c r="H12" s="140">
        <f>'[5]5　月・自然-人工別，区別死産率'!$I$17</f>
        <v>4.3478260869565215</v>
      </c>
      <c r="I12" s="140">
        <f>'[5]5　月・自然-人工別，区別死産率'!$I$29</f>
        <v>15.65217391304348</v>
      </c>
      <c r="J12" s="135">
        <f>'5'!Q12/($B12*$M12/$M$5)*1000</f>
        <v>5.0611835015378581</v>
      </c>
      <c r="K12" s="145">
        <f>'5'!R12/($B12*$M12/$M$5)*1000</f>
        <v>2.1262960272733014</v>
      </c>
      <c r="M12" s="20">
        <f>[1]人口!$I$21</f>
        <v>31</v>
      </c>
    </row>
    <row r="13" spans="1:13" ht="21.75" customHeight="1" x14ac:dyDescent="0.15">
      <c r="A13" s="113" t="s">
        <v>80</v>
      </c>
      <c r="B13" s="158">
        <f>[1]人口!$J$10</f>
        <v>1966073</v>
      </c>
      <c r="C13" s="140">
        <f>'[2]3 月・性別，区別出生数・出生率'!$K$39</f>
        <v>7.2942193610997581</v>
      </c>
      <c r="D13" s="140">
        <f>'[3]3　月・性別，区別死亡数'!$K$39</f>
        <v>8.9830287698272873</v>
      </c>
      <c r="E13" s="140">
        <f>'[4]月・性別，区別死亡率'!$J$4</f>
        <v>5.2287144763764761</v>
      </c>
      <c r="F13" s="136">
        <f>'5'!K13/($B13*$M13/$M$5)*1000</f>
        <v>-1.6888094087275303</v>
      </c>
      <c r="G13" s="143">
        <f>'[5]5　月・自然-人工別，区別死産率'!$J$5</f>
        <v>27.932960893854748</v>
      </c>
      <c r="H13" s="140">
        <f>'[5]5　月・自然-人工別，区別死産率'!$J$17</f>
        <v>11.173184357541899</v>
      </c>
      <c r="I13" s="140">
        <f>'[5]5　月・自然-人工別，区別死産率'!$J$29</f>
        <v>16.759776536312849</v>
      </c>
      <c r="J13" s="135">
        <f>'5'!Q13/($B13*$M13/$M$5)*1000</f>
        <v>4.611288101844675</v>
      </c>
      <c r="K13" s="145">
        <f>'5'!R13/($B13*$M13/$M$5)*1000</f>
        <v>1.8684699841240759</v>
      </c>
      <c r="M13" s="20">
        <f>[1]人口!$J$21</f>
        <v>31</v>
      </c>
    </row>
    <row r="14" spans="1:13" ht="21.75" customHeight="1" x14ac:dyDescent="0.15">
      <c r="A14" s="113" t="s">
        <v>81</v>
      </c>
      <c r="B14" s="158">
        <f>[1]人口!$K$10</f>
        <v>1966174</v>
      </c>
      <c r="C14" s="140">
        <f>'[2]3 月・性別，区別出生数・出生率'!$L$39</f>
        <v>6.7263460236310051</v>
      </c>
      <c r="D14" s="140">
        <f>'[3]3　月・性別，区別死亡数'!$L$39</f>
        <v>9.8636573704395794</v>
      </c>
      <c r="E14" s="140">
        <f>'[4]月・性別，区別死亡率'!$K$4</f>
        <v>3.6256177208274352</v>
      </c>
      <c r="F14" s="136">
        <f>'5'!K14/($B14*$M14/$M$5)*1000</f>
        <v>-3.1373113468085729</v>
      </c>
      <c r="G14" s="143">
        <f>'[5]5　月・自然-人工別，区別死産率'!$K$5</f>
        <v>20.72072072072072</v>
      </c>
      <c r="H14" s="140">
        <f>'[5]5　月・自然-人工別，区別死産率'!$K$17</f>
        <v>9.9099099099099099</v>
      </c>
      <c r="I14" s="140">
        <f>'[5]5　月・自然-人工別，区別死産率'!$K$29</f>
        <v>10.810810810810811</v>
      </c>
      <c r="J14" s="135">
        <f>'5'!Q14/($B14*$M14/$M$5)*1000</f>
        <v>5.7362674920937824</v>
      </c>
      <c r="K14" s="145">
        <f>'5'!R14/($B14*$M14/$M$5)*1000</f>
        <v>1.7078854669017085</v>
      </c>
      <c r="M14" s="20">
        <f>[1]人口!$K$21</f>
        <v>30</v>
      </c>
    </row>
    <row r="15" spans="1:13" ht="21.75" customHeight="1" x14ac:dyDescent="0.15">
      <c r="A15" s="113" t="s">
        <v>82</v>
      </c>
      <c r="B15" s="158">
        <f>[1]人口!$L$10</f>
        <v>1965940</v>
      </c>
      <c r="C15" s="140">
        <f>'[2]3 月・性別，区別出生数・出生率'!$M$39</f>
        <v>7.0611382817117452</v>
      </c>
      <c r="D15" s="140">
        <f>'[3]3　月・性別，区別死亡数'!$M$39</f>
        <v>9.6005128630906924</v>
      </c>
      <c r="E15" s="140">
        <f>'[4]月・性別，区別死亡率'!$L$4</f>
        <v>0.87599088969474725</v>
      </c>
      <c r="F15" s="136">
        <f>'5'!K15/($B15*$M15/$M$5)*1000</f>
        <v>-2.5393745813789481</v>
      </c>
      <c r="G15" s="143">
        <f>'[5]5　月・自然-人工別，区別死産率'!$L$5</f>
        <v>33.606557377049178</v>
      </c>
      <c r="H15" s="140">
        <f>'[5]5　月・自然-人工別，区別死産率'!$L$17</f>
        <v>10.655737704918032</v>
      </c>
      <c r="I15" s="140">
        <f>'[5]5　月・自然-人工別，区別死産率'!$L$29</f>
        <v>22.950819672131146</v>
      </c>
      <c r="J15" s="135">
        <f>'5'!Q15/($B15*$M15/$M$5)*1000</f>
        <v>4.2103309686542465</v>
      </c>
      <c r="K15" s="145">
        <f>'5'!R15/($B15*$M15/$M$5)*1000</f>
        <v>2.2578873046694894</v>
      </c>
      <c r="M15" s="20">
        <f>[1]人口!$L$21</f>
        <v>31</v>
      </c>
    </row>
    <row r="16" spans="1:13" ht="21.75" customHeight="1" x14ac:dyDescent="0.15">
      <c r="A16" s="113" t="s">
        <v>83</v>
      </c>
      <c r="B16" s="158">
        <f>[1]人口!$M$10</f>
        <v>1966523</v>
      </c>
      <c r="C16" s="140">
        <f>'[2]3 月・性別，区別出生数・出生率'!$N$39</f>
        <v>6.4034338779663393</v>
      </c>
      <c r="D16" s="140">
        <f>'[3]3　月・性別，区別死亡数'!$N$39</f>
        <v>10.443474769089065</v>
      </c>
      <c r="E16" s="140">
        <f>'[4]月・性別，区別死亡率'!$M$4</f>
        <v>2.7418870192307692</v>
      </c>
      <c r="F16" s="136">
        <f>'5'!K16/($B16*$M16/$M$5)*1000</f>
        <v>-4.0400408911227244</v>
      </c>
      <c r="G16" s="143">
        <f>'[5]5　月・自然-人工別，区別死産率'!$M$5</f>
        <v>31.805425631431245</v>
      </c>
      <c r="H16" s="140">
        <f>'[5]5　月・自然-人工別，区別死産率'!$M$17</f>
        <v>14.967259120673527</v>
      </c>
      <c r="I16" s="140">
        <f>'[5]5　月・自然-人工別，区別死産率'!$M$29</f>
        <v>16.83816651075772</v>
      </c>
      <c r="J16" s="135">
        <f>'5'!Q16/($B16*$M16/$M$5)*1000</f>
        <v>6.1497712799019721</v>
      </c>
      <c r="K16" s="145">
        <f>'5'!R16/($B16*$M16/$M$5)*1000</f>
        <v>1.9859925360649227</v>
      </c>
      <c r="M16" s="20">
        <f>[1]人口!$M$21</f>
        <v>30</v>
      </c>
    </row>
    <row r="17" spans="1:13" ht="21.75" customHeight="1" x14ac:dyDescent="0.15">
      <c r="A17" s="114" t="s">
        <v>84</v>
      </c>
      <c r="B17" s="159">
        <f>[1]人口!$N$10</f>
        <v>1966717</v>
      </c>
      <c r="C17" s="141">
        <f>'[2]3 月・性別，区別出生数・出生率'!$O$39</f>
        <v>6.0884991784327278</v>
      </c>
      <c r="D17" s="141">
        <f>'[3]3　月・性別，区別死亡数'!$O$39</f>
        <v>10.333087101253577</v>
      </c>
      <c r="E17" s="141">
        <f>'[4]月・性別，区別死亡率'!$N$4</f>
        <v>2.6662575970079478</v>
      </c>
      <c r="F17" s="138">
        <f>'5'!K17/($B17*$M17/$M$5)*1000</f>
        <v>-4.2445879228208483</v>
      </c>
      <c r="G17" s="144">
        <f>'[5]5　月・自然-人工別，区別死産率'!$N$5</f>
        <v>25.862068965517242</v>
      </c>
      <c r="H17" s="141">
        <f>'[5]5　月・自然-人工別，区別死産率'!$N$17</f>
        <v>8.6206896551724128</v>
      </c>
      <c r="I17" s="141">
        <f>'[5]5　月・自然-人工別，区別死産率'!$N$29</f>
        <v>17.241379310344826</v>
      </c>
      <c r="J17" s="137">
        <f>'5'!Q17/($B17*$M17/$M$5)*1000</f>
        <v>5.1904904500503193</v>
      </c>
      <c r="K17" s="146">
        <f>'5'!R17/($B17*$M17/$M$5)*1000</f>
        <v>1.8259510810442297</v>
      </c>
      <c r="M17" s="20">
        <f>[1]人口!$N$21</f>
        <v>31</v>
      </c>
    </row>
    <row r="18" spans="1:13" ht="16.600000000000001" customHeight="1" x14ac:dyDescent="0.15">
      <c r="A18" s="30" t="s">
        <v>191</v>
      </c>
      <c r="B18" s="181"/>
      <c r="C18" s="181"/>
      <c r="D18" s="30"/>
      <c r="E18" s="77"/>
      <c r="F18" s="77"/>
      <c r="G18" s="77"/>
      <c r="H18" s="77"/>
      <c r="I18" s="77"/>
      <c r="J18" s="77"/>
      <c r="K18" s="77"/>
    </row>
    <row r="19" spans="1:13" x14ac:dyDescent="0.15">
      <c r="A19" s="30" t="s">
        <v>57</v>
      </c>
      <c r="B19" s="77"/>
      <c r="C19" s="77"/>
      <c r="D19" s="77"/>
      <c r="E19" s="77"/>
      <c r="F19" s="77"/>
      <c r="G19" s="77"/>
      <c r="H19" s="77"/>
      <c r="I19" s="77"/>
      <c r="J19" s="77"/>
      <c r="K19" s="77"/>
    </row>
    <row r="20" spans="1:13" x14ac:dyDescent="0.15">
      <c r="A20" s="77"/>
      <c r="B20" s="77"/>
      <c r="C20" s="77"/>
      <c r="D20" s="77"/>
      <c r="E20" s="115"/>
      <c r="F20" s="77"/>
      <c r="G20" s="77"/>
      <c r="H20" s="77"/>
      <c r="I20" s="77"/>
      <c r="J20" s="77"/>
      <c r="K20" s="77"/>
    </row>
    <row r="21" spans="1:13" x14ac:dyDescent="0.15">
      <c r="E21" s="39"/>
    </row>
    <row r="22" spans="1:13" x14ac:dyDescent="0.15">
      <c r="E22" s="39"/>
    </row>
    <row r="23" spans="1:13" x14ac:dyDescent="0.15">
      <c r="E23" s="39"/>
    </row>
    <row r="24" spans="1:13" x14ac:dyDescent="0.15">
      <c r="E24" s="39"/>
    </row>
    <row r="25" spans="1:13" x14ac:dyDescent="0.15">
      <c r="E25" s="39"/>
    </row>
    <row r="26" spans="1:13" x14ac:dyDescent="0.15">
      <c r="E26" s="39"/>
    </row>
    <row r="27" spans="1:13" x14ac:dyDescent="0.15">
      <c r="E27" s="39"/>
    </row>
    <row r="28" spans="1:13" x14ac:dyDescent="0.15">
      <c r="E28" s="39"/>
    </row>
    <row r="29" spans="1:13" x14ac:dyDescent="0.15">
      <c r="E29" s="39"/>
    </row>
    <row r="30" spans="1:13" x14ac:dyDescent="0.15">
      <c r="E30" s="39"/>
    </row>
    <row r="31" spans="1:13" x14ac:dyDescent="0.15">
      <c r="E31" s="39"/>
    </row>
    <row r="32" spans="1:13" x14ac:dyDescent="0.15">
      <c r="E32" s="39"/>
    </row>
    <row r="33" spans="5:5" x14ac:dyDescent="0.15">
      <c r="E33" s="39"/>
    </row>
  </sheetData>
  <sheetProtection sheet="1" objects="1" scenarios="1"/>
  <mergeCells count="9">
    <mergeCell ref="J3:J4"/>
    <mergeCell ref="K3:K4"/>
    <mergeCell ref="G3:I3"/>
    <mergeCell ref="A3:A4"/>
    <mergeCell ref="B3:B4"/>
    <mergeCell ref="C3:C4"/>
    <mergeCell ref="D3:D4"/>
    <mergeCell ref="E3:E4"/>
    <mergeCell ref="F3:F4"/>
  </mergeCells>
  <phoneticPr fontId="2"/>
  <pageMargins left="0.59055118110236227" right="0.39370078740157483" top="0.98425196850393704" bottom="0.98425196850393704"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vt:lpstr>
      <vt:lpstr>2</vt:lpstr>
      <vt:lpstr>3 </vt:lpstr>
      <vt:lpstr>4 </vt:lpstr>
      <vt:lpstr>5</vt:lpstr>
      <vt:lpstr>6</vt:lpstr>
      <vt:lpstr>'2'!Print_Area</vt:lpstr>
      <vt:lpstr>'4 '!Print_Area</vt:lpstr>
      <vt:lpstr>'5'!Print_Area</vt:lpstr>
      <vt:lpstr>'6'!Print_Area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情報管理係</dc:creator>
  <cp:lastModifiedBy>FJ-USER</cp:lastModifiedBy>
  <cp:lastPrinted>2013-03-21T02:04:13Z</cp:lastPrinted>
  <dcterms:created xsi:type="dcterms:W3CDTF">2000-05-26T11:46:07Z</dcterms:created>
  <dcterms:modified xsi:type="dcterms:W3CDTF">2020-03-10T10:46:51Z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-632526233</vt:i4>
  </property>
  <property fmtid="{D5CDD505-2E9C-101B-9397-08002B2CF9AE}" pid="3" name="_EmailSubject">
    <vt:lpwstr/>
  </property>
  <property fmtid="{D5CDD505-2E9C-101B-9397-08002B2CF9AE}" pid="4" name="_AuthorEmail">
    <vt:lpwstr>sa11031@exch.intra.city.sapporo.jp</vt:lpwstr>
  </property>
  <property fmtid="{D5CDD505-2E9C-101B-9397-08002B2CF9AE}" pid="5" name="_AuthorEmailDisplayName">
    <vt:lpwstr>127.植田　薫</vt:lpwstr>
  </property>
  <property fmtid="{D5CDD505-2E9C-101B-9397-08002B2CF9AE}" pid="6" name="_ReviewingToolsShownOnce">
    <vt:lpwstr/>
  </property>
</Properties>
</file>