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 年次別，性・22週以後－早期新生児別周産期死亡数・率" sheetId="1" state="visible" r:id="rId3"/>
    <sheet name="2　区・性別，22週以後－早期新生児別周産期死亡数・率" sheetId="2" state="visible" r:id="rId4"/>
    <sheet name="3 母の年齢階級別，22週以後－早期新生児別周産期死亡数・率" sheetId="3" state="visible" r:id="rId5"/>
    <sheet name="4 性・出産時の体重別，22週以後－早期新生児別周産期死亡数" sheetId="4" state="visible" r:id="rId6"/>
    <sheet name="月・区別，22週以後－早期新生児別周産期死亡数" sheetId="5" state="visible" r:id="rId7"/>
    <sheet name="月・区別，22週以後－早期新生児別周産期死亡率" sheetId="6" state="visible" r:id="rId8"/>
  </sheets>
  <externalReferences>
    <externalReference r:id="rId9"/>
  </externalReferences>
  <definedNames>
    <definedName function="false" hidden="false" localSheetId="0" name="_xlnm.Print_Area" vbProcedure="false">'1 年次別，性・22週以後－早期新生児別周産期死亡数・率'!$A$1:$V$59</definedName>
    <definedName function="false" hidden="false" localSheetId="1" name="_xlnm.Print_Area" vbProcedure="false">'2　区・性別，22週以後－早期新生児別周産期死亡数・率'!$A$1:$L$28</definedName>
    <definedName function="false" hidden="false" localSheetId="2" name="_xlnm.Print_Area" vbProcedure="false">'3 母の年齢階級別，22週以後－早期新生児別周産期死亡数・率'!$A$1:$L$27</definedName>
    <definedName function="false" hidden="false" localSheetId="3" name="_xlnm.Print_Area" vbProcedure="false">'4 性・出産時の体重別，22週以後－早期新生児別周産期死亡数'!$A$1:$L$32</definedName>
    <definedName function="false" hidden="false" localSheetId="4" name="_xlnm.Print_Area" vbProcedure="false">'月・区別，22週以後－早期新生児別周産期死亡数'!$A$1:$N$39</definedName>
    <definedName function="false" hidden="false" localSheetId="5" name="_xlnm.Print_Area" vbProcedure="false">'月・区別，22週以後－早期新生児別周産期死亡率'!$A$1:$N$39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keepAlive="0" interval="0" name="接続" type="1" reconnectionMethod="1" refreshedVersion="0" minRefreshableVersion="0" savePassword="1" new="0" deleted="0" onlyUseConnectionFile="0" background="0" refreshOnLoad="0" saveData="0">
    <dbPr connection="DSN=MS Access Database;DBQ=f:\衛生年報用　アクセスファイル\周産期　札幌市.mdb;DefaultDir=f:\衛生年報用　アクセスファイル\周産期　札幌市.mdb;DriverId=25;FIL=MS Access;MaxBufferSize=2048;PageTimeout=5;" command="SELECT 周産期データベース.客体区分, 周産期データベース.区コード, 周産期データベース.性別区分, 周産期データベース.時期区分, 周産期データベース.発生月_x005F_x000d__x005F_x000a_FROM 周産期データベース 周産期データベース"/>
  </connection>
</connections>
</file>

<file path=xl/sharedStrings.xml><?xml version="1.0" encoding="utf-8"?>
<sst xmlns="http://schemas.openxmlformats.org/spreadsheetml/2006/main" count="539" uniqueCount="150">
  <si>
    <t xml:space="preserve">第6章　周  産  期  死  亡</t>
  </si>
  <si>
    <t xml:space="preserve">1　年次別にみた性・妊娠満22週以後の死産-早期新生児死亡別周産期死亡数・率及び周産期死　亡中妊娠満22週以後の死産の占める割合</t>
  </si>
  <si>
    <t xml:space="preserve">年次</t>
  </si>
  <si>
    <t xml:space="preserve">周産期死亡数</t>
  </si>
  <si>
    <t xml:space="preserve">妊娠満22週以後の死産数  1)</t>
  </si>
  <si>
    <t xml:space="preserve">早期新生児死亡数</t>
  </si>
  <si>
    <t xml:space="preserve">周 産 期 死 亡 率  
　　　　　　(出産千対） 　　　  2)</t>
  </si>
  <si>
    <t xml:space="preserve">妊娠満22週以後の死産率  1) 
　　　　　(出産千対）  　　　   2)  </t>
  </si>
  <si>
    <t xml:space="preserve">早期新生児死亡率
(出生千対）</t>
  </si>
  <si>
    <t xml:space="preserve"> 周産期死亡中
 妊娠満22週以
 後の死産の占
 める割合　　1)
 (％)</t>
  </si>
  <si>
    <t xml:space="preserve">総数</t>
  </si>
  <si>
    <t xml:space="preserve">男</t>
  </si>
  <si>
    <t xml:space="preserve">女</t>
  </si>
  <si>
    <t xml:space="preserve">不詳</t>
  </si>
  <si>
    <r>
      <rPr>
        <sz val="10"/>
        <rFont val="ＭＳ Ｐ明朝"/>
        <family val="1"/>
        <charset val="128"/>
      </rPr>
      <t xml:space="preserve">1950</t>
    </r>
    <r>
      <rPr>
        <sz val="10"/>
        <rFont val="ＭＳ 明朝"/>
        <family val="1"/>
        <charset val="128"/>
      </rPr>
      <t xml:space="preserve">  昭和</t>
    </r>
    <r>
      <rPr>
        <sz val="10"/>
        <rFont val="ＭＳ Ｐ明朝"/>
        <family val="1"/>
        <charset val="128"/>
      </rPr>
      <t xml:space="preserve">25年　</t>
    </r>
  </si>
  <si>
    <t xml:space="preserve">…</t>
  </si>
  <si>
    <t xml:space="preserve">・</t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</si>
  <si>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55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30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</si>
  <si>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60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35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</si>
  <si>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65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40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</si>
  <si>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70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45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</si>
  <si>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72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47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</si>
  <si>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73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48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</si>
  <si>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74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49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</si>
  <si>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75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50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</si>
  <si>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76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51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</si>
  <si>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77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52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</si>
  <si>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78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53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</si>
  <si>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79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54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</si>
  <si>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80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55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</si>
  <si>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81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56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</si>
  <si>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82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57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</si>
  <si>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83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58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</si>
  <si>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84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59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</si>
  <si>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85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60</t>
    </r>
  </si>
  <si>
    <t xml:space="preserve">1986  昭和61年</t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</si>
  <si>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87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62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</si>
  <si>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88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63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</si>
  <si>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89</t>
    </r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平成元年　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</si>
  <si>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90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 2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</si>
  <si>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91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 3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</si>
  <si>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92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 4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</si>
  <si>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93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 5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</si>
  <si>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94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 6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</si>
  <si>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95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 7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</si>
  <si>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96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 8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</si>
  <si>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97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 9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</si>
  <si>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98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10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</si>
  <si>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99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11</t>
    </r>
  </si>
  <si>
    <r>
      <rPr>
        <sz val="10"/>
        <rFont val="ＭＳ Ｐ明朝"/>
        <family val="1"/>
        <charset val="128"/>
      </rPr>
      <t xml:space="preserve">2000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12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</si>
  <si>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01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13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</si>
  <si>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02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14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</si>
  <si>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03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15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</si>
  <si>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04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16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</si>
  <si>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05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17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</si>
  <si>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06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18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</si>
  <si>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07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19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</si>
  <si>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08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20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</si>
  <si>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09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21</t>
    </r>
  </si>
  <si>
    <r>
      <rPr>
        <sz val="10"/>
        <rFont val="ＭＳ 明朝"/>
        <family val="1"/>
        <charset val="128"/>
      </rPr>
      <t xml:space="preserve">  </t>
    </r>
    <r>
      <rPr>
        <sz val="10"/>
        <rFont val="ＭＳ Ｐ明朝"/>
        <family val="1"/>
        <charset val="128"/>
      </rPr>
      <t xml:space="preserve">10</t>
    </r>
    <r>
      <rPr>
        <sz val="10"/>
        <rFont val="ＭＳ 明朝"/>
        <family val="1"/>
        <charset val="128"/>
      </rPr>
      <t xml:space="preserve">      </t>
    </r>
    <r>
      <rPr>
        <sz val="10"/>
        <rFont val="ＭＳ Ｐ明朝"/>
        <family val="1"/>
        <charset val="128"/>
      </rPr>
      <t xml:space="preserve">22</t>
    </r>
  </si>
  <si>
    <t xml:space="preserve">  11      23</t>
  </si>
  <si>
    <t xml:space="preserve">  12      24</t>
  </si>
  <si>
    <t xml:space="preserve">  13      25</t>
  </si>
  <si>
    <t xml:space="preserve">  14      26</t>
  </si>
  <si>
    <t xml:space="preserve">  15      27</t>
  </si>
  <si>
    <t xml:space="preserve">  16      28</t>
  </si>
  <si>
    <t xml:space="preserve">  17      29</t>
  </si>
  <si>
    <t xml:space="preserve">  18      30</t>
  </si>
  <si>
    <t xml:space="preserve">1)　平成6年までは、「妊娠満28週以後の死産」である。</t>
  </si>
  <si>
    <t xml:space="preserve">2)　平成6年までは、出生千対である。</t>
  </si>
  <si>
    <t xml:space="preserve">3)　本市の集計による。</t>
  </si>
  <si>
    <t xml:space="preserve">2　区・性別にみた妊娠満22週以後の死産-早期新生児死亡別周産期死亡数及び率</t>
  </si>
  <si>
    <t xml:space="preserve">平成30年</t>
  </si>
  <si>
    <t xml:space="preserve">区</t>
  </si>
  <si>
    <t xml:space="preserve">周　産　期　死　亡　数</t>
  </si>
  <si>
    <t xml:space="preserve">妊娠満22週以後の死産数</t>
  </si>
  <si>
    <t xml:space="preserve">中央</t>
  </si>
  <si>
    <t xml:space="preserve">北</t>
  </si>
  <si>
    <t xml:space="preserve">東</t>
  </si>
  <si>
    <t xml:space="preserve">白石</t>
  </si>
  <si>
    <t xml:space="preserve">厚別</t>
  </si>
  <si>
    <t xml:space="preserve">豊平</t>
  </si>
  <si>
    <t xml:space="preserve">清田</t>
  </si>
  <si>
    <t xml:space="preserve">南</t>
  </si>
  <si>
    <t xml:space="preserve">西</t>
  </si>
  <si>
    <t xml:space="preserve">手稲</t>
  </si>
  <si>
    <t xml:space="preserve">周　産　期　死　亡　率
(出産千対)</t>
  </si>
  <si>
    <t xml:space="preserve">妊娠満22週以後の死産率
(出産千対)</t>
  </si>
  <si>
    <t xml:space="preserve">早期新生児死亡率
(出生千対)</t>
  </si>
  <si>
    <t xml:space="preserve">3　母の年齢（5歳階級）・性別にみた妊娠満22週以後の死産-早期新生児死亡別周産期死亡数
　 及び率</t>
  </si>
  <si>
    <t xml:space="preserve">母の年齢</t>
  </si>
  <si>
    <t xml:space="preserve">14歳以下</t>
  </si>
  <si>
    <t xml:space="preserve">15～19</t>
  </si>
  <si>
    <t xml:space="preserve">20～24</t>
  </si>
  <si>
    <t xml:space="preserve">25～29</t>
  </si>
  <si>
    <t xml:space="preserve">30～34</t>
  </si>
  <si>
    <t xml:space="preserve">35～39</t>
  </si>
  <si>
    <t xml:space="preserve">40～44</t>
  </si>
  <si>
    <t xml:space="preserve">45～49</t>
  </si>
  <si>
    <t xml:space="preserve">50歳～</t>
  </si>
  <si>
    <t xml:space="preserve">4　出産時の体重・性別にみた妊娠満22週以後の死産-早期新生児死亡別周産期死亡数及び率</t>
  </si>
  <si>
    <t xml:space="preserve">出産時の体重</t>
  </si>
  <si>
    <t xml:space="preserve">0.5㎏未満</t>
  </si>
  <si>
    <t xml:space="preserve">0.5㎏以上
    1.0㎏未満</t>
  </si>
  <si>
    <t xml:space="preserve">1.0～1.5㎏</t>
  </si>
  <si>
    <t xml:space="preserve">1.5～2.0㎏</t>
  </si>
  <si>
    <t xml:space="preserve">2.0～2.5㎏</t>
  </si>
  <si>
    <t xml:space="preserve">2.5～3.0㎏</t>
  </si>
  <si>
    <t xml:space="preserve">3.0～3.5㎏</t>
  </si>
  <si>
    <t xml:space="preserve">3.5～4.0㎏</t>
  </si>
  <si>
    <t xml:space="preserve">4.0～4.5㎏</t>
  </si>
  <si>
    <t xml:space="preserve">4.5～5.0㎏</t>
  </si>
  <si>
    <t xml:space="preserve">5.0㎏以上</t>
  </si>
  <si>
    <t xml:space="preserve">出産時の
平均体重(㎏)</t>
  </si>
  <si>
    <t xml:space="preserve">区・月別にみた妊娠満22週以後の死産-早期新生児死亡別周産期死亡数</t>
  </si>
  <si>
    <t xml:space="preserve">１月</t>
  </si>
  <si>
    <t xml:space="preserve">２月</t>
  </si>
  <si>
    <t xml:space="preserve">３月</t>
  </si>
  <si>
    <t xml:space="preserve">４月</t>
  </si>
  <si>
    <t xml:space="preserve">５月</t>
  </si>
  <si>
    <t xml:space="preserve">６月</t>
  </si>
  <si>
    <t xml:space="preserve">７月</t>
  </si>
  <si>
    <t xml:space="preserve">８月</t>
  </si>
  <si>
    <t xml:space="preserve">９月</t>
  </si>
  <si>
    <t xml:space="preserve">１０月</t>
  </si>
  <si>
    <t xml:space="preserve">１１月</t>
  </si>
  <si>
    <t xml:space="preserve">１２月</t>
  </si>
  <si>
    <t xml:space="preserve">データの個数 : 客体区分</t>
  </si>
  <si>
    <t xml:space="preserve">発生月</t>
  </si>
  <si>
    <t xml:space="preserve">時期区分</t>
  </si>
  <si>
    <t xml:space="preserve">区コード</t>
  </si>
  <si>
    <t xml:space="preserve">総計</t>
  </si>
  <si>
    <t xml:space="preserve">死産</t>
  </si>
  <si>
    <t xml:space="preserve">10　中央区</t>
  </si>
  <si>
    <t xml:space="preserve">20　北区</t>
  </si>
  <si>
    <t xml:space="preserve">30　東区</t>
  </si>
  <si>
    <t xml:space="preserve">40　白石区</t>
  </si>
  <si>
    <t xml:space="preserve">45　厚別区</t>
  </si>
  <si>
    <t xml:space="preserve">50　豊平区</t>
  </si>
  <si>
    <t xml:space="preserve">55　清田区</t>
  </si>
  <si>
    <t xml:space="preserve">60　南区</t>
  </si>
  <si>
    <t xml:space="preserve">70　西区</t>
  </si>
  <si>
    <t xml:space="preserve">75　手稲区</t>
  </si>
  <si>
    <t xml:space="preserve">死産 計</t>
  </si>
  <si>
    <t xml:space="preserve">死亡</t>
  </si>
  <si>
    <t xml:space="preserve">死亡 計</t>
  </si>
  <si>
    <t xml:space="preserve">区・月別にみた妊娠満22週以後の死産-早期新生児死亡別周産期死亡率</t>
  </si>
  <si>
    <t xml:space="preserve">周産期死亡率(出産千対）</t>
  </si>
  <si>
    <t xml:space="preserve">妊娠満22週以後の死産率(出産千対）</t>
  </si>
  <si>
    <t xml:space="preserve">早期新生児死亡率(出生千対)</t>
  </si>
</sst>
</file>

<file path=xl/styles.xml><?xml version="1.0" encoding="utf-8"?>
<styleSheet xmlns="http://schemas.openxmlformats.org/spreadsheetml/2006/main">
  <numFmts count="13">
    <numFmt numFmtId="164" formatCode="General"/>
    <numFmt numFmtId="165" formatCode="#,##0;[RED]\-#,##0"/>
    <numFmt numFmtId="166" formatCode="@"/>
    <numFmt numFmtId="167" formatCode="_*&quot;1)  &quot;#,##0_ ;_ * \-#,##0_ ;_ * \-_ ;_ @_ "/>
    <numFmt numFmtId="168" formatCode="_(* #,##0_);_(* \(#,##0\);_(* \-_);_(@_)"/>
    <numFmt numFmtId="169" formatCode="_*&quot;3)   &quot;#,##0_ ;_ * \-#,##0_ ;_ * \-_ ;_ @_ "/>
    <numFmt numFmtId="170" formatCode="_ * #,##0.0_ ;_ * \-#,##0.0_ ;_ * \-_ ;_ @_ "/>
    <numFmt numFmtId="171" formatCode="0_);[RED]\(0\)"/>
    <numFmt numFmtId="172" formatCode="_*&quot;3)     &quot;#,##0_ ;_ * \-#,##0_ ;_ * \-_ ;_ @_ "/>
    <numFmt numFmtId="173" formatCode="_*&quot;3)  &quot;#,##0_ ;_ * \-#,##0_ ;_ * \-_ ;_ @_ "/>
    <numFmt numFmtId="174" formatCode="0.0_ "/>
    <numFmt numFmtId="175" formatCode="_ * #,##0.00_ ;_ * \-#,##0.00_ ;_ * \-_ ;_ @_ "/>
    <numFmt numFmtId="176" formatCode="* #,##0.0;_ * \-#,##0.0;_ * \-;_ @"/>
  </numFmts>
  <fonts count="20">
    <font>
      <sz val="11"/>
      <name val="ＭＳ Ｐ明朝"/>
      <family val="1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4"/>
      <name val="ＭＳ Ｐゴシック"/>
      <family val="3"/>
      <charset val="128"/>
    </font>
    <font>
      <sz val="14"/>
      <name val="ＭＳ Ｐ明朝"/>
      <family val="1"/>
      <charset val="128"/>
    </font>
    <font>
      <sz val="12"/>
      <name val="ＭＳ Ｐゴシック"/>
      <family val="3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明朝"/>
      <family val="1"/>
      <charset val="128"/>
    </font>
    <font>
      <sz val="10.5"/>
      <name val="ＭＳ Ｐ明朝"/>
      <family val="1"/>
      <charset val="128"/>
    </font>
    <font>
      <sz val="11"/>
      <name val="ＭＳ Ｐゴシック"/>
      <family val="3"/>
      <charset val="128"/>
    </font>
    <font>
      <sz val="9"/>
      <color rgb="FFFF6600"/>
      <name val="ＭＳ Ｐ明朝"/>
      <family val="1"/>
      <charset val="128"/>
    </font>
    <font>
      <sz val="11"/>
      <color rgb="FF0000FF"/>
      <name val="ＭＳ Ｐ明朝"/>
      <family val="1"/>
      <charset val="128"/>
    </font>
    <font>
      <sz val="11"/>
      <color rgb="FF0000FF"/>
      <name val="ＭＳ Ｐゴシック"/>
      <family val="3"/>
      <charset val="128"/>
    </font>
    <font>
      <sz val="10.5"/>
      <color rgb="FF0000FF"/>
      <name val="ＭＳ Ｐ明朝"/>
      <family val="1"/>
      <charset val="128"/>
    </font>
    <font>
      <sz val="10"/>
      <name val="ＭＳ ゴシック"/>
      <family val="3"/>
      <charset val="128"/>
    </font>
    <font>
      <sz val="11"/>
      <color rgb="FFFF6600"/>
      <name val="ＭＳ Ｐゴシック"/>
      <family val="3"/>
      <charset val="128"/>
    </font>
    <font>
      <sz val="10"/>
      <color rgb="FFFF6600"/>
      <name val="ＭＳ Ｐ明朝"/>
      <family val="1"/>
      <charset val="128"/>
    </font>
    <font>
      <sz val="8"/>
      <color rgb="FFFF6600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99"/>
        <bgColor rgb="FFFFFFCC"/>
      </patternFill>
    </fill>
  </fills>
  <borders count="45">
    <border diagonalUp="false" diagonalDown="false">
      <left/>
      <right/>
      <top/>
      <bottom/>
      <diagonal/>
    </border>
    <border diagonalUp="false" diagonalDown="false">
      <left/>
      <right style="hair"/>
      <top style="thin"/>
      <bottom style="hair"/>
      <diagonal/>
    </border>
    <border diagonalUp="false" diagonalDown="false">
      <left style="hair"/>
      <right style="hair"/>
      <top style="thin"/>
      <bottom style="hair"/>
      <diagonal/>
    </border>
    <border diagonalUp="false" diagonalDown="false">
      <left style="hair"/>
      <right/>
      <top style="thin"/>
      <bottom style="hair"/>
      <diagonal/>
    </border>
    <border diagonalUp="false" diagonalDown="false">
      <left/>
      <right/>
      <top style="thin"/>
      <bottom style="hair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/>
      <right/>
      <top style="hair"/>
      <bottom style="hair"/>
      <diagonal/>
    </border>
    <border diagonalUp="false" diagonalDown="false">
      <left/>
      <right style="hair"/>
      <top style="hair"/>
      <bottom style="hair"/>
      <diagonal/>
    </border>
    <border diagonalUp="false" diagonalDown="false">
      <left/>
      <right style="hair"/>
      <top style="hair"/>
      <bottom/>
      <diagonal/>
    </border>
    <border diagonalUp="false" diagonalDown="false">
      <left style="hair"/>
      <right style="hair"/>
      <top style="hair"/>
      <bottom/>
      <diagonal/>
    </border>
    <border diagonalUp="false" diagonalDown="false">
      <left style="hair"/>
      <right/>
      <top style="hair"/>
      <bottom/>
      <diagonal/>
    </border>
    <border diagonalUp="false" diagonalDown="false">
      <left/>
      <right/>
      <top style="hair"/>
      <bottom/>
      <diagonal/>
    </border>
    <border diagonalUp="false" diagonalDown="false">
      <left/>
      <right style="hair"/>
      <top/>
      <bottom/>
      <diagonal/>
    </border>
    <border diagonalUp="false" diagonalDown="false">
      <left style="hair"/>
      <right style="hair"/>
      <top/>
      <bottom/>
      <diagonal/>
    </border>
    <border diagonalUp="false" diagonalDown="false">
      <left style="hair"/>
      <right/>
      <top/>
      <bottom/>
      <diagonal/>
    </border>
    <border diagonalUp="false" diagonalDown="false">
      <left style="hair">
        <color rgb="FFFF6600"/>
      </left>
      <right style="hair"/>
      <top/>
      <bottom/>
      <diagonal/>
    </border>
    <border diagonalUp="false" diagonalDown="false">
      <left/>
      <right style="hair"/>
      <top/>
      <bottom style="thin"/>
      <diagonal/>
    </border>
    <border diagonalUp="false" diagonalDown="false">
      <left style="hair">
        <color rgb="FFFF6600"/>
      </left>
      <right style="hair"/>
      <top/>
      <bottom style="thin"/>
      <diagonal/>
    </border>
    <border diagonalUp="false" diagonalDown="false">
      <left style="hair"/>
      <right style="hair"/>
      <top/>
      <bottom style="thin"/>
      <diagonal/>
    </border>
    <border diagonalUp="false" diagonalDown="false">
      <left style="hair"/>
      <right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 style="hair">
        <color rgb="FFFF6600"/>
      </left>
      <right style="hair"/>
      <top style="hair"/>
      <bottom/>
      <diagonal/>
    </border>
    <border diagonalUp="false" diagonalDown="false">
      <left/>
      <right style="hair">
        <color rgb="FFFF6600"/>
      </right>
      <top style="medium">
        <color rgb="FFFF6600"/>
      </top>
      <bottom style="hair">
        <color rgb="FFFF6600"/>
      </bottom>
      <diagonal/>
    </border>
    <border diagonalUp="false" diagonalDown="false">
      <left style="hair">
        <color rgb="FFFF6600"/>
      </left>
      <right style="hair">
        <color rgb="FFFF6600"/>
      </right>
      <top style="medium">
        <color rgb="FFFF6600"/>
      </top>
      <bottom style="hair">
        <color rgb="FFFF6600"/>
      </bottom>
      <diagonal/>
    </border>
    <border diagonalUp="false" diagonalDown="false">
      <left style="hair">
        <color rgb="FFFF6600"/>
      </left>
      <right/>
      <top style="medium">
        <color rgb="FFFF6600"/>
      </top>
      <bottom style="hair">
        <color rgb="FFFF6600"/>
      </bottom>
      <diagonal/>
    </border>
    <border diagonalUp="false" diagonalDown="false">
      <left style="thin"/>
      <right/>
      <top style="thin"/>
      <bottom/>
      <diagonal/>
    </border>
    <border diagonalUp="false" diagonalDown="false">
      <left style="thin">
        <color rgb="FFFFFFFF"/>
      </left>
      <right/>
      <top style="thin"/>
      <bottom/>
      <diagonal/>
    </border>
    <border diagonalUp="false" diagonalDown="false">
      <left style="thin">
        <color rgb="FFFFFFFF"/>
      </left>
      <right style="thin"/>
      <top style="thin"/>
      <bottom/>
      <diagonal/>
    </border>
    <border diagonalUp="false" diagonalDown="false">
      <left/>
      <right style="hair">
        <color rgb="FFFF6600"/>
      </right>
      <top/>
      <bottom/>
      <diagonal/>
    </border>
    <border diagonalUp="false" diagonalDown="false">
      <left style="hair">
        <color rgb="FFFF6600"/>
      </left>
      <right/>
      <top style="hair">
        <color rgb="FFFF6600"/>
      </top>
      <bottom style="hair">
        <color rgb="FF00FF00"/>
      </bottom>
      <diagonal/>
    </border>
    <border diagonalUp="false" diagonalDown="false">
      <left/>
      <right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hair">
        <color rgb="FFFF6600"/>
      </right>
      <top style="hair">
        <color rgb="FF00FF00"/>
      </top>
      <bottom style="hair">
        <color rgb="FF00FF00"/>
      </bottom>
      <diagonal/>
    </border>
    <border diagonalUp="false" diagonalDown="false">
      <left style="hair">
        <color rgb="FFFF6600"/>
      </left>
      <right style="hair">
        <color rgb="FFFF6600"/>
      </right>
      <top style="hair">
        <color rgb="FF00FF00"/>
      </top>
      <bottom style="hair">
        <color rgb="FF00FF00"/>
      </bottom>
      <diagonal/>
    </border>
    <border diagonalUp="false" diagonalDown="false">
      <left style="hair">
        <color rgb="FFFF6600"/>
      </left>
      <right/>
      <top style="hair">
        <color rgb="FF00FF00"/>
      </top>
      <bottom style="hair">
        <color rgb="FF00FF00"/>
      </bottom>
      <diagonal/>
    </border>
    <border diagonalUp="false" diagonalDown="false">
      <left style="thin"/>
      <right/>
      <top style="thin">
        <color rgb="FFFFFFFF"/>
      </top>
      <bottom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>
        <color rgb="FFFFFFFF"/>
      </left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hair">
        <color rgb="FFFF6600"/>
      </right>
      <top style="hair">
        <color rgb="FF00FF00"/>
      </top>
      <bottom style="medium">
        <color rgb="FFFF6600"/>
      </bottom>
      <diagonal/>
    </border>
    <border diagonalUp="false" diagonalDown="false">
      <left style="hair">
        <color rgb="FFFF6600"/>
      </left>
      <right style="hair">
        <color rgb="FFFF6600"/>
      </right>
      <top style="hair">
        <color rgb="FF00FF00"/>
      </top>
      <bottom style="medium">
        <color rgb="FFFF6600"/>
      </bottom>
      <diagonal/>
    </border>
    <border diagonalUp="false" diagonalDown="false">
      <left style="hair">
        <color rgb="FFFF6600"/>
      </left>
      <right/>
      <top style="hair">
        <color rgb="FF00FF00"/>
      </top>
      <bottom style="medium">
        <color rgb="FFFF6600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20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distributed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distributed" vertical="center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distributed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5" xfId="0" applyFont="true" applyBorder="true" applyAlignment="true" applyProtection="false">
      <alignment horizontal="distributed" vertical="center" textRotation="0" wrapText="false" indent="0" shrinkToFit="false"/>
      <protection locked="true" hidden="false"/>
    </xf>
    <xf numFmtId="164" fontId="7" fillId="0" borderId="6" xfId="0" applyFont="true" applyBorder="true" applyAlignment="true" applyProtection="false">
      <alignment horizontal="distributed" vertical="center" textRotation="0" wrapText="false" indent="0" shrinkToFit="false"/>
      <protection locked="true" hidden="false"/>
    </xf>
    <xf numFmtId="164" fontId="7" fillId="0" borderId="7" xfId="0" applyFont="true" applyBorder="true" applyAlignment="true" applyProtection="false">
      <alignment horizontal="distributed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distributed" vertical="center" textRotation="0" wrapText="false" indent="0" shrinkToFit="false"/>
      <protection locked="true" hidden="false"/>
    </xf>
    <xf numFmtId="166" fontId="7" fillId="0" borderId="8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7" fontId="10" fillId="0" borderId="8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7" fontId="10" fillId="0" borderId="9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7" fontId="10" fillId="0" borderId="1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8" fontId="11" fillId="0" borderId="8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1" fillId="0" borderId="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1" fillId="0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0" fillId="0" borderId="1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2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6" fontId="9" fillId="0" borderId="12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7" fontId="10" fillId="0" borderId="12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7" fontId="10" fillId="0" borderId="13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7" fontId="10" fillId="0" borderId="14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8" fontId="11" fillId="0" borderId="1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1" fillId="0" borderId="1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1" fillId="0" borderId="1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0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10" fillId="0" borderId="13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0" fontId="13" fillId="0" borderId="1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1" fontId="14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2" fontId="15" fillId="0" borderId="13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8" fontId="0" fillId="0" borderId="1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0" fillId="0" borderId="1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0" fillId="0" borderId="1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13" fillId="0" borderId="1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13" fillId="0" borderId="1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3" fontId="15" fillId="0" borderId="12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8" fontId="13" fillId="0" borderId="1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3" fontId="15" fillId="0" borderId="13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0" fontId="13" fillId="0" borderId="1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13" fillId="0" borderId="1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4" fontId="13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1" fontId="13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13" fillId="0" borderId="1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13" fillId="0" borderId="1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5" fontId="12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74" fontId="13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12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6" fontId="16" fillId="0" borderId="16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8" fontId="14" fillId="0" borderId="1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14" fillId="0" borderId="1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17" fillId="0" borderId="1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17" fillId="0" borderId="1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14" fillId="0" borderId="1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14" fillId="0" borderId="1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14" fillId="0" borderId="1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4" fontId="14" fillId="0" borderId="2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8" fontId="14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17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70" fontId="14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4" fontId="14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8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8" xfId="0" applyFont="true" applyBorder="true" applyAlignment="true" applyProtection="false">
      <alignment horizontal="distributed" vertical="center" textRotation="0" wrapText="false" indent="0" shrinkToFit="false"/>
      <protection locked="true" hidden="false"/>
    </xf>
    <xf numFmtId="168" fontId="14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14" fillId="0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2" xfId="0" applyFont="true" applyBorder="true" applyAlignment="true" applyProtection="false">
      <alignment horizontal="distributed" vertical="center" textRotation="0" wrapText="false" indent="0" shrinkToFit="false"/>
      <protection locked="true" hidden="false"/>
    </xf>
    <xf numFmtId="168" fontId="14" fillId="0" borderId="1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0" fillId="2" borderId="13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8" fontId="0" fillId="2" borderId="14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14" fillId="0" borderId="1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14" fillId="0" borderId="1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14" fillId="0" borderId="1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8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70" fontId="13" fillId="0" borderId="1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13" fillId="0" borderId="1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13" fillId="0" borderId="1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4" fontId="14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16" xfId="0" applyFont="true" applyBorder="true" applyAlignment="true" applyProtection="false">
      <alignment horizontal="distributed" vertical="center" textRotation="0" wrapText="false" indent="0" shrinkToFit="false"/>
      <protection locked="true" hidden="false"/>
    </xf>
    <xf numFmtId="170" fontId="14" fillId="0" borderId="1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13" fillId="0" borderId="1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13" fillId="0" borderId="18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14" fillId="0" borderId="18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13" fillId="0" borderId="1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2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8" xfId="0" applyFont="true" applyBorder="true" applyAlignment="true" applyProtection="false">
      <alignment horizontal="distributed" vertical="center" textRotation="0" wrapText="false" indent="0" shrinkToFit="false"/>
      <protection locked="true" hidden="false"/>
    </xf>
    <xf numFmtId="168" fontId="14" fillId="0" borderId="2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4" fillId="0" borderId="1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11" fillId="2" borderId="13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8" fontId="11" fillId="2" borderId="14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7" fillId="0" borderId="12" xfId="0" applyFont="true" applyBorder="true" applyAlignment="true" applyProtection="false">
      <alignment horizontal="distributed" vertical="center" textRotation="0" wrapText="false" indent="0" shrinkToFit="false"/>
      <protection locked="true" hidden="false"/>
    </xf>
    <xf numFmtId="170" fontId="14" fillId="0" borderId="1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14" fillId="0" borderId="1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general" vertical="top" textRotation="0" wrapText="false" indent="0" shrinkToFit="false"/>
      <protection locked="true" hidden="false"/>
    </xf>
    <xf numFmtId="170" fontId="13" fillId="0" borderId="1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8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14" fillId="0" borderId="1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13" fillId="0" borderId="1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1" xfId="0" applyFont="true" applyBorder="true" applyAlignment="true" applyProtection="false">
      <alignment horizontal="distributed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distributed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distributed" vertical="center" textRotation="0" wrapText="true" indent="0" shrinkToFit="false"/>
      <protection locked="true" hidden="false"/>
    </xf>
    <xf numFmtId="175" fontId="11" fillId="2" borderId="13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75" fontId="0" fillId="2" borderId="13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75" fontId="0" fillId="2" borderId="14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7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6" fontId="14" fillId="0" borderId="1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6" fontId="14" fillId="0" borderId="1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6" fontId="14" fillId="0" borderId="1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6" fontId="13" fillId="0" borderId="1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6" fontId="13" fillId="0" borderId="1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6" fontId="13" fillId="0" borderId="1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6" fontId="14" fillId="0" borderId="1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6" fontId="13" fillId="0" borderId="1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6" fontId="13" fillId="0" borderId="18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6" fontId="13" fillId="0" borderId="1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2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2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9" xfId="0" applyFont="true" applyBorder="true" applyAlignment="true" applyProtection="false">
      <alignment horizontal="distributed" vertical="center" textRotation="0" wrapText="false" indent="0" shrinkToFit="false"/>
      <protection locked="true" hidden="false"/>
    </xf>
    <xf numFmtId="164" fontId="0" fillId="0" borderId="3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32" xfId="0" applyFont="true" applyBorder="true" applyAlignment="true" applyProtection="false">
      <alignment horizontal="distributed" vertical="center" textRotation="0" wrapText="false" indent="0" shrinkToFit="false"/>
      <protection locked="true" hidden="false"/>
    </xf>
    <xf numFmtId="168" fontId="14" fillId="0" borderId="3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14" fillId="0" borderId="3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2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3" fillId="0" borderId="3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13" fillId="0" borderId="3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3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3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4" fillId="0" borderId="3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14" fillId="0" borderId="3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0" fillId="2" borderId="33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8" fontId="0" fillId="2" borderId="34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0" fillId="0" borderId="3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42" xfId="0" applyFont="true" applyBorder="true" applyAlignment="true" applyProtection="false">
      <alignment horizontal="distributed" vertical="center" textRotation="0" wrapText="false" indent="0" shrinkToFit="false"/>
      <protection locked="true" hidden="false"/>
    </xf>
    <xf numFmtId="168" fontId="14" fillId="0" borderId="4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0" fillId="2" borderId="43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8" fontId="0" fillId="2" borderId="44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19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70" fontId="14" fillId="0" borderId="3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14" fillId="0" borderId="3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8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70" fontId="13" fillId="0" borderId="3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13" fillId="0" borderId="3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14" fillId="0" borderId="4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13" fillId="0" borderId="44" xfId="0" applyFont="true" applyBorder="true" applyAlignment="true" applyProtection="false">
      <alignment horizontal="general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xcel Built-in Comma [0]" xfId="2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11" Type="http://schemas.openxmlformats.org/officeDocument/2006/relationships/connections" Target="connection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21</xdr:col>
      <xdr:colOff>44280</xdr:colOff>
      <xdr:row>2</xdr:row>
      <xdr:rowOff>162000</xdr:rowOff>
    </xdr:from>
    <xdr:to>
      <xdr:col>21</xdr:col>
      <xdr:colOff>44280</xdr:colOff>
      <xdr:row>56</xdr:row>
      <xdr:rowOff>215280</xdr:rowOff>
    </xdr:to>
    <xdr:sp>
      <xdr:nvSpPr>
        <xdr:cNvPr id="1" name="Line 3"/>
        <xdr:cNvSpPr/>
      </xdr:nvSpPr>
      <xdr:spPr>
        <a:xfrm>
          <a:off x="11571480" y="971640"/>
          <a:ext cx="0" cy="1112508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21</xdr:col>
      <xdr:colOff>9360</xdr:colOff>
      <xdr:row>2</xdr:row>
      <xdr:rowOff>162000</xdr:rowOff>
    </xdr:from>
    <xdr:to>
      <xdr:col>21</xdr:col>
      <xdr:colOff>9360</xdr:colOff>
      <xdr:row>56</xdr:row>
      <xdr:rowOff>215280</xdr:rowOff>
    </xdr:to>
    <xdr:sp>
      <xdr:nvSpPr>
        <xdr:cNvPr id="2" name="Line 4"/>
        <xdr:cNvSpPr/>
      </xdr:nvSpPr>
      <xdr:spPr>
        <a:xfrm>
          <a:off x="11536560" y="971640"/>
          <a:ext cx="0" cy="1112508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0</xdr:col>
      <xdr:colOff>371160</xdr:colOff>
      <xdr:row>4</xdr:row>
      <xdr:rowOff>224640</xdr:rowOff>
    </xdr:from>
    <xdr:to>
      <xdr:col>0</xdr:col>
      <xdr:colOff>371160</xdr:colOff>
      <xdr:row>56</xdr:row>
      <xdr:rowOff>215280</xdr:rowOff>
    </xdr:to>
    <xdr:sp>
      <xdr:nvSpPr>
        <xdr:cNvPr id="3" name="Line 5"/>
        <xdr:cNvSpPr/>
      </xdr:nvSpPr>
      <xdr:spPr>
        <a:xfrm>
          <a:off x="371160" y="1809720"/>
          <a:ext cx="0" cy="10287000"/>
        </a:xfrm>
        <a:prstGeom prst="line">
          <a:avLst/>
        </a:prstGeom>
        <a:ln w="317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externalLinks/_rels/externalLink1.xml.rels><?xml version="1.0" encoding="UTF-8"?>
<Relationships xmlns="http://schemas.openxmlformats.org/package/2006/relationships"><Relationship Id="rId1" Type="http://schemas.openxmlformats.org/officeDocument/2006/relationships/externalLinkPath" Target="file://intranet-fs5/hokenjo-s-401&#65288;&#31227;&#34892;&#29992;&#65289;/&#20581;&#24247;&#34907;&#29983;&#37096;/&#37096;&#24246;&#21209;&#38306;&#20418;/&#22320;&#22495;&#20445;&#20581;&#35506;/&#22320;&#22495;&#20445;&#20581;&#20581;&#24247;&#22679;&#36914;&#20107;&#26989;&#22577;&#21578;/&#20154;&#21475;&#12487;&#12540;&#12479;.xlsm" TargetMode="External"/>
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人口"/>
      <sheetName val="女子人口"/>
      <sheetName val="出生数"/>
      <sheetName val="年次別人口"/>
      <sheetName val="年齢階級・区別人口(住基）"/>
    </sheetNames>
    <sheetDataSet>
      <sheetData sheetId="0"/>
      <sheetData sheetId="1"/>
      <sheetData sheetId="2">
        <row r="3">
          <cell r="G3" t="str">
            <v>総数</v>
          </cell>
        </row>
        <row r="3">
          <cell r="U3" t="str">
            <v>１２月</v>
          </cell>
          <cell r="V3" t="str">
            <v>１月</v>
          </cell>
          <cell r="W3" t="str">
            <v>２月</v>
          </cell>
          <cell r="X3" t="str">
            <v>３月</v>
          </cell>
          <cell r="Y3" t="str">
            <v>４月</v>
          </cell>
          <cell r="Z3" t="str">
            <v>５月</v>
          </cell>
          <cell r="AA3" t="str">
            <v>６月</v>
          </cell>
          <cell r="AB3" t="str">
            <v>７月</v>
          </cell>
          <cell r="AC3" t="str">
            <v>８月</v>
          </cell>
          <cell r="AD3" t="str">
            <v>９月</v>
          </cell>
          <cell r="AE3" t="str">
            <v>１０月</v>
          </cell>
          <cell r="AF3" t="str">
            <v>１１月</v>
          </cell>
          <cell r="AG3" t="str">
            <v>１２月</v>
          </cell>
        </row>
        <row r="4">
          <cell r="G4">
            <v>13248</v>
          </cell>
          <cell r="H4">
            <v>6744</v>
          </cell>
          <cell r="I4">
            <v>6504</v>
          </cell>
        </row>
        <row r="4">
          <cell r="U4">
            <v>1081</v>
          </cell>
          <cell r="V4">
            <v>1135</v>
          </cell>
          <cell r="W4">
            <v>1067</v>
          </cell>
          <cell r="X4">
            <v>1078</v>
          </cell>
          <cell r="Y4">
            <v>1067</v>
          </cell>
          <cell r="Z4">
            <v>1128</v>
          </cell>
          <cell r="AA4">
            <v>1110</v>
          </cell>
          <cell r="AB4">
            <v>1127</v>
          </cell>
          <cell r="AC4">
            <v>1218</v>
          </cell>
          <cell r="AD4">
            <v>1087</v>
          </cell>
          <cell r="AE4">
            <v>1179</v>
          </cell>
          <cell r="AF4">
            <v>1035</v>
          </cell>
          <cell r="AG4">
            <v>1017</v>
          </cell>
        </row>
        <row r="5">
          <cell r="G5">
            <v>1744</v>
          </cell>
          <cell r="H5">
            <v>918</v>
          </cell>
          <cell r="I5">
            <v>826</v>
          </cell>
        </row>
        <row r="5">
          <cell r="U5">
            <v>138</v>
          </cell>
          <cell r="V5">
            <v>137</v>
          </cell>
          <cell r="W5">
            <v>152</v>
          </cell>
          <cell r="X5">
            <v>150</v>
          </cell>
          <cell r="Y5">
            <v>133</v>
          </cell>
          <cell r="Z5">
            <v>155</v>
          </cell>
          <cell r="AA5">
            <v>145</v>
          </cell>
          <cell r="AB5">
            <v>133</v>
          </cell>
          <cell r="AC5">
            <v>167</v>
          </cell>
          <cell r="AD5">
            <v>133</v>
          </cell>
          <cell r="AE5">
            <v>165</v>
          </cell>
          <cell r="AF5">
            <v>127</v>
          </cell>
          <cell r="AG5">
            <v>147</v>
          </cell>
        </row>
        <row r="6">
          <cell r="G6">
            <v>1847</v>
          </cell>
          <cell r="H6">
            <v>922</v>
          </cell>
          <cell r="I6">
            <v>925</v>
          </cell>
        </row>
        <row r="6">
          <cell r="U6">
            <v>92</v>
          </cell>
          <cell r="V6">
            <v>169</v>
          </cell>
          <cell r="W6">
            <v>139</v>
          </cell>
          <cell r="X6">
            <v>137</v>
          </cell>
          <cell r="Y6">
            <v>137</v>
          </cell>
          <cell r="Z6">
            <v>174</v>
          </cell>
          <cell r="AA6">
            <v>164</v>
          </cell>
          <cell r="AB6">
            <v>166</v>
          </cell>
          <cell r="AC6">
            <v>183</v>
          </cell>
          <cell r="AD6">
            <v>138</v>
          </cell>
          <cell r="AE6">
            <v>168</v>
          </cell>
          <cell r="AF6">
            <v>138</v>
          </cell>
          <cell r="AG6">
            <v>134</v>
          </cell>
        </row>
        <row r="7">
          <cell r="G7">
            <v>1978</v>
          </cell>
          <cell r="H7">
            <v>995</v>
          </cell>
          <cell r="I7">
            <v>983</v>
          </cell>
        </row>
        <row r="7">
          <cell r="U7">
            <v>175</v>
          </cell>
          <cell r="V7">
            <v>167</v>
          </cell>
          <cell r="W7">
            <v>132</v>
          </cell>
          <cell r="X7">
            <v>161</v>
          </cell>
          <cell r="Y7">
            <v>171</v>
          </cell>
          <cell r="Z7">
            <v>162</v>
          </cell>
          <cell r="AA7">
            <v>165</v>
          </cell>
          <cell r="AB7">
            <v>179</v>
          </cell>
          <cell r="AC7">
            <v>171</v>
          </cell>
          <cell r="AD7">
            <v>191</v>
          </cell>
          <cell r="AE7">
            <v>184</v>
          </cell>
          <cell r="AF7">
            <v>149</v>
          </cell>
          <cell r="AG7">
            <v>146</v>
          </cell>
        </row>
        <row r="8">
          <cell r="G8">
            <v>1711</v>
          </cell>
          <cell r="H8">
            <v>882</v>
          </cell>
          <cell r="I8">
            <v>829</v>
          </cell>
        </row>
        <row r="8">
          <cell r="U8">
            <v>133</v>
          </cell>
          <cell r="V8">
            <v>144</v>
          </cell>
          <cell r="W8">
            <v>148</v>
          </cell>
          <cell r="X8">
            <v>123</v>
          </cell>
          <cell r="Y8">
            <v>138</v>
          </cell>
          <cell r="Z8">
            <v>139</v>
          </cell>
          <cell r="AA8">
            <v>138</v>
          </cell>
          <cell r="AB8">
            <v>143</v>
          </cell>
          <cell r="AC8">
            <v>145</v>
          </cell>
          <cell r="AD8">
            <v>138</v>
          </cell>
          <cell r="AE8">
            <v>168</v>
          </cell>
          <cell r="AF8">
            <v>155</v>
          </cell>
          <cell r="AG8">
            <v>132</v>
          </cell>
        </row>
        <row r="9">
          <cell r="G9">
            <v>661</v>
          </cell>
          <cell r="H9">
            <v>360</v>
          </cell>
          <cell r="I9">
            <v>301</v>
          </cell>
        </row>
        <row r="9">
          <cell r="U9">
            <v>55</v>
          </cell>
          <cell r="V9">
            <v>53</v>
          </cell>
          <cell r="W9">
            <v>53</v>
          </cell>
          <cell r="X9">
            <v>50</v>
          </cell>
          <cell r="Y9">
            <v>60</v>
          </cell>
          <cell r="Z9">
            <v>41</v>
          </cell>
          <cell r="AA9">
            <v>50</v>
          </cell>
          <cell r="AB9">
            <v>48</v>
          </cell>
          <cell r="AC9">
            <v>81</v>
          </cell>
          <cell r="AD9">
            <v>67</v>
          </cell>
          <cell r="AE9">
            <v>52</v>
          </cell>
          <cell r="AF9">
            <v>52</v>
          </cell>
          <cell r="AG9">
            <v>54</v>
          </cell>
        </row>
        <row r="10">
          <cell r="G10">
            <v>1682</v>
          </cell>
          <cell r="H10">
            <v>855</v>
          </cell>
          <cell r="I10">
            <v>827</v>
          </cell>
        </row>
        <row r="10">
          <cell r="U10">
            <v>154</v>
          </cell>
          <cell r="V10">
            <v>169</v>
          </cell>
          <cell r="W10">
            <v>154</v>
          </cell>
          <cell r="X10">
            <v>141</v>
          </cell>
          <cell r="Y10">
            <v>134</v>
          </cell>
          <cell r="Z10">
            <v>132</v>
          </cell>
          <cell r="AA10">
            <v>142</v>
          </cell>
          <cell r="AB10">
            <v>143</v>
          </cell>
          <cell r="AC10">
            <v>153</v>
          </cell>
          <cell r="AD10">
            <v>121</v>
          </cell>
          <cell r="AE10">
            <v>142</v>
          </cell>
          <cell r="AF10">
            <v>127</v>
          </cell>
          <cell r="AG10">
            <v>124</v>
          </cell>
        </row>
        <row r="11">
          <cell r="G11">
            <v>644</v>
          </cell>
          <cell r="H11">
            <v>319</v>
          </cell>
          <cell r="I11">
            <v>325</v>
          </cell>
        </row>
        <row r="11">
          <cell r="U11">
            <v>44</v>
          </cell>
          <cell r="V11">
            <v>52</v>
          </cell>
          <cell r="W11">
            <v>61</v>
          </cell>
          <cell r="X11">
            <v>57</v>
          </cell>
          <cell r="Y11">
            <v>49</v>
          </cell>
          <cell r="Z11">
            <v>56</v>
          </cell>
          <cell r="AA11">
            <v>67</v>
          </cell>
          <cell r="AB11">
            <v>42</v>
          </cell>
          <cell r="AC11">
            <v>62</v>
          </cell>
          <cell r="AD11">
            <v>40</v>
          </cell>
          <cell r="AE11">
            <v>52</v>
          </cell>
          <cell r="AF11">
            <v>52</v>
          </cell>
          <cell r="AG11">
            <v>54</v>
          </cell>
        </row>
        <row r="12">
          <cell r="G12">
            <v>642</v>
          </cell>
          <cell r="H12">
            <v>326</v>
          </cell>
          <cell r="I12">
            <v>316</v>
          </cell>
        </row>
        <row r="12">
          <cell r="U12">
            <v>70</v>
          </cell>
          <cell r="V12">
            <v>44</v>
          </cell>
          <cell r="W12">
            <v>44</v>
          </cell>
          <cell r="X12">
            <v>62</v>
          </cell>
          <cell r="Y12">
            <v>47</v>
          </cell>
          <cell r="Z12">
            <v>53</v>
          </cell>
          <cell r="AA12">
            <v>57</v>
          </cell>
          <cell r="AB12">
            <v>64</v>
          </cell>
          <cell r="AC12">
            <v>46</v>
          </cell>
          <cell r="AD12">
            <v>61</v>
          </cell>
          <cell r="AE12">
            <v>57</v>
          </cell>
          <cell r="AF12">
            <v>46</v>
          </cell>
          <cell r="AG12">
            <v>61</v>
          </cell>
        </row>
        <row r="13">
          <cell r="G13">
            <v>1530</v>
          </cell>
          <cell r="H13">
            <v>772</v>
          </cell>
          <cell r="I13">
            <v>758</v>
          </cell>
        </row>
        <row r="13">
          <cell r="U13">
            <v>145</v>
          </cell>
          <cell r="V13">
            <v>133</v>
          </cell>
          <cell r="W13">
            <v>113</v>
          </cell>
          <cell r="X13">
            <v>120</v>
          </cell>
          <cell r="Y13">
            <v>123</v>
          </cell>
          <cell r="Z13">
            <v>143</v>
          </cell>
          <cell r="AA13">
            <v>134</v>
          </cell>
          <cell r="AB13">
            <v>145</v>
          </cell>
          <cell r="AC13">
            <v>133</v>
          </cell>
          <cell r="AD13">
            <v>142</v>
          </cell>
          <cell r="AE13">
            <v>119</v>
          </cell>
          <cell r="AF13">
            <v>112</v>
          </cell>
          <cell r="AG13">
            <v>113</v>
          </cell>
        </row>
        <row r="14">
          <cell r="G14">
            <v>809</v>
          </cell>
          <cell r="H14">
            <v>395</v>
          </cell>
          <cell r="I14">
            <v>414</v>
          </cell>
        </row>
        <row r="14">
          <cell r="U14">
            <v>75</v>
          </cell>
          <cell r="V14">
            <v>67</v>
          </cell>
          <cell r="W14">
            <v>71</v>
          </cell>
          <cell r="X14">
            <v>77</v>
          </cell>
          <cell r="Y14">
            <v>75</v>
          </cell>
          <cell r="Z14">
            <v>73</v>
          </cell>
          <cell r="AA14">
            <v>48</v>
          </cell>
          <cell r="AB14">
            <v>64</v>
          </cell>
          <cell r="AC14">
            <v>77</v>
          </cell>
          <cell r="AD14">
            <v>56</v>
          </cell>
          <cell r="AE14">
            <v>72</v>
          </cell>
          <cell r="AF14">
            <v>77</v>
          </cell>
          <cell r="AG14">
            <v>52</v>
          </cell>
        </row>
        <row r="22">
          <cell r="G22">
            <v>13248</v>
          </cell>
          <cell r="H22">
            <v>6744</v>
          </cell>
          <cell r="I22">
            <v>6504</v>
          </cell>
        </row>
        <row r="23">
          <cell r="G23">
            <v>3</v>
          </cell>
          <cell r="H23">
            <v>0</v>
          </cell>
          <cell r="I23">
            <v>3</v>
          </cell>
        </row>
        <row r="24">
          <cell r="G24">
            <v>102</v>
          </cell>
          <cell r="H24">
            <v>60</v>
          </cell>
          <cell r="I24">
            <v>42</v>
          </cell>
        </row>
        <row r="25">
          <cell r="G25">
            <v>1125</v>
          </cell>
          <cell r="H25">
            <v>562</v>
          </cell>
          <cell r="I25">
            <v>563</v>
          </cell>
        </row>
        <row r="26">
          <cell r="G26">
            <v>3246</v>
          </cell>
          <cell r="H26">
            <v>1619</v>
          </cell>
          <cell r="I26">
            <v>1627</v>
          </cell>
        </row>
        <row r="27">
          <cell r="G27">
            <v>4783</v>
          </cell>
          <cell r="H27">
            <v>2447</v>
          </cell>
          <cell r="I27">
            <v>2336</v>
          </cell>
        </row>
        <row r="28">
          <cell r="G28">
            <v>3230</v>
          </cell>
          <cell r="H28">
            <v>1666</v>
          </cell>
          <cell r="I28">
            <v>1564</v>
          </cell>
        </row>
        <row r="29">
          <cell r="G29">
            <v>739</v>
          </cell>
          <cell r="H29">
            <v>378</v>
          </cell>
          <cell r="I29">
            <v>361</v>
          </cell>
        </row>
        <row r="30">
          <cell r="G30">
            <v>20</v>
          </cell>
          <cell r="H30">
            <v>12</v>
          </cell>
          <cell r="I30">
            <v>8</v>
          </cell>
        </row>
        <row r="31">
          <cell r="G31">
            <v>0</v>
          </cell>
          <cell r="H31">
            <v>0</v>
          </cell>
          <cell r="I31">
            <v>0</v>
          </cell>
        </row>
        <row r="35">
          <cell r="G35">
            <v>13248</v>
          </cell>
          <cell r="H35">
            <v>6744</v>
          </cell>
          <cell r="I35">
            <v>6504</v>
          </cell>
        </row>
        <row r="36">
          <cell r="G36">
            <v>7</v>
          </cell>
          <cell r="H36">
            <v>3</v>
          </cell>
          <cell r="I36">
            <v>4</v>
          </cell>
        </row>
        <row r="37">
          <cell r="G37">
            <v>27</v>
          </cell>
          <cell r="H37">
            <v>15</v>
          </cell>
          <cell r="I37">
            <v>12</v>
          </cell>
        </row>
        <row r="38">
          <cell r="G38">
            <v>52</v>
          </cell>
          <cell r="H38">
            <v>23</v>
          </cell>
          <cell r="I38">
            <v>29</v>
          </cell>
        </row>
        <row r="39">
          <cell r="G39">
            <v>152</v>
          </cell>
          <cell r="H39">
            <v>84</v>
          </cell>
          <cell r="I39">
            <v>68</v>
          </cell>
        </row>
        <row r="40">
          <cell r="G40">
            <v>944</v>
          </cell>
          <cell r="H40">
            <v>405</v>
          </cell>
          <cell r="I40">
            <v>539</v>
          </cell>
        </row>
        <row r="41">
          <cell r="G41">
            <v>4998</v>
          </cell>
          <cell r="H41">
            <v>2318</v>
          </cell>
          <cell r="I41">
            <v>2680</v>
          </cell>
        </row>
        <row r="42">
          <cell r="G42">
            <v>5574</v>
          </cell>
          <cell r="H42">
            <v>2992</v>
          </cell>
          <cell r="I42">
            <v>2582</v>
          </cell>
        </row>
        <row r="43">
          <cell r="G43">
            <v>1382</v>
          </cell>
          <cell r="H43">
            <v>833</v>
          </cell>
          <cell r="I43">
            <v>549</v>
          </cell>
        </row>
        <row r="44">
          <cell r="G44">
            <v>106</v>
          </cell>
          <cell r="H44">
            <v>67</v>
          </cell>
          <cell r="I44">
            <v>39</v>
          </cell>
        </row>
        <row r="45">
          <cell r="G45">
            <v>2</v>
          </cell>
          <cell r="H45">
            <v>1</v>
          </cell>
          <cell r="I45">
            <v>1</v>
          </cell>
        </row>
        <row r="46">
          <cell r="G46">
            <v>1</v>
          </cell>
          <cell r="H46">
            <v>1</v>
          </cell>
          <cell r="I46">
            <v>0</v>
          </cell>
        </row>
        <row r="55">
          <cell r="B55">
            <v>13248</v>
          </cell>
          <cell r="C55">
            <v>6744</v>
          </cell>
          <cell r="D55">
            <v>6504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xmlns:r="http://schemas.openxmlformats.org/officeDocument/2006/relationships" name="Office テーマ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8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9.00390625" defaultRowHeight="12.75" customHeight="false" zeroHeight="false" outlineLevelRow="0" outlineLevelCol="0"/>
  <cols>
    <col collapsed="false" customWidth="true" hidden="false" outlineLevel="0" max="1" min="1" style="1" width="14.13"/>
    <col collapsed="false" customWidth="true" hidden="false" outlineLevel="0" max="9" min="2" style="1" width="6.63"/>
    <col collapsed="false" customWidth="true" hidden="false" outlineLevel="0" max="10" min="10" style="1" width="8.13"/>
    <col collapsed="false" customWidth="true" hidden="false" outlineLevel="0" max="12" min="11" style="2" width="6.63"/>
    <col collapsed="false" customWidth="true" hidden="false" outlineLevel="0" max="21" min="13" style="1" width="8.5"/>
    <col collapsed="false" customWidth="true" hidden="false" outlineLevel="0" max="22" min="22" style="3" width="11.5"/>
    <col collapsed="false" customWidth="true" hidden="false" outlineLevel="0" max="23" min="23" style="1" width="3.63"/>
    <col collapsed="false" customWidth="true" hidden="false" outlineLevel="0" max="26" min="24" style="1" width="6.63"/>
    <col collapsed="false" customWidth="false" hidden="false" outlineLevel="0" max="16384" min="27" style="1" width="9"/>
  </cols>
  <sheetData>
    <row r="1" customFormat="false" ht="45" hidden="false" customHeight="true" outlineLevel="0" collapsed="false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5"/>
      <c r="N1" s="5"/>
      <c r="O1" s="5"/>
      <c r="P1" s="5"/>
      <c r="Q1" s="5"/>
      <c r="R1" s="5"/>
      <c r="S1" s="5"/>
    </row>
    <row r="2" customFormat="false" ht="18.75" hidden="false" customHeight="true" outlineLevel="0" collapsed="false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</row>
    <row r="3" customFormat="false" ht="13.8" hidden="false" customHeight="false" outlineLevel="0" collapsed="false"/>
    <row r="4" customFormat="false" ht="47.25" hidden="false" customHeight="true" outlineLevel="0" collapsed="false">
      <c r="A4" s="7" t="s">
        <v>2</v>
      </c>
      <c r="B4" s="8" t="s">
        <v>3</v>
      </c>
      <c r="C4" s="8"/>
      <c r="D4" s="8"/>
      <c r="E4" s="8"/>
      <c r="F4" s="8" t="s">
        <v>4</v>
      </c>
      <c r="G4" s="8"/>
      <c r="H4" s="8"/>
      <c r="I4" s="8"/>
      <c r="J4" s="9" t="s">
        <v>5</v>
      </c>
      <c r="K4" s="9"/>
      <c r="L4" s="9"/>
      <c r="M4" s="10" t="s">
        <v>6</v>
      </c>
      <c r="N4" s="10"/>
      <c r="O4" s="10"/>
      <c r="P4" s="11" t="s">
        <v>7</v>
      </c>
      <c r="Q4" s="11"/>
      <c r="R4" s="11"/>
      <c r="S4" s="12" t="s">
        <v>8</v>
      </c>
      <c r="T4" s="12"/>
      <c r="U4" s="12"/>
      <c r="V4" s="13" t="s">
        <v>9</v>
      </c>
      <c r="W4" s="14"/>
    </row>
    <row r="5" customFormat="false" ht="18.75" hidden="false" customHeight="true" outlineLevel="0" collapsed="false">
      <c r="A5" s="7"/>
      <c r="B5" s="15" t="s">
        <v>10</v>
      </c>
      <c r="C5" s="15" t="s">
        <v>11</v>
      </c>
      <c r="D5" s="15" t="s">
        <v>12</v>
      </c>
      <c r="E5" s="15" t="s">
        <v>13</v>
      </c>
      <c r="F5" s="15" t="s">
        <v>10</v>
      </c>
      <c r="G5" s="15" t="s">
        <v>11</v>
      </c>
      <c r="H5" s="15" t="s">
        <v>12</v>
      </c>
      <c r="I5" s="15" t="s">
        <v>13</v>
      </c>
      <c r="J5" s="15" t="s">
        <v>10</v>
      </c>
      <c r="K5" s="15" t="s">
        <v>11</v>
      </c>
      <c r="L5" s="16" t="s">
        <v>12</v>
      </c>
      <c r="M5" s="17" t="s">
        <v>10</v>
      </c>
      <c r="N5" s="15" t="s">
        <v>11</v>
      </c>
      <c r="O5" s="15" t="s">
        <v>12</v>
      </c>
      <c r="P5" s="15" t="s">
        <v>10</v>
      </c>
      <c r="Q5" s="15" t="s">
        <v>11</v>
      </c>
      <c r="R5" s="15" t="s">
        <v>12</v>
      </c>
      <c r="S5" s="15" t="s">
        <v>10</v>
      </c>
      <c r="T5" s="15" t="s">
        <v>11</v>
      </c>
      <c r="U5" s="16" t="s">
        <v>12</v>
      </c>
      <c r="V5" s="13"/>
      <c r="W5" s="18"/>
    </row>
    <row r="6" customFormat="false" ht="18" hidden="false" customHeight="true" outlineLevel="0" collapsed="false">
      <c r="A6" s="19" t="s">
        <v>14</v>
      </c>
      <c r="B6" s="20" t="s">
        <v>15</v>
      </c>
      <c r="C6" s="21" t="s">
        <v>15</v>
      </c>
      <c r="D6" s="21" t="s">
        <v>15</v>
      </c>
      <c r="E6" s="21" t="s">
        <v>15</v>
      </c>
      <c r="F6" s="21" t="s">
        <v>15</v>
      </c>
      <c r="G6" s="21" t="s">
        <v>15</v>
      </c>
      <c r="H6" s="21" t="s">
        <v>15</v>
      </c>
      <c r="I6" s="21" t="s">
        <v>15</v>
      </c>
      <c r="J6" s="21" t="s">
        <v>15</v>
      </c>
      <c r="K6" s="21" t="s">
        <v>15</v>
      </c>
      <c r="L6" s="22" t="s">
        <v>15</v>
      </c>
      <c r="M6" s="23" t="s">
        <v>16</v>
      </c>
      <c r="N6" s="24" t="s">
        <v>16</v>
      </c>
      <c r="O6" s="24" t="s">
        <v>16</v>
      </c>
      <c r="P6" s="24" t="s">
        <v>16</v>
      </c>
      <c r="Q6" s="24" t="s">
        <v>16</v>
      </c>
      <c r="R6" s="24" t="s">
        <v>16</v>
      </c>
      <c r="S6" s="24" t="s">
        <v>16</v>
      </c>
      <c r="T6" s="24" t="s">
        <v>16</v>
      </c>
      <c r="U6" s="25" t="s">
        <v>16</v>
      </c>
      <c r="V6" s="26" t="s">
        <v>16</v>
      </c>
      <c r="W6" s="18"/>
      <c r="X6" s="27" t="n">
        <v>8178</v>
      </c>
      <c r="Y6" s="27" t="n">
        <v>4205</v>
      </c>
      <c r="Z6" s="27" t="n">
        <v>3973</v>
      </c>
    </row>
    <row r="7" customFormat="false" ht="18" hidden="false" customHeight="true" outlineLevel="0" collapsed="false">
      <c r="A7" s="28" t="s">
        <v>17</v>
      </c>
      <c r="B7" s="29" t="s">
        <v>15</v>
      </c>
      <c r="C7" s="30" t="s">
        <v>15</v>
      </c>
      <c r="D7" s="30" t="s">
        <v>15</v>
      </c>
      <c r="E7" s="30" t="s">
        <v>15</v>
      </c>
      <c r="F7" s="30" t="s">
        <v>15</v>
      </c>
      <c r="G7" s="30" t="s">
        <v>15</v>
      </c>
      <c r="H7" s="30" t="s">
        <v>15</v>
      </c>
      <c r="I7" s="30" t="s">
        <v>15</v>
      </c>
      <c r="J7" s="30" t="s">
        <v>15</v>
      </c>
      <c r="K7" s="30" t="s">
        <v>15</v>
      </c>
      <c r="L7" s="31" t="s">
        <v>15</v>
      </c>
      <c r="M7" s="32" t="s">
        <v>16</v>
      </c>
      <c r="N7" s="33" t="s">
        <v>16</v>
      </c>
      <c r="O7" s="33" t="s">
        <v>16</v>
      </c>
      <c r="P7" s="33" t="s">
        <v>16</v>
      </c>
      <c r="Q7" s="33" t="s">
        <v>16</v>
      </c>
      <c r="R7" s="33" t="s">
        <v>16</v>
      </c>
      <c r="S7" s="33" t="s">
        <v>16</v>
      </c>
      <c r="T7" s="33" t="s">
        <v>16</v>
      </c>
      <c r="U7" s="34" t="s">
        <v>16</v>
      </c>
      <c r="V7" s="35" t="s">
        <v>16</v>
      </c>
      <c r="W7" s="18"/>
      <c r="X7" s="27" t="n">
        <v>7551</v>
      </c>
      <c r="Y7" s="27" t="n">
        <v>3928</v>
      </c>
      <c r="Z7" s="27" t="n">
        <v>3623</v>
      </c>
    </row>
    <row r="8" customFormat="false" ht="18" hidden="false" customHeight="true" outlineLevel="0" collapsed="false">
      <c r="A8" s="28" t="s">
        <v>18</v>
      </c>
      <c r="B8" s="29" t="s">
        <v>15</v>
      </c>
      <c r="C8" s="30" t="s">
        <v>15</v>
      </c>
      <c r="D8" s="30" t="s">
        <v>15</v>
      </c>
      <c r="E8" s="30" t="s">
        <v>15</v>
      </c>
      <c r="F8" s="30" t="s">
        <v>15</v>
      </c>
      <c r="G8" s="30" t="s">
        <v>15</v>
      </c>
      <c r="H8" s="30" t="s">
        <v>15</v>
      </c>
      <c r="I8" s="30" t="s">
        <v>15</v>
      </c>
      <c r="J8" s="30" t="s">
        <v>15</v>
      </c>
      <c r="K8" s="30" t="s">
        <v>15</v>
      </c>
      <c r="L8" s="31" t="s">
        <v>15</v>
      </c>
      <c r="M8" s="32" t="s">
        <v>16</v>
      </c>
      <c r="N8" s="33" t="s">
        <v>16</v>
      </c>
      <c r="O8" s="33" t="s">
        <v>16</v>
      </c>
      <c r="P8" s="33" t="s">
        <v>16</v>
      </c>
      <c r="Q8" s="33" t="s">
        <v>16</v>
      </c>
      <c r="R8" s="33" t="s">
        <v>16</v>
      </c>
      <c r="S8" s="33" t="s">
        <v>16</v>
      </c>
      <c r="T8" s="33" t="s">
        <v>16</v>
      </c>
      <c r="U8" s="34" t="s">
        <v>16</v>
      </c>
      <c r="V8" s="35" t="s">
        <v>16</v>
      </c>
      <c r="W8" s="18"/>
      <c r="X8" s="27" t="n">
        <v>9392</v>
      </c>
      <c r="Y8" s="27" t="n">
        <v>4911</v>
      </c>
      <c r="Z8" s="27" t="n">
        <v>4481</v>
      </c>
    </row>
    <row r="9" customFormat="false" ht="18" hidden="false" customHeight="true" outlineLevel="0" collapsed="false">
      <c r="A9" s="28" t="s">
        <v>19</v>
      </c>
      <c r="B9" s="29" t="s">
        <v>15</v>
      </c>
      <c r="C9" s="30" t="s">
        <v>15</v>
      </c>
      <c r="D9" s="30" t="s">
        <v>15</v>
      </c>
      <c r="E9" s="30" t="s">
        <v>15</v>
      </c>
      <c r="F9" s="30" t="s">
        <v>15</v>
      </c>
      <c r="G9" s="30" t="s">
        <v>15</v>
      </c>
      <c r="H9" s="30" t="s">
        <v>15</v>
      </c>
      <c r="I9" s="30" t="s">
        <v>15</v>
      </c>
      <c r="J9" s="36" t="n">
        <v>104</v>
      </c>
      <c r="K9" s="30" t="s">
        <v>15</v>
      </c>
      <c r="L9" s="31" t="s">
        <v>15</v>
      </c>
      <c r="M9" s="32" t="s">
        <v>16</v>
      </c>
      <c r="N9" s="33" t="s">
        <v>16</v>
      </c>
      <c r="O9" s="33" t="s">
        <v>16</v>
      </c>
      <c r="P9" s="33" t="s">
        <v>16</v>
      </c>
      <c r="Q9" s="33" t="s">
        <v>16</v>
      </c>
      <c r="R9" s="33" t="s">
        <v>16</v>
      </c>
      <c r="S9" s="37" t="n">
        <v>6.35308491142334</v>
      </c>
      <c r="T9" s="33" t="s">
        <v>16</v>
      </c>
      <c r="U9" s="34" t="s">
        <v>16</v>
      </c>
      <c r="V9" s="35" t="s">
        <v>16</v>
      </c>
      <c r="W9" s="38"/>
      <c r="X9" s="27" t="n">
        <v>16370</v>
      </c>
      <c r="Y9" s="27" t="n">
        <v>8442</v>
      </c>
      <c r="Z9" s="27" t="n">
        <v>7928</v>
      </c>
    </row>
    <row r="10" customFormat="false" ht="18" hidden="false" customHeight="true" outlineLevel="0" collapsed="false">
      <c r="A10" s="28" t="s">
        <v>20</v>
      </c>
      <c r="B10" s="29" t="s">
        <v>15</v>
      </c>
      <c r="C10" s="30" t="s">
        <v>15</v>
      </c>
      <c r="D10" s="30" t="s">
        <v>15</v>
      </c>
      <c r="E10" s="30" t="s">
        <v>15</v>
      </c>
      <c r="F10" s="30" t="s">
        <v>15</v>
      </c>
      <c r="G10" s="30" t="s">
        <v>15</v>
      </c>
      <c r="H10" s="30" t="s">
        <v>15</v>
      </c>
      <c r="I10" s="30" t="s">
        <v>15</v>
      </c>
      <c r="J10" s="39" t="n">
        <v>93</v>
      </c>
      <c r="K10" s="40" t="n">
        <v>58</v>
      </c>
      <c r="L10" s="41" t="n">
        <v>35</v>
      </c>
      <c r="M10" s="32" t="s">
        <v>16</v>
      </c>
      <c r="N10" s="33" t="s">
        <v>16</v>
      </c>
      <c r="O10" s="33" t="s">
        <v>16</v>
      </c>
      <c r="P10" s="42" t="s">
        <v>16</v>
      </c>
      <c r="Q10" s="42" t="s">
        <v>16</v>
      </c>
      <c r="R10" s="42" t="s">
        <v>16</v>
      </c>
      <c r="S10" s="37" t="n">
        <v>4.55636666503356</v>
      </c>
      <c r="T10" s="43" t="n">
        <v>5.52275756998667</v>
      </c>
      <c r="U10" s="44" t="n">
        <v>3.53214249672015</v>
      </c>
      <c r="V10" s="35" t="s">
        <v>16</v>
      </c>
      <c r="W10" s="38"/>
      <c r="X10" s="27" t="n">
        <v>20411</v>
      </c>
      <c r="Y10" s="27" t="n">
        <v>10502</v>
      </c>
      <c r="Z10" s="27" t="n">
        <v>9909</v>
      </c>
    </row>
    <row r="11" s="3" customFormat="true" ht="18" hidden="true" customHeight="true" outlineLevel="0" collapsed="false">
      <c r="A11" s="28" t="s">
        <v>21</v>
      </c>
      <c r="B11" s="45" t="n">
        <v>315</v>
      </c>
      <c r="C11" s="46" t="n">
        <v>206</v>
      </c>
      <c r="D11" s="46" t="n">
        <v>108</v>
      </c>
      <c r="E11" s="46" t="n">
        <v>1</v>
      </c>
      <c r="F11" s="47" t="n">
        <v>202</v>
      </c>
      <c r="G11" s="40" t="n">
        <v>138</v>
      </c>
      <c r="H11" s="40" t="n">
        <v>63</v>
      </c>
      <c r="I11" s="40" t="n">
        <v>1</v>
      </c>
      <c r="J11" s="47" t="n">
        <v>113</v>
      </c>
      <c r="K11" s="40" t="n">
        <v>68</v>
      </c>
      <c r="L11" s="41" t="n">
        <v>45</v>
      </c>
      <c r="M11" s="48" t="n">
        <v>14.3071263114866</v>
      </c>
      <c r="N11" s="37" t="n">
        <v>18.1401902078197</v>
      </c>
      <c r="O11" s="37" t="n">
        <v>10.1303817653128</v>
      </c>
      <c r="P11" s="37" t="n">
        <v>9.17472861879457</v>
      </c>
      <c r="Q11" s="37" t="n">
        <v>12.1521662557238</v>
      </c>
      <c r="R11" s="37" t="n">
        <v>5.90938936309915</v>
      </c>
      <c r="S11" s="37" t="n">
        <v>5.13239769269201</v>
      </c>
      <c r="T11" s="37" t="n">
        <v>5.98802395209581</v>
      </c>
      <c r="U11" s="49" t="n">
        <v>4.22099240221368</v>
      </c>
      <c r="V11" s="50" t="n">
        <v>64.1269841269841</v>
      </c>
      <c r="W11" s="51"/>
      <c r="X11" s="27" t="n">
        <v>22017</v>
      </c>
      <c r="Y11" s="27" t="n">
        <v>11356</v>
      </c>
      <c r="Z11" s="27" t="n">
        <v>10661</v>
      </c>
    </row>
    <row r="12" s="3" customFormat="true" ht="18" hidden="true" customHeight="true" outlineLevel="0" collapsed="false">
      <c r="A12" s="28" t="s">
        <v>22</v>
      </c>
      <c r="B12" s="52" t="n">
        <v>377</v>
      </c>
      <c r="C12" s="46" t="n">
        <v>217</v>
      </c>
      <c r="D12" s="46" t="n">
        <v>155</v>
      </c>
      <c r="E12" s="46" t="n">
        <v>5</v>
      </c>
      <c r="F12" s="46" t="n">
        <v>271</v>
      </c>
      <c r="G12" s="40" t="n">
        <v>155</v>
      </c>
      <c r="H12" s="40" t="n">
        <v>111</v>
      </c>
      <c r="I12" s="40" t="n">
        <v>5</v>
      </c>
      <c r="J12" s="53" t="n">
        <v>106</v>
      </c>
      <c r="K12" s="40" t="n">
        <v>62</v>
      </c>
      <c r="L12" s="41" t="n">
        <v>44</v>
      </c>
      <c r="M12" s="48" t="n">
        <v>15.8676711982828</v>
      </c>
      <c r="N12" s="37" t="n">
        <v>17.7883433068284</v>
      </c>
      <c r="O12" s="37" t="n">
        <v>13.4083044982699</v>
      </c>
      <c r="P12" s="37" t="n">
        <v>11.4062039648133</v>
      </c>
      <c r="Q12" s="37" t="n">
        <v>12.7059595048774</v>
      </c>
      <c r="R12" s="37" t="n">
        <v>9.60207612456747</v>
      </c>
      <c r="S12" s="37" t="n">
        <v>4.46146723346942</v>
      </c>
      <c r="T12" s="37" t="n">
        <v>5.08238380195098</v>
      </c>
      <c r="U12" s="49" t="n">
        <v>3.80622837370242</v>
      </c>
      <c r="V12" s="50" t="n">
        <v>71.8832891246684</v>
      </c>
      <c r="W12" s="51"/>
      <c r="X12" s="27" t="n">
        <v>23759</v>
      </c>
      <c r="Y12" s="27" t="n">
        <v>12199</v>
      </c>
      <c r="Z12" s="27" t="n">
        <v>11560</v>
      </c>
    </row>
    <row r="13" s="3" customFormat="true" ht="18" hidden="true" customHeight="true" outlineLevel="0" collapsed="false">
      <c r="A13" s="28" t="s">
        <v>23</v>
      </c>
      <c r="B13" s="52" t="n">
        <v>355</v>
      </c>
      <c r="C13" s="46" t="n">
        <v>201</v>
      </c>
      <c r="D13" s="46" t="n">
        <v>153</v>
      </c>
      <c r="E13" s="46" t="n">
        <v>1</v>
      </c>
      <c r="F13" s="46" t="n">
        <v>237</v>
      </c>
      <c r="G13" s="40" t="n">
        <v>132</v>
      </c>
      <c r="H13" s="40" t="n">
        <v>104</v>
      </c>
      <c r="I13" s="40" t="n">
        <v>1</v>
      </c>
      <c r="J13" s="53" t="n">
        <v>118</v>
      </c>
      <c r="K13" s="40" t="n">
        <v>69</v>
      </c>
      <c r="L13" s="41" t="n">
        <v>49</v>
      </c>
      <c r="M13" s="48" t="n">
        <v>14.4750254841998</v>
      </c>
      <c r="N13" s="37" t="n">
        <v>15.9409945277183</v>
      </c>
      <c r="O13" s="37" t="n">
        <v>12.8398791540786</v>
      </c>
      <c r="P13" s="37" t="n">
        <v>9.66360856269113</v>
      </c>
      <c r="Q13" s="37" t="n">
        <v>10.4687128241732</v>
      </c>
      <c r="R13" s="37" t="n">
        <v>8.72776099362202</v>
      </c>
      <c r="S13" s="37" t="n">
        <v>4.81141692150866</v>
      </c>
      <c r="T13" s="37" t="n">
        <v>5.47228170354509</v>
      </c>
      <c r="U13" s="49" t="n">
        <v>4.11211816045653</v>
      </c>
      <c r="V13" s="50" t="n">
        <v>66.7605633802817</v>
      </c>
      <c r="W13" s="51"/>
      <c r="X13" s="27" t="n">
        <v>24525</v>
      </c>
      <c r="Y13" s="27" t="n">
        <v>12609</v>
      </c>
      <c r="Z13" s="27" t="n">
        <v>11916</v>
      </c>
    </row>
    <row r="14" s="3" customFormat="true" ht="18" hidden="false" customHeight="true" outlineLevel="0" collapsed="false">
      <c r="A14" s="28" t="s">
        <v>24</v>
      </c>
      <c r="B14" s="52" t="n">
        <v>329</v>
      </c>
      <c r="C14" s="46" t="n">
        <v>172</v>
      </c>
      <c r="D14" s="46" t="n">
        <v>155</v>
      </c>
      <c r="E14" s="46" t="n">
        <v>2</v>
      </c>
      <c r="F14" s="46" t="n">
        <v>204</v>
      </c>
      <c r="G14" s="40" t="n">
        <v>97</v>
      </c>
      <c r="H14" s="40" t="n">
        <v>105</v>
      </c>
      <c r="I14" s="40" t="n">
        <v>2</v>
      </c>
      <c r="J14" s="53" t="n">
        <v>125</v>
      </c>
      <c r="K14" s="40" t="n">
        <v>75</v>
      </c>
      <c r="L14" s="41" t="n">
        <v>50</v>
      </c>
      <c r="M14" s="48" t="n">
        <v>14.0574260810118</v>
      </c>
      <c r="N14" s="37" t="n">
        <v>14.2137013469961</v>
      </c>
      <c r="O14" s="37" t="n">
        <v>13.7131734937627</v>
      </c>
      <c r="P14" s="37" t="n">
        <v>8.71645872500427</v>
      </c>
      <c r="Q14" s="37" t="n">
        <v>8.01586645731758</v>
      </c>
      <c r="R14" s="37" t="n">
        <v>9.28956914093604</v>
      </c>
      <c r="S14" s="37" t="n">
        <v>5.34096735600752</v>
      </c>
      <c r="T14" s="37" t="n">
        <v>6.19783488967854</v>
      </c>
      <c r="U14" s="49" t="n">
        <v>4.42360435282668</v>
      </c>
      <c r="V14" s="50" t="n">
        <v>62.0060790273556</v>
      </c>
      <c r="W14" s="51"/>
      <c r="X14" s="27" t="n">
        <v>23404</v>
      </c>
      <c r="Y14" s="27" t="n">
        <v>12101</v>
      </c>
      <c r="Z14" s="27" t="n">
        <v>11303</v>
      </c>
    </row>
    <row r="15" s="3" customFormat="true" ht="18" hidden="false" customHeight="true" outlineLevel="0" collapsed="false">
      <c r="A15" s="28" t="s">
        <v>25</v>
      </c>
      <c r="B15" s="52" t="n">
        <v>279</v>
      </c>
      <c r="C15" s="46" t="n">
        <v>143</v>
      </c>
      <c r="D15" s="46" t="n">
        <v>132</v>
      </c>
      <c r="E15" s="46" t="n">
        <v>4</v>
      </c>
      <c r="F15" s="46" t="n">
        <v>187</v>
      </c>
      <c r="G15" s="40" t="n">
        <v>87</v>
      </c>
      <c r="H15" s="40" t="n">
        <v>96</v>
      </c>
      <c r="I15" s="40" t="n">
        <v>4</v>
      </c>
      <c r="J15" s="53" t="n">
        <v>92</v>
      </c>
      <c r="K15" s="40" t="n">
        <v>56</v>
      </c>
      <c r="L15" s="41" t="n">
        <v>36</v>
      </c>
      <c r="M15" s="48" t="n">
        <v>12.1780881711043</v>
      </c>
      <c r="N15" s="37" t="n">
        <v>12.0259019426457</v>
      </c>
      <c r="O15" s="37" t="n">
        <v>11.979308467193</v>
      </c>
      <c r="P15" s="37" t="n">
        <v>8.16237450894806</v>
      </c>
      <c r="Q15" s="37" t="n">
        <v>7.31645782524598</v>
      </c>
      <c r="R15" s="37" t="n">
        <v>8.71222433977675</v>
      </c>
      <c r="S15" s="37" t="n">
        <v>4.01571366215626</v>
      </c>
      <c r="T15" s="37" t="n">
        <v>4.70944411739971</v>
      </c>
      <c r="U15" s="49" t="n">
        <v>3.26708412741628</v>
      </c>
      <c r="V15" s="50" t="n">
        <v>67.0250896057348</v>
      </c>
      <c r="W15" s="51"/>
      <c r="X15" s="27" t="n">
        <v>22910</v>
      </c>
      <c r="Y15" s="27" t="n">
        <v>11891</v>
      </c>
      <c r="Z15" s="27" t="n">
        <v>11019</v>
      </c>
    </row>
    <row r="16" s="3" customFormat="true" ht="18" hidden="false" customHeight="true" outlineLevel="0" collapsed="false">
      <c r="A16" s="28" t="s">
        <v>26</v>
      </c>
      <c r="B16" s="52" t="n">
        <v>279</v>
      </c>
      <c r="C16" s="46" t="n">
        <v>143</v>
      </c>
      <c r="D16" s="46" t="n">
        <v>133</v>
      </c>
      <c r="E16" s="46" t="n">
        <v>3</v>
      </c>
      <c r="F16" s="46" t="n">
        <v>189</v>
      </c>
      <c r="G16" s="40" t="n">
        <v>93</v>
      </c>
      <c r="H16" s="40" t="n">
        <v>93</v>
      </c>
      <c r="I16" s="40" t="n">
        <v>3</v>
      </c>
      <c r="J16" s="53" t="n">
        <v>90</v>
      </c>
      <c r="K16" s="40" t="n">
        <v>50</v>
      </c>
      <c r="L16" s="41" t="n">
        <v>40</v>
      </c>
      <c r="M16" s="48" t="n">
        <v>12.5190702683299</v>
      </c>
      <c r="N16" s="37" t="n">
        <v>12.5747449876891</v>
      </c>
      <c r="O16" s="37" t="n">
        <v>12.1861828843687</v>
      </c>
      <c r="P16" s="37" t="n">
        <v>8.48066050435251</v>
      </c>
      <c r="Q16" s="37" t="n">
        <v>8.1779810059796</v>
      </c>
      <c r="R16" s="37" t="n">
        <v>8.52116547553601</v>
      </c>
      <c r="S16" s="37" t="n">
        <v>4.03840976397738</v>
      </c>
      <c r="T16" s="37" t="n">
        <v>4.39676398170946</v>
      </c>
      <c r="U16" s="49" t="n">
        <v>3.66501740883269</v>
      </c>
      <c r="V16" s="50" t="n">
        <v>67.741935483871</v>
      </c>
      <c r="W16" s="51"/>
      <c r="X16" s="27" t="n">
        <v>22286</v>
      </c>
      <c r="Y16" s="27" t="n">
        <v>11372</v>
      </c>
      <c r="Z16" s="27" t="n">
        <v>10914</v>
      </c>
    </row>
    <row r="17" s="3" customFormat="true" ht="18" hidden="false" customHeight="true" outlineLevel="0" collapsed="false">
      <c r="A17" s="28" t="s">
        <v>27</v>
      </c>
      <c r="B17" s="52" t="n">
        <v>260</v>
      </c>
      <c r="C17" s="46" t="n">
        <v>137</v>
      </c>
      <c r="D17" s="46" t="n">
        <v>121</v>
      </c>
      <c r="E17" s="46" t="n">
        <v>2</v>
      </c>
      <c r="F17" s="46" t="n">
        <v>170</v>
      </c>
      <c r="G17" s="40" t="n">
        <v>89</v>
      </c>
      <c r="H17" s="40" t="n">
        <v>79</v>
      </c>
      <c r="I17" s="40" t="n">
        <v>2</v>
      </c>
      <c r="J17" s="53" t="n">
        <v>90</v>
      </c>
      <c r="K17" s="40" t="n">
        <v>48</v>
      </c>
      <c r="L17" s="41" t="n">
        <v>42</v>
      </c>
      <c r="M17" s="48" t="n">
        <v>11.6848680958159</v>
      </c>
      <c r="N17" s="37" t="n">
        <v>11.9933467565438</v>
      </c>
      <c r="O17" s="37" t="n">
        <v>11.1747321758404</v>
      </c>
      <c r="P17" s="37" t="n">
        <v>7.64010606264887</v>
      </c>
      <c r="Q17" s="37" t="n">
        <v>7.79129825790073</v>
      </c>
      <c r="R17" s="37" t="n">
        <v>7.29589951976358</v>
      </c>
      <c r="S17" s="37" t="n">
        <v>4.04476203316705</v>
      </c>
      <c r="T17" s="37" t="n">
        <v>4.20204849864309</v>
      </c>
      <c r="U17" s="49" t="n">
        <v>3.87883265607684</v>
      </c>
      <c r="V17" s="50" t="n">
        <v>65.3846153846154</v>
      </c>
      <c r="W17" s="51"/>
      <c r="X17" s="27" t="n">
        <v>22251</v>
      </c>
      <c r="Y17" s="27" t="n">
        <v>11423</v>
      </c>
      <c r="Z17" s="27" t="n">
        <v>10828</v>
      </c>
    </row>
    <row r="18" s="3" customFormat="true" ht="18" hidden="false" customHeight="true" outlineLevel="0" collapsed="false">
      <c r="A18" s="28" t="s">
        <v>28</v>
      </c>
      <c r="B18" s="52" t="n">
        <v>211</v>
      </c>
      <c r="C18" s="46" t="n">
        <v>128</v>
      </c>
      <c r="D18" s="46" t="n">
        <v>83</v>
      </c>
      <c r="E18" s="46" t="n">
        <v>0</v>
      </c>
      <c r="F18" s="46" t="n">
        <v>147</v>
      </c>
      <c r="G18" s="40" t="n">
        <v>91</v>
      </c>
      <c r="H18" s="40" t="n">
        <v>56</v>
      </c>
      <c r="I18" s="40" t="n">
        <v>0</v>
      </c>
      <c r="J18" s="53" t="n">
        <v>64</v>
      </c>
      <c r="K18" s="40" t="n">
        <v>37</v>
      </c>
      <c r="L18" s="41" t="n">
        <v>27</v>
      </c>
      <c r="M18" s="48" t="n">
        <v>9.77893126940724</v>
      </c>
      <c r="N18" s="37" t="n">
        <v>11.5837104072398</v>
      </c>
      <c r="O18" s="37" t="n">
        <v>7.88448750831196</v>
      </c>
      <c r="P18" s="37" t="n">
        <v>6.81280993650647</v>
      </c>
      <c r="Q18" s="37" t="n">
        <v>8.23529411764706</v>
      </c>
      <c r="R18" s="37" t="n">
        <v>5.31965422247554</v>
      </c>
      <c r="S18" s="37" t="n">
        <v>2.96612133290077</v>
      </c>
      <c r="T18" s="37" t="n">
        <v>3.34841628959276</v>
      </c>
      <c r="U18" s="49" t="n">
        <v>2.56483328583642</v>
      </c>
      <c r="V18" s="50" t="n">
        <v>69.6682464454976</v>
      </c>
      <c r="W18" s="51"/>
      <c r="X18" s="27" t="n">
        <v>21577</v>
      </c>
      <c r="Y18" s="27" t="n">
        <v>11050</v>
      </c>
      <c r="Z18" s="27" t="n">
        <v>10527</v>
      </c>
    </row>
    <row r="19" s="3" customFormat="true" ht="18" hidden="false" customHeight="true" outlineLevel="0" collapsed="false">
      <c r="A19" s="28" t="s">
        <v>29</v>
      </c>
      <c r="B19" s="52" t="n">
        <v>207</v>
      </c>
      <c r="C19" s="46" t="n">
        <v>112</v>
      </c>
      <c r="D19" s="46" t="n">
        <v>94</v>
      </c>
      <c r="E19" s="46" t="n">
        <v>1</v>
      </c>
      <c r="F19" s="46" t="n">
        <v>132</v>
      </c>
      <c r="G19" s="40" t="n">
        <v>73</v>
      </c>
      <c r="H19" s="40" t="n">
        <v>58</v>
      </c>
      <c r="I19" s="40" t="n">
        <v>1</v>
      </c>
      <c r="J19" s="53" t="n">
        <v>75</v>
      </c>
      <c r="K19" s="40" t="n">
        <v>39</v>
      </c>
      <c r="L19" s="41" t="n">
        <v>36</v>
      </c>
      <c r="M19" s="48" t="n">
        <v>9.88963737996274</v>
      </c>
      <c r="N19" s="37" t="n">
        <v>10.3035878564857</v>
      </c>
      <c r="O19" s="37" t="n">
        <v>9.34300765331478</v>
      </c>
      <c r="P19" s="37" t="n">
        <v>6.30643543070087</v>
      </c>
      <c r="Q19" s="37" t="n">
        <v>6.71573137074517</v>
      </c>
      <c r="R19" s="37" t="n">
        <v>5.7648345094921</v>
      </c>
      <c r="S19" s="37" t="n">
        <v>3.58320194926186</v>
      </c>
      <c r="T19" s="37" t="n">
        <v>3.58785648574057</v>
      </c>
      <c r="U19" s="49" t="n">
        <v>3.57817314382268</v>
      </c>
      <c r="V19" s="50" t="n">
        <v>63.768115942029</v>
      </c>
      <c r="W19" s="51"/>
      <c r="X19" s="27" t="n">
        <v>20931</v>
      </c>
      <c r="Y19" s="27" t="n">
        <v>10870</v>
      </c>
      <c r="Z19" s="27" t="n">
        <v>10061</v>
      </c>
    </row>
    <row r="20" s="3" customFormat="true" ht="18" hidden="true" customHeight="true" outlineLevel="0" collapsed="false">
      <c r="A20" s="28" t="s">
        <v>30</v>
      </c>
      <c r="B20" s="52" t="n">
        <v>198</v>
      </c>
      <c r="C20" s="46" t="n">
        <v>106</v>
      </c>
      <c r="D20" s="46" t="n">
        <v>91</v>
      </c>
      <c r="E20" s="46" t="n">
        <v>1</v>
      </c>
      <c r="F20" s="46" t="n">
        <v>133</v>
      </c>
      <c r="G20" s="40" t="n">
        <v>69</v>
      </c>
      <c r="H20" s="40" t="n">
        <v>63</v>
      </c>
      <c r="I20" s="40" t="n">
        <v>1</v>
      </c>
      <c r="J20" s="53" t="n">
        <v>65</v>
      </c>
      <c r="K20" s="40" t="n">
        <v>37</v>
      </c>
      <c r="L20" s="41" t="n">
        <v>28</v>
      </c>
      <c r="M20" s="48" t="n">
        <v>9.92779783393502</v>
      </c>
      <c r="N20" s="37" t="n">
        <v>10.4115509281996</v>
      </c>
      <c r="O20" s="37" t="n">
        <v>9.32090545938748</v>
      </c>
      <c r="P20" s="37" t="n">
        <v>6.66867228239069</v>
      </c>
      <c r="Q20" s="37" t="n">
        <v>6.77733032118653</v>
      </c>
      <c r="R20" s="37" t="n">
        <v>6.45293454880672</v>
      </c>
      <c r="S20" s="37" t="n">
        <v>3.25912555154432</v>
      </c>
      <c r="T20" s="37" t="n">
        <v>3.63422060701306</v>
      </c>
      <c r="U20" s="49" t="n">
        <v>2.86797091058076</v>
      </c>
      <c r="V20" s="50" t="n">
        <v>67.1717171717172</v>
      </c>
      <c r="W20" s="51"/>
      <c r="X20" s="27" t="n">
        <v>19944</v>
      </c>
      <c r="Y20" s="27" t="n">
        <v>10181</v>
      </c>
      <c r="Z20" s="27" t="n">
        <v>9763</v>
      </c>
    </row>
    <row r="21" s="56" customFormat="true" ht="18" hidden="true" customHeight="true" outlineLevel="0" collapsed="false">
      <c r="A21" s="28" t="s">
        <v>31</v>
      </c>
      <c r="B21" s="52" t="n">
        <v>176</v>
      </c>
      <c r="C21" s="46" t="n">
        <v>85</v>
      </c>
      <c r="D21" s="46" t="n">
        <v>90</v>
      </c>
      <c r="E21" s="46" t="n">
        <v>1</v>
      </c>
      <c r="F21" s="46" t="n">
        <v>118</v>
      </c>
      <c r="G21" s="40" t="n">
        <v>54</v>
      </c>
      <c r="H21" s="40" t="n">
        <v>63</v>
      </c>
      <c r="I21" s="40" t="n">
        <v>1</v>
      </c>
      <c r="J21" s="53" t="n">
        <v>58</v>
      </c>
      <c r="K21" s="40" t="n">
        <v>31</v>
      </c>
      <c r="L21" s="41" t="n">
        <v>27</v>
      </c>
      <c r="M21" s="48" t="n">
        <v>8.49133979833068</v>
      </c>
      <c r="N21" s="37" t="n">
        <v>8.03099017384732</v>
      </c>
      <c r="O21" s="37" t="n">
        <v>8.87311446317658</v>
      </c>
      <c r="P21" s="37" t="n">
        <v>5.69305736478989</v>
      </c>
      <c r="Q21" s="37" t="n">
        <v>5.10204081632653</v>
      </c>
      <c r="R21" s="37" t="n">
        <v>6.2111801242236</v>
      </c>
      <c r="S21" s="37" t="n">
        <v>2.79828243354079</v>
      </c>
      <c r="T21" s="37" t="n">
        <v>2.92894935752079</v>
      </c>
      <c r="U21" s="49" t="n">
        <v>2.66193433895297</v>
      </c>
      <c r="V21" s="50" t="n">
        <v>67.0454545454546</v>
      </c>
      <c r="W21" s="54"/>
      <c r="X21" s="55" t="n">
        <v>20727</v>
      </c>
      <c r="Y21" s="55" t="n">
        <v>10584</v>
      </c>
      <c r="Z21" s="55" t="n">
        <v>10143</v>
      </c>
    </row>
    <row r="22" s="58" customFormat="true" ht="18" hidden="true" customHeight="true" outlineLevel="0" collapsed="false">
      <c r="A22" s="28" t="s">
        <v>32</v>
      </c>
      <c r="B22" s="52" t="n">
        <v>147</v>
      </c>
      <c r="C22" s="46" t="n">
        <v>76</v>
      </c>
      <c r="D22" s="46" t="n">
        <v>69</v>
      </c>
      <c r="E22" s="46" t="n">
        <v>2</v>
      </c>
      <c r="F22" s="46" t="n">
        <v>95</v>
      </c>
      <c r="G22" s="40" t="n">
        <v>42</v>
      </c>
      <c r="H22" s="40" t="n">
        <v>51</v>
      </c>
      <c r="I22" s="40" t="n">
        <v>2</v>
      </c>
      <c r="J22" s="53" t="n">
        <v>52</v>
      </c>
      <c r="K22" s="40" t="n">
        <v>34</v>
      </c>
      <c r="L22" s="41" t="n">
        <v>18</v>
      </c>
      <c r="M22" s="48" t="n">
        <v>7.13315217391304</v>
      </c>
      <c r="N22" s="37" t="n">
        <v>7.1928828317244</v>
      </c>
      <c r="O22" s="37" t="n">
        <v>6.87114120693089</v>
      </c>
      <c r="P22" s="37" t="n">
        <v>4.60986024844721</v>
      </c>
      <c r="Q22" s="37" t="n">
        <v>3.97501419647927</v>
      </c>
      <c r="R22" s="37" t="n">
        <v>5.07866958773153</v>
      </c>
      <c r="S22" s="37" t="n">
        <v>2.52329192546584</v>
      </c>
      <c r="T22" s="37" t="n">
        <v>3.21786863524513</v>
      </c>
      <c r="U22" s="49" t="n">
        <v>1.79247161919936</v>
      </c>
      <c r="V22" s="50" t="n">
        <v>64.6258503401361</v>
      </c>
      <c r="W22" s="57"/>
      <c r="X22" s="55" t="n">
        <v>20608</v>
      </c>
      <c r="Y22" s="55" t="n">
        <v>10566</v>
      </c>
      <c r="Z22" s="55" t="n">
        <v>10042</v>
      </c>
    </row>
    <row r="23" s="3" customFormat="true" ht="18" hidden="true" customHeight="true" outlineLevel="0" collapsed="false">
      <c r="A23" s="28" t="s">
        <v>33</v>
      </c>
      <c r="B23" s="52" t="n">
        <v>152</v>
      </c>
      <c r="C23" s="46" t="n">
        <v>90</v>
      </c>
      <c r="D23" s="46" t="n">
        <v>62</v>
      </c>
      <c r="E23" s="46" t="n">
        <v>0</v>
      </c>
      <c r="F23" s="46" t="n">
        <v>94</v>
      </c>
      <c r="G23" s="40" t="n">
        <v>56</v>
      </c>
      <c r="H23" s="40" t="n">
        <v>38</v>
      </c>
      <c r="I23" s="40" t="n">
        <v>0</v>
      </c>
      <c r="J23" s="53" t="n">
        <v>58</v>
      </c>
      <c r="K23" s="40" t="n">
        <v>34</v>
      </c>
      <c r="L23" s="41" t="n">
        <v>24</v>
      </c>
      <c r="M23" s="48" t="n">
        <v>7.49728716582815</v>
      </c>
      <c r="N23" s="37" t="n">
        <v>8.66718027734977</v>
      </c>
      <c r="O23" s="37" t="n">
        <v>6.26895854398382</v>
      </c>
      <c r="P23" s="37" t="n">
        <v>4.63648022097267</v>
      </c>
      <c r="Q23" s="37" t="n">
        <v>5.39291217257319</v>
      </c>
      <c r="R23" s="37" t="n">
        <v>3.8422649140546</v>
      </c>
      <c r="S23" s="37" t="n">
        <v>2.86080694485548</v>
      </c>
      <c r="T23" s="37" t="n">
        <v>3.27426810477658</v>
      </c>
      <c r="U23" s="49" t="n">
        <v>2.42669362992922</v>
      </c>
      <c r="V23" s="50" t="n">
        <v>61.8421052631579</v>
      </c>
      <c r="W23" s="59"/>
      <c r="X23" s="27" t="n">
        <v>20274</v>
      </c>
      <c r="Y23" s="27" t="n">
        <v>10384</v>
      </c>
      <c r="Z23" s="27" t="n">
        <v>9890</v>
      </c>
    </row>
    <row r="24" s="3" customFormat="true" ht="18" hidden="false" customHeight="true" outlineLevel="0" collapsed="false">
      <c r="A24" s="28" t="s">
        <v>34</v>
      </c>
      <c r="B24" s="52" t="n">
        <v>147</v>
      </c>
      <c r="C24" s="46" t="n">
        <v>79</v>
      </c>
      <c r="D24" s="46" t="n">
        <v>67</v>
      </c>
      <c r="E24" s="46" t="n">
        <v>1</v>
      </c>
      <c r="F24" s="46" t="n">
        <v>101</v>
      </c>
      <c r="G24" s="40" t="n">
        <v>56</v>
      </c>
      <c r="H24" s="40" t="n">
        <v>44</v>
      </c>
      <c r="I24" s="40" t="n">
        <v>1</v>
      </c>
      <c r="J24" s="53" t="n">
        <v>46</v>
      </c>
      <c r="K24" s="40" t="n">
        <v>23</v>
      </c>
      <c r="L24" s="41" t="n">
        <v>23</v>
      </c>
      <c r="M24" s="48" t="n">
        <v>7.61105933519727</v>
      </c>
      <c r="N24" s="37" t="n">
        <v>8.04234958770233</v>
      </c>
      <c r="O24" s="37" t="n">
        <v>7.05931935517859</v>
      </c>
      <c r="P24" s="37" t="n">
        <v>5.22936729833282</v>
      </c>
      <c r="Q24" s="37" t="n">
        <v>5.70090603685229</v>
      </c>
      <c r="R24" s="37" t="n">
        <v>4.63597091981878</v>
      </c>
      <c r="S24" s="37" t="n">
        <v>2.38169203686445</v>
      </c>
      <c r="T24" s="37" t="n">
        <v>2.34144355085005</v>
      </c>
      <c r="U24" s="49" t="n">
        <v>2.42334843535981</v>
      </c>
      <c r="V24" s="50" t="n">
        <v>68.7074829931973</v>
      </c>
      <c r="W24" s="59"/>
      <c r="X24" s="27" t="n">
        <v>19314</v>
      </c>
      <c r="Y24" s="27" t="n">
        <v>9823</v>
      </c>
      <c r="Z24" s="27" t="n">
        <v>9491</v>
      </c>
    </row>
    <row r="25" s="3" customFormat="true" ht="18" hidden="false" customHeight="true" outlineLevel="0" collapsed="false">
      <c r="A25" s="28" t="s">
        <v>35</v>
      </c>
      <c r="B25" s="52" t="n">
        <v>110</v>
      </c>
      <c r="C25" s="46" t="n">
        <v>53</v>
      </c>
      <c r="D25" s="46" t="n">
        <v>56</v>
      </c>
      <c r="E25" s="46" t="n">
        <v>1</v>
      </c>
      <c r="F25" s="46" t="n">
        <v>77</v>
      </c>
      <c r="G25" s="40" t="n">
        <v>33</v>
      </c>
      <c r="H25" s="40" t="n">
        <v>43</v>
      </c>
      <c r="I25" s="40" t="n">
        <v>1</v>
      </c>
      <c r="J25" s="53" t="n">
        <v>33</v>
      </c>
      <c r="K25" s="40" t="n">
        <v>20</v>
      </c>
      <c r="L25" s="41" t="n">
        <v>13</v>
      </c>
      <c r="M25" s="48" t="n">
        <v>5.75013068478829</v>
      </c>
      <c r="N25" s="37" t="n">
        <v>5.30743040256359</v>
      </c>
      <c r="O25" s="37" t="n">
        <v>6.12423447069116</v>
      </c>
      <c r="P25" s="37" t="n">
        <v>4.0250914793518</v>
      </c>
      <c r="Q25" s="37" t="n">
        <v>3.3046264770679</v>
      </c>
      <c r="R25" s="37" t="n">
        <v>4.70253718285214</v>
      </c>
      <c r="S25" s="37" t="n">
        <v>1.72503920543649</v>
      </c>
      <c r="T25" s="37" t="n">
        <v>2.00280392549569</v>
      </c>
      <c r="U25" s="49" t="n">
        <v>1.42169728783902</v>
      </c>
      <c r="V25" s="50" t="n">
        <v>70</v>
      </c>
      <c r="W25" s="59"/>
      <c r="X25" s="27" t="n">
        <v>19130</v>
      </c>
      <c r="Y25" s="27" t="n">
        <v>9986</v>
      </c>
      <c r="Z25" s="27" t="n">
        <v>9144</v>
      </c>
    </row>
    <row r="26" s="3" customFormat="true" ht="18" hidden="false" customHeight="true" outlineLevel="0" collapsed="false">
      <c r="A26" s="28" t="s">
        <v>36</v>
      </c>
      <c r="B26" s="52" t="n">
        <v>116</v>
      </c>
      <c r="C26" s="46" t="n">
        <v>56</v>
      </c>
      <c r="D26" s="46" t="n">
        <v>57</v>
      </c>
      <c r="E26" s="46" t="n">
        <v>3</v>
      </c>
      <c r="F26" s="46" t="n">
        <v>78</v>
      </c>
      <c r="G26" s="40" t="n">
        <v>43</v>
      </c>
      <c r="H26" s="40" t="n">
        <v>32</v>
      </c>
      <c r="I26" s="40" t="n">
        <v>3</v>
      </c>
      <c r="J26" s="53" t="n">
        <v>38</v>
      </c>
      <c r="K26" s="40" t="n">
        <v>13</v>
      </c>
      <c r="L26" s="41" t="n">
        <v>25</v>
      </c>
      <c r="M26" s="48" t="n">
        <v>6.25910537959316</v>
      </c>
      <c r="N26" s="37" t="n">
        <v>5.80010357327809</v>
      </c>
      <c r="O26" s="37" t="n">
        <v>6.42036494706015</v>
      </c>
      <c r="P26" s="37" t="n">
        <v>4.20870878972643</v>
      </c>
      <c r="Q26" s="37" t="n">
        <v>4.45365095805282</v>
      </c>
      <c r="R26" s="37" t="n">
        <v>3.60441540887587</v>
      </c>
      <c r="S26" s="37" t="n">
        <v>2.05039658986672</v>
      </c>
      <c r="T26" s="37" t="n">
        <v>1.34645261522527</v>
      </c>
      <c r="U26" s="49" t="n">
        <v>2.81594953818428</v>
      </c>
      <c r="V26" s="50" t="n">
        <v>67.2413793103448</v>
      </c>
      <c r="W26" s="59"/>
      <c r="X26" s="27" t="n">
        <v>18533</v>
      </c>
      <c r="Y26" s="27" t="n">
        <v>9655</v>
      </c>
      <c r="Z26" s="27" t="n">
        <v>8878</v>
      </c>
    </row>
    <row r="27" s="3" customFormat="true" ht="18" hidden="false" customHeight="true" outlineLevel="0" collapsed="false">
      <c r="A27" s="28" t="s">
        <v>37</v>
      </c>
      <c r="B27" s="52" t="n">
        <v>99</v>
      </c>
      <c r="C27" s="46" t="n">
        <v>50</v>
      </c>
      <c r="D27" s="46" t="n">
        <v>49</v>
      </c>
      <c r="E27" s="46" t="n">
        <v>0</v>
      </c>
      <c r="F27" s="46" t="n">
        <v>60</v>
      </c>
      <c r="G27" s="40" t="n">
        <v>31</v>
      </c>
      <c r="H27" s="40" t="n">
        <v>29</v>
      </c>
      <c r="I27" s="40" t="n">
        <v>0</v>
      </c>
      <c r="J27" s="53" t="n">
        <v>39</v>
      </c>
      <c r="K27" s="40" t="n">
        <v>19</v>
      </c>
      <c r="L27" s="41" t="n">
        <v>20</v>
      </c>
      <c r="M27" s="48" t="n">
        <v>5.43478260869565</v>
      </c>
      <c r="N27" s="37" t="n">
        <v>5.35389227968733</v>
      </c>
      <c r="O27" s="37" t="n">
        <v>5.51988284330292</v>
      </c>
      <c r="P27" s="37" t="n">
        <v>3.29380764163373</v>
      </c>
      <c r="Q27" s="37" t="n">
        <v>3.31941321340615</v>
      </c>
      <c r="R27" s="37" t="n">
        <v>3.26686943787316</v>
      </c>
      <c r="S27" s="37" t="n">
        <v>2.14097496706192</v>
      </c>
      <c r="T27" s="37" t="n">
        <v>2.03447906628119</v>
      </c>
      <c r="U27" s="49" t="n">
        <v>2.25301340542976</v>
      </c>
      <c r="V27" s="50" t="n">
        <v>60.6060606060606</v>
      </c>
      <c r="W27" s="59"/>
      <c r="X27" s="27" t="n">
        <v>18216</v>
      </c>
      <c r="Y27" s="27" t="n">
        <v>9339</v>
      </c>
      <c r="Z27" s="27" t="n">
        <v>8877</v>
      </c>
    </row>
    <row r="28" s="3" customFormat="true" ht="18" hidden="false" customHeight="true" outlineLevel="0" collapsed="false">
      <c r="A28" s="28" t="s">
        <v>38</v>
      </c>
      <c r="B28" s="52" t="n">
        <v>107</v>
      </c>
      <c r="C28" s="46" t="n">
        <v>68</v>
      </c>
      <c r="D28" s="46" t="n">
        <v>39</v>
      </c>
      <c r="E28" s="46" t="n">
        <v>0</v>
      </c>
      <c r="F28" s="46" t="n">
        <v>71</v>
      </c>
      <c r="G28" s="40" t="n">
        <v>42</v>
      </c>
      <c r="H28" s="40" t="n">
        <v>29</v>
      </c>
      <c r="I28" s="40" t="n">
        <v>0</v>
      </c>
      <c r="J28" s="53" t="n">
        <v>36</v>
      </c>
      <c r="K28" s="40" t="n">
        <v>26</v>
      </c>
      <c r="L28" s="41" t="n">
        <v>10</v>
      </c>
      <c r="M28" s="48" t="n">
        <v>6.12163167229247</v>
      </c>
      <c r="N28" s="37" t="n">
        <v>7.5229560792123</v>
      </c>
      <c r="O28" s="37" t="n">
        <v>4.62085308056872</v>
      </c>
      <c r="P28" s="37" t="n">
        <v>4.06201727787631</v>
      </c>
      <c r="Q28" s="37" t="n">
        <v>4.64653169598407</v>
      </c>
      <c r="R28" s="37" t="n">
        <v>3.43601895734597</v>
      </c>
      <c r="S28" s="37" t="n">
        <v>2.05961439441616</v>
      </c>
      <c r="T28" s="37" t="n">
        <v>2.87642438322823</v>
      </c>
      <c r="U28" s="49" t="n">
        <v>1.18483412322275</v>
      </c>
      <c r="V28" s="50" t="n">
        <v>66.3551401869159</v>
      </c>
      <c r="W28" s="59"/>
      <c r="X28" s="27" t="n">
        <v>17479</v>
      </c>
      <c r="Y28" s="27" t="n">
        <v>9039</v>
      </c>
      <c r="Z28" s="27" t="n">
        <v>8440</v>
      </c>
    </row>
    <row r="29" s="3" customFormat="true" ht="18" hidden="false" customHeight="true" outlineLevel="0" collapsed="false">
      <c r="A29" s="28" t="s">
        <v>39</v>
      </c>
      <c r="B29" s="52" t="n">
        <v>100</v>
      </c>
      <c r="C29" s="46" t="n">
        <v>50</v>
      </c>
      <c r="D29" s="46" t="n">
        <v>47</v>
      </c>
      <c r="E29" s="46" t="n">
        <v>3</v>
      </c>
      <c r="F29" s="46" t="n">
        <v>67</v>
      </c>
      <c r="G29" s="40" t="n">
        <v>33</v>
      </c>
      <c r="H29" s="40" t="n">
        <v>31</v>
      </c>
      <c r="I29" s="40" t="n">
        <v>3</v>
      </c>
      <c r="J29" s="53" t="n">
        <v>33</v>
      </c>
      <c r="K29" s="40" t="n">
        <v>17</v>
      </c>
      <c r="L29" s="41" t="n">
        <v>16</v>
      </c>
      <c r="M29" s="48" t="n">
        <v>5.73888091822095</v>
      </c>
      <c r="N29" s="37" t="n">
        <v>5.54139421478444</v>
      </c>
      <c r="O29" s="37" t="n">
        <v>5.59390621280648</v>
      </c>
      <c r="P29" s="37" t="n">
        <v>3.84505021520803</v>
      </c>
      <c r="Q29" s="37" t="n">
        <v>3.65732018175773</v>
      </c>
      <c r="R29" s="37" t="n">
        <v>3.6895977148298</v>
      </c>
      <c r="S29" s="37" t="n">
        <v>1.89383070301291</v>
      </c>
      <c r="T29" s="37" t="n">
        <v>1.88407403302671</v>
      </c>
      <c r="U29" s="49" t="n">
        <v>1.90430849797667</v>
      </c>
      <c r="V29" s="50" t="n">
        <v>67</v>
      </c>
      <c r="W29" s="59"/>
      <c r="X29" s="27" t="n">
        <v>17425</v>
      </c>
      <c r="Y29" s="27" t="n">
        <v>9023</v>
      </c>
      <c r="Z29" s="27" t="n">
        <v>8402</v>
      </c>
    </row>
    <row r="30" s="3" customFormat="true" ht="18" hidden="false" customHeight="true" outlineLevel="0" collapsed="false">
      <c r="A30" s="28" t="s">
        <v>40</v>
      </c>
      <c r="B30" s="52" t="n">
        <v>85</v>
      </c>
      <c r="C30" s="46" t="n">
        <v>46</v>
      </c>
      <c r="D30" s="46" t="n">
        <v>38</v>
      </c>
      <c r="E30" s="46" t="n">
        <v>1</v>
      </c>
      <c r="F30" s="46" t="n">
        <v>54</v>
      </c>
      <c r="G30" s="40" t="n">
        <v>29</v>
      </c>
      <c r="H30" s="40" t="n">
        <v>24</v>
      </c>
      <c r="I30" s="40" t="n">
        <v>1</v>
      </c>
      <c r="J30" s="53" t="n">
        <v>31</v>
      </c>
      <c r="K30" s="40" t="n">
        <v>17</v>
      </c>
      <c r="L30" s="41" t="n">
        <v>14</v>
      </c>
      <c r="M30" s="48" t="n">
        <v>4.86882804444954</v>
      </c>
      <c r="N30" s="37" t="n">
        <v>5.14771709937332</v>
      </c>
      <c r="O30" s="37" t="n">
        <v>4.45904717202535</v>
      </c>
      <c r="P30" s="37" t="n">
        <v>3.09313781647382</v>
      </c>
      <c r="Q30" s="37" t="n">
        <v>3.24529991047449</v>
      </c>
      <c r="R30" s="37" t="n">
        <v>2.8162403191739</v>
      </c>
      <c r="S30" s="37" t="n">
        <v>1.77569022797571</v>
      </c>
      <c r="T30" s="37" t="n">
        <v>1.90241718889884</v>
      </c>
      <c r="U30" s="49" t="n">
        <v>1.64280685285144</v>
      </c>
      <c r="V30" s="50" t="n">
        <v>63.5294117647059</v>
      </c>
      <c r="W30" s="59"/>
      <c r="X30" s="27" t="n">
        <v>17458</v>
      </c>
      <c r="Y30" s="27" t="n">
        <v>8936</v>
      </c>
      <c r="Z30" s="27" t="n">
        <v>8522</v>
      </c>
    </row>
    <row r="31" s="3" customFormat="true" ht="18" hidden="false" customHeight="true" outlineLevel="0" collapsed="false">
      <c r="A31" s="28" t="s">
        <v>41</v>
      </c>
      <c r="B31" s="52" t="n">
        <v>81</v>
      </c>
      <c r="C31" s="46" t="n">
        <v>48</v>
      </c>
      <c r="D31" s="46" t="n">
        <v>30</v>
      </c>
      <c r="E31" s="46" t="n">
        <v>3</v>
      </c>
      <c r="F31" s="46" t="n">
        <v>58</v>
      </c>
      <c r="G31" s="40" t="n">
        <v>32</v>
      </c>
      <c r="H31" s="40" t="n">
        <v>23</v>
      </c>
      <c r="I31" s="40" t="n">
        <v>3</v>
      </c>
      <c r="J31" s="53" t="n">
        <v>23</v>
      </c>
      <c r="K31" s="40" t="n">
        <v>16</v>
      </c>
      <c r="L31" s="41" t="n">
        <v>7</v>
      </c>
      <c r="M31" s="48" t="n">
        <v>4.67532467532468</v>
      </c>
      <c r="N31" s="37" t="n">
        <v>5.44773578481444</v>
      </c>
      <c r="O31" s="37" t="n">
        <v>3.52360817477097</v>
      </c>
      <c r="P31" s="37" t="n">
        <v>3.34776334776335</v>
      </c>
      <c r="Q31" s="37" t="n">
        <v>3.63182385654296</v>
      </c>
      <c r="R31" s="37" t="n">
        <v>2.70143293399107</v>
      </c>
      <c r="S31" s="37" t="n">
        <v>1.32756132756133</v>
      </c>
      <c r="T31" s="37" t="n">
        <v>1.81591192827148</v>
      </c>
      <c r="U31" s="49" t="n">
        <v>0.822175240779892</v>
      </c>
      <c r="V31" s="50" t="n">
        <v>71.6049382716049</v>
      </c>
      <c r="W31" s="59"/>
      <c r="X31" s="27" t="n">
        <v>17325</v>
      </c>
      <c r="Y31" s="27" t="n">
        <v>8811</v>
      </c>
      <c r="Z31" s="27" t="n">
        <v>8514</v>
      </c>
    </row>
    <row r="32" s="3" customFormat="true" ht="18" hidden="false" customHeight="true" outlineLevel="0" collapsed="false">
      <c r="A32" s="28" t="s">
        <v>42</v>
      </c>
      <c r="B32" s="52" t="n">
        <v>62</v>
      </c>
      <c r="C32" s="46" t="n">
        <v>28</v>
      </c>
      <c r="D32" s="46" t="n">
        <v>34</v>
      </c>
      <c r="E32" s="46" t="n">
        <v>0</v>
      </c>
      <c r="F32" s="46" t="n">
        <v>43</v>
      </c>
      <c r="G32" s="40" t="n">
        <v>19</v>
      </c>
      <c r="H32" s="40" t="n">
        <v>24</v>
      </c>
      <c r="I32" s="40" t="n">
        <v>0</v>
      </c>
      <c r="J32" s="53" t="n">
        <v>19</v>
      </c>
      <c r="K32" s="40" t="n">
        <v>9</v>
      </c>
      <c r="L32" s="41" t="n">
        <v>10</v>
      </c>
      <c r="M32" s="48" t="n">
        <v>3.78718465579378</v>
      </c>
      <c r="N32" s="37" t="n">
        <v>3.32581066634992</v>
      </c>
      <c r="O32" s="37" t="n">
        <v>4.27565392354125</v>
      </c>
      <c r="P32" s="37" t="n">
        <v>2.62659580966343</v>
      </c>
      <c r="Q32" s="37" t="n">
        <v>2.25680009502316</v>
      </c>
      <c r="R32" s="37" t="n">
        <v>3.01810865191147</v>
      </c>
      <c r="S32" s="37" t="n">
        <v>1.16058884613035</v>
      </c>
      <c r="T32" s="37" t="n">
        <v>1.06901057132676</v>
      </c>
      <c r="U32" s="49" t="n">
        <v>1.25754527162978</v>
      </c>
      <c r="V32" s="50" t="n">
        <v>69.3548387096774</v>
      </c>
      <c r="W32" s="59"/>
      <c r="X32" s="27" t="n">
        <v>16371</v>
      </c>
      <c r="Y32" s="27" t="n">
        <v>8419</v>
      </c>
      <c r="Z32" s="27" t="n">
        <v>7952</v>
      </c>
    </row>
    <row r="33" s="3" customFormat="true" ht="18" hidden="false" customHeight="true" outlineLevel="0" collapsed="false">
      <c r="A33" s="28" t="s">
        <v>43</v>
      </c>
      <c r="B33" s="52" t="n">
        <v>74</v>
      </c>
      <c r="C33" s="46" t="n">
        <v>42</v>
      </c>
      <c r="D33" s="46" t="n">
        <v>29</v>
      </c>
      <c r="E33" s="46" t="n">
        <v>3</v>
      </c>
      <c r="F33" s="46" t="n">
        <v>51</v>
      </c>
      <c r="G33" s="40" t="n">
        <v>27</v>
      </c>
      <c r="H33" s="40" t="n">
        <v>21</v>
      </c>
      <c r="I33" s="40" t="n">
        <v>3</v>
      </c>
      <c r="J33" s="53" t="n">
        <v>23</v>
      </c>
      <c r="K33" s="40" t="n">
        <v>15</v>
      </c>
      <c r="L33" s="41" t="n">
        <v>8</v>
      </c>
      <c r="M33" s="48" t="n">
        <v>4.33839479392625</v>
      </c>
      <c r="N33" s="37" t="n">
        <v>4.81099656357388</v>
      </c>
      <c r="O33" s="37" t="n">
        <v>3.4826468115768</v>
      </c>
      <c r="P33" s="37" t="n">
        <v>2.98997479040863</v>
      </c>
      <c r="Q33" s="37" t="n">
        <v>3.09278350515464</v>
      </c>
      <c r="R33" s="37" t="n">
        <v>2.52191665665906</v>
      </c>
      <c r="S33" s="37" t="n">
        <v>1.34842000351762</v>
      </c>
      <c r="T33" s="37" t="n">
        <v>1.71821305841924</v>
      </c>
      <c r="U33" s="49" t="n">
        <v>0.960730154917738</v>
      </c>
      <c r="V33" s="50" t="n">
        <v>68.9189189189189</v>
      </c>
      <c r="W33" s="59"/>
      <c r="X33" s="27" t="n">
        <v>17057</v>
      </c>
      <c r="Y33" s="27" t="n">
        <v>8730</v>
      </c>
      <c r="Z33" s="27" t="n">
        <v>8327</v>
      </c>
    </row>
    <row r="34" s="3" customFormat="true" ht="18" hidden="false" customHeight="true" outlineLevel="0" collapsed="false">
      <c r="A34" s="28" t="s">
        <v>44</v>
      </c>
      <c r="B34" s="52" t="n">
        <v>84</v>
      </c>
      <c r="C34" s="46" t="n">
        <v>42</v>
      </c>
      <c r="D34" s="46" t="n">
        <v>40</v>
      </c>
      <c r="E34" s="46" t="n">
        <v>2</v>
      </c>
      <c r="F34" s="46" t="n">
        <v>69</v>
      </c>
      <c r="G34" s="40" t="n">
        <v>34</v>
      </c>
      <c r="H34" s="40" t="n">
        <v>33</v>
      </c>
      <c r="I34" s="40" t="n">
        <v>2</v>
      </c>
      <c r="J34" s="53" t="n">
        <v>15</v>
      </c>
      <c r="K34" s="40" t="n">
        <v>8</v>
      </c>
      <c r="L34" s="41" t="n">
        <v>7</v>
      </c>
      <c r="M34" s="48" t="n">
        <v>5.15463917525773</v>
      </c>
      <c r="N34" s="37" t="n">
        <v>5.09152624560553</v>
      </c>
      <c r="O34" s="37" t="n">
        <v>4.97203231821007</v>
      </c>
      <c r="P34" s="37" t="n">
        <v>4.23416789396171</v>
      </c>
      <c r="Q34" s="37" t="n">
        <v>4.12171172263305</v>
      </c>
      <c r="R34" s="37" t="n">
        <v>4.10192666252331</v>
      </c>
      <c r="S34" s="37" t="n">
        <v>0.924385283786282</v>
      </c>
      <c r="T34" s="37" t="n">
        <v>0.973828362751065</v>
      </c>
      <c r="U34" s="49" t="n">
        <v>0.873689465801298</v>
      </c>
      <c r="V34" s="50" t="n">
        <v>82.1428571428571</v>
      </c>
      <c r="X34" s="27" t="n">
        <v>16227</v>
      </c>
      <c r="Y34" s="27" t="n">
        <v>8215</v>
      </c>
      <c r="Z34" s="27" t="n">
        <v>8012</v>
      </c>
    </row>
    <row r="35" s="3" customFormat="true" ht="18" hidden="false" customHeight="true" outlineLevel="0" collapsed="false">
      <c r="A35" s="28" t="s">
        <v>45</v>
      </c>
      <c r="B35" s="52" t="n">
        <v>94</v>
      </c>
      <c r="C35" s="46" t="n">
        <v>49</v>
      </c>
      <c r="D35" s="46" t="n">
        <v>41</v>
      </c>
      <c r="E35" s="46" t="n">
        <v>4</v>
      </c>
      <c r="F35" s="46" t="n">
        <v>72</v>
      </c>
      <c r="G35" s="40" t="n">
        <v>35</v>
      </c>
      <c r="H35" s="40" t="n">
        <v>33</v>
      </c>
      <c r="I35" s="40" t="n">
        <v>4</v>
      </c>
      <c r="J35" s="53" t="n">
        <v>22</v>
      </c>
      <c r="K35" s="40" t="n">
        <v>14</v>
      </c>
      <c r="L35" s="41" t="n">
        <v>8</v>
      </c>
      <c r="M35" s="48" t="n">
        <v>5.72786545609652</v>
      </c>
      <c r="N35" s="37" t="n">
        <v>5.81671415004748</v>
      </c>
      <c r="O35" s="37" t="n">
        <v>5.13591381686083</v>
      </c>
      <c r="P35" s="37" t="n">
        <v>4.38730120041436</v>
      </c>
      <c r="Q35" s="37" t="n">
        <v>4.15479582146249</v>
      </c>
      <c r="R35" s="37" t="n">
        <v>4.13378429161969</v>
      </c>
      <c r="S35" s="37" t="n">
        <v>1.34647163229084</v>
      </c>
      <c r="T35" s="37" t="n">
        <v>1.66885206818453</v>
      </c>
      <c r="U35" s="49" t="n">
        <v>1.0062893081761</v>
      </c>
      <c r="V35" s="50" t="n">
        <v>76.5957446808511</v>
      </c>
      <c r="X35" s="27" t="n">
        <v>16339</v>
      </c>
      <c r="Y35" s="27" t="n">
        <v>8389</v>
      </c>
      <c r="Z35" s="27" t="n">
        <v>7950</v>
      </c>
    </row>
    <row r="36" s="3" customFormat="true" ht="18" hidden="false" customHeight="true" outlineLevel="0" collapsed="false">
      <c r="A36" s="28" t="s">
        <v>46</v>
      </c>
      <c r="B36" s="52" t="n">
        <v>92</v>
      </c>
      <c r="C36" s="46" t="n">
        <v>57</v>
      </c>
      <c r="D36" s="46" t="n">
        <v>35</v>
      </c>
      <c r="E36" s="46" t="n">
        <v>0</v>
      </c>
      <c r="F36" s="46" t="n">
        <v>73</v>
      </c>
      <c r="G36" s="40" t="n">
        <v>46</v>
      </c>
      <c r="H36" s="40" t="n">
        <v>27</v>
      </c>
      <c r="I36" s="40" t="n">
        <v>0</v>
      </c>
      <c r="J36" s="53" t="n">
        <v>19</v>
      </c>
      <c r="K36" s="40" t="n">
        <v>11</v>
      </c>
      <c r="L36" s="41" t="n">
        <v>8</v>
      </c>
      <c r="M36" s="48" t="n">
        <v>5.76947196789163</v>
      </c>
      <c r="N36" s="37" t="n">
        <v>7.01279527559055</v>
      </c>
      <c r="O36" s="37" t="n">
        <v>4.47684829879765</v>
      </c>
      <c r="P36" s="37" t="n">
        <v>4.57795058321836</v>
      </c>
      <c r="Q36" s="37" t="n">
        <v>5.65944881889764</v>
      </c>
      <c r="R36" s="37" t="n">
        <v>3.4535686876439</v>
      </c>
      <c r="S36" s="37" t="n">
        <v>1.1970011970012</v>
      </c>
      <c r="T36" s="37" t="n">
        <v>1.36104924523633</v>
      </c>
      <c r="U36" s="49" t="n">
        <v>1.02682582466949</v>
      </c>
      <c r="V36" s="50" t="n">
        <v>79.3478260869565</v>
      </c>
      <c r="X36" s="27" t="n">
        <v>15873</v>
      </c>
      <c r="Y36" s="27" t="n">
        <v>8082</v>
      </c>
      <c r="Z36" s="27" t="n">
        <v>7791</v>
      </c>
    </row>
    <row r="37" s="3" customFormat="true" ht="18" hidden="false" customHeight="true" outlineLevel="0" collapsed="false">
      <c r="A37" s="28" t="s">
        <v>47</v>
      </c>
      <c r="B37" s="52" t="n">
        <v>97</v>
      </c>
      <c r="C37" s="46" t="n">
        <v>45</v>
      </c>
      <c r="D37" s="46" t="n">
        <v>51</v>
      </c>
      <c r="E37" s="46" t="n">
        <v>1</v>
      </c>
      <c r="F37" s="46" t="n">
        <v>76</v>
      </c>
      <c r="G37" s="40" t="n">
        <v>34</v>
      </c>
      <c r="H37" s="40" t="n">
        <v>41</v>
      </c>
      <c r="I37" s="40" t="n">
        <v>1</v>
      </c>
      <c r="J37" s="53" t="n">
        <v>21</v>
      </c>
      <c r="K37" s="40" t="n">
        <v>11</v>
      </c>
      <c r="L37" s="41" t="n">
        <v>10</v>
      </c>
      <c r="M37" s="48" t="n">
        <v>5.97253863678345</v>
      </c>
      <c r="N37" s="37" t="n">
        <v>5.41255713254751</v>
      </c>
      <c r="O37" s="37" t="n">
        <v>6.43451930355791</v>
      </c>
      <c r="P37" s="37" t="n">
        <v>4.67951480820147</v>
      </c>
      <c r="Q37" s="37" t="n">
        <v>4.08948761125812</v>
      </c>
      <c r="R37" s="37" t="n">
        <v>5.17284885187989</v>
      </c>
      <c r="S37" s="37" t="n">
        <v>1.29910300030931</v>
      </c>
      <c r="T37" s="37" t="n">
        <v>1.32850241545894</v>
      </c>
      <c r="U37" s="49" t="n">
        <v>1.26823081800888</v>
      </c>
      <c r="V37" s="50" t="n">
        <v>78.3505154639175</v>
      </c>
      <c r="X37" s="27" t="n">
        <v>16165</v>
      </c>
      <c r="Y37" s="27" t="n">
        <v>8280</v>
      </c>
      <c r="Z37" s="27" t="n">
        <v>7885</v>
      </c>
    </row>
    <row r="38" s="3" customFormat="true" ht="18" hidden="false" customHeight="true" outlineLevel="0" collapsed="false">
      <c r="A38" s="28" t="s">
        <v>48</v>
      </c>
      <c r="B38" s="52" t="n">
        <v>67</v>
      </c>
      <c r="C38" s="46" t="n">
        <v>34</v>
      </c>
      <c r="D38" s="46" t="n">
        <v>32</v>
      </c>
      <c r="E38" s="46" t="n">
        <v>1</v>
      </c>
      <c r="F38" s="46" t="n">
        <v>53</v>
      </c>
      <c r="G38" s="40" t="n">
        <v>27</v>
      </c>
      <c r="H38" s="40" t="n">
        <v>25</v>
      </c>
      <c r="I38" s="40" t="n">
        <v>1</v>
      </c>
      <c r="J38" s="53" t="n">
        <v>14</v>
      </c>
      <c r="K38" s="40" t="n">
        <v>7</v>
      </c>
      <c r="L38" s="41" t="n">
        <v>7</v>
      </c>
      <c r="M38" s="48" t="n">
        <v>4.34754396210499</v>
      </c>
      <c r="N38" s="37" t="n">
        <v>4.33618160948859</v>
      </c>
      <c r="O38" s="37" t="n">
        <v>4.22777117188532</v>
      </c>
      <c r="P38" s="37" t="n">
        <v>3.4391019401726</v>
      </c>
      <c r="Q38" s="37" t="n">
        <v>3.44343833694682</v>
      </c>
      <c r="R38" s="37" t="n">
        <v>3.30294622803541</v>
      </c>
      <c r="S38" s="37" t="n">
        <v>0.911577028258888</v>
      </c>
      <c r="T38" s="37" t="n">
        <v>0.895828001023803</v>
      </c>
      <c r="U38" s="49" t="n">
        <v>0.927889713679746</v>
      </c>
      <c r="V38" s="50" t="n">
        <v>79.1044776119403</v>
      </c>
      <c r="X38" s="27" t="n">
        <v>15358</v>
      </c>
      <c r="Y38" s="27" t="n">
        <v>7814</v>
      </c>
      <c r="Z38" s="27" t="n">
        <v>7544</v>
      </c>
    </row>
    <row r="39" s="3" customFormat="true" ht="18" hidden="false" customHeight="true" outlineLevel="0" collapsed="false">
      <c r="A39" s="60" t="s">
        <v>49</v>
      </c>
      <c r="B39" s="52" t="n">
        <v>65</v>
      </c>
      <c r="C39" s="46" t="n">
        <v>38</v>
      </c>
      <c r="D39" s="46" t="n">
        <v>26</v>
      </c>
      <c r="E39" s="46" t="n">
        <v>1</v>
      </c>
      <c r="F39" s="46" t="n">
        <v>55</v>
      </c>
      <c r="G39" s="40" t="n">
        <v>32</v>
      </c>
      <c r="H39" s="40" t="n">
        <v>22</v>
      </c>
      <c r="I39" s="40" t="n">
        <v>1</v>
      </c>
      <c r="J39" s="53" t="n">
        <v>10</v>
      </c>
      <c r="K39" s="40" t="n">
        <v>6</v>
      </c>
      <c r="L39" s="41" t="n">
        <v>4</v>
      </c>
      <c r="M39" s="48" t="n">
        <v>4.22434522648989</v>
      </c>
      <c r="N39" s="37" t="n">
        <v>4.82723577235772</v>
      </c>
      <c r="O39" s="37" t="n">
        <v>3.46020761245675</v>
      </c>
      <c r="P39" s="37" t="n">
        <v>3.57444596087606</v>
      </c>
      <c r="Q39" s="37" t="n">
        <v>4.0650406504065</v>
      </c>
      <c r="R39" s="37" t="n">
        <v>2.92786797977109</v>
      </c>
      <c r="S39" s="37" t="n">
        <v>0.652230628750326</v>
      </c>
      <c r="T39" s="37" t="n">
        <v>0.76530612244898</v>
      </c>
      <c r="U39" s="49" t="n">
        <v>0.533902829684997</v>
      </c>
      <c r="V39" s="50" t="n">
        <v>84.6153846153846</v>
      </c>
      <c r="W39" s="61"/>
      <c r="X39" s="27" t="n">
        <v>15332</v>
      </c>
      <c r="Y39" s="27" t="n">
        <v>7840</v>
      </c>
      <c r="Z39" s="27" t="n">
        <v>7492</v>
      </c>
    </row>
    <row r="40" s="3" customFormat="true" ht="18" hidden="false" customHeight="true" outlineLevel="0" collapsed="false">
      <c r="A40" s="28" t="s">
        <v>50</v>
      </c>
      <c r="B40" s="52" t="n">
        <v>87</v>
      </c>
      <c r="C40" s="46" t="n">
        <v>42</v>
      </c>
      <c r="D40" s="46" t="n">
        <v>42</v>
      </c>
      <c r="E40" s="46" t="n">
        <v>3</v>
      </c>
      <c r="F40" s="46" t="n">
        <v>77</v>
      </c>
      <c r="G40" s="40" t="n">
        <v>39</v>
      </c>
      <c r="H40" s="40" t="n">
        <v>35</v>
      </c>
      <c r="I40" s="40" t="n">
        <v>3</v>
      </c>
      <c r="J40" s="46" t="n">
        <v>10</v>
      </c>
      <c r="K40" s="40" t="n">
        <v>3</v>
      </c>
      <c r="L40" s="41" t="n">
        <v>7</v>
      </c>
      <c r="M40" s="48" t="n">
        <v>5.6533887841965</v>
      </c>
      <c r="N40" s="37" t="n">
        <v>5.38668718737976</v>
      </c>
      <c r="O40" s="37" t="n">
        <v>5.53432599815523</v>
      </c>
      <c r="P40" s="37" t="n">
        <v>5.0035739814153</v>
      </c>
      <c r="Q40" s="37" t="n">
        <v>5.00192381685264</v>
      </c>
      <c r="R40" s="37" t="n">
        <v>4.61193833179602</v>
      </c>
      <c r="S40" s="37" t="n">
        <v>0.653082549634274</v>
      </c>
      <c r="T40" s="37" t="n">
        <v>0.386697602474865</v>
      </c>
      <c r="U40" s="49" t="n">
        <v>0.92666137145883</v>
      </c>
      <c r="V40" s="50" t="n">
        <v>88.5057471264368</v>
      </c>
      <c r="X40" s="27" t="n">
        <v>15312</v>
      </c>
      <c r="Y40" s="27" t="n">
        <v>7758</v>
      </c>
      <c r="Z40" s="27" t="n">
        <v>7554</v>
      </c>
    </row>
    <row r="41" s="3" customFormat="true" ht="18" hidden="false" customHeight="true" outlineLevel="0" collapsed="false">
      <c r="A41" s="28" t="s">
        <v>51</v>
      </c>
      <c r="B41" s="52" t="n">
        <v>54</v>
      </c>
      <c r="C41" s="46" t="n">
        <v>31</v>
      </c>
      <c r="D41" s="46" t="n">
        <v>23</v>
      </c>
      <c r="E41" s="46" t="n">
        <v>0</v>
      </c>
      <c r="F41" s="46" t="n">
        <v>43</v>
      </c>
      <c r="G41" s="40" t="n">
        <v>28</v>
      </c>
      <c r="H41" s="40" t="n">
        <v>15</v>
      </c>
      <c r="I41" s="40" t="n">
        <v>0</v>
      </c>
      <c r="J41" s="46" t="n">
        <v>11</v>
      </c>
      <c r="K41" s="40" t="n">
        <v>3</v>
      </c>
      <c r="L41" s="41" t="n">
        <v>8</v>
      </c>
      <c r="M41" s="48" t="n">
        <v>3.45710627400768</v>
      </c>
      <c r="N41" s="37" t="n">
        <v>3.83948476591528</v>
      </c>
      <c r="O41" s="37" t="n">
        <v>3.04797243572754</v>
      </c>
      <c r="P41" s="37" t="n">
        <v>2.75288092189501</v>
      </c>
      <c r="Q41" s="37" t="n">
        <v>3.46792172405251</v>
      </c>
      <c r="R41" s="37" t="n">
        <v>1.98780811025709</v>
      </c>
      <c r="S41" s="37" t="n">
        <v>0.706169352250112</v>
      </c>
      <c r="T41" s="37" t="n">
        <v>0.372856077554064</v>
      </c>
      <c r="U41" s="49" t="n">
        <v>1.06227592617182</v>
      </c>
      <c r="V41" s="50" t="n">
        <v>79.6296296296296</v>
      </c>
      <c r="W41" s="61"/>
      <c r="X41" s="55" t="n">
        <v>15577</v>
      </c>
      <c r="Y41" s="27" t="n">
        <v>8046</v>
      </c>
      <c r="Z41" s="27" t="n">
        <v>7531</v>
      </c>
    </row>
    <row r="42" s="3" customFormat="true" ht="18" hidden="false" customHeight="true" outlineLevel="0" collapsed="false">
      <c r="A42" s="28" t="s">
        <v>52</v>
      </c>
      <c r="B42" s="52" t="n">
        <v>75</v>
      </c>
      <c r="C42" s="46" t="n">
        <v>39</v>
      </c>
      <c r="D42" s="46" t="n">
        <v>34</v>
      </c>
      <c r="E42" s="46" t="n">
        <v>2</v>
      </c>
      <c r="F42" s="46" t="n">
        <v>60</v>
      </c>
      <c r="G42" s="40" t="n">
        <v>31</v>
      </c>
      <c r="H42" s="40" t="n">
        <v>27</v>
      </c>
      <c r="I42" s="40" t="n">
        <v>2</v>
      </c>
      <c r="J42" s="46" t="n">
        <v>15</v>
      </c>
      <c r="K42" s="40" t="n">
        <v>8</v>
      </c>
      <c r="L42" s="41" t="n">
        <v>7</v>
      </c>
      <c r="M42" s="48" t="n">
        <v>4.98041038581579</v>
      </c>
      <c r="N42" s="37" t="n">
        <v>5.07218103784627</v>
      </c>
      <c r="O42" s="37" t="n">
        <v>4.61454940282302</v>
      </c>
      <c r="P42" s="37" t="n">
        <v>3.98432830865263</v>
      </c>
      <c r="Q42" s="37" t="n">
        <v>4.03173364546755</v>
      </c>
      <c r="R42" s="37" t="n">
        <v>3.66449511400651</v>
      </c>
      <c r="S42" s="37" t="n">
        <v>1.00006667111141</v>
      </c>
      <c r="T42" s="37" t="n">
        <v>1.04465917994254</v>
      </c>
      <c r="U42" s="49" t="n">
        <v>0.953548562866095</v>
      </c>
      <c r="V42" s="50" t="n">
        <v>80</v>
      </c>
      <c r="X42" s="27" t="n">
        <v>14999</v>
      </c>
      <c r="Y42" s="27" t="n">
        <v>7658</v>
      </c>
      <c r="Z42" s="27" t="n">
        <v>7341</v>
      </c>
    </row>
    <row r="43" s="61" customFormat="true" ht="18" hidden="false" customHeight="true" outlineLevel="0" collapsed="false">
      <c r="A43" s="28" t="s">
        <v>53</v>
      </c>
      <c r="B43" s="52" t="n">
        <v>63</v>
      </c>
      <c r="C43" s="46" t="n">
        <v>38</v>
      </c>
      <c r="D43" s="46" t="n">
        <v>25</v>
      </c>
      <c r="E43" s="46" t="n">
        <v>0</v>
      </c>
      <c r="F43" s="46" t="n">
        <v>47</v>
      </c>
      <c r="G43" s="40" t="n">
        <v>27</v>
      </c>
      <c r="H43" s="40" t="n">
        <v>20</v>
      </c>
      <c r="I43" s="40" t="n">
        <v>0</v>
      </c>
      <c r="J43" s="46" t="n">
        <v>16</v>
      </c>
      <c r="K43" s="40" t="n">
        <v>11</v>
      </c>
      <c r="L43" s="41" t="n">
        <v>5</v>
      </c>
      <c r="M43" s="48" t="n">
        <v>4.25790754257908</v>
      </c>
      <c r="N43" s="37" t="n">
        <v>5.03244603363793</v>
      </c>
      <c r="O43" s="37" t="n">
        <v>3.45065562456867</v>
      </c>
      <c r="P43" s="37" t="n">
        <v>3.17653419843201</v>
      </c>
      <c r="Q43" s="37" t="n">
        <v>3.57568533969011</v>
      </c>
      <c r="R43" s="37" t="n">
        <v>2.76052449965493</v>
      </c>
      <c r="S43" s="37" t="n">
        <v>1.08481930978371</v>
      </c>
      <c r="T43" s="37" t="n">
        <v>1.46198830409357</v>
      </c>
      <c r="U43" s="49" t="n">
        <v>0.692041522491349</v>
      </c>
      <c r="V43" s="50" t="n">
        <v>74.6031746031746</v>
      </c>
      <c r="X43" s="27" t="n">
        <v>14749</v>
      </c>
      <c r="Y43" s="27" t="n">
        <v>7524</v>
      </c>
      <c r="Z43" s="27" t="n">
        <v>7225</v>
      </c>
    </row>
    <row r="44" s="3" customFormat="true" ht="18" hidden="false" customHeight="true" outlineLevel="0" collapsed="false">
      <c r="A44" s="28" t="s">
        <v>54</v>
      </c>
      <c r="B44" s="52" t="n">
        <v>63</v>
      </c>
      <c r="C44" s="46" t="n">
        <v>41</v>
      </c>
      <c r="D44" s="46" t="n">
        <v>22</v>
      </c>
      <c r="E44" s="46" t="n">
        <v>0</v>
      </c>
      <c r="F44" s="46" t="n">
        <v>47</v>
      </c>
      <c r="G44" s="40" t="n">
        <v>29</v>
      </c>
      <c r="H44" s="40" t="n">
        <v>18</v>
      </c>
      <c r="I44" s="40" t="n">
        <v>0</v>
      </c>
      <c r="J44" s="46" t="n">
        <v>16</v>
      </c>
      <c r="K44" s="40" t="n">
        <v>12</v>
      </c>
      <c r="L44" s="41" t="n">
        <v>4</v>
      </c>
      <c r="M44" s="48" t="n">
        <v>4.4269552385637</v>
      </c>
      <c r="N44" s="37" t="n">
        <v>5.66533093823408</v>
      </c>
      <c r="O44" s="37" t="n">
        <v>3.14555333142694</v>
      </c>
      <c r="P44" s="37" t="n">
        <v>3.30264914623006</v>
      </c>
      <c r="Q44" s="37" t="n">
        <v>4.00718529777532</v>
      </c>
      <c r="R44" s="37" t="n">
        <v>2.57363454389477</v>
      </c>
      <c r="S44" s="37" t="n">
        <v>1.12803158488438</v>
      </c>
      <c r="T44" s="37" t="n">
        <v>1.66481687014428</v>
      </c>
      <c r="U44" s="49" t="n">
        <v>0.573394495412844</v>
      </c>
      <c r="V44" s="50" t="n">
        <v>74.6031746031746</v>
      </c>
      <c r="X44" s="27" t="n">
        <v>14184</v>
      </c>
      <c r="Y44" s="27" t="n">
        <v>7208</v>
      </c>
      <c r="Z44" s="27" t="n">
        <v>6976</v>
      </c>
    </row>
    <row r="45" s="3" customFormat="true" ht="18" hidden="false" customHeight="true" outlineLevel="0" collapsed="false">
      <c r="A45" s="28" t="s">
        <v>55</v>
      </c>
      <c r="B45" s="52" t="n">
        <v>68</v>
      </c>
      <c r="C45" s="46" t="n">
        <v>32</v>
      </c>
      <c r="D45" s="46" t="n">
        <v>33</v>
      </c>
      <c r="E45" s="46" t="n">
        <v>3</v>
      </c>
      <c r="F45" s="46" t="n">
        <v>55</v>
      </c>
      <c r="G45" s="40" t="n">
        <v>24</v>
      </c>
      <c r="H45" s="40" t="n">
        <v>28</v>
      </c>
      <c r="I45" s="40" t="n">
        <v>3</v>
      </c>
      <c r="J45" s="46" t="n">
        <v>13</v>
      </c>
      <c r="K45" s="40" t="n">
        <v>8</v>
      </c>
      <c r="L45" s="41" t="n">
        <v>5</v>
      </c>
      <c r="M45" s="48" t="n">
        <v>4.59925600270544</v>
      </c>
      <c r="N45" s="37" t="n">
        <v>4.1994750656168</v>
      </c>
      <c r="O45" s="37" t="n">
        <v>4.60765149399609</v>
      </c>
      <c r="P45" s="37" t="n">
        <v>3.71998647277646</v>
      </c>
      <c r="Q45" s="37" t="n">
        <v>3.1496062992126</v>
      </c>
      <c r="R45" s="37" t="n">
        <v>3.90952247975426</v>
      </c>
      <c r="S45" s="37" t="n">
        <v>0.88255261371351</v>
      </c>
      <c r="T45" s="37" t="n">
        <v>1.05318588730911</v>
      </c>
      <c r="U45" s="49" t="n">
        <v>0.700869077656294</v>
      </c>
      <c r="V45" s="50" t="n">
        <v>80.8823529411765</v>
      </c>
      <c r="W45" s="62"/>
      <c r="X45" s="27" t="n">
        <v>14730</v>
      </c>
      <c r="Y45" s="27" t="n">
        <v>7596</v>
      </c>
      <c r="Z45" s="27" t="n">
        <v>7134</v>
      </c>
    </row>
    <row r="46" s="3" customFormat="true" ht="18" hidden="false" customHeight="true" outlineLevel="0" collapsed="false">
      <c r="A46" s="28" t="s">
        <v>56</v>
      </c>
      <c r="B46" s="52" t="n">
        <v>53</v>
      </c>
      <c r="C46" s="46" t="n">
        <v>24</v>
      </c>
      <c r="D46" s="46" t="n">
        <v>27</v>
      </c>
      <c r="E46" s="46" t="n">
        <v>2</v>
      </c>
      <c r="F46" s="46" t="n">
        <v>40</v>
      </c>
      <c r="G46" s="40" t="n">
        <v>18</v>
      </c>
      <c r="H46" s="40" t="n">
        <v>20</v>
      </c>
      <c r="I46" s="40" t="n">
        <v>2</v>
      </c>
      <c r="J46" s="46" t="n">
        <v>13</v>
      </c>
      <c r="K46" s="40" t="n">
        <v>6</v>
      </c>
      <c r="L46" s="41" t="n">
        <v>7</v>
      </c>
      <c r="M46" s="48" t="n">
        <v>3.64561837941945</v>
      </c>
      <c r="N46" s="37" t="n">
        <v>3.25954094798316</v>
      </c>
      <c r="O46" s="37" t="n">
        <v>3.76411543287328</v>
      </c>
      <c r="P46" s="37" t="n">
        <v>2.75141009767506</v>
      </c>
      <c r="Q46" s="37" t="n">
        <v>2.44465571098737</v>
      </c>
      <c r="R46" s="37" t="n">
        <v>2.7882336539802</v>
      </c>
      <c r="S46" s="37" t="n">
        <v>0.896675403503932</v>
      </c>
      <c r="T46" s="37" t="n">
        <v>0.816882232811436</v>
      </c>
      <c r="U46" s="49" t="n">
        <v>0.978610373269957</v>
      </c>
      <c r="V46" s="50" t="n">
        <v>75.4716981132076</v>
      </c>
      <c r="W46" s="62"/>
      <c r="X46" s="27" t="n">
        <v>14498</v>
      </c>
      <c r="Y46" s="27" t="n">
        <v>7345</v>
      </c>
      <c r="Z46" s="27" t="n">
        <v>7153</v>
      </c>
    </row>
    <row r="47" s="62" customFormat="true" ht="18" hidden="false" customHeight="true" outlineLevel="0" collapsed="false">
      <c r="A47" s="28" t="s">
        <v>57</v>
      </c>
      <c r="B47" s="52" t="n">
        <v>70</v>
      </c>
      <c r="C47" s="46" t="n">
        <v>35</v>
      </c>
      <c r="D47" s="46" t="n">
        <v>35</v>
      </c>
      <c r="E47" s="46" t="n">
        <v>0</v>
      </c>
      <c r="F47" s="46" t="n">
        <v>56</v>
      </c>
      <c r="G47" s="40" t="n">
        <v>29</v>
      </c>
      <c r="H47" s="40" t="n">
        <v>27</v>
      </c>
      <c r="I47" s="40" t="n">
        <v>0</v>
      </c>
      <c r="J47" s="46" t="n">
        <v>14</v>
      </c>
      <c r="K47" s="40" t="n">
        <v>6</v>
      </c>
      <c r="L47" s="41" t="n">
        <v>8</v>
      </c>
      <c r="M47" s="48" t="n">
        <v>4.69767129722837</v>
      </c>
      <c r="N47" s="37" t="n">
        <v>4.62473572938689</v>
      </c>
      <c r="O47" s="37" t="n">
        <v>4.77294422473749</v>
      </c>
      <c r="P47" s="37" t="n">
        <v>3.7581370377827</v>
      </c>
      <c r="Q47" s="37" t="n">
        <v>3.83192389006343</v>
      </c>
      <c r="R47" s="37" t="n">
        <v>3.68198554479749</v>
      </c>
      <c r="S47" s="37" t="n">
        <v>0.943078477601886</v>
      </c>
      <c r="T47" s="37" t="n">
        <v>0.795861520095503</v>
      </c>
      <c r="U47" s="49" t="n">
        <v>1.09499041883384</v>
      </c>
      <c r="V47" s="50" t="n">
        <v>80</v>
      </c>
      <c r="X47" s="27" t="n">
        <v>14845</v>
      </c>
      <c r="Y47" s="27" t="n">
        <v>7539</v>
      </c>
      <c r="Z47" s="27" t="n">
        <v>7306</v>
      </c>
    </row>
    <row r="48" s="62" customFormat="true" ht="18" hidden="false" customHeight="true" outlineLevel="0" collapsed="false">
      <c r="A48" s="28" t="s">
        <v>58</v>
      </c>
      <c r="B48" s="52" t="n">
        <v>59</v>
      </c>
      <c r="C48" s="46" t="n">
        <v>31</v>
      </c>
      <c r="D48" s="46" t="n">
        <v>26</v>
      </c>
      <c r="E48" s="46" t="n">
        <v>2</v>
      </c>
      <c r="F48" s="46" t="n">
        <v>50</v>
      </c>
      <c r="G48" s="40" t="n">
        <v>26</v>
      </c>
      <c r="H48" s="40" t="n">
        <v>22</v>
      </c>
      <c r="I48" s="40" t="n">
        <v>2</v>
      </c>
      <c r="J48" s="46" t="n">
        <v>9</v>
      </c>
      <c r="K48" s="40" t="n">
        <v>5</v>
      </c>
      <c r="L48" s="41" t="n">
        <v>4</v>
      </c>
      <c r="M48" s="48" t="n">
        <v>4.05331134927178</v>
      </c>
      <c r="N48" s="37" t="n">
        <v>4.17395987612764</v>
      </c>
      <c r="O48" s="37" t="n">
        <v>3.64809877929002</v>
      </c>
      <c r="P48" s="37" t="n">
        <v>3.43500961802693</v>
      </c>
      <c r="Q48" s="37" t="n">
        <v>3.50074054126835</v>
      </c>
      <c r="R48" s="37" t="n">
        <v>3.0868528132454</v>
      </c>
      <c r="S48" s="37" t="n">
        <v>0.620432924307183</v>
      </c>
      <c r="T48" s="37" t="n">
        <v>0.675584380489123</v>
      </c>
      <c r="U48" s="49" t="n">
        <v>0.562983814215341</v>
      </c>
      <c r="V48" s="50" t="n">
        <v>84.7457627118644</v>
      </c>
      <c r="X48" s="27" t="n">
        <v>14506</v>
      </c>
      <c r="Y48" s="27" t="n">
        <v>7401</v>
      </c>
      <c r="Z48" s="27" t="n">
        <v>7105</v>
      </c>
    </row>
    <row r="49" s="62" customFormat="true" ht="18" hidden="false" customHeight="true" outlineLevel="0" collapsed="false">
      <c r="A49" s="28" t="s">
        <v>59</v>
      </c>
      <c r="B49" s="52" t="n">
        <v>60</v>
      </c>
      <c r="C49" s="46" t="n">
        <v>30</v>
      </c>
      <c r="D49" s="46" t="n">
        <v>30</v>
      </c>
      <c r="E49" s="46" t="n">
        <v>0</v>
      </c>
      <c r="F49" s="46" t="n">
        <v>49</v>
      </c>
      <c r="G49" s="40" t="n">
        <v>22</v>
      </c>
      <c r="H49" s="40" t="n">
        <v>27</v>
      </c>
      <c r="I49" s="40" t="n">
        <v>0</v>
      </c>
      <c r="J49" s="46" t="n">
        <v>11</v>
      </c>
      <c r="K49" s="40" t="n">
        <v>8</v>
      </c>
      <c r="L49" s="41" t="n">
        <v>3</v>
      </c>
      <c r="M49" s="48" t="n">
        <v>4.057343792264</v>
      </c>
      <c r="N49" s="37" t="n">
        <v>3.95621785572992</v>
      </c>
      <c r="O49" s="37" t="n">
        <v>4.16377515614157</v>
      </c>
      <c r="P49" s="37" t="n">
        <v>3.31349743034893</v>
      </c>
      <c r="Q49" s="37" t="n">
        <v>2.90122642753528</v>
      </c>
      <c r="R49" s="37" t="n">
        <v>3.74739764052741</v>
      </c>
      <c r="S49" s="37" t="n">
        <v>0.746319288961259</v>
      </c>
      <c r="T49" s="37" t="n">
        <v>1.0580611030287</v>
      </c>
      <c r="U49" s="49" t="n">
        <v>0.417943716912789</v>
      </c>
      <c r="V49" s="50" t="n">
        <v>81.6666666666667</v>
      </c>
      <c r="X49" s="27" t="n">
        <v>14739</v>
      </c>
      <c r="Y49" s="27" t="n">
        <v>7561</v>
      </c>
      <c r="Z49" s="27" t="n">
        <v>7178</v>
      </c>
    </row>
    <row r="50" s="62" customFormat="true" ht="18" hidden="false" customHeight="true" outlineLevel="0" collapsed="false">
      <c r="A50" s="28" t="s">
        <v>60</v>
      </c>
      <c r="B50" s="52" t="n">
        <v>70</v>
      </c>
      <c r="C50" s="46" t="n">
        <v>43</v>
      </c>
      <c r="D50" s="46" t="n">
        <v>27</v>
      </c>
      <c r="E50" s="46" t="n">
        <v>0</v>
      </c>
      <c r="F50" s="46" t="n">
        <v>56</v>
      </c>
      <c r="G50" s="40" t="n">
        <v>34</v>
      </c>
      <c r="H50" s="40" t="n">
        <v>22</v>
      </c>
      <c r="I50" s="40" t="n">
        <v>0</v>
      </c>
      <c r="J50" s="46" t="n">
        <v>14</v>
      </c>
      <c r="K50" s="40" t="n">
        <v>9</v>
      </c>
      <c r="L50" s="41" t="n">
        <v>5</v>
      </c>
      <c r="M50" s="48" t="n">
        <v>4.81198872619784</v>
      </c>
      <c r="N50" s="37" t="n">
        <v>5.80140313005936</v>
      </c>
      <c r="O50" s="37" t="n">
        <v>3.78416257883672</v>
      </c>
      <c r="P50" s="37" t="n">
        <v>3.84959098095827</v>
      </c>
      <c r="Q50" s="37" t="n">
        <v>4.58715596330275</v>
      </c>
      <c r="R50" s="37" t="n">
        <v>3.08339173090399</v>
      </c>
      <c r="S50" s="37" t="n">
        <v>0.966116900144918</v>
      </c>
      <c r="T50" s="37" t="n">
        <v>1.21984277582001</v>
      </c>
      <c r="U50" s="49" t="n">
        <v>0.702938282018839</v>
      </c>
      <c r="V50" s="50" t="n">
        <v>80</v>
      </c>
      <c r="X50" s="27" t="n">
        <v>14491</v>
      </c>
      <c r="Y50" s="27" t="n">
        <v>7378</v>
      </c>
      <c r="Z50" s="27" t="n">
        <v>7113</v>
      </c>
    </row>
    <row r="51" s="62" customFormat="true" ht="18" hidden="false" customHeight="true" outlineLevel="0" collapsed="false">
      <c r="A51" s="28" t="s">
        <v>61</v>
      </c>
      <c r="B51" s="52" t="n">
        <v>66</v>
      </c>
      <c r="C51" s="46" t="n">
        <v>30</v>
      </c>
      <c r="D51" s="46" t="n">
        <v>36</v>
      </c>
      <c r="E51" s="46" t="n">
        <v>0</v>
      </c>
      <c r="F51" s="46" t="n">
        <v>55</v>
      </c>
      <c r="G51" s="40" t="n">
        <v>26</v>
      </c>
      <c r="H51" s="40" t="n">
        <v>29</v>
      </c>
      <c r="I51" s="40" t="n">
        <v>0</v>
      </c>
      <c r="J51" s="46" t="n">
        <v>11</v>
      </c>
      <c r="K51" s="40" t="n">
        <v>4</v>
      </c>
      <c r="L51" s="41" t="n">
        <v>7</v>
      </c>
      <c r="M51" s="48" t="n">
        <v>4.53857791225416</v>
      </c>
      <c r="N51" s="37" t="n">
        <v>4.03171616718183</v>
      </c>
      <c r="O51" s="37" t="n">
        <v>5.06970849176172</v>
      </c>
      <c r="P51" s="37" t="n">
        <v>3.7821482602118</v>
      </c>
      <c r="Q51" s="37" t="n">
        <v>3.49415401155759</v>
      </c>
      <c r="R51" s="37" t="n">
        <v>4.08393184058583</v>
      </c>
      <c r="S51" s="37" t="n">
        <v>0.759301442672741</v>
      </c>
      <c r="T51" s="37" t="n">
        <v>0.539447066756575</v>
      </c>
      <c r="U51" s="49" t="n">
        <v>0.989819004524887</v>
      </c>
      <c r="V51" s="50" t="n">
        <v>83.3333333333333</v>
      </c>
      <c r="X51" s="27" t="n">
        <v>14487</v>
      </c>
      <c r="Y51" s="27" t="n">
        <v>7415</v>
      </c>
      <c r="Z51" s="27" t="n">
        <v>7072</v>
      </c>
    </row>
    <row r="52" s="62" customFormat="true" ht="18" hidden="false" customHeight="true" outlineLevel="0" collapsed="false">
      <c r="A52" s="28" t="s">
        <v>62</v>
      </c>
      <c r="B52" s="52" t="n">
        <v>47</v>
      </c>
      <c r="C52" s="46" t="n">
        <v>24</v>
      </c>
      <c r="D52" s="46" t="n">
        <v>23</v>
      </c>
      <c r="E52" s="46" t="n">
        <v>0</v>
      </c>
      <c r="F52" s="46" t="n">
        <v>34</v>
      </c>
      <c r="G52" s="40" t="n">
        <v>17</v>
      </c>
      <c r="H52" s="40" t="n">
        <v>17</v>
      </c>
      <c r="I52" s="40" t="n">
        <v>0</v>
      </c>
      <c r="J52" s="46" t="n">
        <v>13</v>
      </c>
      <c r="K52" s="40" t="n">
        <v>7</v>
      </c>
      <c r="L52" s="41" t="n">
        <v>6</v>
      </c>
      <c r="M52" s="48" t="n">
        <v>3.21367521367521</v>
      </c>
      <c r="N52" s="37" t="n">
        <v>3.19064078702473</v>
      </c>
      <c r="O52" s="37" t="n">
        <v>3.23806842179361</v>
      </c>
      <c r="P52" s="37" t="n">
        <v>2.32478632478632</v>
      </c>
      <c r="Q52" s="37" t="n">
        <v>2.26003722414252</v>
      </c>
      <c r="R52" s="37" t="n">
        <v>2.39335492045615</v>
      </c>
      <c r="S52" s="37" t="n">
        <v>0.890960180933452</v>
      </c>
      <c r="T52" s="37" t="n">
        <v>0.932711525649567</v>
      </c>
      <c r="U52" s="49" t="n">
        <v>0.846740050804403</v>
      </c>
      <c r="V52" s="50" t="n">
        <v>72.3404255319149</v>
      </c>
      <c r="X52" s="27" t="n">
        <v>14591</v>
      </c>
      <c r="Y52" s="27" t="n">
        <v>7505</v>
      </c>
      <c r="Z52" s="27" t="n">
        <v>7086</v>
      </c>
    </row>
    <row r="53" s="62" customFormat="true" ht="18" hidden="false" customHeight="true" outlineLevel="0" collapsed="false">
      <c r="A53" s="28" t="s">
        <v>63</v>
      </c>
      <c r="B53" s="52" t="n">
        <v>74</v>
      </c>
      <c r="C53" s="46" t="n">
        <v>32</v>
      </c>
      <c r="D53" s="46" t="n">
        <v>42</v>
      </c>
      <c r="E53" s="46" t="n">
        <v>0</v>
      </c>
      <c r="F53" s="46" t="n">
        <v>61</v>
      </c>
      <c r="G53" s="40" t="n">
        <v>25</v>
      </c>
      <c r="H53" s="40" t="n">
        <v>36</v>
      </c>
      <c r="I53" s="40" t="n">
        <v>0</v>
      </c>
      <c r="J53" s="46" t="n">
        <v>13</v>
      </c>
      <c r="K53" s="40" t="n">
        <v>7</v>
      </c>
      <c r="L53" s="41" t="n">
        <v>6</v>
      </c>
      <c r="M53" s="48" t="n">
        <v>5.05844555335293</v>
      </c>
      <c r="N53" s="37" t="n">
        <v>4.25701742716509</v>
      </c>
      <c r="O53" s="37" t="n">
        <v>5.90551181102362</v>
      </c>
      <c r="P53" s="37" t="n">
        <v>4.16979971289904</v>
      </c>
      <c r="Q53" s="37" t="n">
        <v>3.32579486497273</v>
      </c>
      <c r="R53" s="37" t="n">
        <v>5.06186726659168</v>
      </c>
      <c r="S53" s="37" t="n">
        <v>0.892366831411313</v>
      </c>
      <c r="T53" s="37" t="n">
        <v>0.934329951948745</v>
      </c>
      <c r="U53" s="49" t="n">
        <v>0.847936687394008</v>
      </c>
      <c r="V53" s="50" t="n">
        <v>82.4324324324324</v>
      </c>
      <c r="X53" s="27" t="n">
        <v>14568</v>
      </c>
      <c r="Y53" s="27" t="n">
        <v>7492</v>
      </c>
      <c r="Z53" s="27" t="n">
        <v>7076</v>
      </c>
    </row>
    <row r="54" s="62" customFormat="true" ht="18" hidden="false" customHeight="true" outlineLevel="0" collapsed="false">
      <c r="A54" s="28" t="s">
        <v>64</v>
      </c>
      <c r="B54" s="52" t="n">
        <v>63</v>
      </c>
      <c r="C54" s="46" t="n">
        <v>35</v>
      </c>
      <c r="D54" s="46" t="n">
        <v>27</v>
      </c>
      <c r="E54" s="46" t="n">
        <v>1</v>
      </c>
      <c r="F54" s="46" t="n">
        <v>54</v>
      </c>
      <c r="G54" s="40" t="n">
        <v>27</v>
      </c>
      <c r="H54" s="40" t="n">
        <v>26</v>
      </c>
      <c r="I54" s="40" t="n">
        <v>1</v>
      </c>
      <c r="J54" s="46" t="n">
        <v>9</v>
      </c>
      <c r="K54" s="40" t="n">
        <v>8</v>
      </c>
      <c r="L54" s="41" t="n">
        <v>1</v>
      </c>
      <c r="M54" s="48" t="n">
        <v>4.30239704978488</v>
      </c>
      <c r="N54" s="37" t="n">
        <v>4.62351387054161</v>
      </c>
      <c r="O54" s="37" t="n">
        <v>3.81787330316742</v>
      </c>
      <c r="P54" s="37" t="n">
        <v>3.68776889981561</v>
      </c>
      <c r="Q54" s="37" t="n">
        <v>3.5667107001321</v>
      </c>
      <c r="R54" s="37" t="n">
        <v>3.67647058823529</v>
      </c>
      <c r="S54" s="37" t="n">
        <v>0.616903146206046</v>
      </c>
      <c r="T54" s="37" t="n">
        <v>1.0605859737505</v>
      </c>
      <c r="U54" s="49" t="n">
        <v>0.141924496168039</v>
      </c>
      <c r="V54" s="50" t="n">
        <v>85.7142857142857</v>
      </c>
      <c r="X54" s="27" t="n">
        <v>14589</v>
      </c>
      <c r="Y54" s="27" t="n">
        <v>7543</v>
      </c>
      <c r="Z54" s="27" t="n">
        <v>7046</v>
      </c>
    </row>
    <row r="55" s="62" customFormat="true" ht="18" hidden="false" customHeight="true" outlineLevel="0" collapsed="false">
      <c r="A55" s="28" t="s">
        <v>65</v>
      </c>
      <c r="B55" s="52" t="n">
        <v>47</v>
      </c>
      <c r="C55" s="46" t="n">
        <v>26</v>
      </c>
      <c r="D55" s="46" t="n">
        <v>21</v>
      </c>
      <c r="E55" s="46" t="n">
        <v>0</v>
      </c>
      <c r="F55" s="46" t="n">
        <v>38</v>
      </c>
      <c r="G55" s="40" t="n">
        <v>21</v>
      </c>
      <c r="H55" s="40" t="n">
        <v>17</v>
      </c>
      <c r="I55" s="40" t="n">
        <v>0</v>
      </c>
      <c r="J55" s="46" t="n">
        <v>9</v>
      </c>
      <c r="K55" s="40" t="n">
        <v>5</v>
      </c>
      <c r="L55" s="41" t="n">
        <v>4</v>
      </c>
      <c r="M55" s="48" t="n">
        <v>3.3</v>
      </c>
      <c r="N55" s="37" t="n">
        <v>3.6</v>
      </c>
      <c r="O55" s="37" t="n">
        <v>3</v>
      </c>
      <c r="P55" s="37" t="n">
        <v>2.7</v>
      </c>
      <c r="Q55" s="37" t="n">
        <v>2.9</v>
      </c>
      <c r="R55" s="37" t="n">
        <v>2.5</v>
      </c>
      <c r="S55" s="37" t="n">
        <v>2.6</v>
      </c>
      <c r="T55" s="37" t="n">
        <v>0.7</v>
      </c>
      <c r="U55" s="49" t="n">
        <v>0.6</v>
      </c>
      <c r="V55" s="50" t="n">
        <v>80.9</v>
      </c>
      <c r="X55" s="27" t="n">
        <v>14021</v>
      </c>
      <c r="Y55" s="27" t="n">
        <v>7144</v>
      </c>
      <c r="Z55" s="27" t="n">
        <v>6877</v>
      </c>
    </row>
    <row r="56" s="62" customFormat="true" ht="18" hidden="false" customHeight="true" outlineLevel="0" collapsed="false">
      <c r="A56" s="28" t="s">
        <v>66</v>
      </c>
      <c r="B56" s="52" t="n">
        <v>58</v>
      </c>
      <c r="C56" s="46" t="n">
        <v>35</v>
      </c>
      <c r="D56" s="46" t="n">
        <v>23</v>
      </c>
      <c r="E56" s="46" t="n">
        <v>0</v>
      </c>
      <c r="F56" s="46" t="n">
        <v>45</v>
      </c>
      <c r="G56" s="40" t="n">
        <v>28</v>
      </c>
      <c r="H56" s="40" t="n">
        <v>17</v>
      </c>
      <c r="I56" s="40" t="n">
        <v>0</v>
      </c>
      <c r="J56" s="46" t="n">
        <v>13</v>
      </c>
      <c r="K56" s="40" t="n">
        <v>7</v>
      </c>
      <c r="L56" s="41" t="n">
        <v>6</v>
      </c>
      <c r="M56" s="48" t="n">
        <v>4.18289340833694</v>
      </c>
      <c r="N56" s="37" t="n">
        <v>4.8396017699115</v>
      </c>
      <c r="O56" s="37" t="n">
        <v>3.4669882423877</v>
      </c>
      <c r="P56" s="37" t="n">
        <v>3.24534833405452</v>
      </c>
      <c r="Q56" s="37" t="n">
        <v>3.8716814159292</v>
      </c>
      <c r="R56" s="37" t="n">
        <v>2.56255652698221</v>
      </c>
      <c r="S56" s="37" t="n">
        <v>0.94059764127053</v>
      </c>
      <c r="T56" s="37" t="n">
        <v>0.971682398667407</v>
      </c>
      <c r="U56" s="49" t="n">
        <v>0.906755327187547</v>
      </c>
      <c r="V56" s="50" t="n">
        <v>77.5862068965517</v>
      </c>
      <c r="X56" s="27" t="n">
        <v>13821</v>
      </c>
      <c r="Y56" s="27" t="n">
        <v>7204</v>
      </c>
      <c r="Z56" s="27" t="n">
        <v>6617</v>
      </c>
    </row>
    <row r="57" s="62" customFormat="true" ht="18" hidden="false" customHeight="true" outlineLevel="0" collapsed="false">
      <c r="A57" s="63" t="s">
        <v>67</v>
      </c>
      <c r="B57" s="64" t="n">
        <f aca="false">SUM(F57,J57)</f>
        <v>47</v>
      </c>
      <c r="C57" s="65" t="n">
        <f aca="false">SUM(G57,K57)</f>
        <v>22</v>
      </c>
      <c r="D57" s="65" t="n">
        <f aca="false">SUM(H57,L57)</f>
        <v>25</v>
      </c>
      <c r="E57" s="65" t="n">
        <f aca="false">I57</f>
        <v>0</v>
      </c>
      <c r="F57" s="65" t="n">
        <f aca="false">SUM(G57:I57)</f>
        <v>32</v>
      </c>
      <c r="G57" s="66" t="n">
        <f aca="false">'2　区・性別，22週以後－早期新生児別周産期死亡数・率'!$G$5</f>
        <v>14</v>
      </c>
      <c r="H57" s="66" t="n">
        <f aca="false">'2　区・性別，22週以後－早期新生児別周産期死亡数・率'!$H$5</f>
        <v>18</v>
      </c>
      <c r="I57" s="66" t="n">
        <f aca="false">'2　区・性別，22週以後－早期新生児別周産期死亡数・率'!$I$5</f>
        <v>0</v>
      </c>
      <c r="J57" s="65" t="n">
        <f aca="false">SUM(K57:L57)</f>
        <v>15</v>
      </c>
      <c r="K57" s="66" t="n">
        <f aca="false">'2　区・性別，22週以後－早期新生児別周産期死亡数・率'!$K$5</f>
        <v>8</v>
      </c>
      <c r="L57" s="67" t="n">
        <f aca="false">'2　区・性別，22週以後－早期新生児別周産期死亡数・率'!$L$5</f>
        <v>7</v>
      </c>
      <c r="M57" s="68" t="n">
        <f aca="false">B57/(F57+X57)*1000</f>
        <v>3.53915662650602</v>
      </c>
      <c r="N57" s="69" t="n">
        <f aca="false">C57/(G57+Y57)*1000</f>
        <v>3.25540100621486</v>
      </c>
      <c r="O57" s="69" t="n">
        <f aca="false">D57/(H57+Z57)*1000</f>
        <v>3.83318000613309</v>
      </c>
      <c r="P57" s="69" t="n">
        <f aca="false">F57/(F57+X57)*1000</f>
        <v>2.40963855421687</v>
      </c>
      <c r="Q57" s="69" t="n">
        <f aca="false">G57/(G57+Y57)*1000</f>
        <v>2.07161882213673</v>
      </c>
      <c r="R57" s="69" t="n">
        <f aca="false">H57/(H57+Z57)*1000</f>
        <v>2.75988960441582</v>
      </c>
      <c r="S57" s="69" t="n">
        <f aca="false">J57/X57*1000</f>
        <v>1.13224637681159</v>
      </c>
      <c r="T57" s="69" t="n">
        <f aca="false">K57/Y57*1000</f>
        <v>1.18623962040332</v>
      </c>
      <c r="U57" s="70" t="n">
        <f aca="false">L57/Z57*1000</f>
        <v>1.07626076260763</v>
      </c>
      <c r="V57" s="71" t="n">
        <f aca="false">F57/B57*100</f>
        <v>68.0851063829787</v>
      </c>
      <c r="X57" s="27" t="n">
        <f aca="false">[1]出生数!B55</f>
        <v>13248</v>
      </c>
      <c r="Y57" s="27" t="n">
        <f aca="false">[1]出生数!C55</f>
        <v>6744</v>
      </c>
      <c r="Z57" s="27" t="n">
        <f aca="false">[1]出生数!D55</f>
        <v>6504</v>
      </c>
    </row>
    <row r="58" customFormat="false" ht="16.5" hidden="false" customHeight="true" outlineLevel="0" collapsed="false">
      <c r="A58" s="72" t="s">
        <v>68</v>
      </c>
      <c r="B58" s="73"/>
      <c r="C58" s="73"/>
      <c r="D58" s="73"/>
      <c r="E58" s="73"/>
      <c r="F58" s="73"/>
      <c r="G58" s="74"/>
      <c r="H58" s="75" t="s">
        <v>69</v>
      </c>
      <c r="I58" s="74"/>
      <c r="J58" s="73"/>
      <c r="K58" s="74"/>
      <c r="L58" s="74"/>
      <c r="M58" s="75" t="s">
        <v>70</v>
      </c>
      <c r="N58" s="76"/>
      <c r="O58" s="77"/>
      <c r="P58" s="77"/>
      <c r="Q58" s="77"/>
      <c r="R58" s="77"/>
      <c r="S58" s="77"/>
      <c r="T58" s="77"/>
      <c r="U58" s="77"/>
      <c r="V58" s="78"/>
      <c r="X58" s="79"/>
      <c r="Y58" s="79"/>
      <c r="Z58" s="79"/>
    </row>
    <row r="59" customFormat="false" ht="12.75" hidden="false" customHeight="false" outlineLevel="0" collapsed="false">
      <c r="K59" s="80"/>
      <c r="L59" s="80"/>
      <c r="M59" s="81"/>
      <c r="N59" s="81"/>
      <c r="O59" s="81"/>
      <c r="P59" s="81"/>
      <c r="Q59" s="81"/>
      <c r="R59" s="81"/>
      <c r="S59" s="81"/>
      <c r="T59" s="81"/>
      <c r="U59" s="81"/>
    </row>
    <row r="60" customFormat="false" ht="12.75" hidden="false" customHeight="false" outlineLevel="0" collapsed="false">
      <c r="K60" s="80"/>
      <c r="L60" s="80"/>
      <c r="M60" s="81"/>
      <c r="N60" s="81"/>
      <c r="O60" s="81"/>
      <c r="P60" s="81"/>
      <c r="Q60" s="81"/>
      <c r="R60" s="81"/>
      <c r="S60" s="81"/>
      <c r="T60" s="81"/>
      <c r="U60" s="81"/>
    </row>
    <row r="61" customFormat="false" ht="18" hidden="false" customHeight="true" outlineLevel="0" collapsed="false">
      <c r="K61" s="80"/>
      <c r="L61" s="80"/>
      <c r="M61" s="81"/>
      <c r="N61" s="81"/>
      <c r="O61" s="81"/>
      <c r="P61" s="81"/>
      <c r="Q61" s="81"/>
      <c r="R61" s="81"/>
      <c r="S61" s="81"/>
      <c r="T61" s="81"/>
      <c r="U61" s="81"/>
    </row>
    <row r="62" customFormat="false" ht="18" hidden="false" customHeight="true" outlineLevel="0" collapsed="false">
      <c r="K62" s="80"/>
      <c r="L62" s="80"/>
      <c r="M62" s="81"/>
      <c r="N62" s="81"/>
      <c r="O62" s="81"/>
      <c r="P62" s="81"/>
      <c r="Q62" s="81"/>
      <c r="R62" s="81"/>
      <c r="S62" s="81"/>
      <c r="T62" s="81"/>
      <c r="U62" s="81"/>
    </row>
    <row r="63" customFormat="false" ht="18" hidden="false" customHeight="true" outlineLevel="0" collapsed="false">
      <c r="K63" s="80"/>
      <c r="L63" s="80"/>
      <c r="M63" s="81"/>
      <c r="N63" s="81"/>
      <c r="O63" s="81"/>
      <c r="P63" s="81"/>
      <c r="Q63" s="81"/>
      <c r="R63" s="81"/>
      <c r="S63" s="81"/>
      <c r="T63" s="81"/>
      <c r="U63" s="81"/>
    </row>
    <row r="64" customFormat="false" ht="18" hidden="false" customHeight="true" outlineLevel="0" collapsed="false">
      <c r="K64" s="80"/>
      <c r="L64" s="80"/>
      <c r="M64" s="81"/>
      <c r="N64" s="81"/>
      <c r="O64" s="81"/>
      <c r="P64" s="81"/>
      <c r="Q64" s="81"/>
      <c r="R64" s="81"/>
      <c r="S64" s="81"/>
      <c r="T64" s="81"/>
      <c r="U64" s="81"/>
    </row>
    <row r="65" customFormat="false" ht="18" hidden="false" customHeight="true" outlineLevel="0" collapsed="false">
      <c r="K65" s="80"/>
      <c r="L65" s="80"/>
      <c r="M65" s="81"/>
      <c r="N65" s="81"/>
      <c r="O65" s="81"/>
      <c r="P65" s="81"/>
      <c r="Q65" s="81"/>
      <c r="R65" s="81"/>
      <c r="S65" s="81"/>
      <c r="T65" s="81"/>
      <c r="U65" s="81"/>
    </row>
    <row r="66" customFormat="false" ht="18" hidden="false" customHeight="true" outlineLevel="0" collapsed="false">
      <c r="K66" s="80"/>
      <c r="L66" s="80"/>
      <c r="M66" s="81"/>
      <c r="N66" s="81"/>
      <c r="O66" s="81"/>
      <c r="P66" s="81"/>
      <c r="Q66" s="81"/>
      <c r="R66" s="81"/>
      <c r="S66" s="81"/>
      <c r="T66" s="81"/>
      <c r="U66" s="81"/>
    </row>
    <row r="67" customFormat="false" ht="18" hidden="false" customHeight="true" outlineLevel="0" collapsed="false">
      <c r="K67" s="80"/>
      <c r="L67" s="80"/>
      <c r="M67" s="81"/>
      <c r="N67" s="81"/>
      <c r="O67" s="81"/>
      <c r="P67" s="81"/>
      <c r="Q67" s="81"/>
      <c r="R67" s="81"/>
      <c r="S67" s="81"/>
      <c r="T67" s="81"/>
      <c r="U67" s="81"/>
    </row>
    <row r="68" customFormat="false" ht="18" hidden="false" customHeight="true" outlineLevel="0" collapsed="false">
      <c r="K68" s="80"/>
      <c r="L68" s="80"/>
      <c r="M68" s="81"/>
      <c r="N68" s="81"/>
      <c r="O68" s="81"/>
      <c r="P68" s="81"/>
      <c r="Q68" s="81"/>
      <c r="R68" s="81"/>
      <c r="S68" s="81"/>
      <c r="T68" s="81"/>
      <c r="U68" s="81"/>
    </row>
    <row r="69" customFormat="false" ht="12.75" hidden="false" customHeight="false" outlineLevel="0" collapsed="false">
      <c r="K69" s="80"/>
      <c r="L69" s="80"/>
      <c r="M69" s="81"/>
      <c r="N69" s="81"/>
      <c r="O69" s="81"/>
      <c r="P69" s="81"/>
      <c r="Q69" s="81"/>
      <c r="R69" s="81"/>
      <c r="S69" s="81"/>
      <c r="T69" s="81"/>
      <c r="U69" s="81"/>
    </row>
    <row r="70" customFormat="false" ht="12.75" hidden="false" customHeight="false" outlineLevel="0" collapsed="false">
      <c r="K70" s="80"/>
      <c r="L70" s="80"/>
      <c r="M70" s="81"/>
      <c r="N70" s="81"/>
      <c r="O70" s="81"/>
      <c r="P70" s="81"/>
      <c r="Q70" s="81"/>
      <c r="R70" s="81"/>
      <c r="S70" s="81"/>
      <c r="T70" s="81"/>
      <c r="U70" s="81"/>
    </row>
    <row r="71" customFormat="false" ht="12.75" hidden="false" customHeight="false" outlineLevel="0" collapsed="false">
      <c r="K71" s="80"/>
      <c r="L71" s="80"/>
      <c r="M71" s="81"/>
      <c r="N71" s="81"/>
      <c r="O71" s="81"/>
      <c r="P71" s="81"/>
      <c r="Q71" s="81"/>
      <c r="R71" s="81"/>
      <c r="S71" s="81"/>
      <c r="T71" s="81"/>
      <c r="U71" s="81"/>
    </row>
    <row r="72" customFormat="false" ht="12.75" hidden="false" customHeight="false" outlineLevel="0" collapsed="false">
      <c r="K72" s="80"/>
      <c r="L72" s="80"/>
      <c r="M72" s="81"/>
      <c r="N72" s="81"/>
      <c r="O72" s="81"/>
      <c r="P72" s="81"/>
      <c r="Q72" s="81"/>
      <c r="R72" s="81"/>
      <c r="S72" s="81"/>
      <c r="T72" s="81"/>
      <c r="U72" s="81"/>
    </row>
    <row r="73" customFormat="false" ht="12.75" hidden="false" customHeight="false" outlineLevel="0" collapsed="false">
      <c r="K73" s="80"/>
      <c r="L73" s="80"/>
      <c r="M73" s="81"/>
      <c r="N73" s="81"/>
      <c r="O73" s="81"/>
      <c r="P73" s="81"/>
      <c r="Q73" s="81"/>
      <c r="R73" s="81"/>
      <c r="S73" s="81"/>
      <c r="T73" s="81"/>
      <c r="U73" s="81"/>
    </row>
    <row r="74" customFormat="false" ht="12.75" hidden="false" customHeight="false" outlineLevel="0" collapsed="false">
      <c r="K74" s="80"/>
      <c r="L74" s="80"/>
      <c r="M74" s="81"/>
      <c r="N74" s="81"/>
      <c r="O74" s="81"/>
      <c r="P74" s="81"/>
      <c r="Q74" s="81"/>
      <c r="R74" s="81"/>
      <c r="S74" s="81"/>
      <c r="T74" s="81"/>
      <c r="U74" s="81"/>
    </row>
    <row r="75" customFormat="false" ht="12.75" hidden="false" customHeight="false" outlineLevel="0" collapsed="false">
      <c r="K75" s="80"/>
      <c r="L75" s="80"/>
      <c r="M75" s="81"/>
      <c r="N75" s="81"/>
      <c r="O75" s="81"/>
      <c r="P75" s="81"/>
      <c r="Q75" s="81"/>
      <c r="R75" s="81"/>
      <c r="S75" s="81"/>
      <c r="T75" s="81"/>
      <c r="U75" s="81"/>
    </row>
    <row r="76" customFormat="false" ht="12.75" hidden="false" customHeight="false" outlineLevel="0" collapsed="false">
      <c r="K76" s="80"/>
      <c r="L76" s="80"/>
      <c r="M76" s="81"/>
      <c r="N76" s="81"/>
      <c r="O76" s="81"/>
      <c r="P76" s="81"/>
      <c r="Q76" s="81"/>
      <c r="R76" s="81"/>
      <c r="S76" s="81"/>
      <c r="T76" s="81"/>
      <c r="U76" s="81"/>
    </row>
    <row r="77" customFormat="false" ht="12.75" hidden="false" customHeight="false" outlineLevel="0" collapsed="false">
      <c r="K77" s="80"/>
      <c r="L77" s="80"/>
      <c r="M77" s="81"/>
      <c r="N77" s="81"/>
      <c r="O77" s="81"/>
      <c r="P77" s="81"/>
      <c r="Q77" s="81"/>
      <c r="R77" s="81"/>
      <c r="S77" s="81"/>
      <c r="T77" s="81"/>
      <c r="U77" s="81"/>
    </row>
    <row r="78" customFormat="false" ht="12.75" hidden="false" customHeight="false" outlineLevel="0" collapsed="false">
      <c r="K78" s="80"/>
      <c r="L78" s="80"/>
    </row>
    <row r="79" customFormat="false" ht="12.75" hidden="false" customHeight="false" outlineLevel="0" collapsed="false">
      <c r="K79" s="80"/>
      <c r="L79" s="80"/>
    </row>
    <row r="80" customFormat="false" ht="12.75" hidden="false" customHeight="false" outlineLevel="0" collapsed="false">
      <c r="K80" s="80"/>
      <c r="L80" s="80"/>
    </row>
    <row r="81" customFormat="false" ht="12.75" hidden="false" customHeight="false" outlineLevel="0" collapsed="false">
      <c r="K81" s="80"/>
      <c r="L81" s="80"/>
    </row>
    <row r="82" customFormat="false" ht="12.75" hidden="false" customHeight="false" outlineLevel="0" collapsed="false">
      <c r="K82" s="80"/>
      <c r="L82" s="80"/>
    </row>
    <row r="83" customFormat="false" ht="12.75" hidden="false" customHeight="false" outlineLevel="0" collapsed="false">
      <c r="K83" s="80"/>
      <c r="L83" s="80"/>
    </row>
    <row r="84" customFormat="false" ht="12.75" hidden="false" customHeight="false" outlineLevel="0" collapsed="false">
      <c r="K84" s="80"/>
      <c r="L84" s="80"/>
    </row>
  </sheetData>
  <mergeCells count="9">
    <mergeCell ref="A1:L1"/>
    <mergeCell ref="A4:A5"/>
    <mergeCell ref="B4:E4"/>
    <mergeCell ref="F4:I4"/>
    <mergeCell ref="J4:L4"/>
    <mergeCell ref="M4:O4"/>
    <mergeCell ref="P4:R4"/>
    <mergeCell ref="S4:U4"/>
    <mergeCell ref="V4:V5"/>
  </mergeCells>
  <printOptions headings="false" gridLines="false" gridLinesSet="true" horizontalCentered="false" verticalCentered="false"/>
  <pageMargins left="0.7875" right="0.640277777777778" top="0.779861111111111" bottom="0.170138888888889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W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0390625" defaultRowHeight="12.75" customHeight="false" zeroHeight="false" outlineLevelRow="0" outlineLevelCol="0"/>
  <cols>
    <col collapsed="false" customWidth="true" hidden="false" outlineLevel="0" max="1" min="1" style="1" width="8.63"/>
    <col collapsed="false" customWidth="true" hidden="false" outlineLevel="0" max="12" min="2" style="1" width="7.26"/>
    <col collapsed="false" customWidth="true" hidden="false" outlineLevel="0" max="13" min="13" style="1" width="3.63"/>
    <col collapsed="false" customWidth="false" hidden="false" outlineLevel="0" max="14" min="14" style="1" width="9"/>
    <col collapsed="false" customWidth="true" hidden="false" outlineLevel="0" max="15" min="15" style="1" width="22.87"/>
    <col collapsed="false" customWidth="true" hidden="false" outlineLevel="0" max="18" min="16" style="1" width="11.26"/>
    <col collapsed="false" customWidth="true" hidden="false" outlineLevel="0" max="19" min="19" style="1" width="7.76"/>
    <col collapsed="false" customWidth="true" hidden="false" outlineLevel="0" max="21" min="20" style="1" width="5.26"/>
    <col collapsed="false" customWidth="true" hidden="false" outlineLevel="0" max="22" min="22" style="1" width="7.76"/>
    <col collapsed="false" customWidth="true" hidden="false" outlineLevel="0" max="23" min="23" style="1" width="5.26"/>
    <col collapsed="false" customWidth="false" hidden="false" outlineLevel="0" max="16384" min="24" style="1" width="9"/>
  </cols>
  <sheetData>
    <row r="1" customFormat="false" ht="13.8" hidden="false" customHeight="false" outlineLevel="0" collapsed="false">
      <c r="A1" s="82" t="s">
        <v>71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</row>
    <row r="2" customFormat="false" ht="13.8" hidden="false" customHeight="false" outlineLevel="0" collapsed="false">
      <c r="A2" s="80"/>
      <c r="B2" s="80"/>
      <c r="C2" s="80"/>
      <c r="D2" s="80"/>
      <c r="E2" s="80"/>
      <c r="F2" s="80"/>
      <c r="G2" s="80"/>
      <c r="H2" s="80"/>
      <c r="I2" s="80"/>
      <c r="J2" s="80"/>
      <c r="K2" s="80"/>
      <c r="L2" s="83" t="s">
        <v>72</v>
      </c>
    </row>
    <row r="3" customFormat="false" ht="36" hidden="false" customHeight="true" outlineLevel="0" collapsed="false">
      <c r="A3" s="84" t="s">
        <v>73</v>
      </c>
      <c r="B3" s="85" t="s">
        <v>74</v>
      </c>
      <c r="C3" s="85"/>
      <c r="D3" s="85"/>
      <c r="E3" s="85"/>
      <c r="F3" s="85" t="s">
        <v>75</v>
      </c>
      <c r="G3" s="85"/>
      <c r="H3" s="85"/>
      <c r="I3" s="85"/>
      <c r="J3" s="86" t="s">
        <v>5</v>
      </c>
      <c r="K3" s="86"/>
      <c r="L3" s="86"/>
      <c r="M3" s="14"/>
      <c r="O3" s="87"/>
      <c r="P3" s="87"/>
      <c r="Q3" s="87"/>
      <c r="R3" s="87"/>
      <c r="S3" s="87"/>
      <c r="T3" s="87"/>
      <c r="U3" s="87"/>
      <c r="V3" s="87"/>
      <c r="W3" s="87"/>
    </row>
    <row r="4" customFormat="false" ht="21" hidden="false" customHeight="true" outlineLevel="0" collapsed="false">
      <c r="A4" s="84"/>
      <c r="B4" s="15" t="s">
        <v>10</v>
      </c>
      <c r="C4" s="15" t="s">
        <v>11</v>
      </c>
      <c r="D4" s="15" t="s">
        <v>12</v>
      </c>
      <c r="E4" s="15" t="s">
        <v>13</v>
      </c>
      <c r="F4" s="15" t="s">
        <v>10</v>
      </c>
      <c r="G4" s="15" t="s">
        <v>11</v>
      </c>
      <c r="H4" s="15" t="s">
        <v>12</v>
      </c>
      <c r="I4" s="15" t="s">
        <v>13</v>
      </c>
      <c r="J4" s="15" t="s">
        <v>10</v>
      </c>
      <c r="K4" s="15" t="s">
        <v>11</v>
      </c>
      <c r="L4" s="16" t="s">
        <v>12</v>
      </c>
      <c r="M4" s="18"/>
      <c r="O4" s="87"/>
      <c r="P4" s="88"/>
      <c r="Q4" s="87"/>
      <c r="R4" s="87"/>
      <c r="S4" s="87"/>
      <c r="T4" s="87"/>
      <c r="U4" s="87"/>
      <c r="V4" s="89"/>
      <c r="W4" s="87"/>
    </row>
    <row r="5" customFormat="false" ht="25.5" hidden="false" customHeight="true" outlineLevel="0" collapsed="false">
      <c r="A5" s="90" t="s">
        <v>10</v>
      </c>
      <c r="B5" s="91" t="n">
        <f aca="false">SUM(F5,J5)</f>
        <v>47</v>
      </c>
      <c r="C5" s="91" t="n">
        <f aca="false">SUM(G5,K5)</f>
        <v>22</v>
      </c>
      <c r="D5" s="91" t="n">
        <f aca="false">SUM(H5,L5)</f>
        <v>25</v>
      </c>
      <c r="E5" s="91" t="n">
        <f aca="false">I5</f>
        <v>0</v>
      </c>
      <c r="F5" s="91" t="n">
        <f aca="false">SUM(F6:F15)</f>
        <v>32</v>
      </c>
      <c r="G5" s="91" t="n">
        <f aca="false">SUM(G6:G15)</f>
        <v>14</v>
      </c>
      <c r="H5" s="91" t="n">
        <f aca="false">SUM(H6:H15)</f>
        <v>18</v>
      </c>
      <c r="I5" s="91" t="n">
        <f aca="false">SUM(I6:I15)</f>
        <v>0</v>
      </c>
      <c r="J5" s="91" t="n">
        <f aca="false">SUM(J6:J15)</f>
        <v>15</v>
      </c>
      <c r="K5" s="91" t="n">
        <f aca="false">SUM(K6:K15)</f>
        <v>8</v>
      </c>
      <c r="L5" s="92" t="n">
        <f aca="false">SUM(L6:L15)</f>
        <v>7</v>
      </c>
      <c r="M5" s="38"/>
      <c r="O5" s="87"/>
      <c r="P5" s="87"/>
      <c r="Q5" s="87"/>
      <c r="R5" s="87"/>
      <c r="S5" s="87"/>
      <c r="T5" s="87"/>
      <c r="U5" s="87"/>
      <c r="V5" s="87"/>
      <c r="W5" s="87"/>
    </row>
    <row r="6" customFormat="false" ht="25.5" hidden="false" customHeight="true" outlineLevel="0" collapsed="false">
      <c r="A6" s="93" t="s">
        <v>76</v>
      </c>
      <c r="B6" s="94" t="n">
        <f aca="false">SUM(F6,J6)</f>
        <v>6</v>
      </c>
      <c r="C6" s="46" t="n">
        <f aca="false">SUM(G6,K6)</f>
        <v>2</v>
      </c>
      <c r="D6" s="46" t="n">
        <f aca="false">SUM(H6,L6)</f>
        <v>4</v>
      </c>
      <c r="E6" s="46" t="n">
        <f aca="false">I6</f>
        <v>0</v>
      </c>
      <c r="F6" s="94" t="n">
        <f aca="false">SUM(G6:I6)</f>
        <v>4</v>
      </c>
      <c r="G6" s="95" t="n">
        <v>1</v>
      </c>
      <c r="H6" s="95" t="n">
        <v>3</v>
      </c>
      <c r="I6" s="95" t="n">
        <v>0</v>
      </c>
      <c r="J6" s="94" t="n">
        <f aca="false">SUM(K6:L6)</f>
        <v>2</v>
      </c>
      <c r="K6" s="95" t="n">
        <v>1</v>
      </c>
      <c r="L6" s="96" t="n">
        <v>1</v>
      </c>
      <c r="M6" s="51"/>
      <c r="O6" s="87"/>
      <c r="P6" s="97"/>
      <c r="Q6" s="97"/>
      <c r="R6" s="97"/>
      <c r="S6" s="97"/>
      <c r="T6" s="97"/>
      <c r="U6" s="97"/>
      <c r="V6" s="97"/>
      <c r="W6" s="97"/>
    </row>
    <row r="7" customFormat="false" ht="25.5" hidden="false" customHeight="true" outlineLevel="0" collapsed="false">
      <c r="A7" s="93" t="s">
        <v>77</v>
      </c>
      <c r="B7" s="94" t="n">
        <f aca="false">SUM(F7,J7)</f>
        <v>8</v>
      </c>
      <c r="C7" s="46" t="n">
        <f aca="false">SUM(G7,K7)</f>
        <v>4</v>
      </c>
      <c r="D7" s="46" t="n">
        <f aca="false">SUM(H7,L7)</f>
        <v>4</v>
      </c>
      <c r="E7" s="46" t="n">
        <f aca="false">I7</f>
        <v>0</v>
      </c>
      <c r="F7" s="94" t="n">
        <f aca="false">SUM(G7:I7)</f>
        <v>7</v>
      </c>
      <c r="G7" s="95" t="n">
        <v>3</v>
      </c>
      <c r="H7" s="95" t="n">
        <v>4</v>
      </c>
      <c r="I7" s="95" t="n">
        <v>0</v>
      </c>
      <c r="J7" s="94" t="n">
        <f aca="false">SUM(K7:L7)</f>
        <v>1</v>
      </c>
      <c r="K7" s="95" t="n">
        <v>1</v>
      </c>
      <c r="L7" s="96" t="n">
        <v>0</v>
      </c>
      <c r="M7" s="51"/>
      <c r="O7" s="87"/>
      <c r="P7" s="97"/>
      <c r="Q7" s="97"/>
      <c r="R7" s="97"/>
      <c r="S7" s="97"/>
      <c r="T7" s="97"/>
      <c r="U7" s="97"/>
      <c r="V7" s="97"/>
      <c r="W7" s="97"/>
    </row>
    <row r="8" customFormat="false" ht="25.5" hidden="false" customHeight="true" outlineLevel="0" collapsed="false">
      <c r="A8" s="93" t="s">
        <v>78</v>
      </c>
      <c r="B8" s="94" t="n">
        <f aca="false">SUM(F8,J8)</f>
        <v>5</v>
      </c>
      <c r="C8" s="46" t="n">
        <f aca="false">SUM(G8,K8)</f>
        <v>3</v>
      </c>
      <c r="D8" s="46" t="n">
        <f aca="false">SUM(H8,L8)</f>
        <v>2</v>
      </c>
      <c r="E8" s="46" t="n">
        <f aca="false">I8</f>
        <v>0</v>
      </c>
      <c r="F8" s="94" t="n">
        <f aca="false">SUM(G8:I8)</f>
        <v>2</v>
      </c>
      <c r="G8" s="95" t="n">
        <v>1</v>
      </c>
      <c r="H8" s="95" t="n">
        <v>1</v>
      </c>
      <c r="I8" s="95" t="n">
        <v>0</v>
      </c>
      <c r="J8" s="94" t="n">
        <f aca="false">SUM(K8:L8)</f>
        <v>3</v>
      </c>
      <c r="K8" s="95" t="n">
        <v>2</v>
      </c>
      <c r="L8" s="96" t="n">
        <v>1</v>
      </c>
      <c r="M8" s="51"/>
      <c r="O8" s="87"/>
      <c r="P8" s="97"/>
      <c r="Q8" s="97"/>
      <c r="R8" s="97"/>
      <c r="S8" s="97"/>
      <c r="T8" s="97"/>
      <c r="U8" s="97"/>
      <c r="V8" s="97"/>
      <c r="W8" s="97"/>
    </row>
    <row r="9" customFormat="false" ht="25.5" hidden="false" customHeight="true" outlineLevel="0" collapsed="false">
      <c r="A9" s="93" t="s">
        <v>79</v>
      </c>
      <c r="B9" s="94" t="n">
        <f aca="false">SUM(F9,J9)</f>
        <v>4</v>
      </c>
      <c r="C9" s="46" t="n">
        <f aca="false">SUM(G9,K9)</f>
        <v>1</v>
      </c>
      <c r="D9" s="46" t="n">
        <f aca="false">SUM(H9,L9)</f>
        <v>3</v>
      </c>
      <c r="E9" s="46" t="n">
        <f aca="false">I9</f>
        <v>0</v>
      </c>
      <c r="F9" s="94" t="n">
        <f aca="false">SUM(G9:I9)</f>
        <v>3</v>
      </c>
      <c r="G9" s="95" t="n">
        <v>1</v>
      </c>
      <c r="H9" s="95" t="n">
        <v>2</v>
      </c>
      <c r="I9" s="95" t="n">
        <v>0</v>
      </c>
      <c r="J9" s="94" t="n">
        <f aca="false">SUM(K9:L9)</f>
        <v>1</v>
      </c>
      <c r="K9" s="95" t="n">
        <v>0</v>
      </c>
      <c r="L9" s="96" t="n">
        <v>1</v>
      </c>
      <c r="M9" s="51"/>
      <c r="O9" s="87"/>
      <c r="P9" s="97"/>
      <c r="Q9" s="97"/>
      <c r="R9" s="97"/>
      <c r="S9" s="97"/>
      <c r="T9" s="97"/>
      <c r="U9" s="97"/>
      <c r="V9" s="97"/>
      <c r="W9" s="97"/>
    </row>
    <row r="10" customFormat="false" ht="25.5" hidden="false" customHeight="true" outlineLevel="0" collapsed="false">
      <c r="A10" s="93" t="s">
        <v>80</v>
      </c>
      <c r="B10" s="94" t="n">
        <f aca="false">SUM(F10,J10)</f>
        <v>4</v>
      </c>
      <c r="C10" s="46" t="n">
        <f aca="false">SUM(G10,K10)</f>
        <v>4</v>
      </c>
      <c r="D10" s="46" t="n">
        <f aca="false">SUM(H10,L10)</f>
        <v>0</v>
      </c>
      <c r="E10" s="46" t="n">
        <f aca="false">I10</f>
        <v>0</v>
      </c>
      <c r="F10" s="94" t="n">
        <f aca="false">SUM(G10:I10)</f>
        <v>2</v>
      </c>
      <c r="G10" s="95" t="n">
        <v>2</v>
      </c>
      <c r="H10" s="95" t="n">
        <v>0</v>
      </c>
      <c r="I10" s="95" t="n">
        <v>0</v>
      </c>
      <c r="J10" s="94" t="n">
        <f aca="false">SUM(K10:L10)</f>
        <v>2</v>
      </c>
      <c r="K10" s="95" t="n">
        <v>2</v>
      </c>
      <c r="L10" s="96" t="n">
        <v>0</v>
      </c>
      <c r="M10" s="51"/>
      <c r="O10" s="87"/>
      <c r="P10" s="97"/>
      <c r="Q10" s="97"/>
      <c r="R10" s="97"/>
      <c r="S10" s="97"/>
      <c r="T10" s="97"/>
      <c r="U10" s="97"/>
      <c r="V10" s="97"/>
      <c r="W10" s="97"/>
    </row>
    <row r="11" customFormat="false" ht="25.5" hidden="false" customHeight="true" outlineLevel="0" collapsed="false">
      <c r="A11" s="93" t="s">
        <v>81</v>
      </c>
      <c r="B11" s="94" t="n">
        <f aca="false">SUM(F11,J11)</f>
        <v>7</v>
      </c>
      <c r="C11" s="46" t="n">
        <f aca="false">SUM(G11,K11)</f>
        <v>4</v>
      </c>
      <c r="D11" s="46" t="n">
        <f aca="false">SUM(H11,L11)</f>
        <v>3</v>
      </c>
      <c r="E11" s="46" t="n">
        <f aca="false">I11</f>
        <v>0</v>
      </c>
      <c r="F11" s="94" t="n">
        <f aca="false">SUM(G11:I11)</f>
        <v>5</v>
      </c>
      <c r="G11" s="95" t="n">
        <v>3</v>
      </c>
      <c r="H11" s="95" t="n">
        <v>2</v>
      </c>
      <c r="I11" s="95" t="n">
        <v>0</v>
      </c>
      <c r="J11" s="94" t="n">
        <f aca="false">SUM(K11:L11)</f>
        <v>2</v>
      </c>
      <c r="K11" s="95" t="n">
        <v>1</v>
      </c>
      <c r="L11" s="96" t="n">
        <v>1</v>
      </c>
      <c r="M11" s="51"/>
      <c r="O11" s="87"/>
      <c r="P11" s="97"/>
      <c r="Q11" s="97"/>
      <c r="R11" s="97"/>
      <c r="S11" s="97"/>
      <c r="T11" s="97"/>
      <c r="U11" s="97"/>
      <c r="V11" s="97"/>
      <c r="W11" s="97"/>
    </row>
    <row r="12" customFormat="false" ht="25.5" hidden="false" customHeight="true" outlineLevel="0" collapsed="false">
      <c r="A12" s="93" t="s">
        <v>82</v>
      </c>
      <c r="B12" s="94" t="n">
        <f aca="false">SUM(F12,J12)</f>
        <v>1</v>
      </c>
      <c r="C12" s="46" t="n">
        <f aca="false">SUM(G12,K12)</f>
        <v>0</v>
      </c>
      <c r="D12" s="46" t="n">
        <f aca="false">SUM(H12,L12)</f>
        <v>1</v>
      </c>
      <c r="E12" s="46" t="n">
        <f aca="false">I12</f>
        <v>0</v>
      </c>
      <c r="F12" s="94" t="n">
        <f aca="false">SUM(G12:I12)</f>
        <v>0</v>
      </c>
      <c r="G12" s="95" t="n">
        <v>0</v>
      </c>
      <c r="H12" s="95" t="n">
        <v>0</v>
      </c>
      <c r="I12" s="95" t="n">
        <v>0</v>
      </c>
      <c r="J12" s="94" t="n">
        <f aca="false">SUM(K12:L12)</f>
        <v>1</v>
      </c>
      <c r="K12" s="95" t="n">
        <v>0</v>
      </c>
      <c r="L12" s="96" t="n">
        <v>1</v>
      </c>
      <c r="M12" s="51"/>
      <c r="O12" s="87"/>
      <c r="P12" s="97"/>
      <c r="Q12" s="97"/>
      <c r="R12" s="97"/>
      <c r="S12" s="97"/>
      <c r="T12" s="97"/>
      <c r="U12" s="97"/>
      <c r="V12" s="97"/>
      <c r="W12" s="97"/>
    </row>
    <row r="13" customFormat="false" ht="25.5" hidden="false" customHeight="true" outlineLevel="0" collapsed="false">
      <c r="A13" s="93" t="s">
        <v>83</v>
      </c>
      <c r="B13" s="94" t="n">
        <f aca="false">SUM(F13,J13)</f>
        <v>3</v>
      </c>
      <c r="C13" s="46" t="n">
        <f aca="false">SUM(G13,K13)</f>
        <v>1</v>
      </c>
      <c r="D13" s="46" t="n">
        <f aca="false">SUM(H13,L13)</f>
        <v>2</v>
      </c>
      <c r="E13" s="46" t="n">
        <f aca="false">I13</f>
        <v>0</v>
      </c>
      <c r="F13" s="94" t="n">
        <f aca="false">SUM(G13:I13)</f>
        <v>3</v>
      </c>
      <c r="G13" s="95" t="n">
        <v>1</v>
      </c>
      <c r="H13" s="95" t="n">
        <v>2</v>
      </c>
      <c r="I13" s="95" t="n">
        <v>0</v>
      </c>
      <c r="J13" s="94" t="n">
        <f aca="false">SUM(K13:L13)</f>
        <v>0</v>
      </c>
      <c r="K13" s="95" t="n">
        <v>0</v>
      </c>
      <c r="L13" s="96" t="n">
        <v>0</v>
      </c>
      <c r="M13" s="51"/>
      <c r="O13" s="87"/>
      <c r="P13" s="97"/>
      <c r="Q13" s="97"/>
      <c r="R13" s="97"/>
      <c r="S13" s="97"/>
      <c r="T13" s="97"/>
      <c r="U13" s="97"/>
      <c r="V13" s="97"/>
      <c r="W13" s="97"/>
    </row>
    <row r="14" customFormat="false" ht="25.5" hidden="false" customHeight="true" outlineLevel="0" collapsed="false">
      <c r="A14" s="93" t="s">
        <v>84</v>
      </c>
      <c r="B14" s="94" t="n">
        <f aca="false">SUM(F14,J14)</f>
        <v>7</v>
      </c>
      <c r="C14" s="46" t="n">
        <f aca="false">SUM(G14,K14)</f>
        <v>2</v>
      </c>
      <c r="D14" s="46" t="n">
        <f aca="false">SUM(H14,L14)</f>
        <v>5</v>
      </c>
      <c r="E14" s="46" t="n">
        <f aca="false">I14</f>
        <v>0</v>
      </c>
      <c r="F14" s="94" t="n">
        <f aca="false">SUM(G14:I14)</f>
        <v>5</v>
      </c>
      <c r="G14" s="95" t="n">
        <v>1</v>
      </c>
      <c r="H14" s="95" t="n">
        <v>4</v>
      </c>
      <c r="I14" s="95" t="n">
        <v>0</v>
      </c>
      <c r="J14" s="94" t="n">
        <f aca="false">SUM(K14:L14)</f>
        <v>2</v>
      </c>
      <c r="K14" s="95" t="n">
        <v>1</v>
      </c>
      <c r="L14" s="96" t="n">
        <v>1</v>
      </c>
      <c r="M14" s="51"/>
      <c r="O14" s="87"/>
      <c r="P14" s="97"/>
      <c r="Q14" s="97"/>
      <c r="R14" s="97"/>
      <c r="S14" s="97"/>
      <c r="T14" s="97"/>
      <c r="U14" s="97"/>
      <c r="V14" s="97"/>
      <c r="W14" s="97"/>
    </row>
    <row r="15" customFormat="false" ht="25.5" hidden="false" customHeight="true" outlineLevel="0" collapsed="false">
      <c r="A15" s="93" t="s">
        <v>85</v>
      </c>
      <c r="B15" s="94" t="n">
        <f aca="false">SUM(F15,J15)</f>
        <v>2</v>
      </c>
      <c r="C15" s="46" t="n">
        <f aca="false">SUM(G15,K15)</f>
        <v>1</v>
      </c>
      <c r="D15" s="46" t="n">
        <f aca="false">SUM(H15,L15)</f>
        <v>1</v>
      </c>
      <c r="E15" s="46" t="n">
        <f aca="false">I15</f>
        <v>0</v>
      </c>
      <c r="F15" s="94" t="n">
        <f aca="false">SUM(G15:I15)</f>
        <v>1</v>
      </c>
      <c r="G15" s="95" t="n">
        <v>1</v>
      </c>
      <c r="H15" s="95" t="n">
        <v>0</v>
      </c>
      <c r="I15" s="95" t="n">
        <v>0</v>
      </c>
      <c r="J15" s="94" t="n">
        <f aca="false">SUM(K15:L15)</f>
        <v>1</v>
      </c>
      <c r="K15" s="95" t="n">
        <v>0</v>
      </c>
      <c r="L15" s="96" t="n">
        <v>1</v>
      </c>
      <c r="M15" s="51"/>
      <c r="O15" s="87"/>
      <c r="P15" s="97"/>
      <c r="Q15" s="97"/>
      <c r="R15" s="97"/>
      <c r="S15" s="97"/>
      <c r="T15" s="97"/>
      <c r="U15" s="97"/>
      <c r="V15" s="97"/>
      <c r="W15" s="97"/>
    </row>
    <row r="16" customFormat="false" ht="36" hidden="false" customHeight="true" outlineLevel="0" collapsed="false">
      <c r="A16" s="98" t="s">
        <v>73</v>
      </c>
      <c r="B16" s="99" t="s">
        <v>86</v>
      </c>
      <c r="C16" s="99"/>
      <c r="D16" s="99"/>
      <c r="E16" s="99"/>
      <c r="F16" s="99" t="s">
        <v>87</v>
      </c>
      <c r="G16" s="99"/>
      <c r="H16" s="99"/>
      <c r="I16" s="99"/>
      <c r="J16" s="100" t="s">
        <v>88</v>
      </c>
      <c r="K16" s="100"/>
      <c r="L16" s="100"/>
      <c r="O16" s="87"/>
      <c r="P16" s="97"/>
      <c r="Q16" s="97"/>
      <c r="R16" s="97"/>
      <c r="S16" s="97"/>
      <c r="T16" s="97"/>
      <c r="U16" s="97"/>
      <c r="V16" s="97"/>
      <c r="W16" s="97"/>
    </row>
    <row r="17" customFormat="false" ht="21" hidden="false" customHeight="true" outlineLevel="0" collapsed="false">
      <c r="A17" s="98"/>
      <c r="B17" s="15" t="s">
        <v>10</v>
      </c>
      <c r="C17" s="15" t="s">
        <v>11</v>
      </c>
      <c r="D17" s="15" t="s">
        <v>12</v>
      </c>
      <c r="E17" s="15" t="s">
        <v>13</v>
      </c>
      <c r="F17" s="15" t="s">
        <v>10</v>
      </c>
      <c r="G17" s="15" t="s">
        <v>11</v>
      </c>
      <c r="H17" s="15" t="s">
        <v>12</v>
      </c>
      <c r="I17" s="15" t="s">
        <v>13</v>
      </c>
      <c r="J17" s="15" t="s">
        <v>10</v>
      </c>
      <c r="K17" s="15" t="s">
        <v>11</v>
      </c>
      <c r="L17" s="16" t="s">
        <v>12</v>
      </c>
    </row>
    <row r="18" customFormat="false" ht="25.5" hidden="false" customHeight="true" outlineLevel="0" collapsed="false">
      <c r="A18" s="93" t="s">
        <v>10</v>
      </c>
      <c r="B18" s="101" t="n">
        <f aca="false">B5/(F5+O18)*1000</f>
        <v>3.53915662650602</v>
      </c>
      <c r="C18" s="101" t="n">
        <f aca="false">C5/(G5+P18)*1000</f>
        <v>3.25540100621486</v>
      </c>
      <c r="D18" s="101" t="n">
        <f aca="false">D5/(H5+Q18)*1000</f>
        <v>3.83318000613309</v>
      </c>
      <c r="E18" s="102" t="s">
        <v>16</v>
      </c>
      <c r="F18" s="101" t="n">
        <f aca="false">F5/(F5+O18)*1000</f>
        <v>2.40963855421687</v>
      </c>
      <c r="G18" s="101" t="n">
        <f aca="false">G5/(G5+P18)*1000</f>
        <v>2.07161882213673</v>
      </c>
      <c r="H18" s="101" t="n">
        <f aca="false">H5/(H5+Q18)*1000</f>
        <v>2.75988960441582</v>
      </c>
      <c r="I18" s="102" t="s">
        <v>16</v>
      </c>
      <c r="J18" s="102" t="n">
        <f aca="false">J5/O18*1000</f>
        <v>1.13224637681159</v>
      </c>
      <c r="K18" s="102" t="n">
        <f aca="false">K5/P18*1000</f>
        <v>1.18623962040332</v>
      </c>
      <c r="L18" s="103" t="n">
        <f aca="false">L5/Q18*1000</f>
        <v>1.07626076260763</v>
      </c>
      <c r="O18" s="104" t="n">
        <f aca="false">[1]出生数!G4</f>
        <v>13248</v>
      </c>
      <c r="P18" s="104" t="n">
        <f aca="false">[1]出生数!H4</f>
        <v>6744</v>
      </c>
      <c r="Q18" s="104" t="n">
        <f aca="false">[1]出生数!I4</f>
        <v>6504</v>
      </c>
    </row>
    <row r="19" customFormat="false" ht="25.5" hidden="false" customHeight="true" outlineLevel="0" collapsed="false">
      <c r="A19" s="93" t="s">
        <v>76</v>
      </c>
      <c r="B19" s="101" t="n">
        <f aca="false">B6/(F6+O19)*1000</f>
        <v>3.4324942791762</v>
      </c>
      <c r="C19" s="105" t="n">
        <f aca="false">C6/(G6+P19)*1000</f>
        <v>2.17627856365615</v>
      </c>
      <c r="D19" s="105" t="n">
        <f aca="false">D6/(H6+Q19)*1000</f>
        <v>4.82509047044632</v>
      </c>
      <c r="E19" s="106" t="s">
        <v>16</v>
      </c>
      <c r="F19" s="101" t="n">
        <f aca="false">F6/(F6+O19)*1000</f>
        <v>2.2883295194508</v>
      </c>
      <c r="G19" s="105" t="n">
        <f aca="false">G6/(G6+P19)*1000</f>
        <v>1.08813928182807</v>
      </c>
      <c r="H19" s="105" t="n">
        <f aca="false">H6/(H6+Q19)*1000</f>
        <v>3.61881785283474</v>
      </c>
      <c r="I19" s="106" t="s">
        <v>16</v>
      </c>
      <c r="J19" s="102" t="n">
        <f aca="false">J6/O19*1000</f>
        <v>1.14678899082569</v>
      </c>
      <c r="K19" s="106" t="n">
        <f aca="false">K6/P19*1000</f>
        <v>1.08932461873638</v>
      </c>
      <c r="L19" s="107" t="n">
        <f aca="false">L6/Q19*1000</f>
        <v>1.21065375302663</v>
      </c>
      <c r="M19" s="108"/>
      <c r="N19" s="108"/>
      <c r="O19" s="104" t="n">
        <f aca="false">[1]出生数!G5</f>
        <v>1744</v>
      </c>
      <c r="P19" s="104" t="n">
        <f aca="false">[1]出生数!H5</f>
        <v>918</v>
      </c>
      <c r="Q19" s="104" t="n">
        <f aca="false">[1]出生数!I5</f>
        <v>826</v>
      </c>
    </row>
    <row r="20" customFormat="false" ht="25.5" hidden="false" customHeight="true" outlineLevel="0" collapsed="false">
      <c r="A20" s="93" t="s">
        <v>77</v>
      </c>
      <c r="B20" s="101" t="n">
        <f aca="false">B7/(F7+O20)*1000</f>
        <v>4.31499460625674</v>
      </c>
      <c r="C20" s="105" t="n">
        <f aca="false">C7/(G7+P20)*1000</f>
        <v>4.32432432432433</v>
      </c>
      <c r="D20" s="105" t="n">
        <f aca="false">D7/(H7+Q20)*1000</f>
        <v>4.30570505920344</v>
      </c>
      <c r="E20" s="106" t="s">
        <v>16</v>
      </c>
      <c r="F20" s="101" t="n">
        <f aca="false">F7/(F7+O20)*1000</f>
        <v>3.77562028047465</v>
      </c>
      <c r="G20" s="105" t="n">
        <f aca="false">G7/(G7+P20)*1000</f>
        <v>3.24324324324324</v>
      </c>
      <c r="H20" s="105" t="n">
        <f aca="false">H7/(H7+Q20)*1000</f>
        <v>4.30570505920344</v>
      </c>
      <c r="I20" s="106" t="s">
        <v>16</v>
      </c>
      <c r="J20" s="102" t="n">
        <f aca="false">J7/O20*1000</f>
        <v>0.541418516513265</v>
      </c>
      <c r="K20" s="106" t="n">
        <f aca="false">K7/P20*1000</f>
        <v>1.08459869848156</v>
      </c>
      <c r="L20" s="107" t="n">
        <f aca="false">L7/Q20*1000</f>
        <v>0</v>
      </c>
      <c r="M20" s="108"/>
      <c r="N20" s="108"/>
      <c r="O20" s="104" t="n">
        <f aca="false">[1]出生数!G6</f>
        <v>1847</v>
      </c>
      <c r="P20" s="104" t="n">
        <f aca="false">[1]出生数!H6</f>
        <v>922</v>
      </c>
      <c r="Q20" s="104" t="n">
        <f aca="false">[1]出生数!I6</f>
        <v>925</v>
      </c>
    </row>
    <row r="21" customFormat="false" ht="25.5" hidden="false" customHeight="true" outlineLevel="0" collapsed="false">
      <c r="A21" s="93" t="s">
        <v>78</v>
      </c>
      <c r="B21" s="101" t="n">
        <f aca="false">B8/(F8+O21)*1000</f>
        <v>2.52525252525253</v>
      </c>
      <c r="C21" s="105" t="n">
        <f aca="false">C8/(G8+P21)*1000</f>
        <v>3.01204819277108</v>
      </c>
      <c r="D21" s="105" t="n">
        <f aca="false">D8/(H8+Q21)*1000</f>
        <v>2.03252032520325</v>
      </c>
      <c r="E21" s="106" t="s">
        <v>16</v>
      </c>
      <c r="F21" s="101" t="n">
        <f aca="false">F8/(F8+O21)*1000</f>
        <v>1.01010101010101</v>
      </c>
      <c r="G21" s="105" t="n">
        <f aca="false">G8/(G8+P21)*1000</f>
        <v>1.00401606425703</v>
      </c>
      <c r="H21" s="105" t="n">
        <f aca="false">H8/(H8+Q21)*1000</f>
        <v>1.01626016260163</v>
      </c>
      <c r="I21" s="106" t="s">
        <v>16</v>
      </c>
      <c r="J21" s="102" t="n">
        <f aca="false">J8/O21*1000</f>
        <v>1.51668351870576</v>
      </c>
      <c r="K21" s="106" t="n">
        <f aca="false">K8/P21*1000</f>
        <v>2.01005025125628</v>
      </c>
      <c r="L21" s="107" t="n">
        <f aca="false">L8/Q21*1000</f>
        <v>1.01729399796541</v>
      </c>
      <c r="M21" s="108"/>
      <c r="N21" s="108"/>
      <c r="O21" s="104" t="n">
        <f aca="false">[1]出生数!G7</f>
        <v>1978</v>
      </c>
      <c r="P21" s="104" t="n">
        <f aca="false">[1]出生数!H7</f>
        <v>995</v>
      </c>
      <c r="Q21" s="104" t="n">
        <f aca="false">[1]出生数!I7</f>
        <v>983</v>
      </c>
    </row>
    <row r="22" customFormat="false" ht="25.5" hidden="false" customHeight="true" outlineLevel="0" collapsed="false">
      <c r="A22" s="93" t="s">
        <v>79</v>
      </c>
      <c r="B22" s="101" t="n">
        <f aca="false">B9/(F9+O22)*1000</f>
        <v>2.33372228704784</v>
      </c>
      <c r="C22" s="105" t="n">
        <f aca="false">C9/(G9+P22)*1000</f>
        <v>1.13250283125708</v>
      </c>
      <c r="D22" s="105" t="n">
        <f aca="false">D9/(H9+Q22)*1000</f>
        <v>3.6101083032491</v>
      </c>
      <c r="E22" s="106" t="s">
        <v>16</v>
      </c>
      <c r="F22" s="101" t="n">
        <f aca="false">F9/(F9+O22)*1000</f>
        <v>1.75029171528588</v>
      </c>
      <c r="G22" s="105" t="n">
        <f aca="false">G9/(G9+P22)*1000</f>
        <v>1.13250283125708</v>
      </c>
      <c r="H22" s="105" t="n">
        <f aca="false">H9/(H9+Q22)*1000</f>
        <v>2.40673886883273</v>
      </c>
      <c r="I22" s="106" t="s">
        <v>16</v>
      </c>
      <c r="J22" s="102" t="n">
        <f aca="false">J9/O22*1000</f>
        <v>0.584453535943892</v>
      </c>
      <c r="K22" s="106" t="n">
        <f aca="false">K9/P22*1000</f>
        <v>0</v>
      </c>
      <c r="L22" s="107" t="n">
        <f aca="false">L9/Q22*1000</f>
        <v>1.20627261761158</v>
      </c>
      <c r="M22" s="108"/>
      <c r="N22" s="108"/>
      <c r="O22" s="104" t="n">
        <f aca="false">[1]出生数!G8</f>
        <v>1711</v>
      </c>
      <c r="P22" s="104" t="n">
        <f aca="false">[1]出生数!H8</f>
        <v>882</v>
      </c>
      <c r="Q22" s="104" t="n">
        <f aca="false">[1]出生数!I8</f>
        <v>829</v>
      </c>
    </row>
    <row r="23" customFormat="false" ht="25.5" hidden="false" customHeight="true" outlineLevel="0" collapsed="false">
      <c r="A23" s="93" t="s">
        <v>80</v>
      </c>
      <c r="B23" s="101" t="n">
        <f aca="false">B10/(F10+O23)*1000</f>
        <v>6.03318250377074</v>
      </c>
      <c r="C23" s="105" t="n">
        <f aca="false">C10/(G10+P23)*1000</f>
        <v>11.0497237569061</v>
      </c>
      <c r="D23" s="105" t="n">
        <f aca="false">D10/(H10+Q23)*1000</f>
        <v>0</v>
      </c>
      <c r="E23" s="106" t="s">
        <v>16</v>
      </c>
      <c r="F23" s="101" t="n">
        <f aca="false">F10/(F10+O23)*1000</f>
        <v>3.01659125188537</v>
      </c>
      <c r="G23" s="105" t="n">
        <f aca="false">G10/(G10+P23)*1000</f>
        <v>5.52486187845304</v>
      </c>
      <c r="H23" s="105" t="n">
        <f aca="false">H10/(H10+Q23)*1000</f>
        <v>0</v>
      </c>
      <c r="I23" s="106" t="s">
        <v>16</v>
      </c>
      <c r="J23" s="102" t="n">
        <f aca="false">J10/O23*1000</f>
        <v>3.02571860816944</v>
      </c>
      <c r="K23" s="106" t="n">
        <f aca="false">K10/P23*1000</f>
        <v>5.55555555555556</v>
      </c>
      <c r="L23" s="107" t="n">
        <f aca="false">L10/Q23*1000</f>
        <v>0</v>
      </c>
      <c r="M23" s="108"/>
      <c r="N23" s="108"/>
      <c r="O23" s="104" t="n">
        <f aca="false">[1]出生数!G9</f>
        <v>661</v>
      </c>
      <c r="P23" s="104" t="n">
        <f aca="false">[1]出生数!H9</f>
        <v>360</v>
      </c>
      <c r="Q23" s="104" t="n">
        <f aca="false">[1]出生数!I9</f>
        <v>301</v>
      </c>
    </row>
    <row r="24" customFormat="false" ht="25.5" hidden="false" customHeight="true" outlineLevel="0" collapsed="false">
      <c r="A24" s="93" t="s">
        <v>81</v>
      </c>
      <c r="B24" s="101" t="n">
        <f aca="false">B11/(F11+O24)*1000</f>
        <v>4.149377593361</v>
      </c>
      <c r="C24" s="105" t="n">
        <f aca="false">C11/(G11+P24)*1000</f>
        <v>4.66200466200466</v>
      </c>
      <c r="D24" s="105" t="n">
        <f aca="false">D11/(H11+Q24)*1000</f>
        <v>3.61881785283474</v>
      </c>
      <c r="E24" s="106" t="s">
        <v>16</v>
      </c>
      <c r="F24" s="101" t="n">
        <f aca="false">F11/(F11+O24)*1000</f>
        <v>2.963841138115</v>
      </c>
      <c r="G24" s="105" t="n">
        <f aca="false">G11/(G11+P24)*1000</f>
        <v>3.4965034965035</v>
      </c>
      <c r="H24" s="105" t="n">
        <f aca="false">H11/(H11+Q24)*1000</f>
        <v>2.41254523522316</v>
      </c>
      <c r="I24" s="106" t="s">
        <v>16</v>
      </c>
      <c r="J24" s="102" t="n">
        <f aca="false">J11/O24*1000</f>
        <v>1.18906064209275</v>
      </c>
      <c r="K24" s="106" t="n">
        <f aca="false">K11/P24*1000</f>
        <v>1.16959064327485</v>
      </c>
      <c r="L24" s="107" t="n">
        <f aca="false">L11/Q24*1000</f>
        <v>1.20918984280532</v>
      </c>
      <c r="M24" s="108"/>
      <c r="N24" s="108"/>
      <c r="O24" s="104" t="n">
        <f aca="false">[1]出生数!G10</f>
        <v>1682</v>
      </c>
      <c r="P24" s="104" t="n">
        <f aca="false">[1]出生数!H10</f>
        <v>855</v>
      </c>
      <c r="Q24" s="104" t="n">
        <f aca="false">[1]出生数!I10</f>
        <v>827</v>
      </c>
    </row>
    <row r="25" customFormat="false" ht="25.5" hidden="false" customHeight="true" outlineLevel="0" collapsed="false">
      <c r="A25" s="93" t="s">
        <v>82</v>
      </c>
      <c r="B25" s="101" t="n">
        <f aca="false">B12/(F12+O25)*1000</f>
        <v>1.5527950310559</v>
      </c>
      <c r="C25" s="105" t="n">
        <f aca="false">C12/(G12+P25)*1000</f>
        <v>0</v>
      </c>
      <c r="D25" s="105" t="n">
        <f aca="false">D12/(H12+Q25)*1000</f>
        <v>3.07692307692308</v>
      </c>
      <c r="E25" s="106" t="s">
        <v>16</v>
      </c>
      <c r="F25" s="101" t="n">
        <f aca="false">F12/(F12+O25)*1000</f>
        <v>0</v>
      </c>
      <c r="G25" s="105" t="n">
        <f aca="false">G12/(G12+P25)*1000</f>
        <v>0</v>
      </c>
      <c r="H25" s="105" t="n">
        <f aca="false">H12/(H12+Q25)*1000</f>
        <v>0</v>
      </c>
      <c r="I25" s="106" t="s">
        <v>16</v>
      </c>
      <c r="J25" s="102" t="n">
        <f aca="false">J12/O25*1000</f>
        <v>1.5527950310559</v>
      </c>
      <c r="K25" s="106" t="n">
        <f aca="false">K12/P25*1000</f>
        <v>0</v>
      </c>
      <c r="L25" s="107" t="n">
        <f aca="false">L12/Q25*1000</f>
        <v>3.07692307692308</v>
      </c>
      <c r="M25" s="108"/>
      <c r="N25" s="108"/>
      <c r="O25" s="104" t="n">
        <f aca="false">[1]出生数!G11</f>
        <v>644</v>
      </c>
      <c r="P25" s="104" t="n">
        <f aca="false">[1]出生数!H11</f>
        <v>319</v>
      </c>
      <c r="Q25" s="104" t="n">
        <f aca="false">[1]出生数!I11</f>
        <v>325</v>
      </c>
    </row>
    <row r="26" customFormat="false" ht="25.5" hidden="false" customHeight="true" outlineLevel="0" collapsed="false">
      <c r="A26" s="93" t="s">
        <v>83</v>
      </c>
      <c r="B26" s="101" t="n">
        <f aca="false">B13/(F13+O26)*1000</f>
        <v>4.65116279069768</v>
      </c>
      <c r="C26" s="105" t="n">
        <f aca="false">C13/(G13+P26)*1000</f>
        <v>3.05810397553517</v>
      </c>
      <c r="D26" s="105" t="n">
        <f aca="false">D13/(H13+Q26)*1000</f>
        <v>6.28930817610063</v>
      </c>
      <c r="E26" s="106" t="s">
        <v>16</v>
      </c>
      <c r="F26" s="101" t="n">
        <f aca="false">F13/(F13+O26)*1000</f>
        <v>4.65116279069768</v>
      </c>
      <c r="G26" s="105" t="n">
        <f aca="false">G13/(G13+P26)*1000</f>
        <v>3.05810397553517</v>
      </c>
      <c r="H26" s="105" t="n">
        <f aca="false">H13/(H13+Q26)*1000</f>
        <v>6.28930817610063</v>
      </c>
      <c r="I26" s="106" t="s">
        <v>16</v>
      </c>
      <c r="J26" s="102" t="n">
        <f aca="false">J13/O26*1000</f>
        <v>0</v>
      </c>
      <c r="K26" s="106" t="n">
        <f aca="false">K13/P26*1000</f>
        <v>0</v>
      </c>
      <c r="L26" s="107" t="n">
        <f aca="false">L13/Q26*1000</f>
        <v>0</v>
      </c>
      <c r="M26" s="108"/>
      <c r="N26" s="108"/>
      <c r="O26" s="104" t="n">
        <f aca="false">[1]出生数!G12</f>
        <v>642</v>
      </c>
      <c r="P26" s="104" t="n">
        <f aca="false">[1]出生数!H12</f>
        <v>326</v>
      </c>
      <c r="Q26" s="104" t="n">
        <f aca="false">[1]出生数!I12</f>
        <v>316</v>
      </c>
    </row>
    <row r="27" customFormat="false" ht="25.5" hidden="false" customHeight="true" outlineLevel="0" collapsed="false">
      <c r="A27" s="93" t="s">
        <v>84</v>
      </c>
      <c r="B27" s="101" t="n">
        <f aca="false">B14/(F14+O27)*1000</f>
        <v>4.56026058631922</v>
      </c>
      <c r="C27" s="105" t="n">
        <f aca="false">C14/(G14+P27)*1000</f>
        <v>2.58732212160414</v>
      </c>
      <c r="D27" s="105" t="n">
        <f aca="false">D14/(H14+Q27)*1000</f>
        <v>6.56167979002625</v>
      </c>
      <c r="E27" s="106" t="s">
        <v>16</v>
      </c>
      <c r="F27" s="101" t="n">
        <f aca="false">F14/(F14+O27)*1000</f>
        <v>3.25732899022801</v>
      </c>
      <c r="G27" s="105" t="n">
        <f aca="false">G14/(G14+P27)*1000</f>
        <v>1.29366106080207</v>
      </c>
      <c r="H27" s="105" t="n">
        <f aca="false">H14/(H14+Q27)*1000</f>
        <v>5.249343832021</v>
      </c>
      <c r="I27" s="106" t="s">
        <v>16</v>
      </c>
      <c r="J27" s="102" t="n">
        <f aca="false">J14/O27*1000</f>
        <v>1.30718954248366</v>
      </c>
      <c r="K27" s="106" t="n">
        <f aca="false">K14/P27*1000</f>
        <v>1.29533678756477</v>
      </c>
      <c r="L27" s="107" t="n">
        <f aca="false">L14/Q27*1000</f>
        <v>1.31926121372032</v>
      </c>
      <c r="M27" s="108"/>
      <c r="N27" s="108"/>
      <c r="O27" s="104" t="n">
        <f aca="false">[1]出生数!G13</f>
        <v>1530</v>
      </c>
      <c r="P27" s="104" t="n">
        <f aca="false">[1]出生数!H13</f>
        <v>772</v>
      </c>
      <c r="Q27" s="104" t="n">
        <f aca="false">[1]出生数!I13</f>
        <v>758</v>
      </c>
    </row>
    <row r="28" customFormat="false" ht="25.5" hidden="false" customHeight="true" outlineLevel="0" collapsed="false">
      <c r="A28" s="109" t="s">
        <v>85</v>
      </c>
      <c r="B28" s="110" t="n">
        <f aca="false">B15/(F15+O28)*1000</f>
        <v>2.46913580246914</v>
      </c>
      <c r="C28" s="111" t="n">
        <f aca="false">C15/(G15+P28)*1000</f>
        <v>2.52525252525253</v>
      </c>
      <c r="D28" s="111" t="n">
        <f aca="false">D15/(H15+Q28)*1000</f>
        <v>2.41545893719807</v>
      </c>
      <c r="E28" s="112" t="s">
        <v>16</v>
      </c>
      <c r="F28" s="110" t="n">
        <f aca="false">F15/(F15+O28)*1000</f>
        <v>1.23456790123457</v>
      </c>
      <c r="G28" s="111" t="n">
        <f aca="false">G15/(G15+P28)*1000</f>
        <v>2.52525252525253</v>
      </c>
      <c r="H28" s="111" t="n">
        <f aca="false">H15/(H15+Q28)*1000</f>
        <v>0</v>
      </c>
      <c r="I28" s="112" t="s">
        <v>16</v>
      </c>
      <c r="J28" s="113" t="n">
        <f aca="false">J15/O28*1000</f>
        <v>1.23609394313968</v>
      </c>
      <c r="K28" s="112" t="n">
        <f aca="false">K15/P28*1000</f>
        <v>0</v>
      </c>
      <c r="L28" s="114" t="n">
        <f aca="false">L15/Q28*1000</f>
        <v>2.41545893719807</v>
      </c>
      <c r="M28" s="108"/>
      <c r="N28" s="108"/>
      <c r="O28" s="104" t="n">
        <f aca="false">[1]出生数!G14</f>
        <v>809</v>
      </c>
      <c r="P28" s="104" t="n">
        <f aca="false">[1]出生数!H14</f>
        <v>395</v>
      </c>
      <c r="Q28" s="104" t="n">
        <f aca="false">[1]出生数!I14</f>
        <v>414</v>
      </c>
    </row>
    <row r="29" customFormat="false" ht="25.5" hidden="false" customHeight="true" outlineLevel="0" collapsed="false">
      <c r="M29" s="108"/>
      <c r="N29" s="108"/>
    </row>
  </sheetData>
  <sheetProtection sheet="true" objects="true" scenarios="true"/>
  <mergeCells count="8">
    <mergeCell ref="A3:A4"/>
    <mergeCell ref="B3:E3"/>
    <mergeCell ref="F3:I3"/>
    <mergeCell ref="J3:L3"/>
    <mergeCell ref="A16:A17"/>
    <mergeCell ref="B16:E16"/>
    <mergeCell ref="F16:I16"/>
    <mergeCell ref="J16:L16"/>
  </mergeCells>
  <printOptions headings="false" gridLines="false" gridLinesSet="true" horizontalCentered="false" verticalCentered="false"/>
  <pageMargins left="0.7875" right="0.529861111111111" top="0.979861111111111" bottom="0.170138888888889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W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0390625" defaultRowHeight="12.75" customHeight="false" zeroHeight="false" outlineLevelRow="0" outlineLevelCol="0"/>
  <cols>
    <col collapsed="false" customWidth="true" hidden="false" outlineLevel="0" max="1" min="1" style="1" width="9.63"/>
    <col collapsed="false" customWidth="true" hidden="false" outlineLevel="0" max="12" min="2" style="1" width="7.13"/>
    <col collapsed="false" customWidth="false" hidden="false" outlineLevel="0" max="13" min="13" style="1" width="9"/>
    <col collapsed="false" customWidth="true" hidden="false" outlineLevel="0" max="14" min="14" style="1" width="22.87"/>
    <col collapsed="false" customWidth="true" hidden="false" outlineLevel="0" max="17" min="15" style="1" width="11.26"/>
    <col collapsed="false" customWidth="true" hidden="false" outlineLevel="0" max="18" min="18" style="1" width="7.76"/>
    <col collapsed="false" customWidth="true" hidden="false" outlineLevel="0" max="20" min="19" style="1" width="5.26"/>
    <col collapsed="false" customWidth="true" hidden="false" outlineLevel="0" max="21" min="21" style="1" width="7.76"/>
    <col collapsed="false" customWidth="true" hidden="false" outlineLevel="0" max="22" min="22" style="1" width="5.26"/>
    <col collapsed="false" customWidth="false" hidden="false" outlineLevel="0" max="16384" min="23" style="1" width="9"/>
  </cols>
  <sheetData>
    <row r="1" customFormat="false" ht="30.75" hidden="false" customHeight="true" outlineLevel="0" collapsed="false">
      <c r="A1" s="115" t="s">
        <v>89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</row>
    <row r="2" customFormat="false" ht="13.8" hidden="false" customHeight="false" outlineLevel="0" collapsed="false">
      <c r="A2" s="80"/>
      <c r="B2" s="80"/>
      <c r="C2" s="80"/>
      <c r="D2" s="80"/>
      <c r="E2" s="80"/>
      <c r="F2" s="80"/>
      <c r="G2" s="80"/>
      <c r="H2" s="80"/>
      <c r="I2" s="80"/>
      <c r="J2" s="80"/>
      <c r="K2" s="80"/>
      <c r="L2" s="116" t="str">
        <f aca="false">'2　区・性別，22週以後－早期新生児別周産期死亡数・率'!$L$2</f>
        <v>平成30年</v>
      </c>
    </row>
    <row r="3" customFormat="false" ht="36" hidden="false" customHeight="true" outlineLevel="0" collapsed="false">
      <c r="A3" s="84" t="s">
        <v>90</v>
      </c>
      <c r="B3" s="85" t="s">
        <v>74</v>
      </c>
      <c r="C3" s="85"/>
      <c r="D3" s="85"/>
      <c r="E3" s="85"/>
      <c r="F3" s="85" t="s">
        <v>75</v>
      </c>
      <c r="G3" s="85"/>
      <c r="H3" s="85"/>
      <c r="I3" s="85"/>
      <c r="J3" s="86" t="s">
        <v>5</v>
      </c>
      <c r="K3" s="86"/>
      <c r="L3" s="86"/>
      <c r="N3" s="117"/>
      <c r="O3" s="117"/>
      <c r="P3" s="117"/>
      <c r="Q3" s="117"/>
      <c r="R3" s="117"/>
      <c r="S3" s="117"/>
      <c r="T3" s="117"/>
      <c r="U3" s="117"/>
      <c r="V3" s="117"/>
      <c r="W3" s="117"/>
    </row>
    <row r="4" customFormat="false" ht="21" hidden="false" customHeight="true" outlineLevel="0" collapsed="false">
      <c r="A4" s="84"/>
      <c r="B4" s="15" t="s">
        <v>10</v>
      </c>
      <c r="C4" s="15" t="s">
        <v>11</v>
      </c>
      <c r="D4" s="15" t="s">
        <v>12</v>
      </c>
      <c r="E4" s="15" t="s">
        <v>13</v>
      </c>
      <c r="F4" s="15" t="s">
        <v>10</v>
      </c>
      <c r="G4" s="15" t="s">
        <v>11</v>
      </c>
      <c r="H4" s="15" t="s">
        <v>12</v>
      </c>
      <c r="I4" s="15" t="s">
        <v>13</v>
      </c>
      <c r="J4" s="15" t="s">
        <v>10</v>
      </c>
      <c r="K4" s="15" t="s">
        <v>11</v>
      </c>
      <c r="L4" s="16" t="s">
        <v>12</v>
      </c>
      <c r="N4" s="87"/>
      <c r="O4" s="87"/>
      <c r="P4" s="88"/>
      <c r="Q4" s="87"/>
      <c r="R4" s="87"/>
      <c r="S4" s="87"/>
      <c r="T4" s="87"/>
      <c r="U4" s="87"/>
      <c r="V4" s="89"/>
      <c r="W4" s="117"/>
    </row>
    <row r="5" customFormat="false" ht="27" hidden="false" customHeight="true" outlineLevel="0" collapsed="false">
      <c r="A5" s="118" t="s">
        <v>10</v>
      </c>
      <c r="B5" s="119" t="n">
        <f aca="false">SUM(F5,J5)</f>
        <v>47</v>
      </c>
      <c r="C5" s="91" t="n">
        <f aca="false">SUM(G5,K5)</f>
        <v>22</v>
      </c>
      <c r="D5" s="91" t="n">
        <f aca="false">SUM(H5,L5)</f>
        <v>25</v>
      </c>
      <c r="E5" s="91" t="n">
        <f aca="false">I5</f>
        <v>0</v>
      </c>
      <c r="F5" s="91" t="n">
        <f aca="false">SUM(F7:F15)</f>
        <v>32</v>
      </c>
      <c r="G5" s="91" t="n">
        <f aca="false">SUM(G7:G15)</f>
        <v>14</v>
      </c>
      <c r="H5" s="91" t="n">
        <f aca="false">SUM(H7:H15)</f>
        <v>18</v>
      </c>
      <c r="I5" s="91" t="n">
        <f aca="false">SUM(I7:I15)</f>
        <v>0</v>
      </c>
      <c r="J5" s="91" t="n">
        <f aca="false">SUM(J7:J15)</f>
        <v>15</v>
      </c>
      <c r="K5" s="91" t="n">
        <f aca="false">SUM(K7:K15)</f>
        <v>8</v>
      </c>
      <c r="L5" s="92" t="n">
        <f aca="false">SUM(L7:L15)</f>
        <v>7</v>
      </c>
      <c r="N5" s="87"/>
      <c r="O5" s="87"/>
      <c r="P5" s="87"/>
      <c r="Q5" s="87"/>
      <c r="R5" s="87"/>
      <c r="S5" s="87"/>
      <c r="T5" s="87"/>
      <c r="U5" s="87"/>
      <c r="V5" s="87"/>
      <c r="W5" s="117"/>
    </row>
    <row r="6" customFormat="false" ht="27" hidden="false" customHeight="true" outlineLevel="0" collapsed="false">
      <c r="A6" s="120" t="s">
        <v>91</v>
      </c>
      <c r="B6" s="121" t="n">
        <f aca="false">SUM(F6,J6)</f>
        <v>0</v>
      </c>
      <c r="C6" s="46" t="n">
        <f aca="false">SUM(G6,K6)</f>
        <v>0</v>
      </c>
      <c r="D6" s="46" t="n">
        <f aca="false">SUM(H6,L6)</f>
        <v>0</v>
      </c>
      <c r="E6" s="46" t="n">
        <f aca="false">I6</f>
        <v>0</v>
      </c>
      <c r="F6" s="94" t="n">
        <f aca="false">SUM(G6:I6)</f>
        <v>0</v>
      </c>
      <c r="G6" s="122" t="n">
        <v>0</v>
      </c>
      <c r="H6" s="122" t="n">
        <v>0</v>
      </c>
      <c r="I6" s="122" t="n">
        <v>0</v>
      </c>
      <c r="J6" s="94" t="n">
        <f aca="false">SUM(K6:L6)</f>
        <v>0</v>
      </c>
      <c r="K6" s="122" t="n">
        <v>0</v>
      </c>
      <c r="L6" s="123" t="n">
        <v>0</v>
      </c>
      <c r="N6" s="87"/>
      <c r="O6" s="87"/>
      <c r="P6" s="87"/>
      <c r="Q6" s="87"/>
      <c r="R6" s="87"/>
      <c r="S6" s="87"/>
      <c r="T6" s="87"/>
      <c r="U6" s="87"/>
      <c r="V6" s="87"/>
      <c r="W6" s="117"/>
    </row>
    <row r="7" customFormat="false" ht="27" hidden="false" customHeight="true" outlineLevel="0" collapsed="false">
      <c r="A7" s="120" t="s">
        <v>92</v>
      </c>
      <c r="B7" s="121" t="n">
        <f aca="false">SUM(F7,J7)</f>
        <v>1</v>
      </c>
      <c r="C7" s="46" t="n">
        <f aca="false">SUM(G7,K7)</f>
        <v>1</v>
      </c>
      <c r="D7" s="46" t="n">
        <f aca="false">SUM(H7,L7)</f>
        <v>0</v>
      </c>
      <c r="E7" s="46" t="n">
        <f aca="false">I7</f>
        <v>0</v>
      </c>
      <c r="F7" s="94" t="n">
        <f aca="false">SUM(G7:I7)</f>
        <v>1</v>
      </c>
      <c r="G7" s="95" t="n">
        <v>1</v>
      </c>
      <c r="H7" s="95" t="n">
        <v>0</v>
      </c>
      <c r="I7" s="95" t="n">
        <v>0</v>
      </c>
      <c r="J7" s="94" t="n">
        <f aca="false">SUM(K7:L7)</f>
        <v>0</v>
      </c>
      <c r="K7" s="95" t="n">
        <v>0</v>
      </c>
      <c r="L7" s="96" t="n">
        <v>0</v>
      </c>
      <c r="N7" s="87"/>
      <c r="O7" s="97"/>
      <c r="P7" s="97"/>
      <c r="Q7" s="97"/>
      <c r="R7" s="97"/>
      <c r="S7" s="97"/>
      <c r="T7" s="97"/>
      <c r="U7" s="97"/>
      <c r="V7" s="97"/>
      <c r="W7" s="117"/>
    </row>
    <row r="8" customFormat="false" ht="27" hidden="false" customHeight="true" outlineLevel="0" collapsed="false">
      <c r="A8" s="120" t="s">
        <v>93</v>
      </c>
      <c r="B8" s="121" t="n">
        <f aca="false">SUM(F8,J8)</f>
        <v>5</v>
      </c>
      <c r="C8" s="46" t="n">
        <f aca="false">SUM(G8,K8)</f>
        <v>4</v>
      </c>
      <c r="D8" s="46" t="n">
        <f aca="false">SUM(H8,L8)</f>
        <v>1</v>
      </c>
      <c r="E8" s="46" t="n">
        <f aca="false">I8</f>
        <v>0</v>
      </c>
      <c r="F8" s="94" t="n">
        <f aca="false">SUM(G8:I8)</f>
        <v>4</v>
      </c>
      <c r="G8" s="95" t="n">
        <v>3</v>
      </c>
      <c r="H8" s="95" t="n">
        <v>1</v>
      </c>
      <c r="I8" s="95" t="n">
        <v>0</v>
      </c>
      <c r="J8" s="94" t="n">
        <f aca="false">SUM(K8:L8)</f>
        <v>1</v>
      </c>
      <c r="K8" s="95" t="n">
        <v>1</v>
      </c>
      <c r="L8" s="96" t="n">
        <v>0</v>
      </c>
      <c r="N8" s="87"/>
      <c r="O8" s="97"/>
      <c r="P8" s="97"/>
      <c r="Q8" s="97"/>
      <c r="R8" s="97"/>
      <c r="S8" s="97"/>
      <c r="T8" s="97"/>
      <c r="U8" s="97"/>
      <c r="V8" s="97"/>
      <c r="W8" s="117"/>
    </row>
    <row r="9" customFormat="false" ht="27" hidden="false" customHeight="true" outlineLevel="0" collapsed="false">
      <c r="A9" s="120" t="s">
        <v>94</v>
      </c>
      <c r="B9" s="121" t="n">
        <f aca="false">SUM(F9,J9)</f>
        <v>15</v>
      </c>
      <c r="C9" s="46" t="n">
        <f aca="false">SUM(G9,K9)</f>
        <v>4</v>
      </c>
      <c r="D9" s="46" t="n">
        <f aca="false">SUM(H9,L9)</f>
        <v>11</v>
      </c>
      <c r="E9" s="46" t="n">
        <f aca="false">I9</f>
        <v>0</v>
      </c>
      <c r="F9" s="94" t="n">
        <f aca="false">SUM(G9:I9)</f>
        <v>12</v>
      </c>
      <c r="G9" s="95" t="n">
        <v>3</v>
      </c>
      <c r="H9" s="95" t="n">
        <v>9</v>
      </c>
      <c r="I9" s="95" t="n">
        <v>0</v>
      </c>
      <c r="J9" s="94" t="n">
        <f aca="false">SUM(K9:L9)</f>
        <v>3</v>
      </c>
      <c r="K9" s="95" t="n">
        <v>1</v>
      </c>
      <c r="L9" s="96" t="n">
        <v>2</v>
      </c>
      <c r="N9" s="87"/>
      <c r="O9" s="97"/>
      <c r="P9" s="97"/>
      <c r="Q9" s="97"/>
      <c r="R9" s="97"/>
      <c r="S9" s="97"/>
      <c r="T9" s="97"/>
      <c r="U9" s="97"/>
      <c r="V9" s="97"/>
      <c r="W9" s="117"/>
    </row>
    <row r="10" customFormat="false" ht="27" hidden="false" customHeight="true" outlineLevel="0" collapsed="false">
      <c r="A10" s="120" t="s">
        <v>95</v>
      </c>
      <c r="B10" s="121" t="n">
        <f aca="false">SUM(F10,J10)</f>
        <v>10</v>
      </c>
      <c r="C10" s="46" t="n">
        <f aca="false">SUM(G10,K10)</f>
        <v>4</v>
      </c>
      <c r="D10" s="46" t="n">
        <f aca="false">SUM(H10,L10)</f>
        <v>6</v>
      </c>
      <c r="E10" s="46" t="n">
        <f aca="false">I10</f>
        <v>0</v>
      </c>
      <c r="F10" s="94" t="n">
        <f aca="false">SUM(G10:I10)</f>
        <v>8</v>
      </c>
      <c r="G10" s="95" t="n">
        <v>2</v>
      </c>
      <c r="H10" s="95" t="n">
        <v>6</v>
      </c>
      <c r="I10" s="95" t="n">
        <v>0</v>
      </c>
      <c r="J10" s="94" t="n">
        <f aca="false">SUM(K10:L10)</f>
        <v>2</v>
      </c>
      <c r="K10" s="95" t="n">
        <v>2</v>
      </c>
      <c r="L10" s="96" t="n">
        <v>0</v>
      </c>
      <c r="N10" s="87"/>
      <c r="O10" s="97"/>
      <c r="P10" s="97"/>
      <c r="Q10" s="97"/>
      <c r="R10" s="97"/>
      <c r="S10" s="97"/>
      <c r="T10" s="97"/>
      <c r="U10" s="97"/>
      <c r="V10" s="97"/>
      <c r="W10" s="117"/>
    </row>
    <row r="11" customFormat="false" ht="27" hidden="false" customHeight="true" outlineLevel="0" collapsed="false">
      <c r="A11" s="120" t="s">
        <v>96</v>
      </c>
      <c r="B11" s="121" t="n">
        <f aca="false">SUM(F11,J11)</f>
        <v>13</v>
      </c>
      <c r="C11" s="46" t="n">
        <f aca="false">SUM(G11,K11)</f>
        <v>7</v>
      </c>
      <c r="D11" s="46" t="n">
        <f aca="false">SUM(H11,L11)</f>
        <v>6</v>
      </c>
      <c r="E11" s="46" t="n">
        <f aca="false">I11</f>
        <v>0</v>
      </c>
      <c r="F11" s="94" t="n">
        <f aca="false">SUM(G11:I11)</f>
        <v>5</v>
      </c>
      <c r="G11" s="95" t="n">
        <v>3</v>
      </c>
      <c r="H11" s="95" t="n">
        <v>2</v>
      </c>
      <c r="I11" s="95" t="n">
        <v>0</v>
      </c>
      <c r="J11" s="94" t="n">
        <f aca="false">SUM(K11:L11)</f>
        <v>8</v>
      </c>
      <c r="K11" s="95" t="n">
        <v>4</v>
      </c>
      <c r="L11" s="96" t="n">
        <v>4</v>
      </c>
      <c r="N11" s="87"/>
      <c r="O11" s="97"/>
      <c r="P11" s="97"/>
      <c r="Q11" s="97"/>
      <c r="R11" s="97"/>
      <c r="S11" s="97"/>
      <c r="T11" s="97"/>
      <c r="U11" s="97"/>
      <c r="V11" s="97"/>
      <c r="W11" s="117"/>
    </row>
    <row r="12" customFormat="false" ht="27" hidden="false" customHeight="true" outlineLevel="0" collapsed="false">
      <c r="A12" s="120" t="s">
        <v>97</v>
      </c>
      <c r="B12" s="121" t="n">
        <f aca="false">SUM(F12,J12)</f>
        <v>3</v>
      </c>
      <c r="C12" s="46" t="n">
        <f aca="false">SUM(G12,K12)</f>
        <v>2</v>
      </c>
      <c r="D12" s="46" t="n">
        <f aca="false">SUM(H12,L12)</f>
        <v>1</v>
      </c>
      <c r="E12" s="46" t="n">
        <f aca="false">I12</f>
        <v>0</v>
      </c>
      <c r="F12" s="94" t="n">
        <f aca="false">SUM(G12:I12)</f>
        <v>2</v>
      </c>
      <c r="G12" s="95" t="n">
        <v>2</v>
      </c>
      <c r="H12" s="95" t="n">
        <v>0</v>
      </c>
      <c r="I12" s="95" t="n">
        <v>0</v>
      </c>
      <c r="J12" s="94" t="n">
        <f aca="false">SUM(K12:L12)</f>
        <v>1</v>
      </c>
      <c r="K12" s="95" t="n">
        <v>0</v>
      </c>
      <c r="L12" s="96" t="n">
        <v>1</v>
      </c>
      <c r="N12" s="87"/>
      <c r="O12" s="97"/>
      <c r="P12" s="97"/>
      <c r="Q12" s="97"/>
      <c r="R12" s="97"/>
      <c r="S12" s="97"/>
      <c r="T12" s="97"/>
      <c r="U12" s="97"/>
      <c r="V12" s="97"/>
      <c r="W12" s="117"/>
    </row>
    <row r="13" customFormat="false" ht="27" hidden="false" customHeight="true" outlineLevel="0" collapsed="false">
      <c r="A13" s="120" t="s">
        <v>98</v>
      </c>
      <c r="B13" s="121" t="n">
        <f aca="false">SUM(F13,J13)</f>
        <v>0</v>
      </c>
      <c r="C13" s="46" t="n">
        <f aca="false">SUM(G13,K13)</f>
        <v>0</v>
      </c>
      <c r="D13" s="46" t="n">
        <f aca="false">SUM(H13,L13)</f>
        <v>0</v>
      </c>
      <c r="E13" s="46" t="n">
        <f aca="false">I13</f>
        <v>0</v>
      </c>
      <c r="F13" s="94" t="n">
        <f aca="false">SUM(G13:I13)</f>
        <v>0</v>
      </c>
      <c r="G13" s="95" t="n">
        <v>0</v>
      </c>
      <c r="H13" s="95" t="n">
        <v>0</v>
      </c>
      <c r="I13" s="95" t="n">
        <v>0</v>
      </c>
      <c r="J13" s="94" t="n">
        <f aca="false">SUM(K13:L13)</f>
        <v>0</v>
      </c>
      <c r="K13" s="95" t="n">
        <v>0</v>
      </c>
      <c r="L13" s="96" t="n">
        <v>0</v>
      </c>
      <c r="N13" s="87"/>
      <c r="O13" s="97"/>
      <c r="P13" s="97"/>
      <c r="Q13" s="97"/>
      <c r="R13" s="97"/>
      <c r="S13" s="97"/>
      <c r="T13" s="97"/>
      <c r="U13" s="97"/>
      <c r="V13" s="97"/>
      <c r="W13" s="117"/>
    </row>
    <row r="14" customFormat="false" ht="27" hidden="false" customHeight="true" outlineLevel="0" collapsed="false">
      <c r="A14" s="120" t="s">
        <v>99</v>
      </c>
      <c r="B14" s="121" t="n">
        <f aca="false">SUM(F14,J14)</f>
        <v>0</v>
      </c>
      <c r="C14" s="46" t="n">
        <f aca="false">SUM(G14,K14)</f>
        <v>0</v>
      </c>
      <c r="D14" s="46" t="n">
        <f aca="false">SUM(H14,L14)</f>
        <v>0</v>
      </c>
      <c r="E14" s="46" t="n">
        <v>0</v>
      </c>
      <c r="F14" s="94" t="n">
        <v>0</v>
      </c>
      <c r="G14" s="95" t="n">
        <v>0</v>
      </c>
      <c r="H14" s="95" t="n">
        <v>0</v>
      </c>
      <c r="I14" s="95" t="n">
        <v>0</v>
      </c>
      <c r="J14" s="94" t="n">
        <f aca="false">SUM(K14:L14)</f>
        <v>0</v>
      </c>
      <c r="K14" s="95" t="n">
        <v>0</v>
      </c>
      <c r="L14" s="96" t="n">
        <v>0</v>
      </c>
      <c r="N14" s="87"/>
      <c r="O14" s="97"/>
      <c r="P14" s="97"/>
      <c r="Q14" s="97"/>
      <c r="R14" s="97"/>
      <c r="S14" s="97"/>
      <c r="T14" s="97"/>
      <c r="U14" s="97"/>
      <c r="V14" s="97"/>
      <c r="W14" s="117"/>
    </row>
    <row r="15" customFormat="false" ht="27" hidden="false" customHeight="true" outlineLevel="0" collapsed="false">
      <c r="A15" s="124" t="s">
        <v>13</v>
      </c>
      <c r="B15" s="94" t="n">
        <f aca="false">SUM(F15,J15)</f>
        <v>0</v>
      </c>
      <c r="C15" s="46" t="n">
        <f aca="false">SUM(G15,K15)</f>
        <v>0</v>
      </c>
      <c r="D15" s="46" t="n">
        <f aca="false">SUM(H15,L15)</f>
        <v>0</v>
      </c>
      <c r="E15" s="46" t="n">
        <f aca="false">I15</f>
        <v>0</v>
      </c>
      <c r="F15" s="94" t="n">
        <f aca="false">SUM(G15:I15)</f>
        <v>0</v>
      </c>
      <c r="G15" s="95" t="n">
        <v>0</v>
      </c>
      <c r="H15" s="95" t="n">
        <v>0</v>
      </c>
      <c r="I15" s="95" t="n">
        <v>0</v>
      </c>
      <c r="J15" s="94" t="n">
        <f aca="false">SUM(K15:L15)</f>
        <v>0</v>
      </c>
      <c r="K15" s="95" t="n">
        <v>0</v>
      </c>
      <c r="L15" s="96" t="n">
        <v>0</v>
      </c>
      <c r="N15" s="117"/>
      <c r="O15" s="117"/>
      <c r="P15" s="117"/>
      <c r="Q15" s="117"/>
      <c r="R15" s="117"/>
      <c r="S15" s="117"/>
      <c r="T15" s="117"/>
      <c r="U15" s="117"/>
      <c r="V15" s="117"/>
      <c r="W15" s="117"/>
    </row>
    <row r="16" customFormat="false" ht="36" hidden="false" customHeight="true" outlineLevel="0" collapsed="false">
      <c r="A16" s="98" t="s">
        <v>90</v>
      </c>
      <c r="B16" s="99" t="s">
        <v>86</v>
      </c>
      <c r="C16" s="99"/>
      <c r="D16" s="99"/>
      <c r="E16" s="99"/>
      <c r="F16" s="99" t="s">
        <v>87</v>
      </c>
      <c r="G16" s="99"/>
      <c r="H16" s="99"/>
      <c r="I16" s="99"/>
      <c r="J16" s="100" t="s">
        <v>88</v>
      </c>
      <c r="K16" s="100"/>
      <c r="L16" s="100"/>
      <c r="N16" s="117"/>
      <c r="O16" s="117"/>
      <c r="P16" s="117"/>
      <c r="Q16" s="117"/>
      <c r="R16" s="117"/>
      <c r="S16" s="117"/>
      <c r="T16" s="117"/>
      <c r="U16" s="117"/>
      <c r="V16" s="117"/>
      <c r="W16" s="117"/>
    </row>
    <row r="17" s="56" customFormat="true" ht="21" hidden="false" customHeight="true" outlineLevel="0" collapsed="false">
      <c r="A17" s="98"/>
      <c r="B17" s="15" t="s">
        <v>10</v>
      </c>
      <c r="C17" s="15" t="s">
        <v>11</v>
      </c>
      <c r="D17" s="15" t="s">
        <v>12</v>
      </c>
      <c r="E17" s="15" t="s">
        <v>13</v>
      </c>
      <c r="F17" s="15" t="s">
        <v>10</v>
      </c>
      <c r="G17" s="15" t="s">
        <v>11</v>
      </c>
      <c r="H17" s="15" t="s">
        <v>12</v>
      </c>
      <c r="I17" s="15" t="s">
        <v>13</v>
      </c>
      <c r="J17" s="15" t="s">
        <v>10</v>
      </c>
      <c r="K17" s="15" t="s">
        <v>11</v>
      </c>
      <c r="L17" s="16" t="s">
        <v>12</v>
      </c>
      <c r="Q17" s="1"/>
    </row>
    <row r="18" s="127" customFormat="true" ht="27" hidden="false" customHeight="true" outlineLevel="0" collapsed="false">
      <c r="A18" s="124" t="s">
        <v>10</v>
      </c>
      <c r="B18" s="125" t="n">
        <f aca="false">IF(B5=0,0,B5/(F5+N18)*1000)</f>
        <v>3.53915662650602</v>
      </c>
      <c r="C18" s="101" t="n">
        <f aca="false">IF(C5=0,0,C5/(G5+O18)*1000)</f>
        <v>3.25540100621486</v>
      </c>
      <c r="D18" s="101" t="n">
        <f aca="false">IF(D5=0,0,D5/(H5+P18)*1000)</f>
        <v>3.83318000613309</v>
      </c>
      <c r="E18" s="102" t="s">
        <v>16</v>
      </c>
      <c r="F18" s="101" t="n">
        <f aca="false">IF(F5=0,0,F5/(F5+N18)*1000)</f>
        <v>2.40963855421687</v>
      </c>
      <c r="G18" s="101" t="n">
        <f aca="false">IF(G5=0,0,G5/(G5+O18)*1000)</f>
        <v>2.07161882213673</v>
      </c>
      <c r="H18" s="101" t="n">
        <f aca="false">IF(H5=0,0,H5/(H5+P18)*1000)</f>
        <v>2.75988960441582</v>
      </c>
      <c r="I18" s="102" t="s">
        <v>16</v>
      </c>
      <c r="J18" s="101" t="n">
        <f aca="false">IF(J5=0,0,J5/N18*1000)</f>
        <v>1.13224637681159</v>
      </c>
      <c r="K18" s="101" t="n">
        <f aca="false">IF(K5=0,0,K5/O18*1000)</f>
        <v>1.18623962040332</v>
      </c>
      <c r="L18" s="126" t="n">
        <f aca="false">IF(L5=0,0,L5/P18*1000)</f>
        <v>1.07626076260763</v>
      </c>
      <c r="N18" s="104" t="n">
        <f aca="false">[1]出生数!G22</f>
        <v>13248</v>
      </c>
      <c r="O18" s="104" t="n">
        <f aca="false">[1]出生数!H22</f>
        <v>6744</v>
      </c>
      <c r="P18" s="104" t="n">
        <f aca="false">[1]出生数!I22</f>
        <v>6504</v>
      </c>
      <c r="Q18" s="1"/>
    </row>
    <row r="19" customFormat="false" ht="27" hidden="false" customHeight="true" outlineLevel="0" collapsed="false">
      <c r="A19" s="120" t="s">
        <v>91</v>
      </c>
      <c r="B19" s="125" t="n">
        <f aca="false">IF(B6=0,0,B6/(F6+N19)*1000)</f>
        <v>0</v>
      </c>
      <c r="C19" s="105" t="n">
        <f aca="false">IF(C6=0,0,C6/(G6+O19)*1000)</f>
        <v>0</v>
      </c>
      <c r="D19" s="105" t="n">
        <f aca="false">IF(D6=0,0,D6/(H6+P19)*1000)</f>
        <v>0</v>
      </c>
      <c r="E19" s="106" t="s">
        <v>16</v>
      </c>
      <c r="F19" s="101" t="n">
        <f aca="false">IF(F6=0,0,F6/(F6+N19)*1000)</f>
        <v>0</v>
      </c>
      <c r="G19" s="105" t="n">
        <f aca="false">IF(G6=0,0,G6/(G6+O19)*1000)</f>
        <v>0</v>
      </c>
      <c r="H19" s="105" t="n">
        <f aca="false">IF(H6=0,0,H6/(H6+P19)*1000)</f>
        <v>0</v>
      </c>
      <c r="I19" s="106" t="s">
        <v>16</v>
      </c>
      <c r="J19" s="101" t="n">
        <f aca="false">IF(J6=0,0,J6/N19*1000)</f>
        <v>0</v>
      </c>
      <c r="K19" s="105" t="n">
        <f aca="false">IF(K6=0,0,K6/O19*1000)</f>
        <v>0</v>
      </c>
      <c r="L19" s="128" t="n">
        <f aca="false">IF(L6=0,0,L6/P19*1000)</f>
        <v>0</v>
      </c>
      <c r="N19" s="104" t="n">
        <f aca="false">[1]出生数!G23</f>
        <v>3</v>
      </c>
      <c r="O19" s="104" t="n">
        <f aca="false">[1]出生数!H23</f>
        <v>0</v>
      </c>
      <c r="P19" s="104" t="n">
        <f aca="false">[1]出生数!I23</f>
        <v>3</v>
      </c>
      <c r="Q19" s="56"/>
    </row>
    <row r="20" customFormat="false" ht="27" hidden="false" customHeight="true" outlineLevel="0" collapsed="false">
      <c r="A20" s="120" t="s">
        <v>92</v>
      </c>
      <c r="B20" s="125" t="n">
        <f aca="false">IF(B7=0,0,B7/(F7+N20)*1000)</f>
        <v>9.70873786407767</v>
      </c>
      <c r="C20" s="105" t="n">
        <f aca="false">IF(C7=0,0,C7/(G7+O20)*1000)</f>
        <v>16.3934426229508</v>
      </c>
      <c r="D20" s="105" t="n">
        <f aca="false">IF(D7=0,0,D7/(H7+P20)*1000)</f>
        <v>0</v>
      </c>
      <c r="E20" s="106" t="s">
        <v>16</v>
      </c>
      <c r="F20" s="101" t="n">
        <f aca="false">IF(F7=0,0,F7/(F7+N20)*1000)</f>
        <v>9.70873786407767</v>
      </c>
      <c r="G20" s="105" t="n">
        <f aca="false">IF(G7=0,0,G7/(G7+O20)*1000)</f>
        <v>16.3934426229508</v>
      </c>
      <c r="H20" s="105" t="n">
        <f aca="false">IF(H7=0,0,H7/(H7+P20)*1000)</f>
        <v>0</v>
      </c>
      <c r="I20" s="106" t="s">
        <v>16</v>
      </c>
      <c r="J20" s="101" t="n">
        <f aca="false">IF(J7=0,0,J7/N20*1000)</f>
        <v>0</v>
      </c>
      <c r="K20" s="105" t="n">
        <f aca="false">IF(K7=0,0,K7/O20*1000)</f>
        <v>0</v>
      </c>
      <c r="L20" s="128" t="n">
        <f aca="false">IF(L7=0,0,L7/P20*1000)</f>
        <v>0</v>
      </c>
      <c r="N20" s="129" t="n">
        <f aca="false">[1]出生数!G24</f>
        <v>102</v>
      </c>
      <c r="O20" s="129" t="n">
        <f aca="false">[1]出生数!H24</f>
        <v>60</v>
      </c>
      <c r="P20" s="129" t="n">
        <f aca="false">[1]出生数!I24</f>
        <v>42</v>
      </c>
      <c r="Q20" s="127"/>
    </row>
    <row r="21" customFormat="false" ht="27" hidden="false" customHeight="true" outlineLevel="0" collapsed="false">
      <c r="A21" s="120" t="s">
        <v>93</v>
      </c>
      <c r="B21" s="125" t="n">
        <f aca="false">IF(B8=0,0,B8/(F8+N21)*1000)</f>
        <v>4.42869796279894</v>
      </c>
      <c r="C21" s="105" t="n">
        <f aca="false">IF(C8=0,0,C8/(G8+O21)*1000)</f>
        <v>7.07964601769912</v>
      </c>
      <c r="D21" s="105" t="n">
        <f aca="false">IF(D8=0,0,D8/(H8+P21)*1000)</f>
        <v>1.77304964539007</v>
      </c>
      <c r="E21" s="106" t="s">
        <v>16</v>
      </c>
      <c r="F21" s="101" t="n">
        <f aca="false">IF(F8=0,0,F8/(F8+N21)*1000)</f>
        <v>3.54295837023915</v>
      </c>
      <c r="G21" s="105" t="n">
        <f aca="false">IF(G8=0,0,G8/(G8+O21)*1000)</f>
        <v>5.30973451327434</v>
      </c>
      <c r="H21" s="105" t="n">
        <f aca="false">IF(H8=0,0,H8/(H8+P21)*1000)</f>
        <v>1.77304964539007</v>
      </c>
      <c r="I21" s="106" t="s">
        <v>16</v>
      </c>
      <c r="J21" s="101" t="n">
        <f aca="false">IF(J8=0,0,J8/N21*1000)</f>
        <v>0.888888888888889</v>
      </c>
      <c r="K21" s="105" t="n">
        <f aca="false">IF(K8=0,0,K8/O21*1000)</f>
        <v>1.77935943060498</v>
      </c>
      <c r="L21" s="128" t="n">
        <f aca="false">IF(L8=0,0,L8/P21*1000)</f>
        <v>0</v>
      </c>
      <c r="N21" s="129" t="n">
        <f aca="false">[1]出生数!G25</f>
        <v>1125</v>
      </c>
      <c r="O21" s="129" t="n">
        <f aca="false">[1]出生数!H25</f>
        <v>562</v>
      </c>
      <c r="P21" s="129" t="n">
        <f aca="false">[1]出生数!I25</f>
        <v>563</v>
      </c>
    </row>
    <row r="22" customFormat="false" ht="27" hidden="false" customHeight="true" outlineLevel="0" collapsed="false">
      <c r="A22" s="120" t="s">
        <v>94</v>
      </c>
      <c r="B22" s="125" t="n">
        <f aca="false">IF(B9=0,0,B9/(F9+N22)*1000)</f>
        <v>4.60405156537753</v>
      </c>
      <c r="C22" s="105" t="n">
        <f aca="false">IF(C9=0,0,C9/(G9+O22)*1000)</f>
        <v>2.46609124537608</v>
      </c>
      <c r="D22" s="105" t="n">
        <f aca="false">IF(D9=0,0,D9/(H9+P22)*1000)</f>
        <v>6.72371638141809</v>
      </c>
      <c r="E22" s="106" t="s">
        <v>16</v>
      </c>
      <c r="F22" s="101" t="n">
        <f aca="false">IF(F9=0,0,F9/(F9+N22)*1000)</f>
        <v>3.68324125230203</v>
      </c>
      <c r="G22" s="105" t="n">
        <f aca="false">IF(G9=0,0,G9/(G9+O22)*1000)</f>
        <v>1.84956843403206</v>
      </c>
      <c r="H22" s="105" t="n">
        <f aca="false">IF(H9=0,0,H9/(H9+P22)*1000)</f>
        <v>5.50122249388753</v>
      </c>
      <c r="I22" s="106" t="s">
        <v>16</v>
      </c>
      <c r="J22" s="101" t="n">
        <f aca="false">IF(J9=0,0,J9/N22*1000)</f>
        <v>0.924214417744917</v>
      </c>
      <c r="K22" s="105" t="n">
        <f aca="false">IF(K9=0,0,K9/O22*1000)</f>
        <v>0.617665225447807</v>
      </c>
      <c r="L22" s="128" t="n">
        <f aca="false">IF(L9=0,0,L9/P22*1000)</f>
        <v>1.22925629993854</v>
      </c>
      <c r="N22" s="104" t="n">
        <f aca="false">[1]出生数!G26</f>
        <v>3246</v>
      </c>
      <c r="O22" s="104" t="n">
        <f aca="false">[1]出生数!H26</f>
        <v>1619</v>
      </c>
      <c r="P22" s="104" t="n">
        <f aca="false">[1]出生数!I26</f>
        <v>1627</v>
      </c>
    </row>
    <row r="23" customFormat="false" ht="27" hidden="false" customHeight="true" outlineLevel="0" collapsed="false">
      <c r="A23" s="120" t="s">
        <v>95</v>
      </c>
      <c r="B23" s="125" t="n">
        <f aca="false">IF(B10=0,0,B10/(F10+N23)*1000)</f>
        <v>2.08724692131079</v>
      </c>
      <c r="C23" s="105" t="n">
        <f aca="false">IF(C10=0,0,C10/(G10+O23)*1000)</f>
        <v>1.63331972233565</v>
      </c>
      <c r="D23" s="105" t="n">
        <f aca="false">IF(D10=0,0,D10/(H10+P23)*1000)</f>
        <v>2.56191289496157</v>
      </c>
      <c r="E23" s="106" t="s">
        <v>16</v>
      </c>
      <c r="F23" s="101" t="n">
        <f aca="false">IF(F10=0,0,F10/(F10+N23)*1000)</f>
        <v>1.66979753704863</v>
      </c>
      <c r="G23" s="105" t="n">
        <f aca="false">IF(G10=0,0,G10/(G10+O23)*1000)</f>
        <v>0.816659861167824</v>
      </c>
      <c r="H23" s="105" t="n">
        <f aca="false">IF(H10=0,0,H10/(H10+P23)*1000)</f>
        <v>2.56191289496157</v>
      </c>
      <c r="I23" s="106" t="s">
        <v>16</v>
      </c>
      <c r="J23" s="101" t="n">
        <f aca="false">IF(J10=0,0,J10/N23*1000)</f>
        <v>0.418147606104955</v>
      </c>
      <c r="K23" s="105" t="n">
        <f aca="false">IF(K10=0,0,K10/O23*1000)</f>
        <v>0.81732733959951</v>
      </c>
      <c r="L23" s="128" t="n">
        <f aca="false">IF(L10=0,0,L10/P23*1000)</f>
        <v>0</v>
      </c>
      <c r="N23" s="104" t="n">
        <f aca="false">[1]出生数!G27</f>
        <v>4783</v>
      </c>
      <c r="O23" s="104" t="n">
        <f aca="false">[1]出生数!H27</f>
        <v>2447</v>
      </c>
      <c r="P23" s="104" t="n">
        <f aca="false">[1]出生数!I27</f>
        <v>2336</v>
      </c>
    </row>
    <row r="24" customFormat="false" ht="27" hidden="false" customHeight="true" outlineLevel="0" collapsed="false">
      <c r="A24" s="120" t="s">
        <v>96</v>
      </c>
      <c r="B24" s="125" t="n">
        <f aca="false">IF(B11=0,0,B11/(F11+N24)*1000)</f>
        <v>4.01854714064915</v>
      </c>
      <c r="C24" s="105" t="n">
        <f aca="false">IF(C11=0,0,C11/(G11+O24)*1000)</f>
        <v>4.19412822049131</v>
      </c>
      <c r="D24" s="105" t="n">
        <f aca="false">IF(D11=0,0,D11/(H11+P24)*1000)</f>
        <v>3.83141762452107</v>
      </c>
      <c r="E24" s="106" t="s">
        <v>16</v>
      </c>
      <c r="F24" s="101" t="n">
        <f aca="false">IF(F11=0,0,F11/(F11+N24)*1000)</f>
        <v>1.54559505409583</v>
      </c>
      <c r="G24" s="105" t="n">
        <f aca="false">IF(G11=0,0,G11/(G11+O24)*1000)</f>
        <v>1.79748352306771</v>
      </c>
      <c r="H24" s="105" t="n">
        <f aca="false">IF(H11=0,0,H11/(H11+P24)*1000)</f>
        <v>1.27713920817369</v>
      </c>
      <c r="I24" s="106" t="s">
        <v>16</v>
      </c>
      <c r="J24" s="101" t="n">
        <f aca="false">IF(J11=0,0,J11/N24*1000)</f>
        <v>2.47678018575851</v>
      </c>
      <c r="K24" s="105" t="n">
        <f aca="false">IF(K11=0,0,K11/O24*1000)</f>
        <v>2.40096038415366</v>
      </c>
      <c r="L24" s="128" t="n">
        <f aca="false">IF(L11=0,0,L11/P24*1000)</f>
        <v>2.55754475703325</v>
      </c>
      <c r="N24" s="104" t="n">
        <f aca="false">[1]出生数!G28</f>
        <v>3230</v>
      </c>
      <c r="O24" s="104" t="n">
        <f aca="false">[1]出生数!H28</f>
        <v>1666</v>
      </c>
      <c r="P24" s="104" t="n">
        <f aca="false">[1]出生数!I28</f>
        <v>1564</v>
      </c>
    </row>
    <row r="25" customFormat="false" ht="27" hidden="false" customHeight="true" outlineLevel="0" collapsed="false">
      <c r="A25" s="120" t="s">
        <v>97</v>
      </c>
      <c r="B25" s="125" t="n">
        <f aca="false">IF(B12=0,0,B12/(F12+N25)*1000)</f>
        <v>4.04858299595142</v>
      </c>
      <c r="C25" s="105" t="n">
        <f aca="false">IF(C12=0,0,C12/(G12+O25)*1000)</f>
        <v>5.26315789473684</v>
      </c>
      <c r="D25" s="105" t="n">
        <f aca="false">IF(D12=0,0,D12/(H12+P25)*1000)</f>
        <v>2.77008310249308</v>
      </c>
      <c r="E25" s="106" t="s">
        <v>16</v>
      </c>
      <c r="F25" s="101" t="n">
        <f aca="false">IF(F12=0,0,F12/(F12+N25)*1000)</f>
        <v>2.69905533063428</v>
      </c>
      <c r="G25" s="105" t="n">
        <f aca="false">IF(G12=0,0,G12/(G12+O25)*1000)</f>
        <v>5.26315789473684</v>
      </c>
      <c r="H25" s="105" t="n">
        <f aca="false">IF(H12=0,0,H12/(H12+P25)*1000)</f>
        <v>0</v>
      </c>
      <c r="I25" s="106" t="s">
        <v>16</v>
      </c>
      <c r="J25" s="101" t="n">
        <f aca="false">IF(J12=0,0,J12/N25*1000)</f>
        <v>1.3531799729364</v>
      </c>
      <c r="K25" s="105" t="n">
        <f aca="false">IF(K12=0,0,K12/O25*1000)</f>
        <v>0</v>
      </c>
      <c r="L25" s="128" t="n">
        <f aca="false">IF(L12=0,0,L12/P25*1000)</f>
        <v>2.77008310249308</v>
      </c>
      <c r="N25" s="104" t="n">
        <f aca="false">[1]出生数!G29</f>
        <v>739</v>
      </c>
      <c r="O25" s="104" t="n">
        <f aca="false">[1]出生数!H29</f>
        <v>378</v>
      </c>
      <c r="P25" s="104" t="n">
        <f aca="false">[1]出生数!I29</f>
        <v>361</v>
      </c>
    </row>
    <row r="26" customFormat="false" ht="27" hidden="false" customHeight="true" outlineLevel="0" collapsed="false">
      <c r="A26" s="120" t="s">
        <v>98</v>
      </c>
      <c r="B26" s="125" t="n">
        <f aca="false">IF(B13=0,0,B13/(F13+N26)*1000)</f>
        <v>0</v>
      </c>
      <c r="C26" s="105" t="n">
        <f aca="false">IF(C13=0,0,C13/(G13+O26)*1000)</f>
        <v>0</v>
      </c>
      <c r="D26" s="105" t="n">
        <f aca="false">IF(D13=0,0,D13/(H13+P26)*1000)</f>
        <v>0</v>
      </c>
      <c r="E26" s="106" t="s">
        <v>16</v>
      </c>
      <c r="F26" s="101" t="n">
        <f aca="false">IF(F13=0,0,F13/(F13+N26)*1000)</f>
        <v>0</v>
      </c>
      <c r="G26" s="105" t="n">
        <f aca="false">IF(G13=0,0,G13/(G13+O26)*1000)</f>
        <v>0</v>
      </c>
      <c r="H26" s="105" t="n">
        <f aca="false">IF(H13=0,0,H13/(H13+P26)*1000)</f>
        <v>0</v>
      </c>
      <c r="I26" s="106" t="s">
        <v>16</v>
      </c>
      <c r="J26" s="101" t="n">
        <f aca="false">IF(J13=0,0,J13/N26*1000)</f>
        <v>0</v>
      </c>
      <c r="K26" s="105" t="n">
        <f aca="false">IF(K13=0,0,K13/O26*1000)</f>
        <v>0</v>
      </c>
      <c r="L26" s="128" t="n">
        <f aca="false">IF(L13=0,0,L13/P26*1000)</f>
        <v>0</v>
      </c>
      <c r="N26" s="104" t="n">
        <f aca="false">[1]出生数!G30</f>
        <v>20</v>
      </c>
      <c r="O26" s="104" t="n">
        <f aca="false">[1]出生数!H30</f>
        <v>12</v>
      </c>
      <c r="P26" s="104" t="n">
        <f aca="false">[1]出生数!I30</f>
        <v>8</v>
      </c>
    </row>
    <row r="27" customFormat="false" ht="27" hidden="false" customHeight="true" outlineLevel="0" collapsed="false">
      <c r="A27" s="130" t="s">
        <v>99</v>
      </c>
      <c r="B27" s="131" t="n">
        <f aca="false">IF(B14=0,0,B14/(F14+N27)*1000)</f>
        <v>0</v>
      </c>
      <c r="C27" s="111" t="n">
        <f aca="false">IF(C14=0,0,C14/(G14+O27)*1000)</f>
        <v>0</v>
      </c>
      <c r="D27" s="111" t="n">
        <f aca="false">IF(D14=0,0,D14/(H14+P27)*1000)</f>
        <v>0</v>
      </c>
      <c r="E27" s="112" t="s">
        <v>16</v>
      </c>
      <c r="F27" s="110" t="n">
        <f aca="false">IF(F14=0,0,F14/(F14+N27)*1000)</f>
        <v>0</v>
      </c>
      <c r="G27" s="111" t="n">
        <f aca="false">IF(G14=0,0,G14/(G14+O27)*1000)</f>
        <v>0</v>
      </c>
      <c r="H27" s="111" t="n">
        <f aca="false">IF(H14=0,0,H14/(H14+P27)*1000)</f>
        <v>0</v>
      </c>
      <c r="I27" s="112" t="s">
        <v>16</v>
      </c>
      <c r="J27" s="110" t="n">
        <f aca="false">IF(J14=0,0,J14/N27*1000)</f>
        <v>0</v>
      </c>
      <c r="K27" s="111" t="n">
        <f aca="false">IF(K14=0,0,K14/O27*1000)</f>
        <v>0</v>
      </c>
      <c r="L27" s="132" t="n">
        <f aca="false">IF(L14=0,0,L14/P27*1000)</f>
        <v>0</v>
      </c>
      <c r="N27" s="104" t="n">
        <f aca="false">[1]出生数!G31</f>
        <v>0</v>
      </c>
      <c r="O27" s="104" t="n">
        <f aca="false">[1]出生数!H31</f>
        <v>0</v>
      </c>
      <c r="P27" s="104" t="n">
        <f aca="false">[1]出生数!I31</f>
        <v>0</v>
      </c>
    </row>
  </sheetData>
  <sheetProtection sheet="true" objects="true" scenarios="true"/>
  <mergeCells count="9">
    <mergeCell ref="A1:L1"/>
    <mergeCell ref="A3:A4"/>
    <mergeCell ref="B3:E3"/>
    <mergeCell ref="F3:I3"/>
    <mergeCell ref="J3:L3"/>
    <mergeCell ref="A16:A17"/>
    <mergeCell ref="B16:E16"/>
    <mergeCell ref="F16:I16"/>
    <mergeCell ref="J16:L16"/>
  </mergeCells>
  <printOptions headings="false" gridLines="false" gridLinesSet="true" horizontalCentered="false" verticalCentered="false"/>
  <pageMargins left="0.7875" right="0.529861111111111" top="0.979861111111111" bottom="0.170138888888889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B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0390625" defaultRowHeight="12.75" customHeight="false" zeroHeight="false" outlineLevelRow="0" outlineLevelCol="0"/>
  <cols>
    <col collapsed="false" customWidth="true" hidden="false" outlineLevel="0" max="1" min="1" style="1" width="12.37"/>
    <col collapsed="false" customWidth="true" hidden="false" outlineLevel="0" max="11" min="2" style="1" width="6.88"/>
    <col collapsed="false" customWidth="true" hidden="false" outlineLevel="0" max="12" min="12" style="117" width="6.88"/>
    <col collapsed="false" customWidth="false" hidden="false" outlineLevel="0" max="13" min="13" style="1" width="9"/>
    <col collapsed="false" customWidth="true" hidden="false" outlineLevel="0" max="14" min="14" style="1" width="14.37"/>
    <col collapsed="false" customWidth="true" hidden="false" outlineLevel="0" max="22" min="15" style="1" width="5.76"/>
    <col collapsed="false" customWidth="true" hidden="false" outlineLevel="0" max="23" min="23" style="1" width="5.26"/>
    <col collapsed="false" customWidth="true" hidden="false" outlineLevel="0" max="28" min="24" style="1" width="9.13"/>
    <col collapsed="false" customWidth="false" hidden="false" outlineLevel="0" max="16384" min="29" style="1" width="9"/>
  </cols>
  <sheetData>
    <row r="1" customFormat="false" ht="13.8" hidden="false" customHeight="false" outlineLevel="0" collapsed="false">
      <c r="A1" s="82" t="s">
        <v>100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133"/>
    </row>
    <row r="2" customFormat="false" ht="12.75" hidden="false" customHeight="true" outlineLevel="0" collapsed="false">
      <c r="A2" s="80"/>
      <c r="B2" s="80"/>
      <c r="C2" s="80"/>
      <c r="D2" s="80"/>
      <c r="E2" s="80"/>
      <c r="F2" s="80"/>
      <c r="G2" s="80"/>
      <c r="H2" s="80"/>
      <c r="I2" s="80"/>
      <c r="J2" s="80"/>
      <c r="K2" s="80"/>
      <c r="L2" s="116" t="str">
        <f aca="false">'2　区・性別，22週以後－早期新生児別周産期死亡数・率'!$L$2</f>
        <v>平成30年</v>
      </c>
      <c r="N2" s="117"/>
      <c r="O2" s="117"/>
      <c r="P2" s="117"/>
      <c r="Q2" s="117"/>
      <c r="R2" s="117"/>
      <c r="S2" s="117"/>
      <c r="T2" s="117"/>
      <c r="U2" s="117"/>
      <c r="V2" s="117"/>
      <c r="W2" s="117"/>
      <c r="X2" s="117"/>
      <c r="Y2" s="117"/>
      <c r="Z2" s="117"/>
      <c r="AA2" s="117"/>
      <c r="AB2" s="117"/>
    </row>
    <row r="3" customFormat="false" ht="36" hidden="false" customHeight="true" outlineLevel="0" collapsed="false">
      <c r="A3" s="10" t="s">
        <v>101</v>
      </c>
      <c r="B3" s="85" t="s">
        <v>74</v>
      </c>
      <c r="C3" s="85"/>
      <c r="D3" s="85"/>
      <c r="E3" s="85"/>
      <c r="F3" s="85" t="s">
        <v>75</v>
      </c>
      <c r="G3" s="85"/>
      <c r="H3" s="85"/>
      <c r="I3" s="85"/>
      <c r="J3" s="86" t="s">
        <v>5</v>
      </c>
      <c r="K3" s="86"/>
      <c r="L3" s="86"/>
      <c r="N3" s="87"/>
      <c r="O3" s="87"/>
      <c r="P3" s="87"/>
      <c r="Q3" s="87"/>
      <c r="R3" s="87"/>
      <c r="S3" s="87"/>
      <c r="T3" s="87"/>
      <c r="U3" s="87"/>
      <c r="V3" s="87"/>
      <c r="W3" s="87"/>
      <c r="X3" s="117"/>
      <c r="Y3" s="117"/>
      <c r="Z3" s="117"/>
      <c r="AA3" s="117"/>
      <c r="AB3" s="117"/>
    </row>
    <row r="4" customFormat="false" ht="21" hidden="false" customHeight="true" outlineLevel="0" collapsed="false">
      <c r="A4" s="10"/>
      <c r="B4" s="15" t="s">
        <v>10</v>
      </c>
      <c r="C4" s="15" t="s">
        <v>11</v>
      </c>
      <c r="D4" s="15" t="s">
        <v>12</v>
      </c>
      <c r="E4" s="15" t="s">
        <v>13</v>
      </c>
      <c r="F4" s="15" t="s">
        <v>10</v>
      </c>
      <c r="G4" s="15" t="s">
        <v>11</v>
      </c>
      <c r="H4" s="15" t="s">
        <v>12</v>
      </c>
      <c r="I4" s="15" t="s">
        <v>13</v>
      </c>
      <c r="J4" s="15" t="s">
        <v>10</v>
      </c>
      <c r="K4" s="15" t="s">
        <v>11</v>
      </c>
      <c r="L4" s="16" t="s">
        <v>12</v>
      </c>
      <c r="N4" s="87"/>
      <c r="O4" s="87"/>
      <c r="P4" s="88"/>
      <c r="Q4" s="87"/>
      <c r="R4" s="87"/>
      <c r="S4" s="87"/>
      <c r="T4" s="87"/>
      <c r="U4" s="87"/>
      <c r="V4" s="89"/>
      <c r="W4" s="87"/>
      <c r="X4" s="117"/>
      <c r="Y4" s="117"/>
      <c r="Z4" s="117"/>
      <c r="AA4" s="117"/>
      <c r="AB4" s="117"/>
    </row>
    <row r="5" customFormat="false" ht="24.75" hidden="false" customHeight="true" outlineLevel="0" collapsed="false">
      <c r="A5" s="134" t="s">
        <v>10</v>
      </c>
      <c r="B5" s="91" t="n">
        <f aca="false">SUM(F5,J5)</f>
        <v>47</v>
      </c>
      <c r="C5" s="91" t="n">
        <f aca="false">SUM(G5,K5)</f>
        <v>22</v>
      </c>
      <c r="D5" s="91" t="n">
        <f aca="false">SUM(H5,L5)</f>
        <v>25</v>
      </c>
      <c r="E5" s="91" t="n">
        <f aca="false">I5</f>
        <v>0</v>
      </c>
      <c r="F5" s="91" t="n">
        <f aca="false">SUM(F6:F17)</f>
        <v>32</v>
      </c>
      <c r="G5" s="91" t="n">
        <f aca="false">SUM(G6:G17)</f>
        <v>14</v>
      </c>
      <c r="H5" s="91" t="n">
        <f aca="false">SUM(H6:H17)</f>
        <v>18</v>
      </c>
      <c r="I5" s="91" t="n">
        <f aca="false">SUM(I6:I17)</f>
        <v>0</v>
      </c>
      <c r="J5" s="91" t="n">
        <f aca="false">SUM(J6:J17)</f>
        <v>15</v>
      </c>
      <c r="K5" s="91" t="n">
        <f aca="false">SUM(K6:K17)</f>
        <v>8</v>
      </c>
      <c r="L5" s="92" t="n">
        <f aca="false">SUM(L6:L17)</f>
        <v>7</v>
      </c>
      <c r="N5" s="87"/>
      <c r="O5" s="87"/>
      <c r="P5" s="87"/>
      <c r="Q5" s="87"/>
      <c r="R5" s="87"/>
      <c r="S5" s="87"/>
      <c r="T5" s="87"/>
      <c r="U5" s="87"/>
      <c r="V5" s="87"/>
      <c r="W5" s="87"/>
      <c r="X5" s="117"/>
      <c r="Y5" s="117"/>
      <c r="Z5" s="117"/>
      <c r="AA5" s="117"/>
      <c r="AB5" s="117"/>
    </row>
    <row r="6" customFormat="false" ht="24" hidden="false" customHeight="true" outlineLevel="0" collapsed="false">
      <c r="A6" s="135" t="s">
        <v>102</v>
      </c>
      <c r="B6" s="94" t="n">
        <f aca="false">SUM(F6,J6)</f>
        <v>11</v>
      </c>
      <c r="C6" s="46" t="n">
        <f aca="false">SUM(G6,K6)</f>
        <v>5</v>
      </c>
      <c r="D6" s="46" t="n">
        <f aca="false">SUM(H6,L6)</f>
        <v>6</v>
      </c>
      <c r="E6" s="46" t="n">
        <f aca="false">I6</f>
        <v>0</v>
      </c>
      <c r="F6" s="94" t="n">
        <f aca="false">SUM(G6:I6)</f>
        <v>9</v>
      </c>
      <c r="G6" s="95" t="n">
        <v>4</v>
      </c>
      <c r="H6" s="95" t="n">
        <v>5</v>
      </c>
      <c r="I6" s="95" t="n">
        <v>0</v>
      </c>
      <c r="J6" s="94" t="n">
        <f aca="false">SUM(K6:L6)</f>
        <v>2</v>
      </c>
      <c r="K6" s="95" t="n">
        <v>1</v>
      </c>
      <c r="L6" s="96" t="n">
        <v>1</v>
      </c>
      <c r="N6" s="87"/>
      <c r="O6" s="97"/>
      <c r="P6" s="97"/>
      <c r="Q6" s="97"/>
      <c r="R6" s="97"/>
      <c r="S6" s="97"/>
      <c r="T6" s="97"/>
      <c r="U6" s="97"/>
      <c r="V6" s="97"/>
      <c r="W6" s="87"/>
      <c r="X6" s="117"/>
      <c r="Y6" s="117"/>
      <c r="Z6" s="117"/>
      <c r="AA6" s="117"/>
      <c r="AB6" s="117"/>
    </row>
    <row r="7" customFormat="false" ht="24" hidden="false" customHeight="true" outlineLevel="0" collapsed="false">
      <c r="A7" s="136" t="s">
        <v>103</v>
      </c>
      <c r="B7" s="94" t="n">
        <f aca="false">SUM(F7,J7)</f>
        <v>10</v>
      </c>
      <c r="C7" s="46" t="n">
        <f aca="false">SUM(G7,K7)</f>
        <v>5</v>
      </c>
      <c r="D7" s="46" t="n">
        <f aca="false">SUM(H7,L7)</f>
        <v>5</v>
      </c>
      <c r="E7" s="46" t="n">
        <f aca="false">I7</f>
        <v>0</v>
      </c>
      <c r="F7" s="94" t="n">
        <f aca="false">SUM(G7:I7)</f>
        <v>6</v>
      </c>
      <c r="G7" s="95" t="n">
        <v>2</v>
      </c>
      <c r="H7" s="95" t="n">
        <v>4</v>
      </c>
      <c r="I7" s="95" t="n">
        <v>0</v>
      </c>
      <c r="J7" s="94" t="n">
        <f aca="false">SUM(K7:L7)</f>
        <v>4</v>
      </c>
      <c r="K7" s="95" t="n">
        <v>3</v>
      </c>
      <c r="L7" s="96" t="n">
        <v>1</v>
      </c>
      <c r="N7" s="87"/>
      <c r="O7" s="97"/>
      <c r="P7" s="97"/>
      <c r="Q7" s="97"/>
      <c r="R7" s="97"/>
      <c r="S7" s="97"/>
      <c r="T7" s="97"/>
      <c r="U7" s="97"/>
      <c r="V7" s="97"/>
      <c r="W7" s="87"/>
      <c r="X7" s="117"/>
      <c r="Y7" s="117"/>
      <c r="Z7" s="117"/>
      <c r="AA7" s="117"/>
      <c r="AB7" s="117"/>
    </row>
    <row r="8" customFormat="false" ht="24" hidden="false" customHeight="true" outlineLevel="0" collapsed="false">
      <c r="A8" s="135" t="s">
        <v>104</v>
      </c>
      <c r="B8" s="94" t="n">
        <f aca="false">SUM(F8,J8)</f>
        <v>6</v>
      </c>
      <c r="C8" s="46" t="n">
        <f aca="false">SUM(G8,K8)</f>
        <v>3</v>
      </c>
      <c r="D8" s="46" t="n">
        <f aca="false">SUM(H8,L8)</f>
        <v>3</v>
      </c>
      <c r="E8" s="46" t="n">
        <f aca="false">I8</f>
        <v>0</v>
      </c>
      <c r="F8" s="94" t="n">
        <f aca="false">SUM(G8:I8)</f>
        <v>3</v>
      </c>
      <c r="G8" s="95" t="n">
        <v>2</v>
      </c>
      <c r="H8" s="95" t="n">
        <v>1</v>
      </c>
      <c r="I8" s="95" t="n">
        <v>0</v>
      </c>
      <c r="J8" s="94" t="n">
        <f aca="false">SUM(K8:L8)</f>
        <v>3</v>
      </c>
      <c r="K8" s="95" t="n">
        <v>1</v>
      </c>
      <c r="L8" s="96" t="n">
        <v>2</v>
      </c>
      <c r="N8" s="87"/>
      <c r="O8" s="97"/>
      <c r="P8" s="97"/>
      <c r="Q8" s="97"/>
      <c r="R8" s="97"/>
      <c r="S8" s="97"/>
      <c r="T8" s="97"/>
      <c r="U8" s="97"/>
      <c r="V8" s="97"/>
      <c r="W8" s="87"/>
      <c r="X8" s="117"/>
      <c r="Y8" s="117"/>
      <c r="Z8" s="117"/>
      <c r="AA8" s="117"/>
      <c r="AB8" s="117"/>
    </row>
    <row r="9" customFormat="false" ht="24" hidden="false" customHeight="true" outlineLevel="0" collapsed="false">
      <c r="A9" s="135" t="s">
        <v>105</v>
      </c>
      <c r="B9" s="94" t="n">
        <f aca="false">SUM(F9,J9)</f>
        <v>3</v>
      </c>
      <c r="C9" s="46" t="n">
        <f aca="false">SUM(G9,K9)</f>
        <v>1</v>
      </c>
      <c r="D9" s="46" t="n">
        <f aca="false">SUM(H9,L9)</f>
        <v>2</v>
      </c>
      <c r="E9" s="46" t="n">
        <f aca="false">I9</f>
        <v>0</v>
      </c>
      <c r="F9" s="94" t="n">
        <f aca="false">SUM(G9:I9)</f>
        <v>3</v>
      </c>
      <c r="G9" s="95" t="n">
        <v>1</v>
      </c>
      <c r="H9" s="95" t="n">
        <v>2</v>
      </c>
      <c r="I9" s="95" t="n">
        <v>0</v>
      </c>
      <c r="J9" s="94" t="n">
        <f aca="false">SUM(K9:L9)</f>
        <v>0</v>
      </c>
      <c r="K9" s="95" t="n">
        <v>0</v>
      </c>
      <c r="L9" s="96" t="n">
        <v>0</v>
      </c>
      <c r="N9" s="87"/>
      <c r="O9" s="97"/>
      <c r="P9" s="97"/>
      <c r="Q9" s="97"/>
      <c r="R9" s="97"/>
      <c r="S9" s="97"/>
      <c r="T9" s="97"/>
      <c r="U9" s="97"/>
      <c r="V9" s="97"/>
      <c r="W9" s="87"/>
      <c r="X9" s="117"/>
      <c r="Y9" s="117"/>
      <c r="Z9" s="117"/>
      <c r="AA9" s="117"/>
      <c r="AB9" s="117"/>
    </row>
    <row r="10" customFormat="false" ht="24" hidden="false" customHeight="true" outlineLevel="0" collapsed="false">
      <c r="A10" s="135" t="s">
        <v>106</v>
      </c>
      <c r="B10" s="94" t="n">
        <f aca="false">SUM(F10,J10)</f>
        <v>8</v>
      </c>
      <c r="C10" s="46" t="n">
        <f aca="false">SUM(G10,K10)</f>
        <v>5</v>
      </c>
      <c r="D10" s="46" t="n">
        <f aca="false">SUM(H10,L10)</f>
        <v>3</v>
      </c>
      <c r="E10" s="46" t="n">
        <f aca="false">I10</f>
        <v>0</v>
      </c>
      <c r="F10" s="94" t="n">
        <f aca="false">SUM(G10:I10)</f>
        <v>6</v>
      </c>
      <c r="G10" s="95" t="n">
        <v>3</v>
      </c>
      <c r="H10" s="95" t="n">
        <v>3</v>
      </c>
      <c r="I10" s="95" t="n">
        <v>0</v>
      </c>
      <c r="J10" s="94" t="n">
        <f aca="false">SUM(K10:L10)</f>
        <v>2</v>
      </c>
      <c r="K10" s="95" t="n">
        <v>2</v>
      </c>
      <c r="L10" s="96" t="n">
        <v>0</v>
      </c>
      <c r="N10" s="87"/>
      <c r="O10" s="97"/>
      <c r="P10" s="97"/>
      <c r="Q10" s="97"/>
      <c r="R10" s="97"/>
      <c r="S10" s="97"/>
      <c r="T10" s="97"/>
      <c r="U10" s="97"/>
      <c r="V10" s="97"/>
      <c r="W10" s="87"/>
      <c r="X10" s="117"/>
      <c r="Y10" s="117"/>
      <c r="Z10" s="117"/>
      <c r="AA10" s="117"/>
      <c r="AB10" s="117"/>
    </row>
    <row r="11" customFormat="false" ht="24" hidden="false" customHeight="true" outlineLevel="0" collapsed="false">
      <c r="A11" s="135" t="s">
        <v>107</v>
      </c>
      <c r="B11" s="94" t="n">
        <f aca="false">SUM(F11,J11)</f>
        <v>4</v>
      </c>
      <c r="C11" s="46" t="n">
        <f aca="false">SUM(G11,K11)</f>
        <v>2</v>
      </c>
      <c r="D11" s="46" t="n">
        <f aca="false">SUM(H11,L11)</f>
        <v>2</v>
      </c>
      <c r="E11" s="46" t="n">
        <f aca="false">I11</f>
        <v>0</v>
      </c>
      <c r="F11" s="94" t="n">
        <f aca="false">SUM(G11:I11)</f>
        <v>3</v>
      </c>
      <c r="G11" s="95" t="n">
        <v>1</v>
      </c>
      <c r="H11" s="95" t="n">
        <v>2</v>
      </c>
      <c r="I11" s="95" t="n">
        <v>0</v>
      </c>
      <c r="J11" s="94" t="n">
        <f aca="false">SUM(K11:L11)</f>
        <v>1</v>
      </c>
      <c r="K11" s="95" t="n">
        <v>1</v>
      </c>
      <c r="L11" s="96" t="n">
        <v>0</v>
      </c>
      <c r="N11" s="87"/>
      <c r="O11" s="97"/>
      <c r="P11" s="97"/>
      <c r="Q11" s="97"/>
      <c r="R11" s="97"/>
      <c r="S11" s="97"/>
      <c r="T11" s="97"/>
      <c r="U11" s="97"/>
      <c r="V11" s="97"/>
      <c r="W11" s="87"/>
      <c r="X11" s="117"/>
      <c r="Y11" s="117"/>
      <c r="Z11" s="117"/>
      <c r="AA11" s="117"/>
      <c r="AB11" s="117"/>
    </row>
    <row r="12" customFormat="false" ht="24" hidden="false" customHeight="true" outlineLevel="0" collapsed="false">
      <c r="A12" s="135" t="s">
        <v>108</v>
      </c>
      <c r="B12" s="94" t="n">
        <f aca="false">SUM(F12,J12)</f>
        <v>4</v>
      </c>
      <c r="C12" s="46" t="n">
        <f aca="false">SUM(G12,K12)</f>
        <v>0</v>
      </c>
      <c r="D12" s="46" t="n">
        <f aca="false">SUM(H12,L12)</f>
        <v>4</v>
      </c>
      <c r="E12" s="46" t="n">
        <f aca="false">I12</f>
        <v>0</v>
      </c>
      <c r="F12" s="94" t="n">
        <f aca="false">SUM(G12:I12)</f>
        <v>1</v>
      </c>
      <c r="G12" s="95" t="n">
        <v>0</v>
      </c>
      <c r="H12" s="95" t="n">
        <v>1</v>
      </c>
      <c r="I12" s="95" t="n">
        <v>0</v>
      </c>
      <c r="J12" s="94" t="n">
        <f aca="false">SUM(K12:L12)</f>
        <v>3</v>
      </c>
      <c r="K12" s="95" t="n">
        <v>0</v>
      </c>
      <c r="L12" s="96" t="n">
        <v>3</v>
      </c>
      <c r="N12" s="87"/>
      <c r="O12" s="97"/>
      <c r="P12" s="97"/>
      <c r="Q12" s="97"/>
      <c r="R12" s="97"/>
      <c r="S12" s="97"/>
      <c r="T12" s="97"/>
      <c r="U12" s="97"/>
      <c r="V12" s="97"/>
      <c r="W12" s="87"/>
      <c r="X12" s="117"/>
      <c r="Y12" s="117"/>
      <c r="Z12" s="117"/>
      <c r="AA12" s="117"/>
      <c r="AB12" s="117"/>
    </row>
    <row r="13" customFormat="false" ht="24" hidden="false" customHeight="true" outlineLevel="0" collapsed="false">
      <c r="A13" s="135" t="s">
        <v>109</v>
      </c>
      <c r="B13" s="94" t="n">
        <f aca="false">SUM(F13,J13)</f>
        <v>1</v>
      </c>
      <c r="C13" s="46" t="n">
        <f aca="false">SUM(G13,K13)</f>
        <v>1</v>
      </c>
      <c r="D13" s="46" t="n">
        <f aca="false">SUM(H13,L13)</f>
        <v>0</v>
      </c>
      <c r="E13" s="46" t="n">
        <f aca="false">I13</f>
        <v>0</v>
      </c>
      <c r="F13" s="94" t="n">
        <f aca="false">SUM(G13:I13)</f>
        <v>1</v>
      </c>
      <c r="G13" s="95" t="n">
        <v>1</v>
      </c>
      <c r="H13" s="95" t="n">
        <v>0</v>
      </c>
      <c r="I13" s="95" t="n">
        <v>0</v>
      </c>
      <c r="J13" s="94" t="n">
        <f aca="false">SUM(K13:L13)</f>
        <v>0</v>
      </c>
      <c r="K13" s="95" t="n">
        <v>0</v>
      </c>
      <c r="L13" s="96" t="n">
        <v>0</v>
      </c>
      <c r="N13" s="87"/>
      <c r="O13" s="97"/>
      <c r="P13" s="97"/>
      <c r="Q13" s="97"/>
      <c r="R13" s="97"/>
      <c r="S13" s="97"/>
      <c r="T13" s="97"/>
      <c r="U13" s="97"/>
      <c r="V13" s="97"/>
      <c r="W13" s="87"/>
      <c r="X13" s="117"/>
      <c r="Y13" s="117"/>
      <c r="Z13" s="117"/>
      <c r="AA13" s="117"/>
      <c r="AB13" s="117"/>
    </row>
    <row r="14" customFormat="false" ht="24" hidden="false" customHeight="true" outlineLevel="0" collapsed="false">
      <c r="A14" s="135" t="s">
        <v>110</v>
      </c>
      <c r="B14" s="94" t="n">
        <f aca="false">SUM(F14,J14)</f>
        <v>0</v>
      </c>
      <c r="C14" s="46" t="n">
        <f aca="false">SUM(G14,K14)</f>
        <v>0</v>
      </c>
      <c r="D14" s="46" t="n">
        <f aca="false">SUM(H14,L14)</f>
        <v>0</v>
      </c>
      <c r="E14" s="46" t="n">
        <f aca="false">I14</f>
        <v>0</v>
      </c>
      <c r="F14" s="94" t="n">
        <f aca="false">SUM(G14:I14)</f>
        <v>0</v>
      </c>
      <c r="G14" s="95" t="n">
        <v>0</v>
      </c>
      <c r="H14" s="95" t="n">
        <v>0</v>
      </c>
      <c r="I14" s="95" t="n">
        <v>0</v>
      </c>
      <c r="J14" s="94" t="n">
        <f aca="false">SUM(K14:L14)</f>
        <v>0</v>
      </c>
      <c r="K14" s="95" t="n">
        <v>0</v>
      </c>
      <c r="L14" s="96" t="n">
        <v>0</v>
      </c>
      <c r="N14" s="87"/>
      <c r="O14" s="97"/>
      <c r="P14" s="97"/>
      <c r="Q14" s="97"/>
      <c r="R14" s="97"/>
      <c r="S14" s="97"/>
      <c r="T14" s="97"/>
      <c r="U14" s="97"/>
      <c r="V14" s="97"/>
      <c r="W14" s="87"/>
      <c r="X14" s="117"/>
      <c r="Y14" s="117"/>
      <c r="Z14" s="117"/>
      <c r="AA14" s="117"/>
      <c r="AB14" s="117"/>
    </row>
    <row r="15" customFormat="false" ht="24" hidden="false" customHeight="true" outlineLevel="0" collapsed="false">
      <c r="A15" s="135" t="s">
        <v>111</v>
      </c>
      <c r="B15" s="94" t="n">
        <f aca="false">SUM(F15,J15)</f>
        <v>0</v>
      </c>
      <c r="C15" s="46" t="n">
        <f aca="false">SUM(G15,K15)</f>
        <v>0</v>
      </c>
      <c r="D15" s="46" t="n">
        <f aca="false">SUM(H15,L15)</f>
        <v>0</v>
      </c>
      <c r="E15" s="46" t="n">
        <f aca="false">I15</f>
        <v>0</v>
      </c>
      <c r="F15" s="94" t="n">
        <f aca="false">SUM(G15:I15)</f>
        <v>0</v>
      </c>
      <c r="G15" s="95" t="n">
        <v>0</v>
      </c>
      <c r="H15" s="95" t="n">
        <v>0</v>
      </c>
      <c r="I15" s="95" t="n">
        <v>0</v>
      </c>
      <c r="J15" s="94" t="n">
        <f aca="false">SUM(K15:L15)</f>
        <v>0</v>
      </c>
      <c r="K15" s="95" t="n">
        <v>0</v>
      </c>
      <c r="L15" s="96" t="n">
        <v>0</v>
      </c>
      <c r="N15" s="117"/>
      <c r="O15" s="117"/>
      <c r="P15" s="117"/>
      <c r="Q15" s="117"/>
      <c r="R15" s="117"/>
      <c r="S15" s="117"/>
      <c r="T15" s="117"/>
      <c r="U15" s="117"/>
      <c r="V15" s="117"/>
      <c r="W15" s="87"/>
      <c r="X15" s="117"/>
      <c r="Y15" s="117"/>
      <c r="Z15" s="117"/>
      <c r="AA15" s="117"/>
      <c r="AB15" s="117"/>
    </row>
    <row r="16" customFormat="false" ht="24" hidden="false" customHeight="true" outlineLevel="0" collapsed="false">
      <c r="A16" s="135" t="s">
        <v>112</v>
      </c>
      <c r="B16" s="94" t="n">
        <f aca="false">SUM(F16,J16)</f>
        <v>0</v>
      </c>
      <c r="C16" s="46" t="n">
        <f aca="false">SUM(G16,K16)</f>
        <v>0</v>
      </c>
      <c r="D16" s="46" t="n">
        <f aca="false">SUM(H16,L16)</f>
        <v>0</v>
      </c>
      <c r="E16" s="46" t="n">
        <f aca="false">I16</f>
        <v>0</v>
      </c>
      <c r="F16" s="94" t="n">
        <f aca="false">SUM(G16:I16)</f>
        <v>0</v>
      </c>
      <c r="G16" s="95" t="n">
        <v>0</v>
      </c>
      <c r="H16" s="95" t="n">
        <v>0</v>
      </c>
      <c r="I16" s="95" t="n">
        <v>0</v>
      </c>
      <c r="J16" s="94" t="n">
        <f aca="false">SUM(K16:L16)</f>
        <v>0</v>
      </c>
      <c r="K16" s="95" t="n">
        <v>0</v>
      </c>
      <c r="L16" s="96" t="n">
        <v>0</v>
      </c>
      <c r="N16" s="87"/>
      <c r="O16" s="87"/>
      <c r="P16" s="87"/>
      <c r="Q16" s="87"/>
      <c r="R16" s="87"/>
      <c r="S16" s="87"/>
      <c r="T16" s="87"/>
      <c r="U16" s="87"/>
      <c r="V16" s="87"/>
      <c r="W16" s="87"/>
      <c r="X16" s="87"/>
      <c r="Y16" s="87"/>
      <c r="Z16" s="87"/>
      <c r="AA16" s="87"/>
      <c r="AB16" s="87"/>
    </row>
    <row r="17" customFormat="false" ht="24" hidden="false" customHeight="true" outlineLevel="0" collapsed="false">
      <c r="A17" s="137" t="s">
        <v>13</v>
      </c>
      <c r="B17" s="94" t="n">
        <f aca="false">SUM(F17,J17)</f>
        <v>0</v>
      </c>
      <c r="C17" s="46" t="n">
        <f aca="false">SUM(G17,K17)</f>
        <v>0</v>
      </c>
      <c r="D17" s="46" t="n">
        <f aca="false">SUM(H17,L17)</f>
        <v>0</v>
      </c>
      <c r="E17" s="46" t="n">
        <f aca="false">I17</f>
        <v>0</v>
      </c>
      <c r="F17" s="94" t="n">
        <f aca="false">SUM(G17:I17)</f>
        <v>0</v>
      </c>
      <c r="G17" s="95" t="n">
        <v>0</v>
      </c>
      <c r="H17" s="95" t="n">
        <v>0</v>
      </c>
      <c r="I17" s="95" t="n">
        <v>0</v>
      </c>
      <c r="J17" s="94" t="n">
        <f aca="false">SUM(K17:L17)</f>
        <v>0</v>
      </c>
      <c r="K17" s="95" t="n">
        <v>0</v>
      </c>
      <c r="L17" s="96" t="n">
        <v>0</v>
      </c>
      <c r="N17" s="87"/>
      <c r="O17" s="87"/>
      <c r="P17" s="87"/>
      <c r="Q17" s="87"/>
      <c r="R17" s="87"/>
      <c r="S17" s="87"/>
      <c r="T17" s="87"/>
      <c r="U17" s="87"/>
      <c r="V17" s="87"/>
      <c r="W17" s="87"/>
      <c r="X17" s="87"/>
      <c r="Y17" s="87"/>
      <c r="Z17" s="87"/>
      <c r="AA17" s="87"/>
      <c r="AB17" s="87"/>
    </row>
    <row r="18" customFormat="false" ht="32.25" hidden="false" customHeight="true" outlineLevel="0" collapsed="false">
      <c r="A18" s="138" t="s">
        <v>113</v>
      </c>
      <c r="B18" s="139" t="n">
        <v>1.47570212765957</v>
      </c>
      <c r="C18" s="140" t="n">
        <v>1.43081818181818</v>
      </c>
      <c r="D18" s="140" t="n">
        <v>1.5152</v>
      </c>
      <c r="E18" s="140" t="n">
        <v>0</v>
      </c>
      <c r="F18" s="139" t="n">
        <v>1.3976875</v>
      </c>
      <c r="G18" s="140" t="n">
        <v>1.45392857142857</v>
      </c>
      <c r="H18" s="140" t="n">
        <v>1.35394444444444</v>
      </c>
      <c r="I18" s="140" t="n">
        <v>0</v>
      </c>
      <c r="J18" s="139" t="n">
        <v>1.64213333333333</v>
      </c>
      <c r="K18" s="140" t="n">
        <v>1.390375</v>
      </c>
      <c r="L18" s="141" t="n">
        <v>1.92985714285714</v>
      </c>
      <c r="N18" s="87"/>
      <c r="O18" s="87"/>
      <c r="P18" s="87"/>
      <c r="Q18" s="87"/>
      <c r="R18" s="87"/>
      <c r="S18" s="87"/>
      <c r="T18" s="87"/>
      <c r="U18" s="87"/>
      <c r="V18" s="87"/>
      <c r="W18" s="87"/>
      <c r="X18" s="87"/>
      <c r="Y18" s="97"/>
      <c r="Z18" s="97"/>
      <c r="AA18" s="97"/>
      <c r="AB18" s="97"/>
    </row>
    <row r="19" customFormat="false" ht="36" hidden="false" customHeight="true" outlineLevel="0" collapsed="false">
      <c r="A19" s="142" t="s">
        <v>101</v>
      </c>
      <c r="B19" s="99" t="s">
        <v>86</v>
      </c>
      <c r="C19" s="99"/>
      <c r="D19" s="99"/>
      <c r="E19" s="99"/>
      <c r="F19" s="99" t="s">
        <v>87</v>
      </c>
      <c r="G19" s="99"/>
      <c r="H19" s="99"/>
      <c r="I19" s="99"/>
      <c r="J19" s="100" t="s">
        <v>88</v>
      </c>
      <c r="K19" s="100"/>
      <c r="L19" s="100"/>
      <c r="N19" s="87"/>
      <c r="O19" s="97"/>
      <c r="P19" s="97"/>
      <c r="Q19" s="97"/>
      <c r="R19" s="97"/>
      <c r="S19" s="97"/>
      <c r="T19" s="97"/>
      <c r="U19" s="97"/>
      <c r="V19" s="97"/>
      <c r="W19" s="87"/>
      <c r="X19" s="56"/>
      <c r="Y19" s="56"/>
      <c r="Z19" s="56"/>
      <c r="AA19" s="117"/>
      <c r="AB19" s="117"/>
    </row>
    <row r="20" customFormat="false" ht="21" hidden="false" customHeight="true" outlineLevel="0" collapsed="false">
      <c r="A20" s="142"/>
      <c r="B20" s="15" t="s">
        <v>10</v>
      </c>
      <c r="C20" s="15" t="s">
        <v>11</v>
      </c>
      <c r="D20" s="15" t="s">
        <v>12</v>
      </c>
      <c r="E20" s="15" t="s">
        <v>13</v>
      </c>
      <c r="F20" s="15" t="s">
        <v>10</v>
      </c>
      <c r="G20" s="15" t="s">
        <v>11</v>
      </c>
      <c r="H20" s="15" t="s">
        <v>12</v>
      </c>
      <c r="I20" s="15" t="s">
        <v>13</v>
      </c>
      <c r="J20" s="15" t="s">
        <v>10</v>
      </c>
      <c r="K20" s="15" t="s">
        <v>11</v>
      </c>
      <c r="L20" s="16" t="s">
        <v>12</v>
      </c>
      <c r="N20" s="87"/>
      <c r="O20" s="87"/>
      <c r="P20" s="87"/>
      <c r="Q20" s="87"/>
      <c r="R20" s="87"/>
      <c r="S20" s="87"/>
      <c r="T20" s="87"/>
      <c r="U20" s="87"/>
      <c r="V20" s="87"/>
      <c r="W20" s="87"/>
      <c r="X20" s="127"/>
      <c r="Y20" s="127"/>
      <c r="Z20" s="127"/>
      <c r="AA20" s="117"/>
      <c r="AB20" s="117"/>
    </row>
    <row r="21" customFormat="false" ht="24" hidden="false" customHeight="true" outlineLevel="0" collapsed="false">
      <c r="A21" s="124" t="s">
        <v>10</v>
      </c>
      <c r="B21" s="143" t="n">
        <f aca="false">IF(B5=0,0,B5/(F5+N21)*1000)</f>
        <v>3.53915662650602</v>
      </c>
      <c r="C21" s="143" t="n">
        <f aca="false">IF(C5=0,0,C5/(G5+O21)*1000)</f>
        <v>3.25540100621486</v>
      </c>
      <c r="D21" s="143" t="n">
        <f aca="false">IF(D5=0,0,D5/(H5+P21)*1000)</f>
        <v>3.83318000613309</v>
      </c>
      <c r="E21" s="144" t="s">
        <v>16</v>
      </c>
      <c r="F21" s="143" t="n">
        <f aca="false">IF(F5=0,0,F5/(F5+N21)*1000)</f>
        <v>2.40963855421687</v>
      </c>
      <c r="G21" s="143" t="n">
        <f aca="false">IF(G5=0,0,G5/(G5+O21)*1000)</f>
        <v>2.07161882213673</v>
      </c>
      <c r="H21" s="143" t="n">
        <f aca="false">IF(H5=0,0,H5/(H5+P21)*1000)</f>
        <v>2.75988960441582</v>
      </c>
      <c r="I21" s="144" t="s">
        <v>16</v>
      </c>
      <c r="J21" s="143" t="n">
        <f aca="false">IF(J5=0,0,J5/N21*1000)</f>
        <v>1.13224637681159</v>
      </c>
      <c r="K21" s="143" t="n">
        <f aca="false">IF(K5=0,0,K5/O21*1000)</f>
        <v>1.18623962040332</v>
      </c>
      <c r="L21" s="145" t="n">
        <f aca="false">IF(L5=0,0,L5/P21*1000)</f>
        <v>1.07626076260763</v>
      </c>
      <c r="N21" s="146" t="n">
        <f aca="false">[1]出生数!G35</f>
        <v>13248</v>
      </c>
      <c r="O21" s="146" t="n">
        <f aca="false">[1]出生数!H35</f>
        <v>6744</v>
      </c>
      <c r="P21" s="146" t="n">
        <f aca="false">[1]出生数!I35</f>
        <v>6504</v>
      </c>
    </row>
    <row r="22" s="56" customFormat="true" ht="24" hidden="false" customHeight="true" outlineLevel="0" collapsed="false">
      <c r="A22" s="120" t="s">
        <v>102</v>
      </c>
      <c r="B22" s="143" t="n">
        <f aca="false">IF(B6=0,0,B6/(F6+N22)*1000)</f>
        <v>687.5</v>
      </c>
      <c r="C22" s="147" t="n">
        <f aca="false">IF(C6=0,0,C6/(G6+O22)*1000)</f>
        <v>714.285714285714</v>
      </c>
      <c r="D22" s="147" t="n">
        <f aca="false">IF(D6=0,0,D6/(H6+P22)*1000)</f>
        <v>666.666666666667</v>
      </c>
      <c r="E22" s="148" t="s">
        <v>16</v>
      </c>
      <c r="F22" s="143" t="n">
        <f aca="false">IF(F6=0,0,F6/(F6+N22)*1000)</f>
        <v>562.5</v>
      </c>
      <c r="G22" s="147" t="n">
        <f aca="false">IF(G6=0,0,G6/(G6+O22)*1000)</f>
        <v>571.428571428571</v>
      </c>
      <c r="H22" s="147" t="n">
        <f aca="false">IF(H6=0,0,H6/(H6+P22)*1000)</f>
        <v>555.555555555556</v>
      </c>
      <c r="I22" s="148" t="s">
        <v>16</v>
      </c>
      <c r="J22" s="143" t="n">
        <f aca="false">IF(J6=0,0,J6/N22*1000)</f>
        <v>285.714285714286</v>
      </c>
      <c r="K22" s="147" t="n">
        <f aca="false">IF(K6=0,0,K6/O22*1000)</f>
        <v>333.333333333333</v>
      </c>
      <c r="L22" s="149" t="n">
        <f aca="false">IF(L6=0,0,L6/P22*1000)</f>
        <v>250</v>
      </c>
      <c r="N22" s="146" t="n">
        <f aca="false">[1]出生数!G36</f>
        <v>7</v>
      </c>
      <c r="O22" s="146" t="n">
        <f aca="false">[1]出生数!H36</f>
        <v>3</v>
      </c>
      <c r="P22" s="146" t="n">
        <f aca="false">[1]出生数!I36</f>
        <v>4</v>
      </c>
      <c r="X22" s="1"/>
      <c r="Y22" s="1"/>
      <c r="Z22" s="1"/>
    </row>
    <row r="23" s="127" customFormat="true" ht="24" hidden="false" customHeight="true" outlineLevel="0" collapsed="false">
      <c r="A23" s="150" t="s">
        <v>103</v>
      </c>
      <c r="B23" s="143" t="n">
        <f aca="false">IF(B7=0,0,B7/(F7+N23)*1000)</f>
        <v>303.030303030303</v>
      </c>
      <c r="C23" s="147" t="n">
        <f aca="false">IF(C7=0,0,C7/(G7+O23)*1000)</f>
        <v>294.117647058824</v>
      </c>
      <c r="D23" s="147" t="n">
        <f aca="false">IF(D7=0,0,D7/(H7+P23)*1000)</f>
        <v>312.5</v>
      </c>
      <c r="E23" s="148" t="s">
        <v>16</v>
      </c>
      <c r="F23" s="143" t="n">
        <f aca="false">IF(F7=0,0,F7/(F7+N23)*1000)</f>
        <v>181.818181818182</v>
      </c>
      <c r="G23" s="147" t="n">
        <f aca="false">IF(G7=0,0,G7/(G7+O23)*1000)</f>
        <v>117.647058823529</v>
      </c>
      <c r="H23" s="147" t="n">
        <f aca="false">IF(H7=0,0,H7/(H7+P23)*1000)</f>
        <v>250</v>
      </c>
      <c r="I23" s="148" t="s">
        <v>16</v>
      </c>
      <c r="J23" s="143" t="n">
        <f aca="false">IF(J7=0,0,J7/N23*1000)</f>
        <v>148.148148148148</v>
      </c>
      <c r="K23" s="147" t="n">
        <f aca="false">IF(K7=0,0,K7/O23*1000)</f>
        <v>200</v>
      </c>
      <c r="L23" s="149" t="n">
        <f aca="false">IF(L7=0,0,L7/P23*1000)</f>
        <v>83.3333333333333</v>
      </c>
      <c r="N23" s="146" t="n">
        <f aca="false">[1]出生数!G37</f>
        <v>27</v>
      </c>
      <c r="O23" s="146" t="n">
        <f aca="false">[1]出生数!H37</f>
        <v>15</v>
      </c>
      <c r="P23" s="146" t="n">
        <f aca="false">[1]出生数!I37</f>
        <v>12</v>
      </c>
      <c r="X23" s="1"/>
      <c r="Y23" s="1"/>
      <c r="Z23" s="1"/>
    </row>
    <row r="24" customFormat="false" ht="24" hidden="false" customHeight="true" outlineLevel="0" collapsed="false">
      <c r="A24" s="120" t="s">
        <v>104</v>
      </c>
      <c r="B24" s="143" t="n">
        <f aca="false">IF(B8=0,0,B8/(F8+N24)*1000)</f>
        <v>109.090909090909</v>
      </c>
      <c r="C24" s="147" t="n">
        <f aca="false">IF(C8=0,0,C8/(G8+O24)*1000)</f>
        <v>120</v>
      </c>
      <c r="D24" s="147" t="n">
        <f aca="false">IF(D8=0,0,D8/(H8+P24)*1000)</f>
        <v>100</v>
      </c>
      <c r="E24" s="148" t="s">
        <v>16</v>
      </c>
      <c r="F24" s="143" t="n">
        <f aca="false">IF(F8=0,0,F8/(F8+N24)*1000)</f>
        <v>54.5454545454545</v>
      </c>
      <c r="G24" s="147" t="n">
        <f aca="false">IF(G8=0,0,G8/(G8+O24)*1000)</f>
        <v>80</v>
      </c>
      <c r="H24" s="147" t="n">
        <f aca="false">IF(H8=0,0,H8/(H8+P24)*1000)</f>
        <v>33.3333333333333</v>
      </c>
      <c r="I24" s="148" t="s">
        <v>16</v>
      </c>
      <c r="J24" s="143" t="n">
        <f aca="false">IF(J8=0,0,J8/N24*1000)</f>
        <v>57.6923076923077</v>
      </c>
      <c r="K24" s="147" t="n">
        <f aca="false">IF(K8=0,0,K8/O24*1000)</f>
        <v>43.4782608695652</v>
      </c>
      <c r="L24" s="149" t="n">
        <f aca="false">IF(L8=0,0,L8/P24*1000)</f>
        <v>68.9655172413793</v>
      </c>
      <c r="N24" s="146" t="n">
        <f aca="false">[1]出生数!G38</f>
        <v>52</v>
      </c>
      <c r="O24" s="146" t="n">
        <f aca="false">[1]出生数!H38</f>
        <v>23</v>
      </c>
      <c r="P24" s="146" t="n">
        <f aca="false">[1]出生数!I38</f>
        <v>29</v>
      </c>
    </row>
    <row r="25" customFormat="false" ht="24" hidden="false" customHeight="true" outlineLevel="0" collapsed="false">
      <c r="A25" s="120" t="s">
        <v>105</v>
      </c>
      <c r="B25" s="143" t="n">
        <f aca="false">IF(B9=0,0,B9/(F9+N25)*1000)</f>
        <v>19.3548387096774</v>
      </c>
      <c r="C25" s="147" t="n">
        <f aca="false">IF(C9=0,0,C9/(G9+O25)*1000)</f>
        <v>11.7647058823529</v>
      </c>
      <c r="D25" s="147" t="n">
        <f aca="false">IF(D9=0,0,D9/(H9+P25)*1000)</f>
        <v>28.5714285714286</v>
      </c>
      <c r="E25" s="148" t="s">
        <v>16</v>
      </c>
      <c r="F25" s="143" t="n">
        <f aca="false">IF(F9=0,0,F9/(F9+N25)*1000)</f>
        <v>19.3548387096774</v>
      </c>
      <c r="G25" s="147" t="n">
        <f aca="false">IF(G9=0,0,G9/(G9+O25)*1000)</f>
        <v>11.7647058823529</v>
      </c>
      <c r="H25" s="147" t="n">
        <f aca="false">IF(H9=0,0,H9/(H9+P25)*1000)</f>
        <v>28.5714285714286</v>
      </c>
      <c r="I25" s="148" t="s">
        <v>16</v>
      </c>
      <c r="J25" s="143" t="n">
        <f aca="false">IF(J9=0,0,J9/N25*1000)</f>
        <v>0</v>
      </c>
      <c r="K25" s="147" t="n">
        <f aca="false">IF(K9=0,0,K9/O25*1000)</f>
        <v>0</v>
      </c>
      <c r="L25" s="149" t="n">
        <f aca="false">IF(L9=0,0,L9/P25*1000)</f>
        <v>0</v>
      </c>
      <c r="N25" s="146" t="n">
        <f aca="false">[1]出生数!G39</f>
        <v>152</v>
      </c>
      <c r="O25" s="146" t="n">
        <f aca="false">[1]出生数!H39</f>
        <v>84</v>
      </c>
      <c r="P25" s="146" t="n">
        <f aca="false">[1]出生数!I39</f>
        <v>68</v>
      </c>
    </row>
    <row r="26" customFormat="false" ht="24" hidden="false" customHeight="true" outlineLevel="0" collapsed="false">
      <c r="A26" s="120" t="s">
        <v>106</v>
      </c>
      <c r="B26" s="143" t="n">
        <f aca="false">IF(B10=0,0,B10/(F10+N26)*1000)</f>
        <v>8.42105263157895</v>
      </c>
      <c r="C26" s="147" t="n">
        <f aca="false">IF(C10=0,0,C10/(G10+O26)*1000)</f>
        <v>12.2549019607843</v>
      </c>
      <c r="D26" s="147" t="n">
        <f aca="false">IF(D10=0,0,D10/(H10+P26)*1000)</f>
        <v>5.53505535055351</v>
      </c>
      <c r="E26" s="148" t="s">
        <v>16</v>
      </c>
      <c r="F26" s="143" t="n">
        <f aca="false">IF(F10=0,0,F10/(F10+N26)*1000)</f>
        <v>6.31578947368421</v>
      </c>
      <c r="G26" s="147" t="n">
        <f aca="false">IF(G10=0,0,G10/(G10+O26)*1000)</f>
        <v>7.35294117647059</v>
      </c>
      <c r="H26" s="147" t="n">
        <f aca="false">IF(H10=0,0,H10/(H10+P26)*1000)</f>
        <v>5.53505535055351</v>
      </c>
      <c r="I26" s="148" t="s">
        <v>16</v>
      </c>
      <c r="J26" s="143" t="n">
        <f aca="false">IF(J10=0,0,J10/N26*1000)</f>
        <v>2.11864406779661</v>
      </c>
      <c r="K26" s="147" t="n">
        <f aca="false">IF(K10=0,0,K10/O26*1000)</f>
        <v>4.93827160493827</v>
      </c>
      <c r="L26" s="149" t="n">
        <f aca="false">IF(L10=0,0,L10/P26*1000)</f>
        <v>0</v>
      </c>
      <c r="N26" s="146" t="n">
        <f aca="false">[1]出生数!G40</f>
        <v>944</v>
      </c>
      <c r="O26" s="146" t="n">
        <f aca="false">[1]出生数!H40</f>
        <v>405</v>
      </c>
      <c r="P26" s="146" t="n">
        <f aca="false">[1]出生数!I40</f>
        <v>539</v>
      </c>
    </row>
    <row r="27" customFormat="false" ht="24" hidden="false" customHeight="true" outlineLevel="0" collapsed="false">
      <c r="A27" s="120" t="s">
        <v>107</v>
      </c>
      <c r="B27" s="143" t="n">
        <f aca="false">IF(B11=0,0,B11/(F11+N27)*1000)</f>
        <v>0.799840031993601</v>
      </c>
      <c r="C27" s="147" t="n">
        <f aca="false">IF(C11=0,0,C11/(G11+O27)*1000)</f>
        <v>0.86244070720138</v>
      </c>
      <c r="D27" s="147" t="n">
        <f aca="false">IF(D11=0,0,D11/(H11+P27)*1000)</f>
        <v>0.745712155108128</v>
      </c>
      <c r="E27" s="148" t="s">
        <v>16</v>
      </c>
      <c r="F27" s="143" t="n">
        <f aca="false">IF(F11=0,0,F11/(F11+N27)*1000)</f>
        <v>0.599880023995201</v>
      </c>
      <c r="G27" s="147" t="n">
        <f aca="false">IF(G11=0,0,G11/(G11+O27)*1000)</f>
        <v>0.43122035360069</v>
      </c>
      <c r="H27" s="147" t="n">
        <f aca="false">IF(H11=0,0,H11/(H11+P27)*1000)</f>
        <v>0.745712155108128</v>
      </c>
      <c r="I27" s="148" t="s">
        <v>16</v>
      </c>
      <c r="J27" s="143" t="n">
        <f aca="false">IF(J11=0,0,J11/N27*1000)</f>
        <v>0.200080032012805</v>
      </c>
      <c r="K27" s="147" t="n">
        <f aca="false">IF(K11=0,0,K11/O27*1000)</f>
        <v>0.431406384814495</v>
      </c>
      <c r="L27" s="149" t="n">
        <f aca="false">IF(L11=0,0,L11/P27*1000)</f>
        <v>0</v>
      </c>
      <c r="N27" s="146" t="n">
        <f aca="false">[1]出生数!G41</f>
        <v>4998</v>
      </c>
      <c r="O27" s="146" t="n">
        <f aca="false">[1]出生数!H41</f>
        <v>2318</v>
      </c>
      <c r="P27" s="146" t="n">
        <f aca="false">[1]出生数!I41</f>
        <v>2680</v>
      </c>
    </row>
    <row r="28" customFormat="false" ht="24" hidden="false" customHeight="true" outlineLevel="0" collapsed="false">
      <c r="A28" s="120" t="s">
        <v>108</v>
      </c>
      <c r="B28" s="143" t="n">
        <f aca="false">IF(B12=0,0,B12/(F12+N28)*1000)</f>
        <v>0.717488789237668</v>
      </c>
      <c r="C28" s="147" t="n">
        <f aca="false">IF(C12=0,0,C12/(G12+O28)*1000)</f>
        <v>0</v>
      </c>
      <c r="D28" s="147" t="n">
        <f aca="false">IF(D12=0,0,D12/(H12+P28)*1000)</f>
        <v>1.54858691444057</v>
      </c>
      <c r="E28" s="148" t="s">
        <v>16</v>
      </c>
      <c r="F28" s="143" t="n">
        <f aca="false">IF(F12=0,0,F12/(F12+N28)*1000)</f>
        <v>0.179372197309417</v>
      </c>
      <c r="G28" s="147" t="n">
        <f aca="false">IF(G12=0,0,G12/(G12+O28)*1000)</f>
        <v>0</v>
      </c>
      <c r="H28" s="147" t="n">
        <f aca="false">IF(H12=0,0,H12/(H12+P28)*1000)</f>
        <v>0.387146728610143</v>
      </c>
      <c r="I28" s="148" t="s">
        <v>16</v>
      </c>
      <c r="J28" s="143" t="n">
        <f aca="false">IF(J12=0,0,J12/N28*1000)</f>
        <v>0.538213132400431</v>
      </c>
      <c r="K28" s="147" t="n">
        <f aca="false">IF(K12=0,0,K12/O28*1000)</f>
        <v>0</v>
      </c>
      <c r="L28" s="149" t="n">
        <f aca="false">IF(L12=0,0,L12/P28*1000)</f>
        <v>1.16189000774593</v>
      </c>
      <c r="N28" s="146" t="n">
        <f aca="false">[1]出生数!G42</f>
        <v>5574</v>
      </c>
      <c r="O28" s="146" t="n">
        <f aca="false">[1]出生数!H42</f>
        <v>2992</v>
      </c>
      <c r="P28" s="146" t="n">
        <f aca="false">[1]出生数!I42</f>
        <v>2582</v>
      </c>
    </row>
    <row r="29" customFormat="false" ht="24" hidden="false" customHeight="true" outlineLevel="0" collapsed="false">
      <c r="A29" s="120" t="s">
        <v>109</v>
      </c>
      <c r="B29" s="143" t="n">
        <f aca="false">IF(B13=0,0,B13/(F13+N29)*1000)</f>
        <v>0.723065798987708</v>
      </c>
      <c r="C29" s="147" t="n">
        <f aca="false">IF(C13=0,0,C13/(G13+O29)*1000)</f>
        <v>1.19904076738609</v>
      </c>
      <c r="D29" s="147" t="n">
        <f aca="false">IF(D13=0,0,D13/(H13+P29)*1000)</f>
        <v>0</v>
      </c>
      <c r="E29" s="148" t="s">
        <v>16</v>
      </c>
      <c r="F29" s="143" t="n">
        <f aca="false">IF(F13=0,0,F13/(F13+N29)*1000)</f>
        <v>0.723065798987708</v>
      </c>
      <c r="G29" s="147" t="n">
        <f aca="false">IF(G13=0,0,G13/(G13+O29)*1000)</f>
        <v>1.19904076738609</v>
      </c>
      <c r="H29" s="147" t="n">
        <f aca="false">IF(H13=0,0,H13/(H13+P29)*1000)</f>
        <v>0</v>
      </c>
      <c r="I29" s="148" t="s">
        <v>16</v>
      </c>
      <c r="J29" s="143" t="n">
        <f aca="false">IF(J13=0,0,J13/N29*1000)</f>
        <v>0</v>
      </c>
      <c r="K29" s="147" t="n">
        <f aca="false">IF(K13=0,0,K13/O29*1000)</f>
        <v>0</v>
      </c>
      <c r="L29" s="149" t="n">
        <f aca="false">IF(L13=0,0,L13/P29*1000)</f>
        <v>0</v>
      </c>
      <c r="N29" s="146" t="n">
        <f aca="false">[1]出生数!G43</f>
        <v>1382</v>
      </c>
      <c r="O29" s="146" t="n">
        <f aca="false">[1]出生数!H43</f>
        <v>833</v>
      </c>
      <c r="P29" s="146" t="n">
        <f aca="false">[1]出生数!I43</f>
        <v>549</v>
      </c>
    </row>
    <row r="30" customFormat="false" ht="24" hidden="false" customHeight="true" outlineLevel="0" collapsed="false">
      <c r="A30" s="120" t="s">
        <v>110</v>
      </c>
      <c r="B30" s="143" t="n">
        <f aca="false">IF(B14=0,0,B14/(F14+N30)*1000)</f>
        <v>0</v>
      </c>
      <c r="C30" s="147" t="n">
        <f aca="false">IF(C14=0,0,C14/(G14+O30)*1000)</f>
        <v>0</v>
      </c>
      <c r="D30" s="147" t="n">
        <f aca="false">IF(D14=0,0,D14/(H14+P30)*1000)</f>
        <v>0</v>
      </c>
      <c r="E30" s="148" t="s">
        <v>16</v>
      </c>
      <c r="F30" s="143" t="n">
        <f aca="false">IF(F14=0,0,F14/(F14+N30)*1000)</f>
        <v>0</v>
      </c>
      <c r="G30" s="147" t="n">
        <f aca="false">IF(G14=0,0,G14/(G14+O30)*1000)</f>
        <v>0</v>
      </c>
      <c r="H30" s="147" t="n">
        <f aca="false">IF(H14=0,0,H14/(H14+P30)*1000)</f>
        <v>0</v>
      </c>
      <c r="I30" s="148" t="s">
        <v>16</v>
      </c>
      <c r="J30" s="143" t="n">
        <f aca="false">IF(J14=0,0,J14/N30*1000)</f>
        <v>0</v>
      </c>
      <c r="K30" s="147" t="n">
        <f aca="false">IF(K14=0,0,K14/O30*1000)</f>
        <v>0</v>
      </c>
      <c r="L30" s="149" t="n">
        <f aca="false">IF(L14=0,0,L14/P30*1000)</f>
        <v>0</v>
      </c>
      <c r="N30" s="146" t="n">
        <f aca="false">[1]出生数!G44</f>
        <v>106</v>
      </c>
      <c r="O30" s="146" t="n">
        <f aca="false">[1]出生数!H44</f>
        <v>67</v>
      </c>
      <c r="P30" s="146" t="n">
        <f aca="false">[1]出生数!I44</f>
        <v>39</v>
      </c>
    </row>
    <row r="31" customFormat="false" ht="24" hidden="false" customHeight="true" outlineLevel="0" collapsed="false">
      <c r="A31" s="120" t="s">
        <v>111</v>
      </c>
      <c r="B31" s="143" t="n">
        <f aca="false">IF(B15=0,0,B15/(F15+N31)*1000)</f>
        <v>0</v>
      </c>
      <c r="C31" s="147" t="n">
        <f aca="false">IF(C15=0,0,C15/(G15+O31)*1000)</f>
        <v>0</v>
      </c>
      <c r="D31" s="147" t="n">
        <f aca="false">IF(D15=0,0,D15/(H15+P31)*1000)</f>
        <v>0</v>
      </c>
      <c r="E31" s="148" t="s">
        <v>16</v>
      </c>
      <c r="F31" s="143" t="n">
        <f aca="false">IF(F15=0,0,F15/(F15+N31)*1000)</f>
        <v>0</v>
      </c>
      <c r="G31" s="147" t="n">
        <f aca="false">IF(G15=0,0,G15/(G15+O31)*1000)</f>
        <v>0</v>
      </c>
      <c r="H31" s="147" t="n">
        <f aca="false">IF(H15=0,0,H15/(H15+P31)*1000)</f>
        <v>0</v>
      </c>
      <c r="I31" s="148" t="s">
        <v>16</v>
      </c>
      <c r="J31" s="143" t="n">
        <f aca="false">IF(J15=0,0,J15/N31*1000)</f>
        <v>0</v>
      </c>
      <c r="K31" s="147" t="n">
        <f aca="false">IF(K15=0,0,K15/O31*1000)</f>
        <v>0</v>
      </c>
      <c r="L31" s="149" t="n">
        <f aca="false">IF(L15=0,0,L15/P31*1000)</f>
        <v>0</v>
      </c>
      <c r="N31" s="146" t="n">
        <f aca="false">[1]出生数!G45</f>
        <v>2</v>
      </c>
      <c r="O31" s="146" t="n">
        <f aca="false">[1]出生数!H45</f>
        <v>1</v>
      </c>
      <c r="P31" s="146" t="n">
        <f aca="false">[1]出生数!I45</f>
        <v>1</v>
      </c>
    </row>
    <row r="32" customFormat="false" ht="24" hidden="false" customHeight="true" outlineLevel="0" collapsed="false">
      <c r="A32" s="130" t="s">
        <v>112</v>
      </c>
      <c r="B32" s="151" t="n">
        <f aca="false">IF(B16=0,0,B16/(F16+N32)*1000)</f>
        <v>0</v>
      </c>
      <c r="C32" s="152" t="n">
        <f aca="false">IF(C16=0,0,C16/(G16+O32)*1000)</f>
        <v>0</v>
      </c>
      <c r="D32" s="152" t="n">
        <f aca="false">IF(D16=0,0,D16/(H16+P32)*1000)</f>
        <v>0</v>
      </c>
      <c r="E32" s="153" t="s">
        <v>16</v>
      </c>
      <c r="F32" s="151" t="n">
        <f aca="false">IF(F16=0,0,F16/(F16+N32)*1000)</f>
        <v>0</v>
      </c>
      <c r="G32" s="152" t="n">
        <f aca="false">IF(G16=0,0,G16/(G16+O32)*1000)</f>
        <v>0</v>
      </c>
      <c r="H32" s="152" t="n">
        <f aca="false">IF(H16=0,0,H16/(H16+P32)*1000)</f>
        <v>0</v>
      </c>
      <c r="I32" s="153" t="s">
        <v>16</v>
      </c>
      <c r="J32" s="151" t="n">
        <f aca="false">IF(J16=0,0,J16/N32*1000)</f>
        <v>0</v>
      </c>
      <c r="K32" s="152" t="n">
        <f aca="false">IF(K16=0,0,K16/O32*1000)</f>
        <v>0</v>
      </c>
      <c r="L32" s="154" t="n">
        <f aca="false">IF(L16=0,0,L16/P32*1000)</f>
        <v>0</v>
      </c>
      <c r="N32" s="146" t="n">
        <f aca="false">[1]出生数!G46</f>
        <v>1</v>
      </c>
      <c r="O32" s="146" t="n">
        <f aca="false">[1]出生数!H46</f>
        <v>1</v>
      </c>
      <c r="P32" s="146" t="n">
        <f aca="false">[1]出生数!I46</f>
        <v>0</v>
      </c>
    </row>
  </sheetData>
  <sheetProtection sheet="true" objects="true" scenarios="true"/>
  <mergeCells count="8">
    <mergeCell ref="A3:A4"/>
    <mergeCell ref="B3:E3"/>
    <mergeCell ref="F3:I3"/>
    <mergeCell ref="J3:L3"/>
    <mergeCell ref="A19:A20"/>
    <mergeCell ref="B19:E19"/>
    <mergeCell ref="F19:I19"/>
    <mergeCell ref="J19:L19"/>
  </mergeCells>
  <printOptions headings="false" gridLines="false" gridLinesSet="true" horizontalCentered="false" verticalCentered="false"/>
  <pageMargins left="0.7875" right="0.470138888888889" top="0.979861111111111" bottom="0.709722222222222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E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0390625" defaultRowHeight="12.75" customHeight="false" zeroHeight="false" outlineLevelRow="0" outlineLevelCol="0"/>
  <cols>
    <col collapsed="false" customWidth="true" hidden="false" outlineLevel="0" max="1" min="1" style="1" width="9.63"/>
    <col collapsed="false" customWidth="true" hidden="false" outlineLevel="0" max="13" min="2" style="1" width="5.63"/>
    <col collapsed="false" customWidth="true" hidden="false" outlineLevel="0" max="14" min="14" style="117" width="5.63"/>
    <col collapsed="false" customWidth="true" hidden="false" outlineLevel="0" max="15" min="15" style="1" width="3.63"/>
    <col collapsed="false" customWidth="false" hidden="false" outlineLevel="0" max="16" min="16" style="1" width="9"/>
    <col collapsed="false" customWidth="true" hidden="false" outlineLevel="0" max="17" min="17" style="1" width="11.13"/>
    <col collapsed="false" customWidth="true" hidden="false" outlineLevel="0" max="18" min="18" style="1" width="10.37"/>
    <col collapsed="false" customWidth="true" hidden="false" outlineLevel="0" max="31" min="19" style="1" width="4.76"/>
    <col collapsed="false" customWidth="true" hidden="false" outlineLevel="0" max="41" min="32" style="1" width="4.37"/>
    <col collapsed="false" customWidth="true" hidden="false" outlineLevel="0" max="42" min="42" style="1" width="6.88"/>
    <col collapsed="false" customWidth="true" hidden="false" outlineLevel="0" max="43" min="43" style="1" width="6.26"/>
    <col collapsed="false" customWidth="true" hidden="false" outlineLevel="0" max="44" min="44" style="1" width="8.76"/>
    <col collapsed="false" customWidth="true" hidden="false" outlineLevel="0" max="45" min="45" style="1" width="5.26"/>
    <col collapsed="false" customWidth="false" hidden="false" outlineLevel="0" max="16384" min="46" style="1" width="9"/>
  </cols>
  <sheetData>
    <row r="1" customFormat="false" ht="13.8" hidden="false" customHeight="false" outlineLevel="0" collapsed="false">
      <c r="A1" s="155" t="s">
        <v>114</v>
      </c>
    </row>
    <row r="2" customFormat="false" ht="13.8" hidden="false" customHeight="false" outlineLevel="0" collapsed="false"/>
    <row r="3" customFormat="false" ht="29.25" hidden="false" customHeight="true" outlineLevel="0" collapsed="false">
      <c r="A3" s="156" t="s">
        <v>73</v>
      </c>
      <c r="B3" s="157" t="s">
        <v>10</v>
      </c>
      <c r="C3" s="157" t="s">
        <v>115</v>
      </c>
      <c r="D3" s="157" t="s">
        <v>116</v>
      </c>
      <c r="E3" s="157" t="s">
        <v>117</v>
      </c>
      <c r="F3" s="157" t="s">
        <v>118</v>
      </c>
      <c r="G3" s="157" t="s">
        <v>119</v>
      </c>
      <c r="H3" s="157" t="s">
        <v>120</v>
      </c>
      <c r="I3" s="157" t="s">
        <v>121</v>
      </c>
      <c r="J3" s="157" t="s">
        <v>122</v>
      </c>
      <c r="K3" s="157" t="s">
        <v>123</v>
      </c>
      <c r="L3" s="157" t="s">
        <v>124</v>
      </c>
      <c r="M3" s="157" t="s">
        <v>125</v>
      </c>
      <c r="N3" s="158" t="s">
        <v>126</v>
      </c>
      <c r="O3" s="14"/>
      <c r="Q3" s="159" t="s">
        <v>127</v>
      </c>
      <c r="R3" s="160"/>
      <c r="S3" s="159" t="s">
        <v>128</v>
      </c>
      <c r="T3" s="160"/>
      <c r="U3" s="160"/>
      <c r="V3" s="160"/>
      <c r="W3" s="160"/>
      <c r="X3" s="160"/>
      <c r="Y3" s="160"/>
      <c r="Z3" s="160"/>
      <c r="AA3" s="160"/>
      <c r="AB3" s="160"/>
      <c r="AC3" s="160"/>
      <c r="AD3" s="160"/>
      <c r="AE3" s="161"/>
    </row>
    <row r="4" customFormat="false" ht="18.75" hidden="false" customHeight="true" outlineLevel="0" collapsed="false">
      <c r="A4" s="162"/>
      <c r="B4" s="163" t="s">
        <v>3</v>
      </c>
      <c r="C4" s="163"/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8"/>
      <c r="Q4" s="159" t="s">
        <v>129</v>
      </c>
      <c r="R4" s="159" t="s">
        <v>130</v>
      </c>
      <c r="S4" s="159" t="n">
        <v>1</v>
      </c>
      <c r="T4" s="164" t="n">
        <v>2</v>
      </c>
      <c r="U4" s="164" t="n">
        <v>3</v>
      </c>
      <c r="V4" s="164" t="n">
        <v>4</v>
      </c>
      <c r="W4" s="164" t="n">
        <v>5</v>
      </c>
      <c r="X4" s="164" t="n">
        <v>6</v>
      </c>
      <c r="Y4" s="164" t="n">
        <v>7</v>
      </c>
      <c r="Z4" s="164" t="n">
        <v>8</v>
      </c>
      <c r="AA4" s="164" t="n">
        <v>9</v>
      </c>
      <c r="AB4" s="164" t="n">
        <v>10</v>
      </c>
      <c r="AC4" s="164" t="n">
        <v>11</v>
      </c>
      <c r="AD4" s="164" t="n">
        <v>12</v>
      </c>
      <c r="AE4" s="165" t="s">
        <v>131</v>
      </c>
    </row>
    <row r="5" customFormat="false" ht="18.75" hidden="false" customHeight="true" outlineLevel="0" collapsed="false">
      <c r="A5" s="166" t="s">
        <v>10</v>
      </c>
      <c r="B5" s="167" t="n">
        <f aca="false">SUM(B17,B29)</f>
        <v>0</v>
      </c>
      <c r="C5" s="167" t="n">
        <f aca="false">SUM(C17,C29)</f>
        <v>0</v>
      </c>
      <c r="D5" s="167" t="n">
        <f aca="false">SUM(D17,D29)</f>
        <v>0</v>
      </c>
      <c r="E5" s="167" t="n">
        <f aca="false">SUM(E17,E29)</f>
        <v>0</v>
      </c>
      <c r="F5" s="167" t="n">
        <f aca="false">SUM(F17,F29)</f>
        <v>0</v>
      </c>
      <c r="G5" s="167" t="n">
        <f aca="false">SUM(G17,G29)</f>
        <v>0</v>
      </c>
      <c r="H5" s="167" t="n">
        <f aca="false">SUM(H17,H29)</f>
        <v>0</v>
      </c>
      <c r="I5" s="167" t="n">
        <f aca="false">SUM(I17,I29)</f>
        <v>0</v>
      </c>
      <c r="J5" s="167" t="n">
        <f aca="false">SUM(J17,J29)</f>
        <v>0</v>
      </c>
      <c r="K5" s="167" t="n">
        <f aca="false">SUM(K17,K29)</f>
        <v>0</v>
      </c>
      <c r="L5" s="167" t="n">
        <f aca="false">SUM(L17,L29)</f>
        <v>0</v>
      </c>
      <c r="M5" s="167" t="n">
        <f aca="false">SUM(M17,M29)</f>
        <v>0</v>
      </c>
      <c r="N5" s="168" t="n">
        <f aca="false">SUM(N17,N29)</f>
        <v>0</v>
      </c>
      <c r="O5" s="38"/>
      <c r="Q5" s="159" t="s">
        <v>132</v>
      </c>
      <c r="R5" s="159" t="s">
        <v>133</v>
      </c>
      <c r="S5" s="169" t="n">
        <v>0</v>
      </c>
      <c r="T5" s="170" t="n">
        <v>1</v>
      </c>
      <c r="U5" s="170" t="n">
        <v>0</v>
      </c>
      <c r="V5" s="170" t="n">
        <v>1</v>
      </c>
      <c r="W5" s="170" t="n">
        <v>1</v>
      </c>
      <c r="X5" s="170" t="n">
        <v>0</v>
      </c>
      <c r="Y5" s="170" t="n">
        <v>0</v>
      </c>
      <c r="Z5" s="170" t="n">
        <v>0</v>
      </c>
      <c r="AA5" s="170" t="n">
        <v>0</v>
      </c>
      <c r="AB5" s="170" t="n">
        <v>0</v>
      </c>
      <c r="AC5" s="170" t="n">
        <v>0</v>
      </c>
      <c r="AD5" s="170" t="n">
        <v>1</v>
      </c>
      <c r="AE5" s="171" t="n">
        <v>4</v>
      </c>
    </row>
    <row r="6" customFormat="false" ht="18.75" hidden="false" customHeight="true" outlineLevel="0" collapsed="false">
      <c r="A6" s="166" t="s">
        <v>76</v>
      </c>
      <c r="B6" s="167" t="n">
        <f aca="false">SUM(B18,B30)</f>
        <v>0</v>
      </c>
      <c r="C6" s="172" t="n">
        <f aca="false">SUM(C18,C30)</f>
        <v>0</v>
      </c>
      <c r="D6" s="172" t="n">
        <f aca="false">SUM(D18,D30)</f>
        <v>0</v>
      </c>
      <c r="E6" s="172" t="n">
        <f aca="false">SUM(E18,E30)</f>
        <v>0</v>
      </c>
      <c r="F6" s="172" t="n">
        <f aca="false">SUM(F18,F30)</f>
        <v>0</v>
      </c>
      <c r="G6" s="172" t="n">
        <f aca="false">SUM(G18,G30)</f>
        <v>0</v>
      </c>
      <c r="H6" s="172" t="n">
        <f aca="false">SUM(H18,H30)</f>
        <v>0</v>
      </c>
      <c r="I6" s="172" t="n">
        <f aca="false">SUM(I18,I30)</f>
        <v>0</v>
      </c>
      <c r="J6" s="172" t="n">
        <f aca="false">SUM(J18,J30)</f>
        <v>0</v>
      </c>
      <c r="K6" s="172" t="n">
        <f aca="false">SUM(K18,K30)</f>
        <v>0</v>
      </c>
      <c r="L6" s="172" t="n">
        <f aca="false">SUM(L18,L30)</f>
        <v>0</v>
      </c>
      <c r="M6" s="172" t="n">
        <f aca="false">SUM(M18,M30)</f>
        <v>0</v>
      </c>
      <c r="N6" s="173" t="n">
        <f aca="false">SUM(N18,N30)</f>
        <v>0</v>
      </c>
      <c r="O6" s="51"/>
      <c r="Q6" s="174"/>
      <c r="R6" s="175" t="s">
        <v>134</v>
      </c>
      <c r="S6" s="176" t="n">
        <v>1</v>
      </c>
      <c r="T6" s="177" t="n">
        <v>0</v>
      </c>
      <c r="U6" s="177" t="n">
        <v>2</v>
      </c>
      <c r="V6" s="177" t="n">
        <v>0</v>
      </c>
      <c r="W6" s="177" t="n">
        <v>0</v>
      </c>
      <c r="X6" s="177" t="n">
        <v>0</v>
      </c>
      <c r="Y6" s="177" t="n">
        <v>1</v>
      </c>
      <c r="Z6" s="177" t="n">
        <v>1</v>
      </c>
      <c r="AA6" s="177" t="n">
        <v>2</v>
      </c>
      <c r="AB6" s="177" t="n">
        <v>1</v>
      </c>
      <c r="AC6" s="177" t="n">
        <v>0</v>
      </c>
      <c r="AD6" s="177" t="n">
        <v>0</v>
      </c>
      <c r="AE6" s="178" t="n">
        <v>8</v>
      </c>
    </row>
    <row r="7" customFormat="false" ht="18.75" hidden="false" customHeight="true" outlineLevel="0" collapsed="false">
      <c r="A7" s="166" t="s">
        <v>77</v>
      </c>
      <c r="B7" s="167" t="n">
        <f aca="false">SUM(B19,B31)</f>
        <v>0</v>
      </c>
      <c r="C7" s="172" t="n">
        <f aca="false">SUM(C19,C31)</f>
        <v>0</v>
      </c>
      <c r="D7" s="172" t="n">
        <f aca="false">SUM(D19,D31)</f>
        <v>0</v>
      </c>
      <c r="E7" s="172" t="n">
        <f aca="false">SUM(E19,E31)</f>
        <v>0</v>
      </c>
      <c r="F7" s="172" t="n">
        <f aca="false">SUM(F19,F31)</f>
        <v>0</v>
      </c>
      <c r="G7" s="172" t="n">
        <f aca="false">SUM(G19,G31)</f>
        <v>0</v>
      </c>
      <c r="H7" s="172" t="n">
        <f aca="false">SUM(H19,H31)</f>
        <v>0</v>
      </c>
      <c r="I7" s="172" t="n">
        <f aca="false">SUM(I19,I31)</f>
        <v>0</v>
      </c>
      <c r="J7" s="172" t="n">
        <f aca="false">SUM(J19,J31)</f>
        <v>0</v>
      </c>
      <c r="K7" s="172" t="n">
        <f aca="false">SUM(K19,K31)</f>
        <v>0</v>
      </c>
      <c r="L7" s="172" t="n">
        <f aca="false">SUM(L19,L31)</f>
        <v>0</v>
      </c>
      <c r="M7" s="172" t="n">
        <f aca="false">SUM(M19,M31)</f>
        <v>0</v>
      </c>
      <c r="N7" s="173" t="n">
        <f aca="false">SUM(N19,N31)</f>
        <v>0</v>
      </c>
      <c r="O7" s="51"/>
      <c r="Q7" s="174"/>
      <c r="R7" s="175" t="s">
        <v>135</v>
      </c>
      <c r="S7" s="176" t="n">
        <v>1</v>
      </c>
      <c r="T7" s="177" t="n">
        <v>1</v>
      </c>
      <c r="U7" s="177" t="n">
        <v>1</v>
      </c>
      <c r="V7" s="177" t="n">
        <v>1</v>
      </c>
      <c r="W7" s="177" t="n">
        <v>1</v>
      </c>
      <c r="X7" s="177" t="n">
        <v>1</v>
      </c>
      <c r="Y7" s="177" t="n">
        <v>1</v>
      </c>
      <c r="Z7" s="177" t="n">
        <v>2</v>
      </c>
      <c r="AA7" s="177" t="n">
        <v>2</v>
      </c>
      <c r="AB7" s="177" t="n">
        <v>1</v>
      </c>
      <c r="AC7" s="177" t="n">
        <v>1</v>
      </c>
      <c r="AD7" s="177" t="n">
        <v>5</v>
      </c>
      <c r="AE7" s="178" t="n">
        <v>18</v>
      </c>
    </row>
    <row r="8" customFormat="false" ht="18.75" hidden="false" customHeight="true" outlineLevel="0" collapsed="false">
      <c r="A8" s="166" t="s">
        <v>78</v>
      </c>
      <c r="B8" s="167" t="n">
        <f aca="false">SUM(B20,B32)</f>
        <v>0</v>
      </c>
      <c r="C8" s="172" t="n">
        <f aca="false">SUM(C20,C32)</f>
        <v>0</v>
      </c>
      <c r="D8" s="172" t="n">
        <f aca="false">SUM(D20,D32)</f>
        <v>0</v>
      </c>
      <c r="E8" s="172" t="n">
        <f aca="false">SUM(E20,E32)</f>
        <v>0</v>
      </c>
      <c r="F8" s="172" t="n">
        <f aca="false">SUM(F20,F32)</f>
        <v>0</v>
      </c>
      <c r="G8" s="172" t="n">
        <f aca="false">SUM(G20,G32)</f>
        <v>0</v>
      </c>
      <c r="H8" s="172" t="n">
        <f aca="false">SUM(H20,H32)</f>
        <v>0</v>
      </c>
      <c r="I8" s="172" t="n">
        <f aca="false">SUM(I20,I32)</f>
        <v>0</v>
      </c>
      <c r="J8" s="172" t="n">
        <f aca="false">SUM(J20,J32)</f>
        <v>0</v>
      </c>
      <c r="K8" s="172" t="n">
        <f aca="false">SUM(K20,K32)</f>
        <v>0</v>
      </c>
      <c r="L8" s="172" t="n">
        <f aca="false">SUM(L20,L32)</f>
        <v>0</v>
      </c>
      <c r="M8" s="172" t="n">
        <f aca="false">SUM(M20,M32)</f>
        <v>0</v>
      </c>
      <c r="N8" s="173" t="n">
        <f aca="false">SUM(N20,N32)</f>
        <v>0</v>
      </c>
      <c r="O8" s="51"/>
      <c r="Q8" s="174"/>
      <c r="R8" s="175" t="s">
        <v>136</v>
      </c>
      <c r="S8" s="176" t="n">
        <v>0</v>
      </c>
      <c r="T8" s="177" t="n">
        <v>0</v>
      </c>
      <c r="U8" s="177" t="n">
        <v>3</v>
      </c>
      <c r="V8" s="177" t="n">
        <v>0</v>
      </c>
      <c r="W8" s="177" t="n">
        <v>0</v>
      </c>
      <c r="X8" s="177" t="n">
        <v>0</v>
      </c>
      <c r="Y8" s="177" t="n">
        <v>1</v>
      </c>
      <c r="Z8" s="177" t="n">
        <v>0</v>
      </c>
      <c r="AA8" s="177" t="n">
        <v>0</v>
      </c>
      <c r="AB8" s="177" t="n">
        <v>0</v>
      </c>
      <c r="AC8" s="177" t="n">
        <v>0</v>
      </c>
      <c r="AD8" s="177" t="n">
        <v>1</v>
      </c>
      <c r="AE8" s="178" t="n">
        <v>5</v>
      </c>
    </row>
    <row r="9" customFormat="false" ht="18.75" hidden="false" customHeight="true" outlineLevel="0" collapsed="false">
      <c r="A9" s="166" t="s">
        <v>79</v>
      </c>
      <c r="B9" s="167" t="n">
        <f aca="false">SUM(B21,B33)</f>
        <v>0</v>
      </c>
      <c r="C9" s="172" t="n">
        <f aca="false">SUM(C21,C33)</f>
        <v>0</v>
      </c>
      <c r="D9" s="172" t="n">
        <f aca="false">SUM(D21,D33)</f>
        <v>0</v>
      </c>
      <c r="E9" s="172" t="n">
        <f aca="false">SUM(E21,E33)</f>
        <v>0</v>
      </c>
      <c r="F9" s="172" t="n">
        <f aca="false">SUM(F21,F33)</f>
        <v>0</v>
      </c>
      <c r="G9" s="172" t="n">
        <f aca="false">SUM(G21,G33)</f>
        <v>0</v>
      </c>
      <c r="H9" s="172" t="n">
        <f aca="false">SUM(H21,H33)</f>
        <v>0</v>
      </c>
      <c r="I9" s="172" t="n">
        <f aca="false">SUM(I21,I33)</f>
        <v>0</v>
      </c>
      <c r="J9" s="172" t="n">
        <f aca="false">SUM(J21,J33)</f>
        <v>0</v>
      </c>
      <c r="K9" s="172" t="n">
        <f aca="false">SUM(K21,K33)</f>
        <v>0</v>
      </c>
      <c r="L9" s="172" t="n">
        <f aca="false">SUM(L21,L33)</f>
        <v>0</v>
      </c>
      <c r="M9" s="172" t="n">
        <f aca="false">SUM(M21,M33)</f>
        <v>0</v>
      </c>
      <c r="N9" s="173" t="n">
        <f aca="false">SUM(N21,N33)</f>
        <v>0</v>
      </c>
      <c r="O9" s="51"/>
      <c r="Q9" s="174"/>
      <c r="R9" s="175" t="s">
        <v>137</v>
      </c>
      <c r="S9" s="176" t="n">
        <v>0</v>
      </c>
      <c r="T9" s="177" t="n">
        <v>1</v>
      </c>
      <c r="U9" s="177" t="n">
        <v>0</v>
      </c>
      <c r="V9" s="177" t="n">
        <v>0</v>
      </c>
      <c r="W9" s="177" t="n">
        <v>0</v>
      </c>
      <c r="X9" s="177" t="n">
        <v>0</v>
      </c>
      <c r="Y9" s="177" t="n">
        <v>0</v>
      </c>
      <c r="Z9" s="177" t="n">
        <v>0</v>
      </c>
      <c r="AA9" s="177" t="n">
        <v>1</v>
      </c>
      <c r="AB9" s="177" t="n">
        <v>1</v>
      </c>
      <c r="AC9" s="177" t="n">
        <v>0</v>
      </c>
      <c r="AD9" s="177" t="n">
        <v>2</v>
      </c>
      <c r="AE9" s="178" t="n">
        <v>5</v>
      </c>
    </row>
    <row r="10" customFormat="false" ht="18.75" hidden="false" customHeight="true" outlineLevel="0" collapsed="false">
      <c r="A10" s="166" t="s">
        <v>80</v>
      </c>
      <c r="B10" s="167" t="n">
        <f aca="false">SUM(B22,B34)</f>
        <v>0</v>
      </c>
      <c r="C10" s="172" t="n">
        <f aca="false">SUM(C22,C34)</f>
        <v>0</v>
      </c>
      <c r="D10" s="172" t="n">
        <f aca="false">SUM(D22,D34)</f>
        <v>0</v>
      </c>
      <c r="E10" s="172" t="n">
        <f aca="false">SUM(E22,E34)</f>
        <v>0</v>
      </c>
      <c r="F10" s="172" t="n">
        <f aca="false">SUM(F22,F34)</f>
        <v>0</v>
      </c>
      <c r="G10" s="172" t="n">
        <f aca="false">SUM(G22,G34)</f>
        <v>0</v>
      </c>
      <c r="H10" s="172" t="n">
        <f aca="false">SUM(H22,H34)</f>
        <v>0</v>
      </c>
      <c r="I10" s="172" t="n">
        <f aca="false">SUM(I22,I34)</f>
        <v>0</v>
      </c>
      <c r="J10" s="172" t="n">
        <f aca="false">SUM(J22,J34)</f>
        <v>0</v>
      </c>
      <c r="K10" s="172" t="n">
        <f aca="false">SUM(K22,K34)</f>
        <v>0</v>
      </c>
      <c r="L10" s="172" t="n">
        <f aca="false">SUM(L22,L34)</f>
        <v>0</v>
      </c>
      <c r="M10" s="172" t="n">
        <f aca="false">SUM(M22,M34)</f>
        <v>0</v>
      </c>
      <c r="N10" s="173" t="n">
        <f aca="false">SUM(N22,N34)</f>
        <v>0</v>
      </c>
      <c r="O10" s="51"/>
      <c r="Q10" s="174"/>
      <c r="R10" s="175" t="s">
        <v>138</v>
      </c>
      <c r="S10" s="176" t="n">
        <v>0</v>
      </c>
      <c r="T10" s="177" t="n">
        <v>1</v>
      </c>
      <c r="U10" s="177" t="n">
        <v>0</v>
      </c>
      <c r="V10" s="177" t="n">
        <v>0</v>
      </c>
      <c r="W10" s="177" t="n">
        <v>0</v>
      </c>
      <c r="X10" s="177" t="n">
        <v>2</v>
      </c>
      <c r="Y10" s="177" t="n">
        <v>1</v>
      </c>
      <c r="Z10" s="177" t="n">
        <v>3</v>
      </c>
      <c r="AA10" s="177" t="n">
        <v>2</v>
      </c>
      <c r="AB10" s="177" t="n">
        <v>1</v>
      </c>
      <c r="AC10" s="177" t="n">
        <v>0</v>
      </c>
      <c r="AD10" s="177" t="n">
        <v>2</v>
      </c>
      <c r="AE10" s="178" t="n">
        <v>12</v>
      </c>
    </row>
    <row r="11" customFormat="false" ht="18.75" hidden="false" customHeight="true" outlineLevel="0" collapsed="false">
      <c r="A11" s="166" t="s">
        <v>81</v>
      </c>
      <c r="B11" s="167" t="n">
        <f aca="false">SUM(B23,B35)</f>
        <v>0</v>
      </c>
      <c r="C11" s="172" t="n">
        <f aca="false">SUM(C23,C35)</f>
        <v>0</v>
      </c>
      <c r="D11" s="172" t="n">
        <f aca="false">SUM(D23,D35)</f>
        <v>0</v>
      </c>
      <c r="E11" s="172" t="n">
        <f aca="false">SUM(E23,E35)</f>
        <v>0</v>
      </c>
      <c r="F11" s="172" t="n">
        <f aca="false">SUM(F23,F35)</f>
        <v>0</v>
      </c>
      <c r="G11" s="172" t="n">
        <f aca="false">SUM(G23,G35)</f>
        <v>0</v>
      </c>
      <c r="H11" s="172" t="n">
        <f aca="false">SUM(H23,H35)</f>
        <v>0</v>
      </c>
      <c r="I11" s="172" t="n">
        <f aca="false">SUM(I23,I35)</f>
        <v>0</v>
      </c>
      <c r="J11" s="172" t="n">
        <f aca="false">SUM(J23,J35)</f>
        <v>0</v>
      </c>
      <c r="K11" s="172" t="n">
        <f aca="false">SUM(K23,K35)</f>
        <v>0</v>
      </c>
      <c r="L11" s="172" t="n">
        <f aca="false">SUM(L23,L35)</f>
        <v>0</v>
      </c>
      <c r="M11" s="172" t="n">
        <f aca="false">SUM(M23,M35)</f>
        <v>0</v>
      </c>
      <c r="N11" s="173" t="n">
        <f aca="false">SUM(N23,N35)</f>
        <v>0</v>
      </c>
      <c r="O11" s="51"/>
      <c r="Q11" s="174"/>
      <c r="R11" s="175" t="s">
        <v>139</v>
      </c>
      <c r="S11" s="176" t="n">
        <v>2</v>
      </c>
      <c r="T11" s="177" t="n">
        <v>0</v>
      </c>
      <c r="U11" s="177" t="n">
        <v>2</v>
      </c>
      <c r="V11" s="177" t="n">
        <v>0</v>
      </c>
      <c r="W11" s="177" t="n">
        <v>0</v>
      </c>
      <c r="X11" s="177" t="n">
        <v>0</v>
      </c>
      <c r="Y11" s="177" t="n">
        <v>1</v>
      </c>
      <c r="Z11" s="177" t="n">
        <v>0</v>
      </c>
      <c r="AA11" s="177" t="n">
        <v>0</v>
      </c>
      <c r="AB11" s="177" t="n">
        <v>1</v>
      </c>
      <c r="AC11" s="177" t="n">
        <v>1</v>
      </c>
      <c r="AD11" s="177" t="n">
        <v>0</v>
      </c>
      <c r="AE11" s="178" t="n">
        <v>7</v>
      </c>
    </row>
    <row r="12" customFormat="false" ht="18.75" hidden="false" customHeight="true" outlineLevel="0" collapsed="false">
      <c r="A12" s="166" t="s">
        <v>82</v>
      </c>
      <c r="B12" s="167" t="n">
        <f aca="false">SUM(B24,B36)</f>
        <v>0</v>
      </c>
      <c r="C12" s="172" t="n">
        <f aca="false">SUM(C24,C36)</f>
        <v>0</v>
      </c>
      <c r="D12" s="172" t="n">
        <f aca="false">SUM(D24,D36)</f>
        <v>0</v>
      </c>
      <c r="E12" s="172" t="n">
        <f aca="false">SUM(E24,E36)</f>
        <v>0</v>
      </c>
      <c r="F12" s="172" t="n">
        <f aca="false">SUM(F24,F36)</f>
        <v>0</v>
      </c>
      <c r="G12" s="172" t="n">
        <f aca="false">SUM(G24,G36)</f>
        <v>0</v>
      </c>
      <c r="H12" s="172" t="n">
        <f aca="false">SUM(H24,H36)</f>
        <v>0</v>
      </c>
      <c r="I12" s="172" t="n">
        <f aca="false">SUM(I24,I36)</f>
        <v>0</v>
      </c>
      <c r="J12" s="172" t="n">
        <f aca="false">SUM(J24,J36)</f>
        <v>0</v>
      </c>
      <c r="K12" s="172" t="n">
        <f aca="false">SUM(K24,K36)</f>
        <v>0</v>
      </c>
      <c r="L12" s="172" t="n">
        <f aca="false">SUM(L24,L36)</f>
        <v>0</v>
      </c>
      <c r="M12" s="172" t="n">
        <f aca="false">SUM(M24,M36)</f>
        <v>0</v>
      </c>
      <c r="N12" s="173" t="n">
        <f aca="false">SUM(N24,N36)</f>
        <v>0</v>
      </c>
      <c r="O12" s="51"/>
      <c r="Q12" s="174"/>
      <c r="R12" s="175" t="s">
        <v>140</v>
      </c>
      <c r="S12" s="176" t="n">
        <v>0</v>
      </c>
      <c r="T12" s="177" t="n">
        <v>0</v>
      </c>
      <c r="U12" s="177" t="n">
        <v>2</v>
      </c>
      <c r="V12" s="177" t="n">
        <v>0</v>
      </c>
      <c r="W12" s="177" t="n">
        <v>0</v>
      </c>
      <c r="X12" s="177" t="n">
        <v>0</v>
      </c>
      <c r="Y12" s="177" t="n">
        <v>0</v>
      </c>
      <c r="Z12" s="177" t="n">
        <v>0</v>
      </c>
      <c r="AA12" s="177" t="n">
        <v>0</v>
      </c>
      <c r="AB12" s="177" t="n">
        <v>2</v>
      </c>
      <c r="AC12" s="177" t="n">
        <v>0</v>
      </c>
      <c r="AD12" s="177" t="n">
        <v>0</v>
      </c>
      <c r="AE12" s="178" t="n">
        <v>4</v>
      </c>
    </row>
    <row r="13" customFormat="false" ht="18.75" hidden="false" customHeight="true" outlineLevel="0" collapsed="false">
      <c r="A13" s="166" t="s">
        <v>83</v>
      </c>
      <c r="B13" s="167" t="n">
        <f aca="false">SUM(B25,B37)</f>
        <v>0</v>
      </c>
      <c r="C13" s="172" t="n">
        <f aca="false">SUM(C25,C37)</f>
        <v>0</v>
      </c>
      <c r="D13" s="172" t="n">
        <f aca="false">SUM(D25,D37)</f>
        <v>0</v>
      </c>
      <c r="E13" s="172" t="n">
        <f aca="false">SUM(E25,E37)</f>
        <v>0</v>
      </c>
      <c r="F13" s="172" t="n">
        <f aca="false">SUM(F25,F37)</f>
        <v>0</v>
      </c>
      <c r="G13" s="172" t="n">
        <f aca="false">SUM(G25,G37)</f>
        <v>0</v>
      </c>
      <c r="H13" s="172" t="n">
        <f aca="false">SUM(H25,H37)</f>
        <v>0</v>
      </c>
      <c r="I13" s="172" t="n">
        <f aca="false">SUM(I25,I37)</f>
        <v>0</v>
      </c>
      <c r="J13" s="172" t="n">
        <f aca="false">SUM(J25,J37)</f>
        <v>0</v>
      </c>
      <c r="K13" s="172" t="n">
        <f aca="false">SUM(K25,K37)</f>
        <v>0</v>
      </c>
      <c r="L13" s="172" t="n">
        <f aca="false">SUM(L25,L37)</f>
        <v>0</v>
      </c>
      <c r="M13" s="172" t="n">
        <f aca="false">SUM(M25,M37)</f>
        <v>0</v>
      </c>
      <c r="N13" s="173" t="n">
        <f aca="false">SUM(N25,N37)</f>
        <v>0</v>
      </c>
      <c r="O13" s="51"/>
      <c r="Q13" s="174"/>
      <c r="R13" s="175" t="s">
        <v>141</v>
      </c>
      <c r="S13" s="176" t="n">
        <v>0</v>
      </c>
      <c r="T13" s="177" t="n">
        <v>0</v>
      </c>
      <c r="U13" s="177" t="n">
        <v>0</v>
      </c>
      <c r="V13" s="177" t="n">
        <v>0</v>
      </c>
      <c r="W13" s="177" t="n">
        <v>1</v>
      </c>
      <c r="X13" s="177" t="n">
        <v>1</v>
      </c>
      <c r="Y13" s="177" t="n">
        <v>1</v>
      </c>
      <c r="Z13" s="177" t="n">
        <v>0</v>
      </c>
      <c r="AA13" s="177" t="n">
        <v>3</v>
      </c>
      <c r="AB13" s="177" t="n">
        <v>1</v>
      </c>
      <c r="AC13" s="177" t="n">
        <v>1</v>
      </c>
      <c r="AD13" s="177" t="n">
        <v>0</v>
      </c>
      <c r="AE13" s="178" t="n">
        <v>8</v>
      </c>
    </row>
    <row r="14" customFormat="false" ht="18.75" hidden="false" customHeight="true" outlineLevel="0" collapsed="false">
      <c r="A14" s="166" t="s">
        <v>84</v>
      </c>
      <c r="B14" s="167" t="n">
        <f aca="false">SUM(B26,B38)</f>
        <v>0</v>
      </c>
      <c r="C14" s="172" t="n">
        <f aca="false">SUM(C26,C38)</f>
        <v>0</v>
      </c>
      <c r="D14" s="172" t="n">
        <f aca="false">SUM(D26,D38)</f>
        <v>0</v>
      </c>
      <c r="E14" s="172" t="n">
        <f aca="false">SUM(E26,E38)</f>
        <v>0</v>
      </c>
      <c r="F14" s="172" t="n">
        <f aca="false">SUM(F26,F38)</f>
        <v>0</v>
      </c>
      <c r="G14" s="172" t="n">
        <f aca="false">SUM(G26,G38)</f>
        <v>0</v>
      </c>
      <c r="H14" s="172" t="n">
        <f aca="false">SUM(H26,H38)</f>
        <v>0</v>
      </c>
      <c r="I14" s="172" t="n">
        <f aca="false">SUM(I26,I38)</f>
        <v>0</v>
      </c>
      <c r="J14" s="172" t="n">
        <f aca="false">SUM(J26,J38)</f>
        <v>0</v>
      </c>
      <c r="K14" s="172" t="n">
        <f aca="false">SUM(K26,K38)</f>
        <v>0</v>
      </c>
      <c r="L14" s="172" t="n">
        <f aca="false">SUM(L26,L38)</f>
        <v>0</v>
      </c>
      <c r="M14" s="172" t="n">
        <f aca="false">SUM(M26,M38)</f>
        <v>0</v>
      </c>
      <c r="N14" s="173" t="n">
        <f aca="false">SUM(N26,N38)</f>
        <v>0</v>
      </c>
      <c r="O14" s="51"/>
      <c r="Q14" s="174"/>
      <c r="R14" s="175" t="s">
        <v>142</v>
      </c>
      <c r="S14" s="176" t="n">
        <v>1</v>
      </c>
      <c r="T14" s="177" t="n">
        <v>0</v>
      </c>
      <c r="U14" s="177" t="n">
        <v>0</v>
      </c>
      <c r="V14" s="177" t="n">
        <v>1</v>
      </c>
      <c r="W14" s="177" t="n">
        <v>1</v>
      </c>
      <c r="X14" s="177" t="n">
        <v>1</v>
      </c>
      <c r="Y14" s="177" t="n">
        <v>1</v>
      </c>
      <c r="Z14" s="177" t="n">
        <v>0</v>
      </c>
      <c r="AA14" s="177" t="n">
        <v>1</v>
      </c>
      <c r="AB14" s="177" t="n">
        <v>0</v>
      </c>
      <c r="AC14" s="177" t="n">
        <v>0</v>
      </c>
      <c r="AD14" s="177" t="n">
        <v>0</v>
      </c>
      <c r="AE14" s="178" t="n">
        <v>6</v>
      </c>
    </row>
    <row r="15" customFormat="false" ht="18.75" hidden="false" customHeight="true" outlineLevel="0" collapsed="false">
      <c r="A15" s="166" t="s">
        <v>85</v>
      </c>
      <c r="B15" s="167" t="n">
        <f aca="false">SUM(B27,B39)</f>
        <v>0</v>
      </c>
      <c r="C15" s="172" t="n">
        <f aca="false">SUM(C27,C39)</f>
        <v>0</v>
      </c>
      <c r="D15" s="172" t="n">
        <f aca="false">SUM(D27,D39)</f>
        <v>0</v>
      </c>
      <c r="E15" s="172" t="n">
        <f aca="false">SUM(E27,E39)</f>
        <v>0</v>
      </c>
      <c r="F15" s="172" t="n">
        <f aca="false">SUM(F27,F39)</f>
        <v>0</v>
      </c>
      <c r="G15" s="172" t="n">
        <f aca="false">SUM(G27,G39)</f>
        <v>0</v>
      </c>
      <c r="H15" s="172" t="n">
        <f aca="false">SUM(H27,H39)</f>
        <v>0</v>
      </c>
      <c r="I15" s="172" t="n">
        <f aca="false">SUM(I27,I39)</f>
        <v>0</v>
      </c>
      <c r="J15" s="172" t="n">
        <f aca="false">SUM(J27,J39)</f>
        <v>0</v>
      </c>
      <c r="K15" s="172" t="n">
        <f aca="false">SUM(K27,K39)</f>
        <v>0</v>
      </c>
      <c r="L15" s="172" t="n">
        <f aca="false">SUM(L27,L39)</f>
        <v>0</v>
      </c>
      <c r="M15" s="172" t="n">
        <f aca="false">SUM(M27,M39)</f>
        <v>0</v>
      </c>
      <c r="N15" s="173" t="n">
        <f aca="false">SUM(N27,N39)</f>
        <v>0</v>
      </c>
      <c r="O15" s="51"/>
      <c r="Q15" s="159" t="s">
        <v>143</v>
      </c>
      <c r="R15" s="160"/>
      <c r="S15" s="169" t="n">
        <v>5</v>
      </c>
      <c r="T15" s="170" t="n">
        <v>4</v>
      </c>
      <c r="U15" s="170" t="n">
        <v>10</v>
      </c>
      <c r="V15" s="170" t="n">
        <v>3</v>
      </c>
      <c r="W15" s="170" t="n">
        <v>4</v>
      </c>
      <c r="X15" s="170" t="n">
        <v>5</v>
      </c>
      <c r="Y15" s="170" t="n">
        <v>7</v>
      </c>
      <c r="Z15" s="170" t="n">
        <v>6</v>
      </c>
      <c r="AA15" s="170" t="n">
        <v>11</v>
      </c>
      <c r="AB15" s="170" t="n">
        <v>8</v>
      </c>
      <c r="AC15" s="170" t="n">
        <v>3</v>
      </c>
      <c r="AD15" s="170" t="n">
        <v>11</v>
      </c>
      <c r="AE15" s="171" t="n">
        <v>77</v>
      </c>
    </row>
    <row r="16" customFormat="false" ht="18.75" hidden="false" customHeight="true" outlineLevel="0" collapsed="false">
      <c r="A16" s="179"/>
      <c r="B16" s="163" t="s">
        <v>75</v>
      </c>
      <c r="C16" s="163"/>
      <c r="D16" s="163"/>
      <c r="E16" s="163"/>
      <c r="F16" s="163"/>
      <c r="G16" s="163"/>
      <c r="H16" s="163"/>
      <c r="I16" s="163"/>
      <c r="J16" s="163"/>
      <c r="K16" s="163"/>
      <c r="L16" s="163"/>
      <c r="M16" s="163"/>
      <c r="N16" s="163"/>
      <c r="Q16" s="159" t="s">
        <v>144</v>
      </c>
      <c r="R16" s="159" t="s">
        <v>133</v>
      </c>
      <c r="S16" s="169" t="n">
        <v>0</v>
      </c>
      <c r="T16" s="170" t="n">
        <v>0</v>
      </c>
      <c r="U16" s="170" t="n">
        <v>0</v>
      </c>
      <c r="V16" s="170" t="n">
        <v>0</v>
      </c>
      <c r="W16" s="170" t="n">
        <v>0</v>
      </c>
      <c r="X16" s="170" t="n">
        <v>0</v>
      </c>
      <c r="Y16" s="170" t="n">
        <v>0</v>
      </c>
      <c r="Z16" s="170" t="n">
        <v>0</v>
      </c>
      <c r="AA16" s="170" t="n">
        <v>0</v>
      </c>
      <c r="AB16" s="170" t="n">
        <v>1</v>
      </c>
      <c r="AC16" s="170" t="n">
        <v>0</v>
      </c>
      <c r="AD16" s="170" t="n">
        <v>0</v>
      </c>
      <c r="AE16" s="171" t="n">
        <v>1</v>
      </c>
    </row>
    <row r="17" customFormat="false" ht="18.75" hidden="false" customHeight="true" outlineLevel="0" collapsed="false">
      <c r="A17" s="166" t="s">
        <v>10</v>
      </c>
      <c r="B17" s="180" t="n">
        <f aca="false">SUM(C17:N17)</f>
        <v>0</v>
      </c>
      <c r="C17" s="180" t="n">
        <f aca="false">SUM(C18:C27)</f>
        <v>0</v>
      </c>
      <c r="D17" s="180" t="n">
        <f aca="false">SUM(D18:D27)</f>
        <v>0</v>
      </c>
      <c r="E17" s="180" t="n">
        <f aca="false">SUM(E18:E27)</f>
        <v>0</v>
      </c>
      <c r="F17" s="180" t="n">
        <f aca="false">SUM(F18:F27)</f>
        <v>0</v>
      </c>
      <c r="G17" s="180" t="n">
        <f aca="false">SUM(G18:G27)</f>
        <v>0</v>
      </c>
      <c r="H17" s="180" t="n">
        <f aca="false">SUM(H18:H27)</f>
        <v>0</v>
      </c>
      <c r="I17" s="180" t="n">
        <f aca="false">SUM(I18:I27)</f>
        <v>0</v>
      </c>
      <c r="J17" s="180" t="n">
        <f aca="false">SUM(J18:J27)</f>
        <v>0</v>
      </c>
      <c r="K17" s="180" t="n">
        <f aca="false">SUM(K18:K27)</f>
        <v>0</v>
      </c>
      <c r="L17" s="180" t="n">
        <f aca="false">SUM(L18:L27)</f>
        <v>0</v>
      </c>
      <c r="M17" s="180" t="n">
        <f aca="false">SUM(M18:M27)</f>
        <v>0</v>
      </c>
      <c r="N17" s="181" t="n">
        <f aca="false">SUM(N18:N27)</f>
        <v>0</v>
      </c>
      <c r="Q17" s="174"/>
      <c r="R17" s="175" t="s">
        <v>134</v>
      </c>
      <c r="S17" s="176" t="n">
        <v>0</v>
      </c>
      <c r="T17" s="177" t="n">
        <v>0</v>
      </c>
      <c r="U17" s="177" t="n">
        <v>0</v>
      </c>
      <c r="V17" s="177" t="n">
        <v>0</v>
      </c>
      <c r="W17" s="177" t="n">
        <v>0</v>
      </c>
      <c r="X17" s="177" t="n">
        <v>0</v>
      </c>
      <c r="Y17" s="177" t="n">
        <v>0</v>
      </c>
      <c r="Z17" s="177" t="n">
        <v>0</v>
      </c>
      <c r="AA17" s="177" t="n">
        <v>0</v>
      </c>
      <c r="AB17" s="177" t="n">
        <v>1</v>
      </c>
      <c r="AC17" s="177" t="n">
        <v>0</v>
      </c>
      <c r="AD17" s="177" t="n">
        <v>0</v>
      </c>
      <c r="AE17" s="178" t="n">
        <v>1</v>
      </c>
    </row>
    <row r="18" customFormat="false" ht="18.75" hidden="false" customHeight="true" outlineLevel="0" collapsed="false">
      <c r="A18" s="166" t="s">
        <v>76</v>
      </c>
      <c r="B18" s="180" t="n">
        <f aca="false">SUM(C18:N18)</f>
        <v>0</v>
      </c>
      <c r="C18" s="182"/>
      <c r="D18" s="182"/>
      <c r="E18" s="182"/>
      <c r="F18" s="182"/>
      <c r="G18" s="182"/>
      <c r="H18" s="182"/>
      <c r="I18" s="182"/>
      <c r="J18" s="182"/>
      <c r="K18" s="182"/>
      <c r="L18" s="182"/>
      <c r="M18" s="182"/>
      <c r="N18" s="183"/>
      <c r="O18" s="117"/>
      <c r="Q18" s="174"/>
      <c r="R18" s="175" t="s">
        <v>135</v>
      </c>
      <c r="S18" s="176" t="n">
        <v>0</v>
      </c>
      <c r="T18" s="177" t="n">
        <v>0</v>
      </c>
      <c r="U18" s="177" t="n">
        <v>0</v>
      </c>
      <c r="V18" s="177" t="n">
        <v>0</v>
      </c>
      <c r="W18" s="177" t="n">
        <v>0</v>
      </c>
      <c r="X18" s="177" t="n">
        <v>2</v>
      </c>
      <c r="Y18" s="177" t="n">
        <v>0</v>
      </c>
      <c r="Z18" s="177" t="n">
        <v>0</v>
      </c>
      <c r="AA18" s="177" t="n">
        <v>0</v>
      </c>
      <c r="AB18" s="177" t="n">
        <v>1</v>
      </c>
      <c r="AC18" s="177" t="n">
        <v>0</v>
      </c>
      <c r="AD18" s="177" t="n">
        <v>0</v>
      </c>
      <c r="AE18" s="178" t="n">
        <v>3</v>
      </c>
    </row>
    <row r="19" customFormat="false" ht="18.75" hidden="false" customHeight="true" outlineLevel="0" collapsed="false">
      <c r="A19" s="166" t="s">
        <v>77</v>
      </c>
      <c r="B19" s="180" t="n">
        <f aca="false">SUM(C19:N19)</f>
        <v>0</v>
      </c>
      <c r="C19" s="182"/>
      <c r="D19" s="182"/>
      <c r="E19" s="182"/>
      <c r="F19" s="182"/>
      <c r="G19" s="182"/>
      <c r="H19" s="182"/>
      <c r="I19" s="182"/>
      <c r="J19" s="182"/>
      <c r="K19" s="182"/>
      <c r="L19" s="182"/>
      <c r="M19" s="182"/>
      <c r="N19" s="183"/>
      <c r="O19" s="117"/>
      <c r="Q19" s="174"/>
      <c r="R19" s="175" t="s">
        <v>136</v>
      </c>
      <c r="S19" s="176" t="n">
        <v>0</v>
      </c>
      <c r="T19" s="177" t="n">
        <v>0</v>
      </c>
      <c r="U19" s="177" t="n">
        <v>0</v>
      </c>
      <c r="V19" s="177" t="n">
        <v>0</v>
      </c>
      <c r="W19" s="177" t="n">
        <v>0</v>
      </c>
      <c r="X19" s="177" t="n">
        <v>1</v>
      </c>
      <c r="Y19" s="177" t="n">
        <v>0</v>
      </c>
      <c r="Z19" s="177" t="n">
        <v>0</v>
      </c>
      <c r="AA19" s="177" t="n">
        <v>0</v>
      </c>
      <c r="AB19" s="177" t="n">
        <v>0</v>
      </c>
      <c r="AC19" s="177" t="n">
        <v>0</v>
      </c>
      <c r="AD19" s="177" t="n">
        <v>0</v>
      </c>
      <c r="AE19" s="178" t="n">
        <v>1</v>
      </c>
    </row>
    <row r="20" customFormat="false" ht="18.75" hidden="false" customHeight="true" outlineLevel="0" collapsed="false">
      <c r="A20" s="166" t="s">
        <v>78</v>
      </c>
      <c r="B20" s="180" t="n">
        <f aca="false">SUM(C20:N20)</f>
        <v>0</v>
      </c>
      <c r="C20" s="182"/>
      <c r="D20" s="182"/>
      <c r="E20" s="182"/>
      <c r="F20" s="182"/>
      <c r="G20" s="182"/>
      <c r="H20" s="182"/>
      <c r="I20" s="182"/>
      <c r="J20" s="182"/>
      <c r="K20" s="182"/>
      <c r="L20" s="182"/>
      <c r="M20" s="182"/>
      <c r="N20" s="183"/>
      <c r="O20" s="117"/>
      <c r="Q20" s="174"/>
      <c r="R20" s="175" t="s">
        <v>138</v>
      </c>
      <c r="S20" s="176" t="n">
        <v>0</v>
      </c>
      <c r="T20" s="177" t="n">
        <v>1</v>
      </c>
      <c r="U20" s="177" t="n">
        <v>0</v>
      </c>
      <c r="V20" s="177" t="n">
        <v>0</v>
      </c>
      <c r="W20" s="177" t="n">
        <v>0</v>
      </c>
      <c r="X20" s="177" t="n">
        <v>0</v>
      </c>
      <c r="Y20" s="177" t="n">
        <v>0</v>
      </c>
      <c r="Z20" s="177" t="n">
        <v>0</v>
      </c>
      <c r="AA20" s="177" t="n">
        <v>1</v>
      </c>
      <c r="AB20" s="177" t="n">
        <v>0</v>
      </c>
      <c r="AC20" s="177" t="n">
        <v>0</v>
      </c>
      <c r="AD20" s="177" t="n">
        <v>0</v>
      </c>
      <c r="AE20" s="178" t="n">
        <v>2</v>
      </c>
    </row>
    <row r="21" customFormat="false" ht="18.75" hidden="false" customHeight="true" outlineLevel="0" collapsed="false">
      <c r="A21" s="166" t="s">
        <v>79</v>
      </c>
      <c r="B21" s="180" t="n">
        <f aca="false">SUM(C21:N21)</f>
        <v>0</v>
      </c>
      <c r="C21" s="182"/>
      <c r="D21" s="182"/>
      <c r="E21" s="182"/>
      <c r="F21" s="182"/>
      <c r="G21" s="182"/>
      <c r="H21" s="182"/>
      <c r="I21" s="182"/>
      <c r="J21" s="182"/>
      <c r="K21" s="182"/>
      <c r="L21" s="182"/>
      <c r="M21" s="182"/>
      <c r="N21" s="183"/>
      <c r="O21" s="117"/>
      <c r="Q21" s="174"/>
      <c r="R21" s="175" t="s">
        <v>141</v>
      </c>
      <c r="S21" s="176" t="n">
        <v>1</v>
      </c>
      <c r="T21" s="177" t="n">
        <v>0</v>
      </c>
      <c r="U21" s="177" t="n">
        <v>0</v>
      </c>
      <c r="V21" s="177" t="n">
        <v>0</v>
      </c>
      <c r="W21" s="177" t="n">
        <v>0</v>
      </c>
      <c r="X21" s="177" t="n">
        <v>0</v>
      </c>
      <c r="Y21" s="177" t="n">
        <v>0</v>
      </c>
      <c r="Z21" s="177" t="n">
        <v>0</v>
      </c>
      <c r="AA21" s="177" t="n">
        <v>0</v>
      </c>
      <c r="AB21" s="177" t="n">
        <v>1</v>
      </c>
      <c r="AC21" s="177" t="n">
        <v>0</v>
      </c>
      <c r="AD21" s="177" t="n">
        <v>0</v>
      </c>
      <c r="AE21" s="178" t="n">
        <v>2</v>
      </c>
    </row>
    <row r="22" customFormat="false" ht="18.75" hidden="false" customHeight="true" outlineLevel="0" collapsed="false">
      <c r="A22" s="166" t="s">
        <v>80</v>
      </c>
      <c r="B22" s="180" t="n">
        <f aca="false">SUM(C22:N22)</f>
        <v>0</v>
      </c>
      <c r="C22" s="182"/>
      <c r="D22" s="182"/>
      <c r="E22" s="182"/>
      <c r="F22" s="182"/>
      <c r="G22" s="182"/>
      <c r="H22" s="182"/>
      <c r="I22" s="182"/>
      <c r="J22" s="182"/>
      <c r="K22" s="182"/>
      <c r="L22" s="182"/>
      <c r="M22" s="182"/>
      <c r="N22" s="183"/>
      <c r="O22" s="117"/>
      <c r="Q22" s="159" t="s">
        <v>145</v>
      </c>
      <c r="R22" s="160"/>
      <c r="S22" s="169" t="n">
        <v>1</v>
      </c>
      <c r="T22" s="170" t="n">
        <v>1</v>
      </c>
      <c r="U22" s="170" t="n">
        <v>0</v>
      </c>
      <c r="V22" s="170" t="n">
        <v>0</v>
      </c>
      <c r="W22" s="170" t="n">
        <v>0</v>
      </c>
      <c r="X22" s="170" t="n">
        <v>3</v>
      </c>
      <c r="Y22" s="170" t="n">
        <v>0</v>
      </c>
      <c r="Z22" s="170" t="n">
        <v>0</v>
      </c>
      <c r="AA22" s="170" t="n">
        <v>1</v>
      </c>
      <c r="AB22" s="170" t="n">
        <v>4</v>
      </c>
      <c r="AC22" s="170" t="n">
        <v>0</v>
      </c>
      <c r="AD22" s="170" t="n">
        <v>0</v>
      </c>
      <c r="AE22" s="171" t="n">
        <v>10</v>
      </c>
    </row>
    <row r="23" customFormat="false" ht="18.75" hidden="false" customHeight="true" outlineLevel="0" collapsed="false">
      <c r="A23" s="166" t="s">
        <v>81</v>
      </c>
      <c r="B23" s="180" t="n">
        <f aca="false">SUM(C23:N23)</f>
        <v>0</v>
      </c>
      <c r="C23" s="182"/>
      <c r="D23" s="182"/>
      <c r="E23" s="182"/>
      <c r="F23" s="182"/>
      <c r="G23" s="182"/>
      <c r="H23" s="182"/>
      <c r="I23" s="182"/>
      <c r="J23" s="182"/>
      <c r="K23" s="182"/>
      <c r="L23" s="182"/>
      <c r="M23" s="182"/>
      <c r="N23" s="183"/>
      <c r="O23" s="117"/>
      <c r="Q23" s="184" t="s">
        <v>131</v>
      </c>
      <c r="R23" s="185"/>
      <c r="S23" s="186" t="n">
        <v>6</v>
      </c>
      <c r="T23" s="187" t="n">
        <v>5</v>
      </c>
      <c r="U23" s="187" t="n">
        <v>10</v>
      </c>
      <c r="V23" s="187" t="n">
        <v>3</v>
      </c>
      <c r="W23" s="187" t="n">
        <v>4</v>
      </c>
      <c r="X23" s="187" t="n">
        <v>8</v>
      </c>
      <c r="Y23" s="187" t="n">
        <v>7</v>
      </c>
      <c r="Z23" s="187" t="n">
        <v>6</v>
      </c>
      <c r="AA23" s="187" t="n">
        <v>12</v>
      </c>
      <c r="AB23" s="187" t="n">
        <v>12</v>
      </c>
      <c r="AC23" s="187" t="n">
        <v>3</v>
      </c>
      <c r="AD23" s="187" t="n">
        <v>11</v>
      </c>
      <c r="AE23" s="188" t="n">
        <v>87</v>
      </c>
    </row>
    <row r="24" customFormat="false" ht="18.75" hidden="false" customHeight="true" outlineLevel="0" collapsed="false">
      <c r="A24" s="166" t="s">
        <v>82</v>
      </c>
      <c r="B24" s="180" t="n">
        <f aca="false">SUM(C24:N24)</f>
        <v>0</v>
      </c>
      <c r="C24" s="182"/>
      <c r="D24" s="182"/>
      <c r="E24" s="182"/>
      <c r="F24" s="182"/>
      <c r="G24" s="182"/>
      <c r="H24" s="182"/>
      <c r="I24" s="182"/>
      <c r="J24" s="182"/>
      <c r="K24" s="182"/>
      <c r="L24" s="182"/>
      <c r="M24" s="182"/>
      <c r="N24" s="183"/>
      <c r="O24" s="117"/>
    </row>
    <row r="25" customFormat="false" ht="18.75" hidden="false" customHeight="true" outlineLevel="0" collapsed="false">
      <c r="A25" s="166" t="s">
        <v>83</v>
      </c>
      <c r="B25" s="180" t="n">
        <f aca="false">SUM(C25:N25)</f>
        <v>0</v>
      </c>
      <c r="C25" s="182"/>
      <c r="D25" s="182"/>
      <c r="E25" s="182"/>
      <c r="F25" s="182"/>
      <c r="G25" s="182"/>
      <c r="H25" s="182"/>
      <c r="I25" s="182"/>
      <c r="J25" s="182"/>
      <c r="K25" s="182"/>
      <c r="L25" s="182"/>
      <c r="M25" s="182"/>
      <c r="N25" s="183"/>
      <c r="O25" s="117"/>
    </row>
    <row r="26" customFormat="false" ht="18.75" hidden="false" customHeight="true" outlineLevel="0" collapsed="false">
      <c r="A26" s="166" t="s">
        <v>84</v>
      </c>
      <c r="B26" s="180" t="n">
        <f aca="false">SUM(C26:N26)</f>
        <v>0</v>
      </c>
      <c r="C26" s="182"/>
      <c r="D26" s="182"/>
      <c r="E26" s="182"/>
      <c r="F26" s="182"/>
      <c r="G26" s="182"/>
      <c r="H26" s="182"/>
      <c r="I26" s="182"/>
      <c r="J26" s="182"/>
      <c r="K26" s="182"/>
      <c r="L26" s="182"/>
      <c r="M26" s="182"/>
      <c r="N26" s="183"/>
      <c r="O26" s="117"/>
    </row>
    <row r="27" customFormat="false" ht="18.75" hidden="false" customHeight="true" outlineLevel="0" collapsed="false">
      <c r="A27" s="166" t="s">
        <v>85</v>
      </c>
      <c r="B27" s="180" t="n">
        <f aca="false">SUM(C27:N27)</f>
        <v>0</v>
      </c>
      <c r="C27" s="182"/>
      <c r="D27" s="182"/>
      <c r="E27" s="182"/>
      <c r="F27" s="182"/>
      <c r="G27" s="182"/>
      <c r="H27" s="182"/>
      <c r="I27" s="182"/>
      <c r="J27" s="182"/>
      <c r="K27" s="182"/>
      <c r="L27" s="182"/>
      <c r="M27" s="182"/>
      <c r="N27" s="183"/>
      <c r="O27" s="117"/>
    </row>
    <row r="28" customFormat="false" ht="18.75" hidden="false" customHeight="true" outlineLevel="0" collapsed="false">
      <c r="A28" s="179"/>
      <c r="B28" s="163" t="s">
        <v>5</v>
      </c>
      <c r="C28" s="163"/>
      <c r="D28" s="163"/>
      <c r="E28" s="163"/>
      <c r="F28" s="163"/>
      <c r="G28" s="163"/>
      <c r="H28" s="163"/>
      <c r="I28" s="163"/>
      <c r="J28" s="163"/>
      <c r="K28" s="163"/>
      <c r="L28" s="163"/>
      <c r="M28" s="163"/>
      <c r="N28" s="163"/>
    </row>
    <row r="29" customFormat="false" ht="18.75" hidden="false" customHeight="true" outlineLevel="0" collapsed="false">
      <c r="A29" s="166" t="s">
        <v>10</v>
      </c>
      <c r="B29" s="180" t="n">
        <f aca="false">SUM(C29:N29)</f>
        <v>0</v>
      </c>
      <c r="C29" s="180" t="n">
        <f aca="false">SUM(C30:C39)</f>
        <v>0</v>
      </c>
      <c r="D29" s="180" t="n">
        <f aca="false">SUM(D30:D39)</f>
        <v>0</v>
      </c>
      <c r="E29" s="180" t="n">
        <f aca="false">SUM(E30:E39)</f>
        <v>0</v>
      </c>
      <c r="F29" s="180" t="n">
        <f aca="false">SUM(F30:F39)</f>
        <v>0</v>
      </c>
      <c r="G29" s="180" t="n">
        <f aca="false">SUM(G30:G39)</f>
        <v>0</v>
      </c>
      <c r="H29" s="180" t="n">
        <f aca="false">SUM(H30:H39)</f>
        <v>0</v>
      </c>
      <c r="I29" s="180" t="n">
        <f aca="false">SUM(I30:I39)</f>
        <v>0</v>
      </c>
      <c r="J29" s="180" t="n">
        <f aca="false">SUM(J30:J39)</f>
        <v>0</v>
      </c>
      <c r="K29" s="180" t="n">
        <f aca="false">SUM(K30:K39)</f>
        <v>0</v>
      </c>
      <c r="L29" s="180" t="n">
        <f aca="false">SUM(L30:L39)</f>
        <v>0</v>
      </c>
      <c r="M29" s="180" t="n">
        <f aca="false">SUM(M30:M39)</f>
        <v>0</v>
      </c>
      <c r="N29" s="181" t="n">
        <f aca="false">SUM(N30:N39)</f>
        <v>0</v>
      </c>
    </row>
    <row r="30" customFormat="false" ht="18.75" hidden="false" customHeight="true" outlineLevel="0" collapsed="false">
      <c r="A30" s="166" t="s">
        <v>76</v>
      </c>
      <c r="B30" s="180" t="n">
        <f aca="false">SUM(C30:N30)</f>
        <v>0</v>
      </c>
      <c r="C30" s="182"/>
      <c r="D30" s="182"/>
      <c r="E30" s="182"/>
      <c r="F30" s="182"/>
      <c r="G30" s="182"/>
      <c r="H30" s="182"/>
      <c r="I30" s="182"/>
      <c r="J30" s="182"/>
      <c r="K30" s="182"/>
      <c r="L30" s="182"/>
      <c r="M30" s="182"/>
      <c r="N30" s="183"/>
      <c r="O30" s="117"/>
    </row>
    <row r="31" customFormat="false" ht="18.75" hidden="false" customHeight="true" outlineLevel="0" collapsed="false">
      <c r="A31" s="166" t="s">
        <v>77</v>
      </c>
      <c r="B31" s="180" t="n">
        <f aca="false">SUM(C31:N31)</f>
        <v>0</v>
      </c>
      <c r="C31" s="182"/>
      <c r="D31" s="182"/>
      <c r="E31" s="182"/>
      <c r="F31" s="182"/>
      <c r="G31" s="182"/>
      <c r="H31" s="182"/>
      <c r="I31" s="182"/>
      <c r="J31" s="182"/>
      <c r="K31" s="182"/>
      <c r="L31" s="182"/>
      <c r="M31" s="182"/>
      <c r="N31" s="183"/>
      <c r="O31" s="117"/>
    </row>
    <row r="32" customFormat="false" ht="18.75" hidden="false" customHeight="true" outlineLevel="0" collapsed="false">
      <c r="A32" s="166" t="s">
        <v>78</v>
      </c>
      <c r="B32" s="180" t="n">
        <f aca="false">SUM(C32:N32)</f>
        <v>0</v>
      </c>
      <c r="C32" s="182"/>
      <c r="D32" s="182"/>
      <c r="E32" s="182"/>
      <c r="F32" s="182"/>
      <c r="G32" s="182"/>
      <c r="H32" s="182"/>
      <c r="I32" s="182"/>
      <c r="J32" s="182"/>
      <c r="K32" s="182"/>
      <c r="L32" s="182"/>
      <c r="M32" s="182"/>
      <c r="N32" s="183"/>
      <c r="O32" s="117"/>
    </row>
    <row r="33" customFormat="false" ht="18.75" hidden="false" customHeight="true" outlineLevel="0" collapsed="false">
      <c r="A33" s="166" t="s">
        <v>79</v>
      </c>
      <c r="B33" s="180" t="n">
        <f aca="false">SUM(C33:N33)</f>
        <v>0</v>
      </c>
      <c r="C33" s="182"/>
      <c r="D33" s="182"/>
      <c r="E33" s="182"/>
      <c r="F33" s="182"/>
      <c r="G33" s="182"/>
      <c r="H33" s="182"/>
      <c r="I33" s="182"/>
      <c r="J33" s="182"/>
      <c r="K33" s="182"/>
      <c r="L33" s="182"/>
      <c r="M33" s="182"/>
      <c r="N33" s="183"/>
      <c r="O33" s="117"/>
    </row>
    <row r="34" customFormat="false" ht="18.75" hidden="false" customHeight="true" outlineLevel="0" collapsed="false">
      <c r="A34" s="166" t="s">
        <v>80</v>
      </c>
      <c r="B34" s="180" t="n">
        <f aca="false">SUM(C34:N34)</f>
        <v>0</v>
      </c>
      <c r="C34" s="182"/>
      <c r="D34" s="182"/>
      <c r="E34" s="182"/>
      <c r="F34" s="182"/>
      <c r="G34" s="182"/>
      <c r="H34" s="182"/>
      <c r="I34" s="182"/>
      <c r="J34" s="182"/>
      <c r="K34" s="182"/>
      <c r="L34" s="182"/>
      <c r="M34" s="182"/>
      <c r="N34" s="183"/>
      <c r="O34" s="117"/>
    </row>
    <row r="35" customFormat="false" ht="18.75" hidden="false" customHeight="true" outlineLevel="0" collapsed="false">
      <c r="A35" s="166" t="s">
        <v>81</v>
      </c>
      <c r="B35" s="180" t="n">
        <f aca="false">SUM(C35:N35)</f>
        <v>0</v>
      </c>
      <c r="C35" s="182"/>
      <c r="D35" s="182"/>
      <c r="E35" s="182"/>
      <c r="F35" s="182"/>
      <c r="G35" s="182"/>
      <c r="H35" s="182"/>
      <c r="I35" s="182"/>
      <c r="J35" s="182"/>
      <c r="K35" s="182"/>
      <c r="L35" s="182"/>
      <c r="M35" s="182"/>
      <c r="N35" s="183"/>
      <c r="O35" s="117"/>
    </row>
    <row r="36" customFormat="false" ht="18.75" hidden="false" customHeight="true" outlineLevel="0" collapsed="false">
      <c r="A36" s="166" t="s">
        <v>82</v>
      </c>
      <c r="B36" s="180" t="n">
        <f aca="false">SUM(C36:N36)</f>
        <v>0</v>
      </c>
      <c r="C36" s="182"/>
      <c r="D36" s="182"/>
      <c r="E36" s="182"/>
      <c r="F36" s="182"/>
      <c r="G36" s="182"/>
      <c r="H36" s="182"/>
      <c r="I36" s="182"/>
      <c r="J36" s="182"/>
      <c r="K36" s="182"/>
      <c r="L36" s="182"/>
      <c r="M36" s="182"/>
      <c r="N36" s="183"/>
      <c r="O36" s="117"/>
    </row>
    <row r="37" customFormat="false" ht="18.75" hidden="false" customHeight="true" outlineLevel="0" collapsed="false">
      <c r="A37" s="166" t="s">
        <v>83</v>
      </c>
      <c r="B37" s="180" t="n">
        <f aca="false">SUM(C37:N37)</f>
        <v>0</v>
      </c>
      <c r="C37" s="182"/>
      <c r="D37" s="182"/>
      <c r="E37" s="182"/>
      <c r="F37" s="182"/>
      <c r="G37" s="182"/>
      <c r="H37" s="182"/>
      <c r="I37" s="182"/>
      <c r="J37" s="182"/>
      <c r="K37" s="182"/>
      <c r="L37" s="182"/>
      <c r="M37" s="182"/>
      <c r="N37" s="183"/>
      <c r="O37" s="117"/>
    </row>
    <row r="38" customFormat="false" ht="18.75" hidden="false" customHeight="true" outlineLevel="0" collapsed="false">
      <c r="A38" s="166" t="s">
        <v>84</v>
      </c>
      <c r="B38" s="180" t="n">
        <f aca="false">SUM(C38:N38)</f>
        <v>0</v>
      </c>
      <c r="C38" s="182"/>
      <c r="D38" s="182"/>
      <c r="E38" s="182"/>
      <c r="F38" s="182"/>
      <c r="G38" s="182"/>
      <c r="H38" s="182"/>
      <c r="I38" s="182"/>
      <c r="J38" s="182"/>
      <c r="K38" s="182"/>
      <c r="L38" s="182"/>
      <c r="M38" s="182"/>
      <c r="N38" s="183"/>
      <c r="O38" s="117"/>
    </row>
    <row r="39" customFormat="false" ht="18.75" hidden="false" customHeight="true" outlineLevel="0" collapsed="false">
      <c r="A39" s="189" t="s">
        <v>85</v>
      </c>
      <c r="B39" s="190" t="n">
        <f aca="false">SUM(C39:N39)</f>
        <v>0</v>
      </c>
      <c r="C39" s="191"/>
      <c r="D39" s="191"/>
      <c r="E39" s="191"/>
      <c r="F39" s="191"/>
      <c r="G39" s="191"/>
      <c r="H39" s="191"/>
      <c r="I39" s="191"/>
      <c r="J39" s="191"/>
      <c r="K39" s="191"/>
      <c r="L39" s="191"/>
      <c r="M39" s="191"/>
      <c r="N39" s="192"/>
      <c r="O39" s="117"/>
    </row>
  </sheetData>
  <sheetProtection sheet="true" objects="true" scenarios="true"/>
  <mergeCells count="3">
    <mergeCell ref="B4:N4"/>
    <mergeCell ref="B16:N16"/>
    <mergeCell ref="B28:N28"/>
  </mergeCells>
  <printOptions headings="false" gridLines="false" gridLinesSet="true" horizontalCentered="false" verticalCentered="false"/>
  <pageMargins left="0.7875" right="0.529861111111111" top="0.979861111111111" bottom="0.170138888888889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G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0390625" defaultRowHeight="12.75" customHeight="false" zeroHeight="false" outlineLevelRow="0" outlineLevelCol="0"/>
  <cols>
    <col collapsed="false" customWidth="true" hidden="false" outlineLevel="0" max="1" min="1" style="1" width="9.63"/>
    <col collapsed="false" customWidth="true" hidden="false" outlineLevel="0" max="13" min="2" style="1" width="6.13"/>
    <col collapsed="false" customWidth="true" hidden="false" outlineLevel="0" max="14" min="14" style="117" width="6.13"/>
    <col collapsed="false" customWidth="true" hidden="false" outlineLevel="0" max="15" min="15" style="1" width="3.63"/>
    <col collapsed="false" customWidth="false" hidden="false" outlineLevel="0" max="16" min="16" style="1" width="9"/>
    <col collapsed="false" customWidth="true" hidden="false" outlineLevel="0" max="18" min="17" style="1" width="7.38"/>
    <col collapsed="false" customWidth="true" hidden="false" outlineLevel="0" max="30" min="19" style="1" width="6.37"/>
    <col collapsed="false" customWidth="false" hidden="false" outlineLevel="0" max="16384" min="31" style="1" width="9"/>
  </cols>
  <sheetData>
    <row r="1" customFormat="false" ht="13.8" hidden="false" customHeight="false" outlineLevel="0" collapsed="false">
      <c r="A1" s="155" t="s">
        <v>146</v>
      </c>
    </row>
    <row r="2" customFormat="false" ht="13.8" hidden="false" customHeight="false" outlineLevel="0" collapsed="false"/>
    <row r="3" customFormat="false" ht="29.25" hidden="false" customHeight="true" outlineLevel="0" collapsed="false">
      <c r="A3" s="156" t="s">
        <v>73</v>
      </c>
      <c r="B3" s="157" t="s">
        <v>10</v>
      </c>
      <c r="C3" s="157" t="s">
        <v>115</v>
      </c>
      <c r="D3" s="157" t="s">
        <v>116</v>
      </c>
      <c r="E3" s="157" t="s">
        <v>117</v>
      </c>
      <c r="F3" s="157" t="s">
        <v>118</v>
      </c>
      <c r="G3" s="157" t="s">
        <v>119</v>
      </c>
      <c r="H3" s="157" t="s">
        <v>120</v>
      </c>
      <c r="I3" s="157" t="s">
        <v>121</v>
      </c>
      <c r="J3" s="157" t="s">
        <v>122</v>
      </c>
      <c r="K3" s="157" t="s">
        <v>123</v>
      </c>
      <c r="L3" s="157" t="s">
        <v>124</v>
      </c>
      <c r="M3" s="157" t="s">
        <v>125</v>
      </c>
      <c r="N3" s="158" t="s">
        <v>126</v>
      </c>
      <c r="O3" s="14"/>
    </row>
    <row r="4" customFormat="false" ht="16.5" hidden="false" customHeight="true" outlineLevel="0" collapsed="false">
      <c r="A4" s="162"/>
      <c r="B4" s="163" t="s">
        <v>147</v>
      </c>
      <c r="C4" s="163"/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8"/>
      <c r="Q4" s="193" t="str">
        <f aca="false">[1]出生数!G3</f>
        <v>総数</v>
      </c>
      <c r="R4" s="193" t="str">
        <f aca="false">[1]出生数!U3</f>
        <v>１２月</v>
      </c>
      <c r="S4" s="193" t="str">
        <f aca="false">[1]出生数!V3</f>
        <v>１月</v>
      </c>
      <c r="T4" s="193" t="str">
        <f aca="false">[1]出生数!W3</f>
        <v>２月</v>
      </c>
      <c r="U4" s="193" t="str">
        <f aca="false">[1]出生数!X3</f>
        <v>３月</v>
      </c>
      <c r="V4" s="193" t="str">
        <f aca="false">[1]出生数!Y3</f>
        <v>４月</v>
      </c>
      <c r="W4" s="193" t="str">
        <f aca="false">[1]出生数!Z3</f>
        <v>５月</v>
      </c>
      <c r="X4" s="193" t="str">
        <f aca="false">[1]出生数!AA3</f>
        <v>６月</v>
      </c>
      <c r="Y4" s="193" t="str">
        <f aca="false">[1]出生数!AB3</f>
        <v>７月</v>
      </c>
      <c r="Z4" s="193" t="str">
        <f aca="false">[1]出生数!AC3</f>
        <v>８月</v>
      </c>
      <c r="AA4" s="193" t="str">
        <f aca="false">[1]出生数!AD3</f>
        <v>９月</v>
      </c>
      <c r="AB4" s="193" t="str">
        <f aca="false">[1]出生数!AE3</f>
        <v>１０月</v>
      </c>
      <c r="AC4" s="193" t="str">
        <f aca="false">[1]出生数!AF3</f>
        <v>１１月</v>
      </c>
      <c r="AD4" s="193" t="str">
        <f aca="false">[1]出生数!AG3</f>
        <v>１２月</v>
      </c>
      <c r="AE4" s="194"/>
      <c r="AF4" s="194"/>
      <c r="AG4" s="194"/>
    </row>
    <row r="5" customFormat="false" ht="18.75" hidden="false" customHeight="true" outlineLevel="0" collapsed="false">
      <c r="A5" s="166" t="s">
        <v>10</v>
      </c>
      <c r="B5" s="195" t="n">
        <f aca="false">'月・区別，22週以後－早期新生児別周産期死亡数'!B5/('月・区別，22週以後－早期新生児別周産期死亡数'!B17+'月・区別，22週以後－早期新生児別周産期死亡率'!Q5)*1000</f>
        <v>0</v>
      </c>
      <c r="C5" s="195" t="n">
        <f aca="false">'月・区別，22週以後－早期新生児別周産期死亡数'!C5/('月・区別，22週以後－早期新生児別周産期死亡数'!C17+'月・区別，22週以後－早期新生児別周産期死亡率'!R5)*1000</f>
        <v>0</v>
      </c>
      <c r="D5" s="195" t="n">
        <f aca="false">'月・区別，22週以後－早期新生児別周産期死亡数'!D5/('月・区別，22週以後－早期新生児別周産期死亡数'!D17+'月・区別，22週以後－早期新生児別周産期死亡率'!S5)*1000</f>
        <v>0</v>
      </c>
      <c r="E5" s="195" t="n">
        <f aca="false">'月・区別，22週以後－早期新生児別周産期死亡数'!E5/('月・区別，22週以後－早期新生児別周産期死亡数'!E17+'月・区別，22週以後－早期新生児別周産期死亡率'!T5)*1000</f>
        <v>0</v>
      </c>
      <c r="F5" s="195" t="n">
        <f aca="false">'月・区別，22週以後－早期新生児別周産期死亡数'!F5/('月・区別，22週以後－早期新生児別周産期死亡数'!F17+'月・区別，22週以後－早期新生児別周産期死亡率'!U5)*1000</f>
        <v>0</v>
      </c>
      <c r="G5" s="195" t="n">
        <f aca="false">'月・区別，22週以後－早期新生児別周産期死亡数'!G5/('月・区別，22週以後－早期新生児別周産期死亡数'!G17+'月・区別，22週以後－早期新生児別周産期死亡率'!V5)*1000</f>
        <v>0</v>
      </c>
      <c r="H5" s="195" t="n">
        <f aca="false">'月・区別，22週以後－早期新生児別周産期死亡数'!H5/('月・区別，22週以後－早期新生児別周産期死亡数'!H17+'月・区別，22週以後－早期新生児別周産期死亡率'!W5)*1000</f>
        <v>0</v>
      </c>
      <c r="I5" s="195" t="n">
        <f aca="false">'月・区別，22週以後－早期新生児別周産期死亡数'!I5/('月・区別，22週以後－早期新生児別周産期死亡数'!I17+'月・区別，22週以後－早期新生児別周産期死亡率'!X5)*1000</f>
        <v>0</v>
      </c>
      <c r="J5" s="195" t="n">
        <f aca="false">'月・区別，22週以後－早期新生児別周産期死亡数'!J5/('月・区別，22週以後－早期新生児別周産期死亡数'!J17+'月・区別，22週以後－早期新生児別周産期死亡率'!Y5)*1000</f>
        <v>0</v>
      </c>
      <c r="K5" s="195" t="n">
        <f aca="false">'月・区別，22週以後－早期新生児別周産期死亡数'!K5/('月・区別，22週以後－早期新生児別周産期死亡数'!K17+'月・区別，22週以後－早期新生児別周産期死亡率'!Z5)*1000</f>
        <v>0</v>
      </c>
      <c r="L5" s="195" t="n">
        <f aca="false">'月・区別，22週以後－早期新生児別周産期死亡数'!L5/('月・区別，22週以後－早期新生児別周産期死亡数'!L17+'月・区別，22週以後－早期新生児別周産期死亡率'!AA5)*1000</f>
        <v>0</v>
      </c>
      <c r="M5" s="195" t="n">
        <f aca="false">'月・区別，22週以後－早期新生児別周産期死亡数'!M5/('月・区別，22週以後－早期新生児別周産期死亡数'!M17+'月・区別，22週以後－早期新生児別周産期死亡率'!AB5)*1000</f>
        <v>0</v>
      </c>
      <c r="N5" s="196" t="n">
        <f aca="false">'月・区別，22週以後－早期新生児別周産期死亡数'!N5/('月・区別，22週以後－早期新生児別周産期死亡数'!N17+'月・区別，22週以後－早期新生児別周産期死亡率'!AC5)*1000</f>
        <v>0</v>
      </c>
      <c r="O5" s="38"/>
      <c r="Q5" s="197" t="n">
        <f aca="false">[1]出生数!G4</f>
        <v>13248</v>
      </c>
      <c r="R5" s="197" t="n">
        <f aca="false">[1]出生数!U4</f>
        <v>1081</v>
      </c>
      <c r="S5" s="197" t="n">
        <f aca="false">[1]出生数!V4</f>
        <v>1135</v>
      </c>
      <c r="T5" s="197" t="n">
        <f aca="false">[1]出生数!W4</f>
        <v>1067</v>
      </c>
      <c r="U5" s="197" t="n">
        <f aca="false">[1]出生数!X4</f>
        <v>1078</v>
      </c>
      <c r="V5" s="197" t="n">
        <f aca="false">[1]出生数!Y4</f>
        <v>1067</v>
      </c>
      <c r="W5" s="197" t="n">
        <f aca="false">[1]出生数!Z4</f>
        <v>1128</v>
      </c>
      <c r="X5" s="197" t="n">
        <f aca="false">[1]出生数!AA4</f>
        <v>1110</v>
      </c>
      <c r="Y5" s="197" t="n">
        <f aca="false">[1]出生数!AB4</f>
        <v>1127</v>
      </c>
      <c r="Z5" s="197" t="n">
        <f aca="false">[1]出生数!AC4</f>
        <v>1218</v>
      </c>
      <c r="AA5" s="197" t="n">
        <f aca="false">[1]出生数!AD4</f>
        <v>1087</v>
      </c>
      <c r="AB5" s="197" t="n">
        <f aca="false">[1]出生数!AE4</f>
        <v>1179</v>
      </c>
      <c r="AC5" s="197" t="n">
        <f aca="false">[1]出生数!AF4</f>
        <v>1035</v>
      </c>
      <c r="AD5" s="197" t="n">
        <f aca="false">[1]出生数!AG4</f>
        <v>1017</v>
      </c>
    </row>
    <row r="6" customFormat="false" ht="18.75" hidden="false" customHeight="true" outlineLevel="0" collapsed="false">
      <c r="A6" s="166" t="s">
        <v>76</v>
      </c>
      <c r="B6" s="195" t="n">
        <f aca="false">'月・区別，22週以後－早期新生児別周産期死亡数'!B6/('月・区別，22週以後－早期新生児別周産期死亡数'!B18+'月・区別，22週以後－早期新生児別周産期死亡率'!Q6)*1000</f>
        <v>0</v>
      </c>
      <c r="C6" s="198" t="n">
        <f aca="false">'月・区別，22週以後－早期新生児別周産期死亡数'!C6/('月・区別，22週以後－早期新生児別周産期死亡数'!C18+'月・区別，22週以後－早期新生児別周産期死亡率'!R6)*1000</f>
        <v>0</v>
      </c>
      <c r="D6" s="198" t="n">
        <f aca="false">'月・区別，22週以後－早期新生児別周産期死亡数'!D6/('月・区別，22週以後－早期新生児別周産期死亡数'!D18+'月・区別，22週以後－早期新生児別周産期死亡率'!S6)*1000</f>
        <v>0</v>
      </c>
      <c r="E6" s="198" t="n">
        <f aca="false">'月・区別，22週以後－早期新生児別周産期死亡数'!E6/('月・区別，22週以後－早期新生児別周産期死亡数'!E18+'月・区別，22週以後－早期新生児別周産期死亡率'!T6)*1000</f>
        <v>0</v>
      </c>
      <c r="F6" s="198" t="n">
        <f aca="false">'月・区別，22週以後－早期新生児別周産期死亡数'!F6/('月・区別，22週以後－早期新生児別周産期死亡数'!F18+'月・区別，22週以後－早期新生児別周産期死亡率'!U6)*1000</f>
        <v>0</v>
      </c>
      <c r="G6" s="198" t="n">
        <f aca="false">'月・区別，22週以後－早期新生児別周産期死亡数'!G6/('月・区別，22週以後－早期新生児別周産期死亡数'!G18+'月・区別，22週以後－早期新生児別周産期死亡率'!V6)*1000</f>
        <v>0</v>
      </c>
      <c r="H6" s="198" t="n">
        <f aca="false">'月・区別，22週以後－早期新生児別周産期死亡数'!H6/('月・区別，22週以後－早期新生児別周産期死亡数'!H18+'月・区別，22週以後－早期新生児別周産期死亡率'!W6)*1000</f>
        <v>0</v>
      </c>
      <c r="I6" s="198" t="n">
        <f aca="false">'月・区別，22週以後－早期新生児別周産期死亡数'!I6/('月・区別，22週以後－早期新生児別周産期死亡数'!I18+'月・区別，22週以後－早期新生児別周産期死亡率'!X6)*1000</f>
        <v>0</v>
      </c>
      <c r="J6" s="198" t="n">
        <f aca="false">'月・区別，22週以後－早期新生児別周産期死亡数'!J6/('月・区別，22週以後－早期新生児別周産期死亡数'!J18+'月・区別，22週以後－早期新生児別周産期死亡率'!Y6)*1000</f>
        <v>0</v>
      </c>
      <c r="K6" s="198" t="n">
        <f aca="false">'月・区別，22週以後－早期新生児別周産期死亡数'!K6/('月・区別，22週以後－早期新生児別周産期死亡数'!K18+'月・区別，22週以後－早期新生児別周産期死亡率'!Z6)*1000</f>
        <v>0</v>
      </c>
      <c r="L6" s="198" t="n">
        <f aca="false">'月・区別，22週以後－早期新生児別周産期死亡数'!L6/('月・区別，22週以後－早期新生児別周産期死亡数'!L18+'月・区別，22週以後－早期新生児別周産期死亡率'!AA6)*1000</f>
        <v>0</v>
      </c>
      <c r="M6" s="198" t="n">
        <f aca="false">'月・区別，22週以後－早期新生児別周産期死亡数'!M6/('月・区別，22週以後－早期新生児別周産期死亡数'!M18+'月・区別，22週以後－早期新生児別周産期死亡率'!AB6)*1000</f>
        <v>0</v>
      </c>
      <c r="N6" s="199" t="n">
        <f aca="false">'月・区別，22週以後－早期新生児別周産期死亡数'!N6/('月・区別，22週以後－早期新生児別周産期死亡数'!N18+'月・区別，22週以後－早期新生児別周産期死亡率'!AC6)*1000</f>
        <v>0</v>
      </c>
      <c r="O6" s="51"/>
      <c r="Q6" s="197" t="n">
        <f aca="false">[1]出生数!G5</f>
        <v>1744</v>
      </c>
      <c r="R6" s="197" t="n">
        <f aca="false">[1]出生数!U5</f>
        <v>138</v>
      </c>
      <c r="S6" s="197" t="n">
        <f aca="false">[1]出生数!V5</f>
        <v>137</v>
      </c>
      <c r="T6" s="197" t="n">
        <f aca="false">[1]出生数!W5</f>
        <v>152</v>
      </c>
      <c r="U6" s="197" t="n">
        <f aca="false">[1]出生数!X5</f>
        <v>150</v>
      </c>
      <c r="V6" s="197" t="n">
        <f aca="false">[1]出生数!Y5</f>
        <v>133</v>
      </c>
      <c r="W6" s="197" t="n">
        <f aca="false">[1]出生数!Z5</f>
        <v>155</v>
      </c>
      <c r="X6" s="197" t="n">
        <f aca="false">[1]出生数!AA5</f>
        <v>145</v>
      </c>
      <c r="Y6" s="197" t="n">
        <f aca="false">[1]出生数!AB5</f>
        <v>133</v>
      </c>
      <c r="Z6" s="197" t="n">
        <f aca="false">[1]出生数!AC5</f>
        <v>167</v>
      </c>
      <c r="AA6" s="197" t="n">
        <f aca="false">[1]出生数!AD5</f>
        <v>133</v>
      </c>
      <c r="AB6" s="197" t="n">
        <f aca="false">[1]出生数!AE5</f>
        <v>165</v>
      </c>
      <c r="AC6" s="197" t="n">
        <f aca="false">[1]出生数!AF5</f>
        <v>127</v>
      </c>
      <c r="AD6" s="197" t="n">
        <f aca="false">[1]出生数!AG5</f>
        <v>147</v>
      </c>
    </row>
    <row r="7" customFormat="false" ht="18.75" hidden="false" customHeight="true" outlineLevel="0" collapsed="false">
      <c r="A7" s="166" t="s">
        <v>77</v>
      </c>
      <c r="B7" s="195" t="n">
        <f aca="false">'月・区別，22週以後－早期新生児別周産期死亡数'!B7/('月・区別，22週以後－早期新生児別周産期死亡数'!B19+'月・区別，22週以後－早期新生児別周産期死亡率'!Q7)*1000</f>
        <v>0</v>
      </c>
      <c r="C7" s="198" t="n">
        <f aca="false">'月・区別，22週以後－早期新生児別周産期死亡数'!C7/('月・区別，22週以後－早期新生児別周産期死亡数'!C19+'月・区別，22週以後－早期新生児別周産期死亡率'!R7)*1000</f>
        <v>0</v>
      </c>
      <c r="D7" s="198" t="n">
        <f aca="false">'月・区別，22週以後－早期新生児別周産期死亡数'!D7/('月・区別，22週以後－早期新生児別周産期死亡数'!D19+'月・区別，22週以後－早期新生児別周産期死亡率'!S7)*1000</f>
        <v>0</v>
      </c>
      <c r="E7" s="198" t="n">
        <f aca="false">'月・区別，22週以後－早期新生児別周産期死亡数'!E7/('月・区別，22週以後－早期新生児別周産期死亡数'!E19+'月・区別，22週以後－早期新生児別周産期死亡率'!T7)*1000</f>
        <v>0</v>
      </c>
      <c r="F7" s="198" t="n">
        <f aca="false">'月・区別，22週以後－早期新生児別周産期死亡数'!F7/('月・区別，22週以後－早期新生児別周産期死亡数'!F19+'月・区別，22週以後－早期新生児別周産期死亡率'!U7)*1000</f>
        <v>0</v>
      </c>
      <c r="G7" s="198" t="n">
        <f aca="false">'月・区別，22週以後－早期新生児別周産期死亡数'!G7/('月・区別，22週以後－早期新生児別周産期死亡数'!G19+'月・区別，22週以後－早期新生児別周産期死亡率'!V7)*1000</f>
        <v>0</v>
      </c>
      <c r="H7" s="198" t="n">
        <f aca="false">'月・区別，22週以後－早期新生児別周産期死亡数'!H7/('月・区別，22週以後－早期新生児別周産期死亡数'!H19+'月・区別，22週以後－早期新生児別周産期死亡率'!W7)*1000</f>
        <v>0</v>
      </c>
      <c r="I7" s="198" t="n">
        <f aca="false">'月・区別，22週以後－早期新生児別周産期死亡数'!I7/('月・区別，22週以後－早期新生児別周産期死亡数'!I19+'月・区別，22週以後－早期新生児別周産期死亡率'!X7)*1000</f>
        <v>0</v>
      </c>
      <c r="J7" s="198" t="n">
        <f aca="false">'月・区別，22週以後－早期新生児別周産期死亡数'!J7/('月・区別，22週以後－早期新生児別周産期死亡数'!J19+'月・区別，22週以後－早期新生児別周産期死亡率'!Y7)*1000</f>
        <v>0</v>
      </c>
      <c r="K7" s="198" t="n">
        <f aca="false">'月・区別，22週以後－早期新生児別周産期死亡数'!K7/('月・区別，22週以後－早期新生児別周産期死亡数'!K19+'月・区別，22週以後－早期新生児別周産期死亡率'!Z7)*1000</f>
        <v>0</v>
      </c>
      <c r="L7" s="198" t="n">
        <f aca="false">'月・区別，22週以後－早期新生児別周産期死亡数'!L7/('月・区別，22週以後－早期新生児別周産期死亡数'!L19+'月・区別，22週以後－早期新生児別周産期死亡率'!AA7)*1000</f>
        <v>0</v>
      </c>
      <c r="M7" s="198" t="n">
        <f aca="false">'月・区別，22週以後－早期新生児別周産期死亡数'!M7/('月・区別，22週以後－早期新生児別周産期死亡数'!M19+'月・区別，22週以後－早期新生児別周産期死亡率'!AB7)*1000</f>
        <v>0</v>
      </c>
      <c r="N7" s="199" t="n">
        <f aca="false">'月・区別，22週以後－早期新生児別周産期死亡数'!N7/('月・区別，22週以後－早期新生児別周産期死亡数'!N19+'月・区別，22週以後－早期新生児別周産期死亡率'!AC7)*1000</f>
        <v>0</v>
      </c>
      <c r="O7" s="51"/>
      <c r="Q7" s="197" t="n">
        <f aca="false">[1]出生数!G6</f>
        <v>1847</v>
      </c>
      <c r="R7" s="197" t="n">
        <f aca="false">[1]出生数!U6</f>
        <v>92</v>
      </c>
      <c r="S7" s="197" t="n">
        <f aca="false">[1]出生数!V6</f>
        <v>169</v>
      </c>
      <c r="T7" s="197" t="n">
        <f aca="false">[1]出生数!W6</f>
        <v>139</v>
      </c>
      <c r="U7" s="197" t="n">
        <f aca="false">[1]出生数!X6</f>
        <v>137</v>
      </c>
      <c r="V7" s="197" t="n">
        <f aca="false">[1]出生数!Y6</f>
        <v>137</v>
      </c>
      <c r="W7" s="197" t="n">
        <f aca="false">[1]出生数!Z6</f>
        <v>174</v>
      </c>
      <c r="X7" s="197" t="n">
        <f aca="false">[1]出生数!AA6</f>
        <v>164</v>
      </c>
      <c r="Y7" s="197" t="n">
        <f aca="false">[1]出生数!AB6</f>
        <v>166</v>
      </c>
      <c r="Z7" s="197" t="n">
        <f aca="false">[1]出生数!AC6</f>
        <v>183</v>
      </c>
      <c r="AA7" s="197" t="n">
        <f aca="false">[1]出生数!AD6</f>
        <v>138</v>
      </c>
      <c r="AB7" s="197" t="n">
        <f aca="false">[1]出生数!AE6</f>
        <v>168</v>
      </c>
      <c r="AC7" s="197" t="n">
        <f aca="false">[1]出生数!AF6</f>
        <v>138</v>
      </c>
      <c r="AD7" s="197" t="n">
        <f aca="false">[1]出生数!AG6</f>
        <v>134</v>
      </c>
    </row>
    <row r="8" customFormat="false" ht="18.75" hidden="false" customHeight="true" outlineLevel="0" collapsed="false">
      <c r="A8" s="166" t="s">
        <v>78</v>
      </c>
      <c r="B8" s="195" t="n">
        <f aca="false">'月・区別，22週以後－早期新生児別周産期死亡数'!B8/('月・区別，22週以後－早期新生児別周産期死亡数'!B20+'月・区別，22週以後－早期新生児別周産期死亡率'!Q8)*1000</f>
        <v>0</v>
      </c>
      <c r="C8" s="198" t="n">
        <f aca="false">'月・区別，22週以後－早期新生児別周産期死亡数'!C8/('月・区別，22週以後－早期新生児別周産期死亡数'!C20+'月・区別，22週以後－早期新生児別周産期死亡率'!R8)*1000</f>
        <v>0</v>
      </c>
      <c r="D8" s="198" t="n">
        <f aca="false">'月・区別，22週以後－早期新生児別周産期死亡数'!D8/('月・区別，22週以後－早期新生児別周産期死亡数'!D20+'月・区別，22週以後－早期新生児別周産期死亡率'!S8)*1000</f>
        <v>0</v>
      </c>
      <c r="E8" s="198" t="n">
        <f aca="false">'月・区別，22週以後－早期新生児別周産期死亡数'!E8/('月・区別，22週以後－早期新生児別周産期死亡数'!E20+'月・区別，22週以後－早期新生児別周産期死亡率'!T8)*1000</f>
        <v>0</v>
      </c>
      <c r="F8" s="198" t="n">
        <f aca="false">'月・区別，22週以後－早期新生児別周産期死亡数'!F8/('月・区別，22週以後－早期新生児別周産期死亡数'!F20+'月・区別，22週以後－早期新生児別周産期死亡率'!U8)*1000</f>
        <v>0</v>
      </c>
      <c r="G8" s="198" t="n">
        <f aca="false">'月・区別，22週以後－早期新生児別周産期死亡数'!G8/('月・区別，22週以後－早期新生児別周産期死亡数'!G20+'月・区別，22週以後－早期新生児別周産期死亡率'!V8)*1000</f>
        <v>0</v>
      </c>
      <c r="H8" s="198" t="n">
        <f aca="false">'月・区別，22週以後－早期新生児別周産期死亡数'!H8/('月・区別，22週以後－早期新生児別周産期死亡数'!H20+'月・区別，22週以後－早期新生児別周産期死亡率'!W8)*1000</f>
        <v>0</v>
      </c>
      <c r="I8" s="198" t="n">
        <f aca="false">'月・区別，22週以後－早期新生児別周産期死亡数'!I8/('月・区別，22週以後－早期新生児別周産期死亡数'!I20+'月・区別，22週以後－早期新生児別周産期死亡率'!X8)*1000</f>
        <v>0</v>
      </c>
      <c r="J8" s="198" t="n">
        <f aca="false">'月・区別，22週以後－早期新生児別周産期死亡数'!J8/('月・区別，22週以後－早期新生児別周産期死亡数'!J20+'月・区別，22週以後－早期新生児別周産期死亡率'!Y8)*1000</f>
        <v>0</v>
      </c>
      <c r="K8" s="198" t="n">
        <f aca="false">'月・区別，22週以後－早期新生児別周産期死亡数'!K8/('月・区別，22週以後－早期新生児別周産期死亡数'!K20+'月・区別，22週以後－早期新生児別周産期死亡率'!Z8)*1000</f>
        <v>0</v>
      </c>
      <c r="L8" s="198" t="n">
        <f aca="false">'月・区別，22週以後－早期新生児別周産期死亡数'!L8/('月・区別，22週以後－早期新生児別周産期死亡数'!L20+'月・区別，22週以後－早期新生児別周産期死亡率'!AA8)*1000</f>
        <v>0</v>
      </c>
      <c r="M8" s="198" t="n">
        <f aca="false">'月・区別，22週以後－早期新生児別周産期死亡数'!M8/('月・区別，22週以後－早期新生児別周産期死亡数'!M20+'月・区別，22週以後－早期新生児別周産期死亡率'!AB8)*1000</f>
        <v>0</v>
      </c>
      <c r="N8" s="199" t="n">
        <f aca="false">'月・区別，22週以後－早期新生児別周産期死亡数'!N8/('月・区別，22週以後－早期新生児別周産期死亡数'!N20+'月・区別，22週以後－早期新生児別周産期死亡率'!AC8)*1000</f>
        <v>0</v>
      </c>
      <c r="O8" s="51"/>
      <c r="Q8" s="197" t="n">
        <f aca="false">[1]出生数!G7</f>
        <v>1978</v>
      </c>
      <c r="R8" s="197" t="n">
        <f aca="false">[1]出生数!U7</f>
        <v>175</v>
      </c>
      <c r="S8" s="197" t="n">
        <f aca="false">[1]出生数!V7</f>
        <v>167</v>
      </c>
      <c r="T8" s="197" t="n">
        <f aca="false">[1]出生数!W7</f>
        <v>132</v>
      </c>
      <c r="U8" s="197" t="n">
        <f aca="false">[1]出生数!X7</f>
        <v>161</v>
      </c>
      <c r="V8" s="197" t="n">
        <f aca="false">[1]出生数!Y7</f>
        <v>171</v>
      </c>
      <c r="W8" s="197" t="n">
        <f aca="false">[1]出生数!Z7</f>
        <v>162</v>
      </c>
      <c r="X8" s="197" t="n">
        <f aca="false">[1]出生数!AA7</f>
        <v>165</v>
      </c>
      <c r="Y8" s="197" t="n">
        <f aca="false">[1]出生数!AB7</f>
        <v>179</v>
      </c>
      <c r="Z8" s="197" t="n">
        <f aca="false">[1]出生数!AC7</f>
        <v>171</v>
      </c>
      <c r="AA8" s="197" t="n">
        <f aca="false">[1]出生数!AD7</f>
        <v>191</v>
      </c>
      <c r="AB8" s="197" t="n">
        <f aca="false">[1]出生数!AE7</f>
        <v>184</v>
      </c>
      <c r="AC8" s="197" t="n">
        <f aca="false">[1]出生数!AF7</f>
        <v>149</v>
      </c>
      <c r="AD8" s="197" t="n">
        <f aca="false">[1]出生数!AG7</f>
        <v>146</v>
      </c>
    </row>
    <row r="9" customFormat="false" ht="18.75" hidden="false" customHeight="true" outlineLevel="0" collapsed="false">
      <c r="A9" s="166" t="s">
        <v>79</v>
      </c>
      <c r="B9" s="195" t="n">
        <f aca="false">'月・区別，22週以後－早期新生児別周産期死亡数'!B9/('月・区別，22週以後－早期新生児別周産期死亡数'!B21+'月・区別，22週以後－早期新生児別周産期死亡率'!Q9)*1000</f>
        <v>0</v>
      </c>
      <c r="C9" s="198" t="n">
        <f aca="false">'月・区別，22週以後－早期新生児別周産期死亡数'!C9/('月・区別，22週以後－早期新生児別周産期死亡数'!C21+'月・区別，22週以後－早期新生児別周産期死亡率'!R9)*1000</f>
        <v>0</v>
      </c>
      <c r="D9" s="198" t="n">
        <f aca="false">'月・区別，22週以後－早期新生児別周産期死亡数'!D9/('月・区別，22週以後－早期新生児別周産期死亡数'!D21+'月・区別，22週以後－早期新生児別周産期死亡率'!S9)*1000</f>
        <v>0</v>
      </c>
      <c r="E9" s="198" t="n">
        <f aca="false">'月・区別，22週以後－早期新生児別周産期死亡数'!E9/('月・区別，22週以後－早期新生児別周産期死亡数'!E21+'月・区別，22週以後－早期新生児別周産期死亡率'!T9)*1000</f>
        <v>0</v>
      </c>
      <c r="F9" s="198" t="n">
        <f aca="false">'月・区別，22週以後－早期新生児別周産期死亡数'!F9/('月・区別，22週以後－早期新生児別周産期死亡数'!F21+'月・区別，22週以後－早期新生児別周産期死亡率'!U9)*1000</f>
        <v>0</v>
      </c>
      <c r="G9" s="198" t="n">
        <f aca="false">'月・区別，22週以後－早期新生児別周産期死亡数'!G9/('月・区別，22週以後－早期新生児別周産期死亡数'!G21+'月・区別，22週以後－早期新生児別周産期死亡率'!V9)*1000</f>
        <v>0</v>
      </c>
      <c r="H9" s="198" t="n">
        <f aca="false">'月・区別，22週以後－早期新生児別周産期死亡数'!H9/('月・区別，22週以後－早期新生児別周産期死亡数'!H21+'月・区別，22週以後－早期新生児別周産期死亡率'!W9)*1000</f>
        <v>0</v>
      </c>
      <c r="I9" s="198" t="n">
        <f aca="false">'月・区別，22週以後－早期新生児別周産期死亡数'!I9/('月・区別，22週以後－早期新生児別周産期死亡数'!I21+'月・区別，22週以後－早期新生児別周産期死亡率'!X9)*1000</f>
        <v>0</v>
      </c>
      <c r="J9" s="198" t="n">
        <f aca="false">'月・区別，22週以後－早期新生児別周産期死亡数'!J9/('月・区別，22週以後－早期新生児別周産期死亡数'!J21+'月・区別，22週以後－早期新生児別周産期死亡率'!Y9)*1000</f>
        <v>0</v>
      </c>
      <c r="K9" s="198" t="n">
        <f aca="false">'月・区別，22週以後－早期新生児別周産期死亡数'!K9/('月・区別，22週以後－早期新生児別周産期死亡数'!K21+'月・区別，22週以後－早期新生児別周産期死亡率'!Z9)*1000</f>
        <v>0</v>
      </c>
      <c r="L9" s="198" t="n">
        <f aca="false">'月・区別，22週以後－早期新生児別周産期死亡数'!L9/('月・区別，22週以後－早期新生児別周産期死亡数'!L21+'月・区別，22週以後－早期新生児別周産期死亡率'!AA9)*1000</f>
        <v>0</v>
      </c>
      <c r="M9" s="198" t="n">
        <f aca="false">'月・区別，22週以後－早期新生児別周産期死亡数'!M9/('月・区別，22週以後－早期新生児別周産期死亡数'!M21+'月・区別，22週以後－早期新生児別周産期死亡率'!AB9)*1000</f>
        <v>0</v>
      </c>
      <c r="N9" s="199" t="n">
        <f aca="false">'月・区別，22週以後－早期新生児別周産期死亡数'!N9/('月・区別，22週以後－早期新生児別周産期死亡数'!N21+'月・区別，22週以後－早期新生児別周産期死亡率'!AC9)*1000</f>
        <v>0</v>
      </c>
      <c r="O9" s="51"/>
      <c r="Q9" s="197" t="n">
        <f aca="false">[1]出生数!G8</f>
        <v>1711</v>
      </c>
      <c r="R9" s="197" t="n">
        <f aca="false">[1]出生数!U8</f>
        <v>133</v>
      </c>
      <c r="S9" s="197" t="n">
        <f aca="false">[1]出生数!V8</f>
        <v>144</v>
      </c>
      <c r="T9" s="197" t="n">
        <f aca="false">[1]出生数!W8</f>
        <v>148</v>
      </c>
      <c r="U9" s="197" t="n">
        <f aca="false">[1]出生数!X8</f>
        <v>123</v>
      </c>
      <c r="V9" s="197" t="n">
        <f aca="false">[1]出生数!Y8</f>
        <v>138</v>
      </c>
      <c r="W9" s="197" t="n">
        <f aca="false">[1]出生数!Z8</f>
        <v>139</v>
      </c>
      <c r="X9" s="197" t="n">
        <f aca="false">[1]出生数!AA8</f>
        <v>138</v>
      </c>
      <c r="Y9" s="197" t="n">
        <f aca="false">[1]出生数!AB8</f>
        <v>143</v>
      </c>
      <c r="Z9" s="197" t="n">
        <f aca="false">[1]出生数!AC8</f>
        <v>145</v>
      </c>
      <c r="AA9" s="197" t="n">
        <f aca="false">[1]出生数!AD8</f>
        <v>138</v>
      </c>
      <c r="AB9" s="197" t="n">
        <f aca="false">[1]出生数!AE8</f>
        <v>168</v>
      </c>
      <c r="AC9" s="197" t="n">
        <f aca="false">[1]出生数!AF8</f>
        <v>155</v>
      </c>
      <c r="AD9" s="197" t="n">
        <f aca="false">[1]出生数!AG8</f>
        <v>132</v>
      </c>
    </row>
    <row r="10" customFormat="false" ht="18.75" hidden="false" customHeight="true" outlineLevel="0" collapsed="false">
      <c r="A10" s="166" t="s">
        <v>80</v>
      </c>
      <c r="B10" s="195" t="n">
        <f aca="false">'月・区別，22週以後－早期新生児別周産期死亡数'!B10/('月・区別，22週以後－早期新生児別周産期死亡数'!B22+'月・区別，22週以後－早期新生児別周産期死亡率'!Q10)*1000</f>
        <v>0</v>
      </c>
      <c r="C10" s="198" t="n">
        <f aca="false">'月・区別，22週以後－早期新生児別周産期死亡数'!C10/('月・区別，22週以後－早期新生児別周産期死亡数'!C22+'月・区別，22週以後－早期新生児別周産期死亡率'!R10)*1000</f>
        <v>0</v>
      </c>
      <c r="D10" s="198" t="n">
        <f aca="false">'月・区別，22週以後－早期新生児別周産期死亡数'!D10/('月・区別，22週以後－早期新生児別周産期死亡数'!D22+'月・区別，22週以後－早期新生児別周産期死亡率'!S10)*1000</f>
        <v>0</v>
      </c>
      <c r="E10" s="198" t="n">
        <f aca="false">'月・区別，22週以後－早期新生児別周産期死亡数'!E10/('月・区別，22週以後－早期新生児別周産期死亡数'!E22+'月・区別，22週以後－早期新生児別周産期死亡率'!T10)*1000</f>
        <v>0</v>
      </c>
      <c r="F10" s="198" t="n">
        <f aca="false">'月・区別，22週以後－早期新生児別周産期死亡数'!F10/('月・区別，22週以後－早期新生児別周産期死亡数'!F22+'月・区別，22週以後－早期新生児別周産期死亡率'!U10)*1000</f>
        <v>0</v>
      </c>
      <c r="G10" s="198" t="n">
        <f aca="false">'月・区別，22週以後－早期新生児別周産期死亡数'!G10/('月・区別，22週以後－早期新生児別周産期死亡数'!G22+'月・区別，22週以後－早期新生児別周産期死亡率'!V10)*1000</f>
        <v>0</v>
      </c>
      <c r="H10" s="198" t="n">
        <f aca="false">'月・区別，22週以後－早期新生児別周産期死亡数'!H10/('月・区別，22週以後－早期新生児別周産期死亡数'!H22+'月・区別，22週以後－早期新生児別周産期死亡率'!W10)*1000</f>
        <v>0</v>
      </c>
      <c r="I10" s="198" t="n">
        <f aca="false">'月・区別，22週以後－早期新生児別周産期死亡数'!I10/('月・区別，22週以後－早期新生児別周産期死亡数'!I22+'月・区別，22週以後－早期新生児別周産期死亡率'!X10)*1000</f>
        <v>0</v>
      </c>
      <c r="J10" s="198" t="n">
        <f aca="false">'月・区別，22週以後－早期新生児別周産期死亡数'!J10/('月・区別，22週以後－早期新生児別周産期死亡数'!J22+'月・区別，22週以後－早期新生児別周産期死亡率'!Y10)*1000</f>
        <v>0</v>
      </c>
      <c r="K10" s="198" t="n">
        <f aca="false">'月・区別，22週以後－早期新生児別周産期死亡数'!K10/('月・区別，22週以後－早期新生児別周産期死亡数'!K22+'月・区別，22週以後－早期新生児別周産期死亡率'!Z10)*1000</f>
        <v>0</v>
      </c>
      <c r="L10" s="198" t="n">
        <f aca="false">'月・区別，22週以後－早期新生児別周産期死亡数'!L10/('月・区別，22週以後－早期新生児別周産期死亡数'!L22+'月・区別，22週以後－早期新生児別周産期死亡率'!AA10)*1000</f>
        <v>0</v>
      </c>
      <c r="M10" s="198" t="n">
        <f aca="false">'月・区別，22週以後－早期新生児別周産期死亡数'!M10/('月・区別，22週以後－早期新生児別周産期死亡数'!M22+'月・区別，22週以後－早期新生児別周産期死亡率'!AB10)*1000</f>
        <v>0</v>
      </c>
      <c r="N10" s="199" t="n">
        <f aca="false">'月・区別，22週以後－早期新生児別周産期死亡数'!N10/('月・区別，22週以後－早期新生児別周産期死亡数'!N22+'月・区別，22週以後－早期新生児別周産期死亡率'!AC10)*1000</f>
        <v>0</v>
      </c>
      <c r="O10" s="51"/>
      <c r="Q10" s="197" t="n">
        <f aca="false">[1]出生数!G9</f>
        <v>661</v>
      </c>
      <c r="R10" s="197" t="n">
        <f aca="false">[1]出生数!U9</f>
        <v>55</v>
      </c>
      <c r="S10" s="197" t="n">
        <f aca="false">[1]出生数!V9</f>
        <v>53</v>
      </c>
      <c r="T10" s="197" t="n">
        <f aca="false">[1]出生数!W9</f>
        <v>53</v>
      </c>
      <c r="U10" s="197" t="n">
        <f aca="false">[1]出生数!X9</f>
        <v>50</v>
      </c>
      <c r="V10" s="197" t="n">
        <f aca="false">[1]出生数!Y9</f>
        <v>60</v>
      </c>
      <c r="W10" s="197" t="n">
        <f aca="false">[1]出生数!Z9</f>
        <v>41</v>
      </c>
      <c r="X10" s="197" t="n">
        <f aca="false">[1]出生数!AA9</f>
        <v>50</v>
      </c>
      <c r="Y10" s="197" t="n">
        <f aca="false">[1]出生数!AB9</f>
        <v>48</v>
      </c>
      <c r="Z10" s="197" t="n">
        <f aca="false">[1]出生数!AC9</f>
        <v>81</v>
      </c>
      <c r="AA10" s="197" t="n">
        <f aca="false">[1]出生数!AD9</f>
        <v>67</v>
      </c>
      <c r="AB10" s="197" t="n">
        <f aca="false">[1]出生数!AE9</f>
        <v>52</v>
      </c>
      <c r="AC10" s="197" t="n">
        <f aca="false">[1]出生数!AF9</f>
        <v>52</v>
      </c>
      <c r="AD10" s="197" t="n">
        <f aca="false">[1]出生数!AG9</f>
        <v>54</v>
      </c>
    </row>
    <row r="11" customFormat="false" ht="18.75" hidden="false" customHeight="true" outlineLevel="0" collapsed="false">
      <c r="A11" s="166" t="s">
        <v>81</v>
      </c>
      <c r="B11" s="195" t="n">
        <f aca="false">'月・区別，22週以後－早期新生児別周産期死亡数'!B11/('月・区別，22週以後－早期新生児別周産期死亡数'!B23+'月・区別，22週以後－早期新生児別周産期死亡率'!Q11)*1000</f>
        <v>0</v>
      </c>
      <c r="C11" s="198" t="n">
        <f aca="false">'月・区別，22週以後－早期新生児別周産期死亡数'!C11/('月・区別，22週以後－早期新生児別周産期死亡数'!C23+'月・区別，22週以後－早期新生児別周産期死亡率'!R11)*1000</f>
        <v>0</v>
      </c>
      <c r="D11" s="198" t="n">
        <f aca="false">'月・区別，22週以後－早期新生児別周産期死亡数'!D11/('月・区別，22週以後－早期新生児別周産期死亡数'!D23+'月・区別，22週以後－早期新生児別周産期死亡率'!S11)*1000</f>
        <v>0</v>
      </c>
      <c r="E11" s="198" t="n">
        <f aca="false">'月・区別，22週以後－早期新生児別周産期死亡数'!E11/('月・区別，22週以後－早期新生児別周産期死亡数'!E23+'月・区別，22週以後－早期新生児別周産期死亡率'!T11)*1000</f>
        <v>0</v>
      </c>
      <c r="F11" s="198" t="n">
        <f aca="false">'月・区別，22週以後－早期新生児別周産期死亡数'!F11/('月・区別，22週以後－早期新生児別周産期死亡数'!F23+'月・区別，22週以後－早期新生児別周産期死亡率'!U11)*1000</f>
        <v>0</v>
      </c>
      <c r="G11" s="198" t="n">
        <f aca="false">'月・区別，22週以後－早期新生児別周産期死亡数'!G11/('月・区別，22週以後－早期新生児別周産期死亡数'!G23+'月・区別，22週以後－早期新生児別周産期死亡率'!V11)*1000</f>
        <v>0</v>
      </c>
      <c r="H11" s="198" t="n">
        <f aca="false">'月・区別，22週以後－早期新生児別周産期死亡数'!H11/('月・区別，22週以後－早期新生児別周産期死亡数'!H23+'月・区別，22週以後－早期新生児別周産期死亡率'!W11)*1000</f>
        <v>0</v>
      </c>
      <c r="I11" s="198" t="n">
        <f aca="false">'月・区別，22週以後－早期新生児別周産期死亡数'!I11/('月・区別，22週以後－早期新生児別周産期死亡数'!I23+'月・区別，22週以後－早期新生児別周産期死亡率'!X11)*1000</f>
        <v>0</v>
      </c>
      <c r="J11" s="198" t="n">
        <f aca="false">'月・区別，22週以後－早期新生児別周産期死亡数'!J11/('月・区別，22週以後－早期新生児別周産期死亡数'!J23+'月・区別，22週以後－早期新生児別周産期死亡率'!Y11)*1000</f>
        <v>0</v>
      </c>
      <c r="K11" s="198" t="n">
        <f aca="false">'月・区別，22週以後－早期新生児別周産期死亡数'!K11/('月・区別，22週以後－早期新生児別周産期死亡数'!K23+'月・区別，22週以後－早期新生児別周産期死亡率'!Z11)*1000</f>
        <v>0</v>
      </c>
      <c r="L11" s="198" t="n">
        <f aca="false">'月・区別，22週以後－早期新生児別周産期死亡数'!L11/('月・区別，22週以後－早期新生児別周産期死亡数'!L23+'月・区別，22週以後－早期新生児別周産期死亡率'!AA11)*1000</f>
        <v>0</v>
      </c>
      <c r="M11" s="198" t="n">
        <f aca="false">'月・区別，22週以後－早期新生児別周産期死亡数'!M11/('月・区別，22週以後－早期新生児別周産期死亡数'!M23+'月・区別，22週以後－早期新生児別周産期死亡率'!AB11)*1000</f>
        <v>0</v>
      </c>
      <c r="N11" s="199" t="n">
        <f aca="false">'月・区別，22週以後－早期新生児別周産期死亡数'!N11/('月・区別，22週以後－早期新生児別周産期死亡数'!N23+'月・区別，22週以後－早期新生児別周産期死亡率'!AC11)*1000</f>
        <v>0</v>
      </c>
      <c r="O11" s="51"/>
      <c r="Q11" s="197" t="n">
        <f aca="false">[1]出生数!G10</f>
        <v>1682</v>
      </c>
      <c r="R11" s="197" t="n">
        <f aca="false">[1]出生数!U10</f>
        <v>154</v>
      </c>
      <c r="S11" s="197" t="n">
        <f aca="false">[1]出生数!V10</f>
        <v>169</v>
      </c>
      <c r="T11" s="197" t="n">
        <f aca="false">[1]出生数!W10</f>
        <v>154</v>
      </c>
      <c r="U11" s="197" t="n">
        <f aca="false">[1]出生数!X10</f>
        <v>141</v>
      </c>
      <c r="V11" s="197" t="n">
        <f aca="false">[1]出生数!Y10</f>
        <v>134</v>
      </c>
      <c r="W11" s="197" t="n">
        <f aca="false">[1]出生数!Z10</f>
        <v>132</v>
      </c>
      <c r="X11" s="197" t="n">
        <f aca="false">[1]出生数!AA10</f>
        <v>142</v>
      </c>
      <c r="Y11" s="197" t="n">
        <f aca="false">[1]出生数!AB10</f>
        <v>143</v>
      </c>
      <c r="Z11" s="197" t="n">
        <f aca="false">[1]出生数!AC10</f>
        <v>153</v>
      </c>
      <c r="AA11" s="197" t="n">
        <f aca="false">[1]出生数!AD10</f>
        <v>121</v>
      </c>
      <c r="AB11" s="197" t="n">
        <f aca="false">[1]出生数!AE10</f>
        <v>142</v>
      </c>
      <c r="AC11" s="197" t="n">
        <f aca="false">[1]出生数!AF10</f>
        <v>127</v>
      </c>
      <c r="AD11" s="197" t="n">
        <f aca="false">[1]出生数!AG10</f>
        <v>124</v>
      </c>
    </row>
    <row r="12" customFormat="false" ht="18.75" hidden="false" customHeight="true" outlineLevel="0" collapsed="false">
      <c r="A12" s="166" t="s">
        <v>82</v>
      </c>
      <c r="B12" s="195" t="n">
        <f aca="false">'月・区別，22週以後－早期新生児別周産期死亡数'!B12/('月・区別，22週以後－早期新生児別周産期死亡数'!B24+'月・区別，22週以後－早期新生児別周産期死亡率'!Q12)*1000</f>
        <v>0</v>
      </c>
      <c r="C12" s="198" t="n">
        <f aca="false">'月・区別，22週以後－早期新生児別周産期死亡数'!C12/('月・区別，22週以後－早期新生児別周産期死亡数'!C24+'月・区別，22週以後－早期新生児別周産期死亡率'!R12)*1000</f>
        <v>0</v>
      </c>
      <c r="D12" s="198" t="n">
        <f aca="false">'月・区別，22週以後－早期新生児別周産期死亡数'!D12/('月・区別，22週以後－早期新生児別周産期死亡数'!D24+'月・区別，22週以後－早期新生児別周産期死亡率'!S12)*1000</f>
        <v>0</v>
      </c>
      <c r="E12" s="198" t="n">
        <f aca="false">'月・区別，22週以後－早期新生児別周産期死亡数'!E12/('月・区別，22週以後－早期新生児別周産期死亡数'!E24+'月・区別，22週以後－早期新生児別周産期死亡率'!T12)*1000</f>
        <v>0</v>
      </c>
      <c r="F12" s="198" t="n">
        <f aca="false">'月・区別，22週以後－早期新生児別周産期死亡数'!F12/('月・区別，22週以後－早期新生児別周産期死亡数'!F24+'月・区別，22週以後－早期新生児別周産期死亡率'!U12)*1000</f>
        <v>0</v>
      </c>
      <c r="G12" s="198" t="n">
        <f aca="false">'月・区別，22週以後－早期新生児別周産期死亡数'!G12/('月・区別，22週以後－早期新生児別周産期死亡数'!G24+'月・区別，22週以後－早期新生児別周産期死亡率'!V12)*1000</f>
        <v>0</v>
      </c>
      <c r="H12" s="198" t="n">
        <f aca="false">'月・区別，22週以後－早期新生児別周産期死亡数'!H12/('月・区別，22週以後－早期新生児別周産期死亡数'!H24+'月・区別，22週以後－早期新生児別周産期死亡率'!W12)*1000</f>
        <v>0</v>
      </c>
      <c r="I12" s="198" t="n">
        <f aca="false">'月・区別，22週以後－早期新生児別周産期死亡数'!I12/('月・区別，22週以後－早期新生児別周産期死亡数'!I24+'月・区別，22週以後－早期新生児別周産期死亡率'!X12)*1000</f>
        <v>0</v>
      </c>
      <c r="J12" s="198" t="n">
        <f aca="false">'月・区別，22週以後－早期新生児別周産期死亡数'!J12/('月・区別，22週以後－早期新生児別周産期死亡数'!J24+'月・区別，22週以後－早期新生児別周産期死亡率'!Y12)*1000</f>
        <v>0</v>
      </c>
      <c r="K12" s="198" t="n">
        <f aca="false">'月・区別，22週以後－早期新生児別周産期死亡数'!K12/('月・区別，22週以後－早期新生児別周産期死亡数'!K24+'月・区別，22週以後－早期新生児別周産期死亡率'!Z12)*1000</f>
        <v>0</v>
      </c>
      <c r="L12" s="198" t="n">
        <f aca="false">'月・区別，22週以後－早期新生児別周産期死亡数'!L12/('月・区別，22週以後－早期新生児別周産期死亡数'!L24+'月・区別，22週以後－早期新生児別周産期死亡率'!AA12)*1000</f>
        <v>0</v>
      </c>
      <c r="M12" s="198" t="n">
        <f aca="false">'月・区別，22週以後－早期新生児別周産期死亡数'!M12/('月・区別，22週以後－早期新生児別周産期死亡数'!M24+'月・区別，22週以後－早期新生児別周産期死亡率'!AB12)*1000</f>
        <v>0</v>
      </c>
      <c r="N12" s="199" t="n">
        <f aca="false">'月・区別，22週以後－早期新生児別周産期死亡数'!N12/('月・区別，22週以後－早期新生児別周産期死亡数'!N24+'月・区別，22週以後－早期新生児別周産期死亡率'!AC12)*1000</f>
        <v>0</v>
      </c>
      <c r="O12" s="51"/>
      <c r="Q12" s="197" t="n">
        <f aca="false">[1]出生数!G11</f>
        <v>644</v>
      </c>
      <c r="R12" s="197" t="n">
        <f aca="false">[1]出生数!U11</f>
        <v>44</v>
      </c>
      <c r="S12" s="197" t="n">
        <f aca="false">[1]出生数!V11</f>
        <v>52</v>
      </c>
      <c r="T12" s="197" t="n">
        <f aca="false">[1]出生数!W11</f>
        <v>61</v>
      </c>
      <c r="U12" s="197" t="n">
        <f aca="false">[1]出生数!X11</f>
        <v>57</v>
      </c>
      <c r="V12" s="197" t="n">
        <f aca="false">[1]出生数!Y11</f>
        <v>49</v>
      </c>
      <c r="W12" s="197" t="n">
        <f aca="false">[1]出生数!Z11</f>
        <v>56</v>
      </c>
      <c r="X12" s="197" t="n">
        <f aca="false">[1]出生数!AA11</f>
        <v>67</v>
      </c>
      <c r="Y12" s="197" t="n">
        <f aca="false">[1]出生数!AB11</f>
        <v>42</v>
      </c>
      <c r="Z12" s="197" t="n">
        <f aca="false">[1]出生数!AC11</f>
        <v>62</v>
      </c>
      <c r="AA12" s="197" t="n">
        <f aca="false">[1]出生数!AD11</f>
        <v>40</v>
      </c>
      <c r="AB12" s="197" t="n">
        <f aca="false">[1]出生数!AE11</f>
        <v>52</v>
      </c>
      <c r="AC12" s="197" t="n">
        <f aca="false">[1]出生数!AF11</f>
        <v>52</v>
      </c>
      <c r="AD12" s="197" t="n">
        <f aca="false">[1]出生数!AG11</f>
        <v>54</v>
      </c>
    </row>
    <row r="13" customFormat="false" ht="18.75" hidden="false" customHeight="true" outlineLevel="0" collapsed="false">
      <c r="A13" s="166" t="s">
        <v>83</v>
      </c>
      <c r="B13" s="195" t="n">
        <f aca="false">'月・区別，22週以後－早期新生児別周産期死亡数'!B13/('月・区別，22週以後－早期新生児別周産期死亡数'!B25+'月・区別，22週以後－早期新生児別周産期死亡率'!Q13)*1000</f>
        <v>0</v>
      </c>
      <c r="C13" s="198" t="n">
        <f aca="false">'月・区別，22週以後－早期新生児別周産期死亡数'!C13/('月・区別，22週以後－早期新生児別周産期死亡数'!C25+'月・区別，22週以後－早期新生児別周産期死亡率'!R13)*1000</f>
        <v>0</v>
      </c>
      <c r="D13" s="198" t="n">
        <f aca="false">'月・区別，22週以後－早期新生児別周産期死亡数'!D13/('月・区別，22週以後－早期新生児別周産期死亡数'!D25+'月・区別，22週以後－早期新生児別周産期死亡率'!S13)*1000</f>
        <v>0</v>
      </c>
      <c r="E13" s="198" t="n">
        <f aca="false">'月・区別，22週以後－早期新生児別周産期死亡数'!E13/('月・区別，22週以後－早期新生児別周産期死亡数'!E25+'月・区別，22週以後－早期新生児別周産期死亡率'!T13)*1000</f>
        <v>0</v>
      </c>
      <c r="F13" s="198" t="n">
        <f aca="false">'月・区別，22週以後－早期新生児別周産期死亡数'!F13/('月・区別，22週以後－早期新生児別周産期死亡数'!F25+'月・区別，22週以後－早期新生児別周産期死亡率'!U13)*1000</f>
        <v>0</v>
      </c>
      <c r="G13" s="198" t="n">
        <f aca="false">'月・区別，22週以後－早期新生児別周産期死亡数'!G13/('月・区別，22週以後－早期新生児別周産期死亡数'!G25+'月・区別，22週以後－早期新生児別周産期死亡率'!V13)*1000</f>
        <v>0</v>
      </c>
      <c r="H13" s="198" t="n">
        <f aca="false">'月・区別，22週以後－早期新生児別周産期死亡数'!H13/('月・区別，22週以後－早期新生児別周産期死亡数'!H25+'月・区別，22週以後－早期新生児別周産期死亡率'!W13)*1000</f>
        <v>0</v>
      </c>
      <c r="I13" s="198" t="n">
        <f aca="false">'月・区別，22週以後－早期新生児別周産期死亡数'!I13/('月・区別，22週以後－早期新生児別周産期死亡数'!I25+'月・区別，22週以後－早期新生児別周産期死亡率'!X13)*1000</f>
        <v>0</v>
      </c>
      <c r="J13" s="198" t="n">
        <f aca="false">'月・区別，22週以後－早期新生児別周産期死亡数'!J13/('月・区別，22週以後－早期新生児別周産期死亡数'!J25+'月・区別，22週以後－早期新生児別周産期死亡率'!Y13)*1000</f>
        <v>0</v>
      </c>
      <c r="K13" s="198" t="n">
        <f aca="false">'月・区別，22週以後－早期新生児別周産期死亡数'!K13/('月・区別，22週以後－早期新生児別周産期死亡数'!K25+'月・区別，22週以後－早期新生児別周産期死亡率'!Z13)*1000</f>
        <v>0</v>
      </c>
      <c r="L13" s="198" t="n">
        <f aca="false">'月・区別，22週以後－早期新生児別周産期死亡数'!L13/('月・区別，22週以後－早期新生児別周産期死亡数'!L25+'月・区別，22週以後－早期新生児別周産期死亡率'!AA13)*1000</f>
        <v>0</v>
      </c>
      <c r="M13" s="198" t="n">
        <f aca="false">'月・区別，22週以後－早期新生児別周産期死亡数'!M13/('月・区別，22週以後－早期新生児別周産期死亡数'!M25+'月・区別，22週以後－早期新生児別周産期死亡率'!AB13)*1000</f>
        <v>0</v>
      </c>
      <c r="N13" s="199" t="n">
        <f aca="false">'月・区別，22週以後－早期新生児別周産期死亡数'!N13/('月・区別，22週以後－早期新生児別周産期死亡数'!N25+'月・区別，22週以後－早期新生児別周産期死亡率'!AC13)*1000</f>
        <v>0</v>
      </c>
      <c r="O13" s="51"/>
      <c r="Q13" s="197" t="n">
        <f aca="false">[1]出生数!G12</f>
        <v>642</v>
      </c>
      <c r="R13" s="197" t="n">
        <f aca="false">[1]出生数!U12</f>
        <v>70</v>
      </c>
      <c r="S13" s="197" t="n">
        <f aca="false">[1]出生数!V12</f>
        <v>44</v>
      </c>
      <c r="T13" s="197" t="n">
        <f aca="false">[1]出生数!W12</f>
        <v>44</v>
      </c>
      <c r="U13" s="197" t="n">
        <f aca="false">[1]出生数!X12</f>
        <v>62</v>
      </c>
      <c r="V13" s="197" t="n">
        <f aca="false">[1]出生数!Y12</f>
        <v>47</v>
      </c>
      <c r="W13" s="197" t="n">
        <f aca="false">[1]出生数!Z12</f>
        <v>53</v>
      </c>
      <c r="X13" s="197" t="n">
        <f aca="false">[1]出生数!AA12</f>
        <v>57</v>
      </c>
      <c r="Y13" s="197" t="n">
        <f aca="false">[1]出生数!AB12</f>
        <v>64</v>
      </c>
      <c r="Z13" s="197" t="n">
        <f aca="false">[1]出生数!AC12</f>
        <v>46</v>
      </c>
      <c r="AA13" s="197" t="n">
        <f aca="false">[1]出生数!AD12</f>
        <v>61</v>
      </c>
      <c r="AB13" s="197" t="n">
        <f aca="false">[1]出生数!AE12</f>
        <v>57</v>
      </c>
      <c r="AC13" s="197" t="n">
        <f aca="false">[1]出生数!AF12</f>
        <v>46</v>
      </c>
      <c r="AD13" s="197" t="n">
        <f aca="false">[1]出生数!AG12</f>
        <v>61</v>
      </c>
    </row>
    <row r="14" customFormat="false" ht="18.75" hidden="false" customHeight="true" outlineLevel="0" collapsed="false">
      <c r="A14" s="166" t="s">
        <v>84</v>
      </c>
      <c r="B14" s="195" t="n">
        <f aca="false">'月・区別，22週以後－早期新生児別周産期死亡数'!B14/('月・区別，22週以後－早期新生児別周産期死亡数'!B26+'月・区別，22週以後－早期新生児別周産期死亡率'!Q14)*1000</f>
        <v>0</v>
      </c>
      <c r="C14" s="198" t="n">
        <f aca="false">'月・区別，22週以後－早期新生児別周産期死亡数'!C14/('月・区別，22週以後－早期新生児別周産期死亡数'!C26+'月・区別，22週以後－早期新生児別周産期死亡率'!R14)*1000</f>
        <v>0</v>
      </c>
      <c r="D14" s="198" t="n">
        <f aca="false">'月・区別，22週以後－早期新生児別周産期死亡数'!D14/('月・区別，22週以後－早期新生児別周産期死亡数'!D26+'月・区別，22週以後－早期新生児別周産期死亡率'!S14)*1000</f>
        <v>0</v>
      </c>
      <c r="E14" s="198" t="n">
        <f aca="false">'月・区別，22週以後－早期新生児別周産期死亡数'!E14/('月・区別，22週以後－早期新生児別周産期死亡数'!E26+'月・区別，22週以後－早期新生児別周産期死亡率'!T14)*1000</f>
        <v>0</v>
      </c>
      <c r="F14" s="198" t="n">
        <f aca="false">'月・区別，22週以後－早期新生児別周産期死亡数'!F14/('月・区別，22週以後－早期新生児別周産期死亡数'!F26+'月・区別，22週以後－早期新生児別周産期死亡率'!U14)*1000</f>
        <v>0</v>
      </c>
      <c r="G14" s="198" t="n">
        <f aca="false">'月・区別，22週以後－早期新生児別周産期死亡数'!G14/('月・区別，22週以後－早期新生児別周産期死亡数'!G26+'月・区別，22週以後－早期新生児別周産期死亡率'!V14)*1000</f>
        <v>0</v>
      </c>
      <c r="H14" s="198" t="n">
        <f aca="false">'月・区別，22週以後－早期新生児別周産期死亡数'!H14/('月・区別，22週以後－早期新生児別周産期死亡数'!H26+'月・区別，22週以後－早期新生児別周産期死亡率'!W14)*1000</f>
        <v>0</v>
      </c>
      <c r="I14" s="198" t="n">
        <f aca="false">'月・区別，22週以後－早期新生児別周産期死亡数'!I14/('月・区別，22週以後－早期新生児別周産期死亡数'!I26+'月・区別，22週以後－早期新生児別周産期死亡率'!X14)*1000</f>
        <v>0</v>
      </c>
      <c r="J14" s="198" t="n">
        <f aca="false">'月・区別，22週以後－早期新生児別周産期死亡数'!J14/('月・区別，22週以後－早期新生児別周産期死亡数'!J26+'月・区別，22週以後－早期新生児別周産期死亡率'!Y14)*1000</f>
        <v>0</v>
      </c>
      <c r="K14" s="198" t="n">
        <f aca="false">'月・区別，22週以後－早期新生児別周産期死亡数'!K14/('月・区別，22週以後－早期新生児別周産期死亡数'!K26+'月・区別，22週以後－早期新生児別周産期死亡率'!Z14)*1000</f>
        <v>0</v>
      </c>
      <c r="L14" s="198" t="n">
        <f aca="false">'月・区別，22週以後－早期新生児別周産期死亡数'!L14/('月・区別，22週以後－早期新生児別周産期死亡数'!L26+'月・区別，22週以後－早期新生児別周産期死亡率'!AA14)*1000</f>
        <v>0</v>
      </c>
      <c r="M14" s="198" t="n">
        <f aca="false">'月・区別，22週以後－早期新生児別周産期死亡数'!M14/('月・区別，22週以後－早期新生児別周産期死亡数'!M26+'月・区別，22週以後－早期新生児別周産期死亡率'!AB14)*1000</f>
        <v>0</v>
      </c>
      <c r="N14" s="199" t="n">
        <f aca="false">'月・区別，22週以後－早期新生児別周産期死亡数'!N14/('月・区別，22週以後－早期新生児別周産期死亡数'!N26+'月・区別，22週以後－早期新生児別周産期死亡率'!AC14)*1000</f>
        <v>0</v>
      </c>
      <c r="O14" s="51"/>
      <c r="Q14" s="197" t="n">
        <f aca="false">[1]出生数!G13</f>
        <v>1530</v>
      </c>
      <c r="R14" s="197" t="n">
        <f aca="false">[1]出生数!U13</f>
        <v>145</v>
      </c>
      <c r="S14" s="197" t="n">
        <f aca="false">[1]出生数!V13</f>
        <v>133</v>
      </c>
      <c r="T14" s="197" t="n">
        <f aca="false">[1]出生数!W13</f>
        <v>113</v>
      </c>
      <c r="U14" s="197" t="n">
        <f aca="false">[1]出生数!X13</f>
        <v>120</v>
      </c>
      <c r="V14" s="197" t="n">
        <f aca="false">[1]出生数!Y13</f>
        <v>123</v>
      </c>
      <c r="W14" s="197" t="n">
        <f aca="false">[1]出生数!Z13</f>
        <v>143</v>
      </c>
      <c r="X14" s="197" t="n">
        <f aca="false">[1]出生数!AA13</f>
        <v>134</v>
      </c>
      <c r="Y14" s="197" t="n">
        <f aca="false">[1]出生数!AB13</f>
        <v>145</v>
      </c>
      <c r="Z14" s="197" t="n">
        <f aca="false">[1]出生数!AC13</f>
        <v>133</v>
      </c>
      <c r="AA14" s="197" t="n">
        <f aca="false">[1]出生数!AD13</f>
        <v>142</v>
      </c>
      <c r="AB14" s="197" t="n">
        <f aca="false">[1]出生数!AE13</f>
        <v>119</v>
      </c>
      <c r="AC14" s="197" t="n">
        <f aca="false">[1]出生数!AF13</f>
        <v>112</v>
      </c>
      <c r="AD14" s="197" t="n">
        <f aca="false">[1]出生数!AG13</f>
        <v>113</v>
      </c>
    </row>
    <row r="15" customFormat="false" ht="18.75" hidden="false" customHeight="true" outlineLevel="0" collapsed="false">
      <c r="A15" s="166" t="s">
        <v>85</v>
      </c>
      <c r="B15" s="195" t="n">
        <f aca="false">'月・区別，22週以後－早期新生児別周産期死亡数'!B15/('月・区別，22週以後－早期新生児別周産期死亡数'!B27+'月・区別，22週以後－早期新生児別周産期死亡率'!Q15)*1000</f>
        <v>0</v>
      </c>
      <c r="C15" s="198" t="n">
        <f aca="false">'月・区別，22週以後－早期新生児別周産期死亡数'!C15/('月・区別，22週以後－早期新生児別周産期死亡数'!C27+'月・区別，22週以後－早期新生児別周産期死亡率'!R15)*1000</f>
        <v>0</v>
      </c>
      <c r="D15" s="198" t="n">
        <f aca="false">'月・区別，22週以後－早期新生児別周産期死亡数'!D15/('月・区別，22週以後－早期新生児別周産期死亡数'!D27+'月・区別，22週以後－早期新生児別周産期死亡率'!S15)*1000</f>
        <v>0</v>
      </c>
      <c r="E15" s="198" t="n">
        <f aca="false">'月・区別，22週以後－早期新生児別周産期死亡数'!E15/('月・区別，22週以後－早期新生児別周産期死亡数'!E27+'月・区別，22週以後－早期新生児別周産期死亡率'!T15)*1000</f>
        <v>0</v>
      </c>
      <c r="F15" s="198" t="n">
        <f aca="false">'月・区別，22週以後－早期新生児別周産期死亡数'!F15/('月・区別，22週以後－早期新生児別周産期死亡数'!F27+'月・区別，22週以後－早期新生児別周産期死亡率'!U15)*1000</f>
        <v>0</v>
      </c>
      <c r="G15" s="198" t="n">
        <f aca="false">'月・区別，22週以後－早期新生児別周産期死亡数'!G15/('月・区別，22週以後－早期新生児別周産期死亡数'!G27+'月・区別，22週以後－早期新生児別周産期死亡率'!V15)*1000</f>
        <v>0</v>
      </c>
      <c r="H15" s="198" t="n">
        <f aca="false">'月・区別，22週以後－早期新生児別周産期死亡数'!H15/('月・区別，22週以後－早期新生児別周産期死亡数'!H27+'月・区別，22週以後－早期新生児別周産期死亡率'!W15)*1000</f>
        <v>0</v>
      </c>
      <c r="I15" s="198" t="n">
        <f aca="false">'月・区別，22週以後－早期新生児別周産期死亡数'!I15/('月・区別，22週以後－早期新生児別周産期死亡数'!I27+'月・区別，22週以後－早期新生児別周産期死亡率'!X15)*1000</f>
        <v>0</v>
      </c>
      <c r="J15" s="198" t="n">
        <f aca="false">'月・区別，22週以後－早期新生児別周産期死亡数'!J15/('月・区別，22週以後－早期新生児別周産期死亡数'!J27+'月・区別，22週以後－早期新生児別周産期死亡率'!Y15)*1000</f>
        <v>0</v>
      </c>
      <c r="K15" s="198" t="n">
        <f aca="false">'月・区別，22週以後－早期新生児別周産期死亡数'!K15/('月・区別，22週以後－早期新生児別周産期死亡数'!K27+'月・区別，22週以後－早期新生児別周産期死亡率'!Z15)*1000</f>
        <v>0</v>
      </c>
      <c r="L15" s="198" t="n">
        <f aca="false">'月・区別，22週以後－早期新生児別周産期死亡数'!L15/('月・区別，22週以後－早期新生児別周産期死亡数'!L27+'月・区別，22週以後－早期新生児別周産期死亡率'!AA15)*1000</f>
        <v>0</v>
      </c>
      <c r="M15" s="198" t="n">
        <f aca="false">'月・区別，22週以後－早期新生児別周産期死亡数'!M15/('月・区別，22週以後－早期新生児別周産期死亡数'!M27+'月・区別，22週以後－早期新生児別周産期死亡率'!AB15)*1000</f>
        <v>0</v>
      </c>
      <c r="N15" s="199" t="n">
        <f aca="false">'月・区別，22週以後－早期新生児別周産期死亡数'!N15/('月・区別，22週以後－早期新生児別周産期死亡数'!N27+'月・区別，22週以後－早期新生児別周産期死亡率'!AC15)*1000</f>
        <v>0</v>
      </c>
      <c r="O15" s="51"/>
      <c r="Q15" s="197" t="n">
        <f aca="false">[1]出生数!G14</f>
        <v>809</v>
      </c>
      <c r="R15" s="197" t="n">
        <f aca="false">[1]出生数!U14</f>
        <v>75</v>
      </c>
      <c r="S15" s="197" t="n">
        <f aca="false">[1]出生数!V14</f>
        <v>67</v>
      </c>
      <c r="T15" s="197" t="n">
        <f aca="false">[1]出生数!W14</f>
        <v>71</v>
      </c>
      <c r="U15" s="197" t="n">
        <f aca="false">[1]出生数!X14</f>
        <v>77</v>
      </c>
      <c r="V15" s="197" t="n">
        <f aca="false">[1]出生数!Y14</f>
        <v>75</v>
      </c>
      <c r="W15" s="197" t="n">
        <f aca="false">[1]出生数!Z14</f>
        <v>73</v>
      </c>
      <c r="X15" s="197" t="n">
        <f aca="false">[1]出生数!AA14</f>
        <v>48</v>
      </c>
      <c r="Y15" s="197" t="n">
        <f aca="false">[1]出生数!AB14</f>
        <v>64</v>
      </c>
      <c r="Z15" s="197" t="n">
        <f aca="false">[1]出生数!AC14</f>
        <v>77</v>
      </c>
      <c r="AA15" s="197" t="n">
        <f aca="false">[1]出生数!AD14</f>
        <v>56</v>
      </c>
      <c r="AB15" s="197" t="n">
        <f aca="false">[1]出生数!AE14</f>
        <v>72</v>
      </c>
      <c r="AC15" s="197" t="n">
        <f aca="false">[1]出生数!AF14</f>
        <v>77</v>
      </c>
      <c r="AD15" s="197" t="n">
        <f aca="false">[1]出生数!AG14</f>
        <v>52</v>
      </c>
    </row>
    <row r="16" customFormat="false" ht="18.75" hidden="false" customHeight="true" outlineLevel="0" collapsed="false">
      <c r="A16" s="179"/>
      <c r="B16" s="163" t="s">
        <v>148</v>
      </c>
      <c r="C16" s="163"/>
      <c r="D16" s="163"/>
      <c r="E16" s="163"/>
      <c r="F16" s="163"/>
      <c r="G16" s="163"/>
      <c r="H16" s="163"/>
      <c r="I16" s="163"/>
      <c r="J16" s="163"/>
      <c r="K16" s="163"/>
      <c r="L16" s="163"/>
      <c r="M16" s="163"/>
      <c r="N16" s="163"/>
    </row>
    <row r="17" customFormat="false" ht="18.75" hidden="false" customHeight="true" outlineLevel="0" collapsed="false">
      <c r="A17" s="166" t="s">
        <v>10</v>
      </c>
      <c r="B17" s="195" t="n">
        <f aca="false">'月・区別，22週以後－早期新生児別周産期死亡数'!B17/('月・区別，22週以後－早期新生児別周産期死亡数'!B17+'月・区別，22週以後－早期新生児別周産期死亡率'!Q5)*1000</f>
        <v>0</v>
      </c>
      <c r="C17" s="195" t="n">
        <f aca="false">'月・区別，22週以後－早期新生児別周産期死亡数'!C17/('月・区別，22週以後－早期新生児別周産期死亡数'!C17+'月・区別，22週以後－早期新生児別周産期死亡率'!R5)*1000</f>
        <v>0</v>
      </c>
      <c r="D17" s="195" t="n">
        <f aca="false">'月・区別，22週以後－早期新生児別周産期死亡数'!D17/('月・区別，22週以後－早期新生児別周産期死亡数'!D17+'月・区別，22週以後－早期新生児別周産期死亡率'!S5)*1000</f>
        <v>0</v>
      </c>
      <c r="E17" s="195" t="n">
        <f aca="false">'月・区別，22週以後－早期新生児別周産期死亡数'!E17/('月・区別，22週以後－早期新生児別周産期死亡数'!E17+'月・区別，22週以後－早期新生児別周産期死亡率'!T5)*1000</f>
        <v>0</v>
      </c>
      <c r="F17" s="195" t="n">
        <f aca="false">'月・区別，22週以後－早期新生児別周産期死亡数'!F17/('月・区別，22週以後－早期新生児別周産期死亡数'!F17+'月・区別，22週以後－早期新生児別周産期死亡率'!U5)*1000</f>
        <v>0</v>
      </c>
      <c r="G17" s="195" t="n">
        <f aca="false">'月・区別，22週以後－早期新生児別周産期死亡数'!G17/('月・区別，22週以後－早期新生児別周産期死亡数'!G17+'月・区別，22週以後－早期新生児別周産期死亡率'!V5)*1000</f>
        <v>0</v>
      </c>
      <c r="H17" s="195" t="n">
        <f aca="false">'月・区別，22週以後－早期新生児別周産期死亡数'!H17/('月・区別，22週以後－早期新生児別周産期死亡数'!H17+'月・区別，22週以後－早期新生児別周産期死亡率'!W5)*1000</f>
        <v>0</v>
      </c>
      <c r="I17" s="195" t="n">
        <f aca="false">'月・区別，22週以後－早期新生児別周産期死亡数'!I17/('月・区別，22週以後－早期新生児別周産期死亡数'!I17+'月・区別，22週以後－早期新生児別周産期死亡率'!X5)*1000</f>
        <v>0</v>
      </c>
      <c r="J17" s="195" t="n">
        <f aca="false">'月・区別，22週以後－早期新生児別周産期死亡数'!J17/('月・区別，22週以後－早期新生児別周産期死亡数'!J17+'月・区別，22週以後－早期新生児別周産期死亡率'!Y5)*1000</f>
        <v>0</v>
      </c>
      <c r="K17" s="195" t="n">
        <f aca="false">'月・区別，22週以後－早期新生児別周産期死亡数'!K17/('月・区別，22週以後－早期新生児別周産期死亡数'!K17+'月・区別，22週以後－早期新生児別周産期死亡率'!Z5)*1000</f>
        <v>0</v>
      </c>
      <c r="L17" s="195" t="n">
        <f aca="false">'月・区別，22週以後－早期新生児別周産期死亡数'!L17/('月・区別，22週以後－早期新生児別周産期死亡数'!L17+'月・区別，22週以後－早期新生児別周産期死亡率'!AA5)*1000</f>
        <v>0</v>
      </c>
      <c r="M17" s="195" t="n">
        <f aca="false">'月・区別，22週以後－早期新生児別周産期死亡数'!M17/('月・区別，22週以後－早期新生児別周産期死亡数'!M17+'月・区別，22週以後－早期新生児別周産期死亡率'!AB5)*1000</f>
        <v>0</v>
      </c>
      <c r="N17" s="196" t="n">
        <f aca="false">'月・区別，22週以後－早期新生児別周産期死亡数'!N17/('月・区別，22週以後－早期新生児別周産期死亡数'!N17+'月・区別，22週以後－早期新生児別周産期死亡率'!AC5)*1000</f>
        <v>0</v>
      </c>
    </row>
    <row r="18" customFormat="false" ht="18.75" hidden="false" customHeight="true" outlineLevel="0" collapsed="false">
      <c r="A18" s="166" t="s">
        <v>76</v>
      </c>
      <c r="B18" s="195" t="n">
        <f aca="false">'月・区別，22週以後－早期新生児別周産期死亡数'!B18/('月・区別，22週以後－早期新生児別周産期死亡数'!B18+'月・区別，22週以後－早期新生児別周産期死亡率'!Q6)*1000</f>
        <v>0</v>
      </c>
      <c r="C18" s="198" t="n">
        <f aca="false">'月・区別，22週以後－早期新生児別周産期死亡数'!C18/('月・区別，22週以後－早期新生児別周産期死亡数'!C18+'月・区別，22週以後－早期新生児別周産期死亡率'!R6)*1000</f>
        <v>0</v>
      </c>
      <c r="D18" s="198" t="n">
        <f aca="false">'月・区別，22週以後－早期新生児別周産期死亡数'!D18/('月・区別，22週以後－早期新生児別周産期死亡数'!D18+'月・区別，22週以後－早期新生児別周産期死亡率'!S6)*1000</f>
        <v>0</v>
      </c>
      <c r="E18" s="198" t="n">
        <f aca="false">'月・区別，22週以後－早期新生児別周産期死亡数'!E18/('月・区別，22週以後－早期新生児別周産期死亡数'!E18+'月・区別，22週以後－早期新生児別周産期死亡率'!T6)*1000</f>
        <v>0</v>
      </c>
      <c r="F18" s="198" t="n">
        <f aca="false">'月・区別，22週以後－早期新生児別周産期死亡数'!F18/('月・区別，22週以後－早期新生児別周産期死亡数'!F18+'月・区別，22週以後－早期新生児別周産期死亡率'!U6)*1000</f>
        <v>0</v>
      </c>
      <c r="G18" s="198" t="n">
        <f aca="false">'月・区別，22週以後－早期新生児別周産期死亡数'!G18/('月・区別，22週以後－早期新生児別周産期死亡数'!G18+'月・区別，22週以後－早期新生児別周産期死亡率'!V6)*1000</f>
        <v>0</v>
      </c>
      <c r="H18" s="198" t="n">
        <f aca="false">'月・区別，22週以後－早期新生児別周産期死亡数'!H18/('月・区別，22週以後－早期新生児別周産期死亡数'!H18+'月・区別，22週以後－早期新生児別周産期死亡率'!W6)*1000</f>
        <v>0</v>
      </c>
      <c r="I18" s="198" t="n">
        <f aca="false">'月・区別，22週以後－早期新生児別周産期死亡数'!I18/('月・区別，22週以後－早期新生児別周産期死亡数'!I18+'月・区別，22週以後－早期新生児別周産期死亡率'!X6)*1000</f>
        <v>0</v>
      </c>
      <c r="J18" s="198" t="n">
        <f aca="false">'月・区別，22週以後－早期新生児別周産期死亡数'!J18/('月・区別，22週以後－早期新生児別周産期死亡数'!J18+'月・区別，22週以後－早期新生児別周産期死亡率'!Y6)*1000</f>
        <v>0</v>
      </c>
      <c r="K18" s="198" t="n">
        <f aca="false">'月・区別，22週以後－早期新生児別周産期死亡数'!K18/('月・区別，22週以後－早期新生児別周産期死亡数'!K18+'月・区別，22週以後－早期新生児別周産期死亡率'!Z6)*1000</f>
        <v>0</v>
      </c>
      <c r="L18" s="198" t="n">
        <f aca="false">'月・区別，22週以後－早期新生児別周産期死亡数'!L18/('月・区別，22週以後－早期新生児別周産期死亡数'!L18+'月・区別，22週以後－早期新生児別周産期死亡率'!AA6)*1000</f>
        <v>0</v>
      </c>
      <c r="M18" s="198" t="n">
        <f aca="false">'月・区別，22週以後－早期新生児別周産期死亡数'!M18/('月・区別，22週以後－早期新生児別周産期死亡数'!M18+'月・区別，22週以後－早期新生児別周産期死亡率'!AB6)*1000</f>
        <v>0</v>
      </c>
      <c r="N18" s="199" t="n">
        <f aca="false">'月・区別，22週以後－早期新生児別周産期死亡数'!N18/('月・区別，22週以後－早期新生児別周産期死亡数'!N18+'月・区別，22週以後－早期新生児別周産期死亡率'!AC6)*1000</f>
        <v>0</v>
      </c>
    </row>
    <row r="19" customFormat="false" ht="18.75" hidden="false" customHeight="true" outlineLevel="0" collapsed="false">
      <c r="A19" s="166" t="s">
        <v>77</v>
      </c>
      <c r="B19" s="195" t="n">
        <f aca="false">'月・区別，22週以後－早期新生児別周産期死亡数'!B19/('月・区別，22週以後－早期新生児別周産期死亡数'!B19+'月・区別，22週以後－早期新生児別周産期死亡率'!Q7)*1000</f>
        <v>0</v>
      </c>
      <c r="C19" s="198" t="n">
        <f aca="false">'月・区別，22週以後－早期新生児別周産期死亡数'!C19/('月・区別，22週以後－早期新生児別周産期死亡数'!C19+'月・区別，22週以後－早期新生児別周産期死亡率'!R7)*1000</f>
        <v>0</v>
      </c>
      <c r="D19" s="198" t="n">
        <f aca="false">'月・区別，22週以後－早期新生児別周産期死亡数'!D19/('月・区別，22週以後－早期新生児別周産期死亡数'!D19+'月・区別，22週以後－早期新生児別周産期死亡率'!S7)*1000</f>
        <v>0</v>
      </c>
      <c r="E19" s="198" t="n">
        <f aca="false">'月・区別，22週以後－早期新生児別周産期死亡数'!E19/('月・区別，22週以後－早期新生児別周産期死亡数'!E19+'月・区別，22週以後－早期新生児別周産期死亡率'!T7)*1000</f>
        <v>0</v>
      </c>
      <c r="F19" s="198" t="n">
        <f aca="false">'月・区別，22週以後－早期新生児別周産期死亡数'!F19/('月・区別，22週以後－早期新生児別周産期死亡数'!F19+'月・区別，22週以後－早期新生児別周産期死亡率'!U7)*1000</f>
        <v>0</v>
      </c>
      <c r="G19" s="198" t="n">
        <f aca="false">'月・区別，22週以後－早期新生児別周産期死亡数'!G19/('月・区別，22週以後－早期新生児別周産期死亡数'!G19+'月・区別，22週以後－早期新生児別周産期死亡率'!V7)*1000</f>
        <v>0</v>
      </c>
      <c r="H19" s="198" t="n">
        <f aca="false">'月・区別，22週以後－早期新生児別周産期死亡数'!H19/('月・区別，22週以後－早期新生児別周産期死亡数'!H19+'月・区別，22週以後－早期新生児別周産期死亡率'!W7)*1000</f>
        <v>0</v>
      </c>
      <c r="I19" s="198" t="n">
        <f aca="false">'月・区別，22週以後－早期新生児別周産期死亡数'!I19/('月・区別，22週以後－早期新生児別周産期死亡数'!I19+'月・区別，22週以後－早期新生児別周産期死亡率'!X7)*1000</f>
        <v>0</v>
      </c>
      <c r="J19" s="198" t="n">
        <f aca="false">'月・区別，22週以後－早期新生児別周産期死亡数'!J19/('月・区別，22週以後－早期新生児別周産期死亡数'!J19+'月・区別，22週以後－早期新生児別周産期死亡率'!Y7)*1000</f>
        <v>0</v>
      </c>
      <c r="K19" s="198" t="n">
        <f aca="false">'月・区別，22週以後－早期新生児別周産期死亡数'!K19/('月・区別，22週以後－早期新生児別周産期死亡数'!K19+'月・区別，22週以後－早期新生児別周産期死亡率'!Z7)*1000</f>
        <v>0</v>
      </c>
      <c r="L19" s="198" t="n">
        <f aca="false">'月・区別，22週以後－早期新生児別周産期死亡数'!L19/('月・区別，22週以後－早期新生児別周産期死亡数'!L19+'月・区別，22週以後－早期新生児別周産期死亡率'!AA7)*1000</f>
        <v>0</v>
      </c>
      <c r="M19" s="198" t="n">
        <f aca="false">'月・区別，22週以後－早期新生児別周産期死亡数'!M19/('月・区別，22週以後－早期新生児別周産期死亡数'!M19+'月・区別，22週以後－早期新生児別周産期死亡率'!AB7)*1000</f>
        <v>0</v>
      </c>
      <c r="N19" s="199" t="n">
        <f aca="false">'月・区別，22週以後－早期新生児別周産期死亡数'!N19/('月・区別，22週以後－早期新生児別周産期死亡数'!N19+'月・区別，22週以後－早期新生児別周産期死亡率'!AC7)*1000</f>
        <v>0</v>
      </c>
    </row>
    <row r="20" customFormat="false" ht="18.75" hidden="false" customHeight="true" outlineLevel="0" collapsed="false">
      <c r="A20" s="166" t="s">
        <v>78</v>
      </c>
      <c r="B20" s="195" t="n">
        <f aca="false">'月・区別，22週以後－早期新生児別周産期死亡数'!B20/('月・区別，22週以後－早期新生児別周産期死亡数'!B20+'月・区別，22週以後－早期新生児別周産期死亡率'!Q8)*1000</f>
        <v>0</v>
      </c>
      <c r="C20" s="198" t="n">
        <f aca="false">'月・区別，22週以後－早期新生児別周産期死亡数'!C20/('月・区別，22週以後－早期新生児別周産期死亡数'!C20+'月・区別，22週以後－早期新生児別周産期死亡率'!R8)*1000</f>
        <v>0</v>
      </c>
      <c r="D20" s="198" t="n">
        <f aca="false">'月・区別，22週以後－早期新生児別周産期死亡数'!D20/('月・区別，22週以後－早期新生児別周産期死亡数'!D20+'月・区別，22週以後－早期新生児別周産期死亡率'!S8)*1000</f>
        <v>0</v>
      </c>
      <c r="E20" s="198" t="n">
        <f aca="false">'月・区別，22週以後－早期新生児別周産期死亡数'!E20/('月・区別，22週以後－早期新生児別周産期死亡数'!E20+'月・区別，22週以後－早期新生児別周産期死亡率'!T8)*1000</f>
        <v>0</v>
      </c>
      <c r="F20" s="198" t="n">
        <f aca="false">'月・区別，22週以後－早期新生児別周産期死亡数'!F20/('月・区別，22週以後－早期新生児別周産期死亡数'!F20+'月・区別，22週以後－早期新生児別周産期死亡率'!U8)*1000</f>
        <v>0</v>
      </c>
      <c r="G20" s="198" t="n">
        <f aca="false">'月・区別，22週以後－早期新生児別周産期死亡数'!G20/('月・区別，22週以後－早期新生児別周産期死亡数'!G20+'月・区別，22週以後－早期新生児別周産期死亡率'!V8)*1000</f>
        <v>0</v>
      </c>
      <c r="H20" s="198" t="n">
        <f aca="false">'月・区別，22週以後－早期新生児別周産期死亡数'!H20/('月・区別，22週以後－早期新生児別周産期死亡数'!H20+'月・区別，22週以後－早期新生児別周産期死亡率'!W8)*1000</f>
        <v>0</v>
      </c>
      <c r="I20" s="198" t="n">
        <f aca="false">'月・区別，22週以後－早期新生児別周産期死亡数'!I20/('月・区別，22週以後－早期新生児別周産期死亡数'!I20+'月・区別，22週以後－早期新生児別周産期死亡率'!X8)*1000</f>
        <v>0</v>
      </c>
      <c r="J20" s="198" t="n">
        <f aca="false">'月・区別，22週以後－早期新生児別周産期死亡数'!J20/('月・区別，22週以後－早期新生児別周産期死亡数'!J20+'月・区別，22週以後－早期新生児別周産期死亡率'!Y8)*1000</f>
        <v>0</v>
      </c>
      <c r="K20" s="198" t="n">
        <f aca="false">'月・区別，22週以後－早期新生児別周産期死亡数'!K20/('月・区別，22週以後－早期新生児別周産期死亡数'!K20+'月・区別，22週以後－早期新生児別周産期死亡率'!Z8)*1000</f>
        <v>0</v>
      </c>
      <c r="L20" s="198" t="n">
        <f aca="false">'月・区別，22週以後－早期新生児別周産期死亡数'!L20/('月・区別，22週以後－早期新生児別周産期死亡数'!L20+'月・区別，22週以後－早期新生児別周産期死亡率'!AA8)*1000</f>
        <v>0</v>
      </c>
      <c r="M20" s="198" t="n">
        <f aca="false">'月・区別，22週以後－早期新生児別周産期死亡数'!M20/('月・区別，22週以後－早期新生児別周産期死亡数'!M20+'月・区別，22週以後－早期新生児別周産期死亡率'!AB8)*1000</f>
        <v>0</v>
      </c>
      <c r="N20" s="199" t="n">
        <f aca="false">'月・区別，22週以後－早期新生児別周産期死亡数'!N20/('月・区別，22週以後－早期新生児別周産期死亡数'!N20+'月・区別，22週以後－早期新生児別周産期死亡率'!AC8)*1000</f>
        <v>0</v>
      </c>
    </row>
    <row r="21" customFormat="false" ht="18.75" hidden="false" customHeight="true" outlineLevel="0" collapsed="false">
      <c r="A21" s="166" t="s">
        <v>79</v>
      </c>
      <c r="B21" s="195" t="n">
        <f aca="false">'月・区別，22週以後－早期新生児別周産期死亡数'!B21/('月・区別，22週以後－早期新生児別周産期死亡数'!B21+'月・区別，22週以後－早期新生児別周産期死亡率'!Q9)*1000</f>
        <v>0</v>
      </c>
      <c r="C21" s="198" t="n">
        <f aca="false">'月・区別，22週以後－早期新生児別周産期死亡数'!C21/('月・区別，22週以後－早期新生児別周産期死亡数'!C21+'月・区別，22週以後－早期新生児別周産期死亡率'!R9)*1000</f>
        <v>0</v>
      </c>
      <c r="D21" s="198" t="n">
        <f aca="false">'月・区別，22週以後－早期新生児別周産期死亡数'!D21/('月・区別，22週以後－早期新生児別周産期死亡数'!D21+'月・区別，22週以後－早期新生児別周産期死亡率'!S9)*1000</f>
        <v>0</v>
      </c>
      <c r="E21" s="198" t="n">
        <f aca="false">'月・区別，22週以後－早期新生児別周産期死亡数'!E21/('月・区別，22週以後－早期新生児別周産期死亡数'!E21+'月・区別，22週以後－早期新生児別周産期死亡率'!T9)*1000</f>
        <v>0</v>
      </c>
      <c r="F21" s="198" t="n">
        <f aca="false">'月・区別，22週以後－早期新生児別周産期死亡数'!F21/('月・区別，22週以後－早期新生児別周産期死亡数'!F21+'月・区別，22週以後－早期新生児別周産期死亡率'!U9)*1000</f>
        <v>0</v>
      </c>
      <c r="G21" s="198" t="n">
        <f aca="false">'月・区別，22週以後－早期新生児別周産期死亡数'!G21/('月・区別，22週以後－早期新生児別周産期死亡数'!G21+'月・区別，22週以後－早期新生児別周産期死亡率'!V9)*1000</f>
        <v>0</v>
      </c>
      <c r="H21" s="198" t="n">
        <f aca="false">'月・区別，22週以後－早期新生児別周産期死亡数'!H21/('月・区別，22週以後－早期新生児別周産期死亡数'!H21+'月・区別，22週以後－早期新生児別周産期死亡率'!W9)*1000</f>
        <v>0</v>
      </c>
      <c r="I21" s="198" t="n">
        <f aca="false">'月・区別，22週以後－早期新生児別周産期死亡数'!I21/('月・区別，22週以後－早期新生児別周産期死亡数'!I21+'月・区別，22週以後－早期新生児別周産期死亡率'!X9)*1000</f>
        <v>0</v>
      </c>
      <c r="J21" s="198" t="n">
        <f aca="false">'月・区別，22週以後－早期新生児別周産期死亡数'!J21/('月・区別，22週以後－早期新生児別周産期死亡数'!J21+'月・区別，22週以後－早期新生児別周産期死亡率'!Y9)*1000</f>
        <v>0</v>
      </c>
      <c r="K21" s="198" t="n">
        <f aca="false">'月・区別，22週以後－早期新生児別周産期死亡数'!K21/('月・区別，22週以後－早期新生児別周産期死亡数'!K21+'月・区別，22週以後－早期新生児別周産期死亡率'!Z9)*1000</f>
        <v>0</v>
      </c>
      <c r="L21" s="198" t="n">
        <f aca="false">'月・区別，22週以後－早期新生児別周産期死亡数'!L21/('月・区別，22週以後－早期新生児別周産期死亡数'!L21+'月・区別，22週以後－早期新生児別周産期死亡率'!AA9)*1000</f>
        <v>0</v>
      </c>
      <c r="M21" s="198" t="n">
        <f aca="false">'月・区別，22週以後－早期新生児別周産期死亡数'!M21/('月・区別，22週以後－早期新生児別周産期死亡数'!M21+'月・区別，22週以後－早期新生児別周産期死亡率'!AB9)*1000</f>
        <v>0</v>
      </c>
      <c r="N21" s="199" t="n">
        <f aca="false">'月・区別，22週以後－早期新生児別周産期死亡数'!N21/('月・区別，22週以後－早期新生児別周産期死亡数'!N21+'月・区別，22週以後－早期新生児別周産期死亡率'!AC9)*1000</f>
        <v>0</v>
      </c>
    </row>
    <row r="22" customFormat="false" ht="18.75" hidden="false" customHeight="true" outlineLevel="0" collapsed="false">
      <c r="A22" s="166" t="s">
        <v>80</v>
      </c>
      <c r="B22" s="195" t="n">
        <f aca="false">'月・区別，22週以後－早期新生児別周産期死亡数'!B22/('月・区別，22週以後－早期新生児別周産期死亡数'!B22+'月・区別，22週以後－早期新生児別周産期死亡率'!Q10)*1000</f>
        <v>0</v>
      </c>
      <c r="C22" s="198" t="n">
        <f aca="false">'月・区別，22週以後－早期新生児別周産期死亡数'!C22/('月・区別，22週以後－早期新生児別周産期死亡数'!C22+'月・区別，22週以後－早期新生児別周産期死亡率'!R10)*1000</f>
        <v>0</v>
      </c>
      <c r="D22" s="198" t="n">
        <f aca="false">'月・区別，22週以後－早期新生児別周産期死亡数'!D22/('月・区別，22週以後－早期新生児別周産期死亡数'!D22+'月・区別，22週以後－早期新生児別周産期死亡率'!S10)*1000</f>
        <v>0</v>
      </c>
      <c r="E22" s="198" t="n">
        <f aca="false">'月・区別，22週以後－早期新生児別周産期死亡数'!E22/('月・区別，22週以後－早期新生児別周産期死亡数'!E22+'月・区別，22週以後－早期新生児別周産期死亡率'!T10)*1000</f>
        <v>0</v>
      </c>
      <c r="F22" s="198" t="n">
        <f aca="false">'月・区別，22週以後－早期新生児別周産期死亡数'!F22/('月・区別，22週以後－早期新生児別周産期死亡数'!F22+'月・区別，22週以後－早期新生児別周産期死亡率'!U10)*1000</f>
        <v>0</v>
      </c>
      <c r="G22" s="198" t="n">
        <f aca="false">'月・区別，22週以後－早期新生児別周産期死亡数'!G22/('月・区別，22週以後－早期新生児別周産期死亡数'!G22+'月・区別，22週以後－早期新生児別周産期死亡率'!V10)*1000</f>
        <v>0</v>
      </c>
      <c r="H22" s="198" t="n">
        <f aca="false">'月・区別，22週以後－早期新生児別周産期死亡数'!H22/('月・区別，22週以後－早期新生児別周産期死亡数'!H22+'月・区別，22週以後－早期新生児別周産期死亡率'!W10)*1000</f>
        <v>0</v>
      </c>
      <c r="I22" s="198" t="n">
        <f aca="false">'月・区別，22週以後－早期新生児別周産期死亡数'!I22/('月・区別，22週以後－早期新生児別周産期死亡数'!I22+'月・区別，22週以後－早期新生児別周産期死亡率'!X10)*1000</f>
        <v>0</v>
      </c>
      <c r="J22" s="198" t="n">
        <f aca="false">'月・区別，22週以後－早期新生児別周産期死亡数'!J22/('月・区別，22週以後－早期新生児別周産期死亡数'!J22+'月・区別，22週以後－早期新生児別周産期死亡率'!Y10)*1000</f>
        <v>0</v>
      </c>
      <c r="K22" s="198" t="n">
        <f aca="false">'月・区別，22週以後－早期新生児別周産期死亡数'!K22/('月・区別，22週以後－早期新生児別周産期死亡数'!K22+'月・区別，22週以後－早期新生児別周産期死亡率'!Z10)*1000</f>
        <v>0</v>
      </c>
      <c r="L22" s="198" t="n">
        <f aca="false">'月・区別，22週以後－早期新生児別周産期死亡数'!L22/('月・区別，22週以後－早期新生児別周産期死亡数'!L22+'月・区別，22週以後－早期新生児別周産期死亡率'!AA10)*1000</f>
        <v>0</v>
      </c>
      <c r="M22" s="198" t="n">
        <f aca="false">'月・区別，22週以後－早期新生児別周産期死亡数'!M22/('月・区別，22週以後－早期新生児別周産期死亡数'!M22+'月・区別，22週以後－早期新生児別周産期死亡率'!AB10)*1000</f>
        <v>0</v>
      </c>
      <c r="N22" s="199" t="n">
        <f aca="false">'月・区別，22週以後－早期新生児別周産期死亡数'!N22/('月・区別，22週以後－早期新生児別周産期死亡数'!N22+'月・区別，22週以後－早期新生児別周産期死亡率'!AC10)*1000</f>
        <v>0</v>
      </c>
    </row>
    <row r="23" customFormat="false" ht="18.75" hidden="false" customHeight="true" outlineLevel="0" collapsed="false">
      <c r="A23" s="166" t="s">
        <v>81</v>
      </c>
      <c r="B23" s="195" t="n">
        <f aca="false">'月・区別，22週以後－早期新生児別周産期死亡数'!B23/('月・区別，22週以後－早期新生児別周産期死亡数'!B23+'月・区別，22週以後－早期新生児別周産期死亡率'!Q11)*1000</f>
        <v>0</v>
      </c>
      <c r="C23" s="198" t="n">
        <f aca="false">'月・区別，22週以後－早期新生児別周産期死亡数'!C23/('月・区別，22週以後－早期新生児別周産期死亡数'!C23+'月・区別，22週以後－早期新生児別周産期死亡率'!R11)*1000</f>
        <v>0</v>
      </c>
      <c r="D23" s="198" t="n">
        <f aca="false">'月・区別，22週以後－早期新生児別周産期死亡数'!D23/('月・区別，22週以後－早期新生児別周産期死亡数'!D23+'月・区別，22週以後－早期新生児別周産期死亡率'!S11)*1000</f>
        <v>0</v>
      </c>
      <c r="E23" s="198" t="n">
        <f aca="false">'月・区別，22週以後－早期新生児別周産期死亡数'!E23/('月・区別，22週以後－早期新生児別周産期死亡数'!E23+'月・区別，22週以後－早期新生児別周産期死亡率'!T11)*1000</f>
        <v>0</v>
      </c>
      <c r="F23" s="198" t="n">
        <f aca="false">'月・区別，22週以後－早期新生児別周産期死亡数'!F23/('月・区別，22週以後－早期新生児別周産期死亡数'!F23+'月・区別，22週以後－早期新生児別周産期死亡率'!U11)*1000</f>
        <v>0</v>
      </c>
      <c r="G23" s="198" t="n">
        <f aca="false">'月・区別，22週以後－早期新生児別周産期死亡数'!G23/('月・区別，22週以後－早期新生児別周産期死亡数'!G23+'月・区別，22週以後－早期新生児別周産期死亡率'!V11)*1000</f>
        <v>0</v>
      </c>
      <c r="H23" s="198" t="n">
        <f aca="false">'月・区別，22週以後－早期新生児別周産期死亡数'!H23/('月・区別，22週以後－早期新生児別周産期死亡数'!H23+'月・区別，22週以後－早期新生児別周産期死亡率'!W11)*1000</f>
        <v>0</v>
      </c>
      <c r="I23" s="198" t="n">
        <f aca="false">'月・区別，22週以後－早期新生児別周産期死亡数'!I23/('月・区別，22週以後－早期新生児別周産期死亡数'!I23+'月・区別，22週以後－早期新生児別周産期死亡率'!X11)*1000</f>
        <v>0</v>
      </c>
      <c r="J23" s="198" t="n">
        <f aca="false">'月・区別，22週以後－早期新生児別周産期死亡数'!J23/('月・区別，22週以後－早期新生児別周産期死亡数'!J23+'月・区別，22週以後－早期新生児別周産期死亡率'!Y11)*1000</f>
        <v>0</v>
      </c>
      <c r="K23" s="198" t="n">
        <f aca="false">'月・区別，22週以後－早期新生児別周産期死亡数'!K23/('月・区別，22週以後－早期新生児別周産期死亡数'!K23+'月・区別，22週以後－早期新生児別周産期死亡率'!Z11)*1000</f>
        <v>0</v>
      </c>
      <c r="L23" s="198" t="n">
        <f aca="false">'月・区別，22週以後－早期新生児別周産期死亡数'!L23/('月・区別，22週以後－早期新生児別周産期死亡数'!L23+'月・区別，22週以後－早期新生児別周産期死亡率'!AA11)*1000</f>
        <v>0</v>
      </c>
      <c r="M23" s="198" t="n">
        <f aca="false">'月・区別，22週以後－早期新生児別周産期死亡数'!M23/('月・区別，22週以後－早期新生児別周産期死亡数'!M23+'月・区別，22週以後－早期新生児別周産期死亡率'!AB11)*1000</f>
        <v>0</v>
      </c>
      <c r="N23" s="199" t="n">
        <f aca="false">'月・区別，22週以後－早期新生児別周産期死亡数'!N23/('月・区別，22週以後－早期新生児別周産期死亡数'!N23+'月・区別，22週以後－早期新生児別周産期死亡率'!AC11)*1000</f>
        <v>0</v>
      </c>
    </row>
    <row r="24" customFormat="false" ht="18.75" hidden="false" customHeight="true" outlineLevel="0" collapsed="false">
      <c r="A24" s="166" t="s">
        <v>82</v>
      </c>
      <c r="B24" s="195" t="n">
        <f aca="false">'月・区別，22週以後－早期新生児別周産期死亡数'!B24/('月・区別，22週以後－早期新生児別周産期死亡数'!B24+'月・区別，22週以後－早期新生児別周産期死亡率'!Q12)*1000</f>
        <v>0</v>
      </c>
      <c r="C24" s="198" t="n">
        <f aca="false">'月・区別，22週以後－早期新生児別周産期死亡数'!C24/('月・区別，22週以後－早期新生児別周産期死亡数'!C24+'月・区別，22週以後－早期新生児別周産期死亡率'!R12)*1000</f>
        <v>0</v>
      </c>
      <c r="D24" s="198" t="n">
        <f aca="false">'月・区別，22週以後－早期新生児別周産期死亡数'!D24/('月・区別，22週以後－早期新生児別周産期死亡数'!D24+'月・区別，22週以後－早期新生児別周産期死亡率'!S12)*1000</f>
        <v>0</v>
      </c>
      <c r="E24" s="198" t="n">
        <f aca="false">'月・区別，22週以後－早期新生児別周産期死亡数'!E24/('月・区別，22週以後－早期新生児別周産期死亡数'!E24+'月・区別，22週以後－早期新生児別周産期死亡率'!T12)*1000</f>
        <v>0</v>
      </c>
      <c r="F24" s="198" t="n">
        <f aca="false">'月・区別，22週以後－早期新生児別周産期死亡数'!F24/('月・区別，22週以後－早期新生児別周産期死亡数'!F24+'月・区別，22週以後－早期新生児別周産期死亡率'!U12)*1000</f>
        <v>0</v>
      </c>
      <c r="G24" s="198" t="n">
        <f aca="false">'月・区別，22週以後－早期新生児別周産期死亡数'!G24/('月・区別，22週以後－早期新生児別周産期死亡数'!G24+'月・区別，22週以後－早期新生児別周産期死亡率'!V12)*1000</f>
        <v>0</v>
      </c>
      <c r="H24" s="198" t="n">
        <f aca="false">'月・区別，22週以後－早期新生児別周産期死亡数'!H24/('月・区別，22週以後－早期新生児別周産期死亡数'!H24+'月・区別，22週以後－早期新生児別周産期死亡率'!W12)*1000</f>
        <v>0</v>
      </c>
      <c r="I24" s="198" t="n">
        <f aca="false">'月・区別，22週以後－早期新生児別周産期死亡数'!I24/('月・区別，22週以後－早期新生児別周産期死亡数'!I24+'月・区別，22週以後－早期新生児別周産期死亡率'!X12)*1000</f>
        <v>0</v>
      </c>
      <c r="J24" s="198" t="n">
        <f aca="false">'月・区別，22週以後－早期新生児別周産期死亡数'!J24/('月・区別，22週以後－早期新生児別周産期死亡数'!J24+'月・区別，22週以後－早期新生児別周産期死亡率'!Y12)*1000</f>
        <v>0</v>
      </c>
      <c r="K24" s="198" t="n">
        <f aca="false">'月・区別，22週以後－早期新生児別周産期死亡数'!K24/('月・区別，22週以後－早期新生児別周産期死亡数'!K24+'月・区別，22週以後－早期新生児別周産期死亡率'!Z12)*1000</f>
        <v>0</v>
      </c>
      <c r="L24" s="198" t="n">
        <f aca="false">'月・区別，22週以後－早期新生児別周産期死亡数'!L24/('月・区別，22週以後－早期新生児別周産期死亡数'!L24+'月・区別，22週以後－早期新生児別周産期死亡率'!AA12)*1000</f>
        <v>0</v>
      </c>
      <c r="M24" s="198" t="n">
        <f aca="false">'月・区別，22週以後－早期新生児別周産期死亡数'!M24/('月・区別，22週以後－早期新生児別周産期死亡数'!M24+'月・区別，22週以後－早期新生児別周産期死亡率'!AB12)*1000</f>
        <v>0</v>
      </c>
      <c r="N24" s="199" t="n">
        <f aca="false">'月・区別，22週以後－早期新生児別周産期死亡数'!N24/('月・区別，22週以後－早期新生児別周産期死亡数'!N24+'月・区別，22週以後－早期新生児別周産期死亡率'!AC12)*1000</f>
        <v>0</v>
      </c>
    </row>
    <row r="25" customFormat="false" ht="18.75" hidden="false" customHeight="true" outlineLevel="0" collapsed="false">
      <c r="A25" s="166" t="s">
        <v>83</v>
      </c>
      <c r="B25" s="195" t="n">
        <f aca="false">'月・区別，22週以後－早期新生児別周産期死亡数'!B25/('月・区別，22週以後－早期新生児別周産期死亡数'!B25+'月・区別，22週以後－早期新生児別周産期死亡率'!Q13)*1000</f>
        <v>0</v>
      </c>
      <c r="C25" s="198" t="n">
        <f aca="false">'月・区別，22週以後－早期新生児別周産期死亡数'!C25/('月・区別，22週以後－早期新生児別周産期死亡数'!C25+'月・区別，22週以後－早期新生児別周産期死亡率'!R13)*1000</f>
        <v>0</v>
      </c>
      <c r="D25" s="198" t="n">
        <f aca="false">'月・区別，22週以後－早期新生児別周産期死亡数'!D25/('月・区別，22週以後－早期新生児別周産期死亡数'!D25+'月・区別，22週以後－早期新生児別周産期死亡率'!S13)*1000</f>
        <v>0</v>
      </c>
      <c r="E25" s="198" t="n">
        <f aca="false">'月・区別，22週以後－早期新生児別周産期死亡数'!E25/('月・区別，22週以後－早期新生児別周産期死亡数'!E25+'月・区別，22週以後－早期新生児別周産期死亡率'!T13)*1000</f>
        <v>0</v>
      </c>
      <c r="F25" s="198" t="n">
        <f aca="false">'月・区別，22週以後－早期新生児別周産期死亡数'!F25/('月・区別，22週以後－早期新生児別周産期死亡数'!F25+'月・区別，22週以後－早期新生児別周産期死亡率'!U13)*1000</f>
        <v>0</v>
      </c>
      <c r="G25" s="198" t="n">
        <f aca="false">'月・区別，22週以後－早期新生児別周産期死亡数'!G25/('月・区別，22週以後－早期新生児別周産期死亡数'!G25+'月・区別，22週以後－早期新生児別周産期死亡率'!V13)*1000</f>
        <v>0</v>
      </c>
      <c r="H25" s="198" t="n">
        <f aca="false">'月・区別，22週以後－早期新生児別周産期死亡数'!H25/('月・区別，22週以後－早期新生児別周産期死亡数'!H25+'月・区別，22週以後－早期新生児別周産期死亡率'!W13)*1000</f>
        <v>0</v>
      </c>
      <c r="I25" s="198" t="n">
        <f aca="false">'月・区別，22週以後－早期新生児別周産期死亡数'!I25/('月・区別，22週以後－早期新生児別周産期死亡数'!I25+'月・区別，22週以後－早期新生児別周産期死亡率'!X13)*1000</f>
        <v>0</v>
      </c>
      <c r="J25" s="198" t="n">
        <f aca="false">'月・区別，22週以後－早期新生児別周産期死亡数'!J25/('月・区別，22週以後－早期新生児別周産期死亡数'!J25+'月・区別，22週以後－早期新生児別周産期死亡率'!Y13)*1000</f>
        <v>0</v>
      </c>
      <c r="K25" s="198" t="n">
        <f aca="false">'月・区別，22週以後－早期新生児別周産期死亡数'!K25/('月・区別，22週以後－早期新生児別周産期死亡数'!K25+'月・区別，22週以後－早期新生児別周産期死亡率'!Z13)*1000</f>
        <v>0</v>
      </c>
      <c r="L25" s="198" t="n">
        <f aca="false">'月・区別，22週以後－早期新生児別周産期死亡数'!L25/('月・区別，22週以後－早期新生児別周産期死亡数'!L25+'月・区別，22週以後－早期新生児別周産期死亡率'!AA13)*1000</f>
        <v>0</v>
      </c>
      <c r="M25" s="198" t="n">
        <f aca="false">'月・区別，22週以後－早期新生児別周産期死亡数'!M25/('月・区別，22週以後－早期新生児別周産期死亡数'!M25+'月・区別，22週以後－早期新生児別周産期死亡率'!AB13)*1000</f>
        <v>0</v>
      </c>
      <c r="N25" s="199" t="n">
        <f aca="false">'月・区別，22週以後－早期新生児別周産期死亡数'!N25/('月・区別，22週以後－早期新生児別周産期死亡数'!N25+'月・区別，22週以後－早期新生児別周産期死亡率'!AC13)*1000</f>
        <v>0</v>
      </c>
    </row>
    <row r="26" customFormat="false" ht="18.75" hidden="false" customHeight="true" outlineLevel="0" collapsed="false">
      <c r="A26" s="166" t="s">
        <v>84</v>
      </c>
      <c r="B26" s="195" t="n">
        <f aca="false">'月・区別，22週以後－早期新生児別周産期死亡数'!B26/('月・区別，22週以後－早期新生児別周産期死亡数'!B26+'月・区別，22週以後－早期新生児別周産期死亡率'!Q14)*1000</f>
        <v>0</v>
      </c>
      <c r="C26" s="198" t="n">
        <f aca="false">'月・区別，22週以後－早期新生児別周産期死亡数'!C26/('月・区別，22週以後－早期新生児別周産期死亡数'!C26+'月・区別，22週以後－早期新生児別周産期死亡率'!R14)*1000</f>
        <v>0</v>
      </c>
      <c r="D26" s="198" t="n">
        <f aca="false">'月・区別，22週以後－早期新生児別周産期死亡数'!D26/('月・区別，22週以後－早期新生児別周産期死亡数'!D26+'月・区別，22週以後－早期新生児別周産期死亡率'!S14)*1000</f>
        <v>0</v>
      </c>
      <c r="E26" s="198" t="n">
        <f aca="false">'月・区別，22週以後－早期新生児別周産期死亡数'!E26/('月・区別，22週以後－早期新生児別周産期死亡数'!E26+'月・区別，22週以後－早期新生児別周産期死亡率'!T14)*1000</f>
        <v>0</v>
      </c>
      <c r="F26" s="198" t="n">
        <f aca="false">'月・区別，22週以後－早期新生児別周産期死亡数'!F26/('月・区別，22週以後－早期新生児別周産期死亡数'!F26+'月・区別，22週以後－早期新生児別周産期死亡率'!U14)*1000</f>
        <v>0</v>
      </c>
      <c r="G26" s="198" t="n">
        <f aca="false">'月・区別，22週以後－早期新生児別周産期死亡数'!G26/('月・区別，22週以後－早期新生児別周産期死亡数'!G26+'月・区別，22週以後－早期新生児別周産期死亡率'!V14)*1000</f>
        <v>0</v>
      </c>
      <c r="H26" s="198" t="n">
        <f aca="false">'月・区別，22週以後－早期新生児別周産期死亡数'!H26/('月・区別，22週以後－早期新生児別周産期死亡数'!H26+'月・区別，22週以後－早期新生児別周産期死亡率'!W14)*1000</f>
        <v>0</v>
      </c>
      <c r="I26" s="198" t="n">
        <f aca="false">'月・区別，22週以後－早期新生児別周産期死亡数'!I26/('月・区別，22週以後－早期新生児別周産期死亡数'!I26+'月・区別，22週以後－早期新生児別周産期死亡率'!X14)*1000</f>
        <v>0</v>
      </c>
      <c r="J26" s="198" t="n">
        <f aca="false">'月・区別，22週以後－早期新生児別周産期死亡数'!J26/('月・区別，22週以後－早期新生児別周産期死亡数'!J26+'月・区別，22週以後－早期新生児別周産期死亡率'!Y14)*1000</f>
        <v>0</v>
      </c>
      <c r="K26" s="198" t="n">
        <f aca="false">'月・区別，22週以後－早期新生児別周産期死亡数'!K26/('月・区別，22週以後－早期新生児別周産期死亡数'!K26+'月・区別，22週以後－早期新生児別周産期死亡率'!Z14)*1000</f>
        <v>0</v>
      </c>
      <c r="L26" s="198" t="n">
        <f aca="false">'月・区別，22週以後－早期新生児別周産期死亡数'!L26/('月・区別，22週以後－早期新生児別周産期死亡数'!L26+'月・区別，22週以後－早期新生児別周産期死亡率'!AA14)*1000</f>
        <v>0</v>
      </c>
      <c r="M26" s="198" t="n">
        <f aca="false">'月・区別，22週以後－早期新生児別周産期死亡数'!M26/('月・区別，22週以後－早期新生児別周産期死亡数'!M26+'月・区別，22週以後－早期新生児別周産期死亡率'!AB14)*1000</f>
        <v>0</v>
      </c>
      <c r="N26" s="199" t="n">
        <f aca="false">'月・区別，22週以後－早期新生児別周産期死亡数'!N26/('月・区別，22週以後－早期新生児別周産期死亡数'!N26+'月・区別，22週以後－早期新生児別周産期死亡率'!AC14)*1000</f>
        <v>0</v>
      </c>
    </row>
    <row r="27" customFormat="false" ht="18.75" hidden="false" customHeight="true" outlineLevel="0" collapsed="false">
      <c r="A27" s="166" t="s">
        <v>85</v>
      </c>
      <c r="B27" s="195" t="n">
        <f aca="false">'月・区別，22週以後－早期新生児別周産期死亡数'!B27/('月・区別，22週以後－早期新生児別周産期死亡数'!B27+'月・区別，22週以後－早期新生児別周産期死亡率'!Q15)*1000</f>
        <v>0</v>
      </c>
      <c r="C27" s="198" t="n">
        <f aca="false">'月・区別，22週以後－早期新生児別周産期死亡数'!C27/('月・区別，22週以後－早期新生児別周産期死亡数'!C27+'月・区別，22週以後－早期新生児別周産期死亡率'!R15)*1000</f>
        <v>0</v>
      </c>
      <c r="D27" s="198" t="n">
        <f aca="false">'月・区別，22週以後－早期新生児別周産期死亡数'!D27/('月・区別，22週以後－早期新生児別周産期死亡数'!D27+'月・区別，22週以後－早期新生児別周産期死亡率'!S15)*1000</f>
        <v>0</v>
      </c>
      <c r="E27" s="198" t="n">
        <f aca="false">'月・区別，22週以後－早期新生児別周産期死亡数'!E27/('月・区別，22週以後－早期新生児別周産期死亡数'!E27+'月・区別，22週以後－早期新生児別周産期死亡率'!T15)*1000</f>
        <v>0</v>
      </c>
      <c r="F27" s="198" t="n">
        <f aca="false">'月・区別，22週以後－早期新生児別周産期死亡数'!F27/('月・区別，22週以後－早期新生児別周産期死亡数'!F27+'月・区別，22週以後－早期新生児別周産期死亡率'!U15)*1000</f>
        <v>0</v>
      </c>
      <c r="G27" s="198" t="n">
        <f aca="false">'月・区別，22週以後－早期新生児別周産期死亡数'!G27/('月・区別，22週以後－早期新生児別周産期死亡数'!G27+'月・区別，22週以後－早期新生児別周産期死亡率'!V15)*1000</f>
        <v>0</v>
      </c>
      <c r="H27" s="198" t="n">
        <f aca="false">'月・区別，22週以後－早期新生児別周産期死亡数'!H27/('月・区別，22週以後－早期新生児別周産期死亡数'!H27+'月・区別，22週以後－早期新生児別周産期死亡率'!W15)*1000</f>
        <v>0</v>
      </c>
      <c r="I27" s="198" t="n">
        <f aca="false">'月・区別，22週以後－早期新生児別周産期死亡数'!I27/('月・区別，22週以後－早期新生児別周産期死亡数'!I27+'月・区別，22週以後－早期新生児別周産期死亡率'!X15)*1000</f>
        <v>0</v>
      </c>
      <c r="J27" s="198" t="n">
        <f aca="false">'月・区別，22週以後－早期新生児別周産期死亡数'!J27/('月・区別，22週以後－早期新生児別周産期死亡数'!J27+'月・区別，22週以後－早期新生児別周産期死亡率'!Y15)*1000</f>
        <v>0</v>
      </c>
      <c r="K27" s="198" t="n">
        <f aca="false">'月・区別，22週以後－早期新生児別周産期死亡数'!K27/('月・区別，22週以後－早期新生児別周産期死亡数'!K27+'月・区別，22週以後－早期新生児別周産期死亡率'!Z15)*1000</f>
        <v>0</v>
      </c>
      <c r="L27" s="198" t="n">
        <f aca="false">'月・区別，22週以後－早期新生児別周産期死亡数'!L27/('月・区別，22週以後－早期新生児別周産期死亡数'!L27+'月・区別，22週以後－早期新生児別周産期死亡率'!AA15)*1000</f>
        <v>0</v>
      </c>
      <c r="M27" s="198" t="n">
        <f aca="false">'月・区別，22週以後－早期新生児別周産期死亡数'!M27/('月・区別，22週以後－早期新生児別周産期死亡数'!M27+'月・区別，22週以後－早期新生児別周産期死亡率'!AB15)*1000</f>
        <v>0</v>
      </c>
      <c r="N27" s="199" t="n">
        <f aca="false">'月・区別，22週以後－早期新生児別周産期死亡数'!N27/('月・区別，22週以後－早期新生児別周産期死亡数'!N27+'月・区別，22週以後－早期新生児別周産期死亡率'!AC15)*1000</f>
        <v>0</v>
      </c>
    </row>
    <row r="28" customFormat="false" ht="18.75" hidden="false" customHeight="true" outlineLevel="0" collapsed="false">
      <c r="A28" s="179"/>
      <c r="B28" s="163" t="s">
        <v>149</v>
      </c>
      <c r="C28" s="163"/>
      <c r="D28" s="163"/>
      <c r="E28" s="163"/>
      <c r="F28" s="163"/>
      <c r="G28" s="163"/>
      <c r="H28" s="163"/>
      <c r="I28" s="163"/>
      <c r="J28" s="163"/>
      <c r="K28" s="163"/>
      <c r="L28" s="163"/>
      <c r="M28" s="163"/>
      <c r="N28" s="163"/>
    </row>
    <row r="29" customFormat="false" ht="18.75" hidden="false" customHeight="true" outlineLevel="0" collapsed="false">
      <c r="A29" s="166" t="s">
        <v>10</v>
      </c>
      <c r="B29" s="195" t="n">
        <f aca="false">'月・区別，22週以後－早期新生児別周産期死亡数'!B29/'月・区別，22週以後－早期新生児別周産期死亡率'!Q5*1000</f>
        <v>0</v>
      </c>
      <c r="C29" s="195" t="n">
        <f aca="false">'月・区別，22週以後－早期新生児別周産期死亡数'!C29/'月・区別，22週以後－早期新生児別周産期死亡率'!R5*1000</f>
        <v>0</v>
      </c>
      <c r="D29" s="195" t="n">
        <f aca="false">'月・区別，22週以後－早期新生児別周産期死亡数'!D29/'月・区別，22週以後－早期新生児別周産期死亡率'!S5*1000</f>
        <v>0</v>
      </c>
      <c r="E29" s="195" t="n">
        <f aca="false">'月・区別，22週以後－早期新生児別周産期死亡数'!E29/'月・区別，22週以後－早期新生児別周産期死亡率'!T5*1000</f>
        <v>0</v>
      </c>
      <c r="F29" s="195" t="n">
        <f aca="false">'月・区別，22週以後－早期新生児別周産期死亡数'!F29/'月・区別，22週以後－早期新生児別周産期死亡率'!U5*1000</f>
        <v>0</v>
      </c>
      <c r="G29" s="195" t="n">
        <f aca="false">'月・区別，22週以後－早期新生児別周産期死亡数'!G29/'月・区別，22週以後－早期新生児別周産期死亡率'!V5*1000</f>
        <v>0</v>
      </c>
      <c r="H29" s="195" t="n">
        <f aca="false">'月・区別，22週以後－早期新生児別周産期死亡数'!H29/'月・区別，22週以後－早期新生児別周産期死亡率'!W5*1000</f>
        <v>0</v>
      </c>
      <c r="I29" s="195" t="n">
        <f aca="false">'月・区別，22週以後－早期新生児別周産期死亡数'!I29/'月・区別，22週以後－早期新生児別周産期死亡率'!X5*1000</f>
        <v>0</v>
      </c>
      <c r="J29" s="195" t="n">
        <f aca="false">'月・区別，22週以後－早期新生児別周産期死亡数'!J29/'月・区別，22週以後－早期新生児別周産期死亡率'!Y5*1000</f>
        <v>0</v>
      </c>
      <c r="K29" s="195" t="n">
        <f aca="false">'月・区別，22週以後－早期新生児別周産期死亡数'!K29/'月・区別，22週以後－早期新生児別周産期死亡率'!Z5*1000</f>
        <v>0</v>
      </c>
      <c r="L29" s="195" t="n">
        <f aca="false">'月・区別，22週以後－早期新生児別周産期死亡数'!L29/'月・区別，22週以後－早期新生児別周産期死亡率'!AA5*1000</f>
        <v>0</v>
      </c>
      <c r="M29" s="195" t="n">
        <f aca="false">'月・区別，22週以後－早期新生児別周産期死亡数'!M29/'月・区別，22週以後－早期新生児別周産期死亡率'!AB5*1000</f>
        <v>0</v>
      </c>
      <c r="N29" s="168" t="n">
        <f aca="false">'月・区別，22週以後－早期新生児別周産期死亡数'!N29/'月・区別，22週以後－早期新生児別周産期死亡率'!AC5*1000</f>
        <v>0</v>
      </c>
    </row>
    <row r="30" customFormat="false" ht="18.75" hidden="false" customHeight="true" outlineLevel="0" collapsed="false">
      <c r="A30" s="166" t="s">
        <v>76</v>
      </c>
      <c r="B30" s="195" t="n">
        <f aca="false">'月・区別，22週以後－早期新生児別周産期死亡数'!B30/'月・区別，22週以後－早期新生児別周産期死亡率'!Q6*1000</f>
        <v>0</v>
      </c>
      <c r="C30" s="195" t="n">
        <f aca="false">'月・区別，22週以後－早期新生児別周産期死亡数'!C30/'月・区別，22週以後－早期新生児別周産期死亡率'!R6*1000</f>
        <v>0</v>
      </c>
      <c r="D30" s="195" t="n">
        <f aca="false">'月・区別，22週以後－早期新生児別周産期死亡数'!D30/'月・区別，22週以後－早期新生児別周産期死亡率'!S6*1000</f>
        <v>0</v>
      </c>
      <c r="E30" s="195" t="n">
        <f aca="false">'月・区別，22週以後－早期新生児別周産期死亡数'!E30/'月・区別，22週以後－早期新生児別周産期死亡率'!T6*1000</f>
        <v>0</v>
      </c>
      <c r="F30" s="195" t="n">
        <f aca="false">'月・区別，22週以後－早期新生児別周産期死亡数'!F30/'月・区別，22週以後－早期新生児別周産期死亡率'!U6*1000</f>
        <v>0</v>
      </c>
      <c r="G30" s="195" t="n">
        <f aca="false">'月・区別，22週以後－早期新生児別周産期死亡数'!G30/'月・区別，22週以後－早期新生児別周産期死亡率'!V6*1000</f>
        <v>0</v>
      </c>
      <c r="H30" s="195" t="n">
        <f aca="false">'月・区別，22週以後－早期新生児別周産期死亡数'!H30/'月・区別，22週以後－早期新生児別周産期死亡率'!W6*1000</f>
        <v>0</v>
      </c>
      <c r="I30" s="195" t="n">
        <f aca="false">'月・区別，22週以後－早期新生児別周産期死亡数'!I30/'月・区別，22週以後－早期新生児別周産期死亡率'!X6*1000</f>
        <v>0</v>
      </c>
      <c r="J30" s="195" t="n">
        <f aca="false">'月・区別，22週以後－早期新生児別周産期死亡数'!J30/'月・区別，22週以後－早期新生児別周産期死亡率'!Y6*1000</f>
        <v>0</v>
      </c>
      <c r="K30" s="195" t="n">
        <f aca="false">'月・区別，22週以後－早期新生児別周産期死亡数'!K30/'月・区別，22週以後－早期新生児別周産期死亡率'!Z6*1000</f>
        <v>0</v>
      </c>
      <c r="L30" s="195" t="n">
        <f aca="false">'月・区別，22週以後－早期新生児別周産期死亡数'!L30/'月・区別，22週以後－早期新生児別周産期死亡率'!AA6*1000</f>
        <v>0</v>
      </c>
      <c r="M30" s="195" t="n">
        <f aca="false">'月・区別，22週以後－早期新生児別周産期死亡数'!M30/'月・区別，22週以後－早期新生児別周産期死亡率'!AB6*1000</f>
        <v>0</v>
      </c>
      <c r="N30" s="168" t="n">
        <f aca="false">'月・区別，22週以後－早期新生児別周産期死亡数'!N30/'月・区別，22週以後－早期新生児別周産期死亡率'!AC6*1000</f>
        <v>0</v>
      </c>
    </row>
    <row r="31" customFormat="false" ht="18.75" hidden="false" customHeight="true" outlineLevel="0" collapsed="false">
      <c r="A31" s="166" t="s">
        <v>77</v>
      </c>
      <c r="B31" s="195" t="n">
        <f aca="false">'月・区別，22週以後－早期新生児別周産期死亡数'!B31/'月・区別，22週以後－早期新生児別周産期死亡率'!Q7*1000</f>
        <v>0</v>
      </c>
      <c r="C31" s="195" t="n">
        <f aca="false">'月・区別，22週以後－早期新生児別周産期死亡数'!C31/'月・区別，22週以後－早期新生児別周産期死亡率'!R7*1000</f>
        <v>0</v>
      </c>
      <c r="D31" s="195" t="n">
        <f aca="false">'月・区別，22週以後－早期新生児別周産期死亡数'!D31/'月・区別，22週以後－早期新生児別周産期死亡率'!S7*1000</f>
        <v>0</v>
      </c>
      <c r="E31" s="195" t="n">
        <f aca="false">'月・区別，22週以後－早期新生児別周産期死亡数'!E31/'月・区別，22週以後－早期新生児別周産期死亡率'!T7*1000</f>
        <v>0</v>
      </c>
      <c r="F31" s="195" t="n">
        <f aca="false">'月・区別，22週以後－早期新生児別周産期死亡数'!F31/'月・区別，22週以後－早期新生児別周産期死亡率'!U7*1000</f>
        <v>0</v>
      </c>
      <c r="G31" s="195" t="n">
        <f aca="false">'月・区別，22週以後－早期新生児別周産期死亡数'!G31/'月・区別，22週以後－早期新生児別周産期死亡率'!V7*1000</f>
        <v>0</v>
      </c>
      <c r="H31" s="195" t="n">
        <f aca="false">'月・区別，22週以後－早期新生児別周産期死亡数'!H31/'月・区別，22週以後－早期新生児別周産期死亡率'!W7*1000</f>
        <v>0</v>
      </c>
      <c r="I31" s="195" t="n">
        <f aca="false">'月・区別，22週以後－早期新生児別周産期死亡数'!I31/'月・区別，22週以後－早期新生児別周産期死亡率'!X7*1000</f>
        <v>0</v>
      </c>
      <c r="J31" s="195" t="n">
        <f aca="false">'月・区別，22週以後－早期新生児別周産期死亡数'!J31/'月・区別，22週以後－早期新生児別周産期死亡率'!Y7*1000</f>
        <v>0</v>
      </c>
      <c r="K31" s="195" t="n">
        <f aca="false">'月・区別，22週以後－早期新生児別周産期死亡数'!K31/'月・区別，22週以後－早期新生児別周産期死亡率'!Z7*1000</f>
        <v>0</v>
      </c>
      <c r="L31" s="195" t="n">
        <f aca="false">'月・区別，22週以後－早期新生児別周産期死亡数'!L31/'月・区別，22週以後－早期新生児別周産期死亡率'!AA7*1000</f>
        <v>0</v>
      </c>
      <c r="M31" s="195" t="n">
        <f aca="false">'月・区別，22週以後－早期新生児別周産期死亡数'!M31/'月・区別，22週以後－早期新生児別周産期死亡率'!AB7*1000</f>
        <v>0</v>
      </c>
      <c r="N31" s="168" t="n">
        <f aca="false">'月・区別，22週以後－早期新生児別周産期死亡数'!N31/'月・区別，22週以後－早期新生児別周産期死亡率'!AC7*1000</f>
        <v>0</v>
      </c>
    </row>
    <row r="32" customFormat="false" ht="18.75" hidden="false" customHeight="true" outlineLevel="0" collapsed="false">
      <c r="A32" s="166" t="s">
        <v>78</v>
      </c>
      <c r="B32" s="195" t="n">
        <f aca="false">'月・区別，22週以後－早期新生児別周産期死亡数'!B32/'月・区別，22週以後－早期新生児別周産期死亡率'!Q8*1000</f>
        <v>0</v>
      </c>
      <c r="C32" s="195" t="n">
        <f aca="false">'月・区別，22週以後－早期新生児別周産期死亡数'!C32/'月・区別，22週以後－早期新生児別周産期死亡率'!R8*1000</f>
        <v>0</v>
      </c>
      <c r="D32" s="195" t="n">
        <f aca="false">'月・区別，22週以後－早期新生児別周産期死亡数'!D32/'月・区別，22週以後－早期新生児別周産期死亡率'!S8*1000</f>
        <v>0</v>
      </c>
      <c r="E32" s="195" t="n">
        <f aca="false">'月・区別，22週以後－早期新生児別周産期死亡数'!E32/'月・区別，22週以後－早期新生児別周産期死亡率'!T8*1000</f>
        <v>0</v>
      </c>
      <c r="F32" s="195" t="n">
        <f aca="false">'月・区別，22週以後－早期新生児別周産期死亡数'!F32/'月・区別，22週以後－早期新生児別周産期死亡率'!U8*1000</f>
        <v>0</v>
      </c>
      <c r="G32" s="195" t="n">
        <f aca="false">'月・区別，22週以後－早期新生児別周産期死亡数'!G32/'月・区別，22週以後－早期新生児別周産期死亡率'!V8*1000</f>
        <v>0</v>
      </c>
      <c r="H32" s="195" t="n">
        <f aca="false">'月・区別，22週以後－早期新生児別周産期死亡数'!H32/'月・区別，22週以後－早期新生児別周産期死亡率'!W8*1000</f>
        <v>0</v>
      </c>
      <c r="I32" s="195" t="n">
        <f aca="false">'月・区別，22週以後－早期新生児別周産期死亡数'!I32/'月・区別，22週以後－早期新生児別周産期死亡率'!X8*1000</f>
        <v>0</v>
      </c>
      <c r="J32" s="195" t="n">
        <f aca="false">'月・区別，22週以後－早期新生児別周産期死亡数'!J32/'月・区別，22週以後－早期新生児別周産期死亡率'!Y8*1000</f>
        <v>0</v>
      </c>
      <c r="K32" s="195" t="n">
        <f aca="false">'月・区別，22週以後－早期新生児別周産期死亡数'!K32/'月・区別，22週以後－早期新生児別周産期死亡率'!Z8*1000</f>
        <v>0</v>
      </c>
      <c r="L32" s="195" t="n">
        <f aca="false">'月・区別，22週以後－早期新生児別周産期死亡数'!L32/'月・区別，22週以後－早期新生児別周産期死亡率'!AA8*1000</f>
        <v>0</v>
      </c>
      <c r="M32" s="195" t="n">
        <f aca="false">'月・区別，22週以後－早期新生児別周産期死亡数'!M32/'月・区別，22週以後－早期新生児別周産期死亡率'!AB8*1000</f>
        <v>0</v>
      </c>
      <c r="N32" s="168" t="n">
        <f aca="false">'月・区別，22週以後－早期新生児別周産期死亡数'!N32/'月・区別，22週以後－早期新生児別周産期死亡率'!AC8*1000</f>
        <v>0</v>
      </c>
    </row>
    <row r="33" customFormat="false" ht="18.75" hidden="false" customHeight="true" outlineLevel="0" collapsed="false">
      <c r="A33" s="166" t="s">
        <v>79</v>
      </c>
      <c r="B33" s="195" t="n">
        <f aca="false">'月・区別，22週以後－早期新生児別周産期死亡数'!B33/'月・区別，22週以後－早期新生児別周産期死亡率'!Q9*1000</f>
        <v>0</v>
      </c>
      <c r="C33" s="195" t="n">
        <f aca="false">'月・区別，22週以後－早期新生児別周産期死亡数'!C33/'月・区別，22週以後－早期新生児別周産期死亡率'!R9*1000</f>
        <v>0</v>
      </c>
      <c r="D33" s="195" t="n">
        <f aca="false">'月・区別，22週以後－早期新生児別周産期死亡数'!D33/'月・区別，22週以後－早期新生児別周産期死亡率'!S9*1000</f>
        <v>0</v>
      </c>
      <c r="E33" s="195" t="n">
        <f aca="false">'月・区別，22週以後－早期新生児別周産期死亡数'!E33/'月・区別，22週以後－早期新生児別周産期死亡率'!T9*1000</f>
        <v>0</v>
      </c>
      <c r="F33" s="195" t="n">
        <f aca="false">'月・区別，22週以後－早期新生児別周産期死亡数'!F33/'月・区別，22週以後－早期新生児別周産期死亡率'!U9*1000</f>
        <v>0</v>
      </c>
      <c r="G33" s="195" t="n">
        <f aca="false">'月・区別，22週以後－早期新生児別周産期死亡数'!G33/'月・区別，22週以後－早期新生児別周産期死亡率'!V9*1000</f>
        <v>0</v>
      </c>
      <c r="H33" s="195" t="n">
        <f aca="false">'月・区別，22週以後－早期新生児別周産期死亡数'!H33/'月・区別，22週以後－早期新生児別周産期死亡率'!W9*1000</f>
        <v>0</v>
      </c>
      <c r="I33" s="195" t="n">
        <f aca="false">'月・区別，22週以後－早期新生児別周産期死亡数'!I33/'月・区別，22週以後－早期新生児別周産期死亡率'!X9*1000</f>
        <v>0</v>
      </c>
      <c r="J33" s="195" t="n">
        <f aca="false">'月・区別，22週以後－早期新生児別周産期死亡数'!J33/'月・区別，22週以後－早期新生児別周産期死亡率'!Y9*1000</f>
        <v>0</v>
      </c>
      <c r="K33" s="195" t="n">
        <f aca="false">'月・区別，22週以後－早期新生児別周産期死亡数'!K33/'月・区別，22週以後－早期新生児別周産期死亡率'!Z9*1000</f>
        <v>0</v>
      </c>
      <c r="L33" s="195" t="n">
        <f aca="false">'月・区別，22週以後－早期新生児別周産期死亡数'!L33/'月・区別，22週以後－早期新生児別周産期死亡率'!AA9*1000</f>
        <v>0</v>
      </c>
      <c r="M33" s="195" t="n">
        <f aca="false">'月・区別，22週以後－早期新生児別周産期死亡数'!M33/'月・区別，22週以後－早期新生児別周産期死亡率'!AB9*1000</f>
        <v>0</v>
      </c>
      <c r="N33" s="168" t="n">
        <f aca="false">'月・区別，22週以後－早期新生児別周産期死亡数'!N33/'月・区別，22週以後－早期新生児別周産期死亡率'!AC9*1000</f>
        <v>0</v>
      </c>
    </row>
    <row r="34" customFormat="false" ht="18.75" hidden="false" customHeight="true" outlineLevel="0" collapsed="false">
      <c r="A34" s="166" t="s">
        <v>80</v>
      </c>
      <c r="B34" s="195" t="n">
        <f aca="false">'月・区別，22週以後－早期新生児別周産期死亡数'!B34/'月・区別，22週以後－早期新生児別周産期死亡率'!Q10*1000</f>
        <v>0</v>
      </c>
      <c r="C34" s="195" t="n">
        <f aca="false">'月・区別，22週以後－早期新生児別周産期死亡数'!C34/'月・区別，22週以後－早期新生児別周産期死亡率'!R10*1000</f>
        <v>0</v>
      </c>
      <c r="D34" s="195" t="n">
        <f aca="false">'月・区別，22週以後－早期新生児別周産期死亡数'!D34/'月・区別，22週以後－早期新生児別周産期死亡率'!S10*1000</f>
        <v>0</v>
      </c>
      <c r="E34" s="195" t="n">
        <f aca="false">'月・区別，22週以後－早期新生児別周産期死亡数'!E34/'月・区別，22週以後－早期新生児別周産期死亡率'!T10*1000</f>
        <v>0</v>
      </c>
      <c r="F34" s="195" t="n">
        <f aca="false">'月・区別，22週以後－早期新生児別周産期死亡数'!F34/'月・区別，22週以後－早期新生児別周産期死亡率'!U10*1000</f>
        <v>0</v>
      </c>
      <c r="G34" s="195" t="n">
        <f aca="false">'月・区別，22週以後－早期新生児別周産期死亡数'!G34/'月・区別，22週以後－早期新生児別周産期死亡率'!V10*1000</f>
        <v>0</v>
      </c>
      <c r="H34" s="195" t="n">
        <f aca="false">'月・区別，22週以後－早期新生児別周産期死亡数'!H34/'月・区別，22週以後－早期新生児別周産期死亡率'!W10*1000</f>
        <v>0</v>
      </c>
      <c r="I34" s="195" t="n">
        <f aca="false">'月・区別，22週以後－早期新生児別周産期死亡数'!I34/'月・区別，22週以後－早期新生児別周産期死亡率'!X10*1000</f>
        <v>0</v>
      </c>
      <c r="J34" s="195" t="n">
        <f aca="false">'月・区別，22週以後－早期新生児別周産期死亡数'!J34/'月・区別，22週以後－早期新生児別周産期死亡率'!Y10*1000</f>
        <v>0</v>
      </c>
      <c r="K34" s="195" t="n">
        <f aca="false">'月・区別，22週以後－早期新生児別周産期死亡数'!K34/'月・区別，22週以後－早期新生児別周産期死亡率'!Z10*1000</f>
        <v>0</v>
      </c>
      <c r="L34" s="195" t="n">
        <f aca="false">'月・区別，22週以後－早期新生児別周産期死亡数'!L34/'月・区別，22週以後－早期新生児別周産期死亡率'!AA10*1000</f>
        <v>0</v>
      </c>
      <c r="M34" s="195" t="n">
        <f aca="false">'月・区別，22週以後－早期新生児別周産期死亡数'!M34/'月・区別，22週以後－早期新生児別周産期死亡率'!AB10*1000</f>
        <v>0</v>
      </c>
      <c r="N34" s="168" t="n">
        <f aca="false">'月・区別，22週以後－早期新生児別周産期死亡数'!N34/'月・区別，22週以後－早期新生児別周産期死亡率'!AC10*1000</f>
        <v>0</v>
      </c>
    </row>
    <row r="35" customFormat="false" ht="18.75" hidden="false" customHeight="true" outlineLevel="0" collapsed="false">
      <c r="A35" s="166" t="s">
        <v>81</v>
      </c>
      <c r="B35" s="195" t="n">
        <f aca="false">'月・区別，22週以後－早期新生児別周産期死亡数'!B35/'月・区別，22週以後－早期新生児別周産期死亡率'!Q11*1000</f>
        <v>0</v>
      </c>
      <c r="C35" s="195" t="n">
        <f aca="false">'月・区別，22週以後－早期新生児別周産期死亡数'!C35/'月・区別，22週以後－早期新生児別周産期死亡率'!R11*1000</f>
        <v>0</v>
      </c>
      <c r="D35" s="195" t="n">
        <f aca="false">'月・区別，22週以後－早期新生児別周産期死亡数'!D35/'月・区別，22週以後－早期新生児別周産期死亡率'!S11*1000</f>
        <v>0</v>
      </c>
      <c r="E35" s="195" t="n">
        <f aca="false">'月・区別，22週以後－早期新生児別周産期死亡数'!E35/'月・区別，22週以後－早期新生児別周産期死亡率'!T11*1000</f>
        <v>0</v>
      </c>
      <c r="F35" s="195" t="n">
        <f aca="false">'月・区別，22週以後－早期新生児別周産期死亡数'!F35/'月・区別，22週以後－早期新生児別周産期死亡率'!U11*1000</f>
        <v>0</v>
      </c>
      <c r="G35" s="195" t="n">
        <f aca="false">'月・区別，22週以後－早期新生児別周産期死亡数'!G35/'月・区別，22週以後－早期新生児別周産期死亡率'!V11*1000</f>
        <v>0</v>
      </c>
      <c r="H35" s="195" t="n">
        <f aca="false">'月・区別，22週以後－早期新生児別周産期死亡数'!H35/'月・区別，22週以後－早期新生児別周産期死亡率'!W11*1000</f>
        <v>0</v>
      </c>
      <c r="I35" s="195" t="n">
        <f aca="false">'月・区別，22週以後－早期新生児別周産期死亡数'!I35/'月・区別，22週以後－早期新生児別周産期死亡率'!X11*1000</f>
        <v>0</v>
      </c>
      <c r="J35" s="195" t="n">
        <f aca="false">'月・区別，22週以後－早期新生児別周産期死亡数'!J35/'月・区別，22週以後－早期新生児別周産期死亡率'!Y11*1000</f>
        <v>0</v>
      </c>
      <c r="K35" s="195" t="n">
        <f aca="false">'月・区別，22週以後－早期新生児別周産期死亡数'!K35/'月・区別，22週以後－早期新生児別周産期死亡率'!Z11*1000</f>
        <v>0</v>
      </c>
      <c r="L35" s="195" t="n">
        <f aca="false">'月・区別，22週以後－早期新生児別周産期死亡数'!L35/'月・区別，22週以後－早期新生児別周産期死亡率'!AA11*1000</f>
        <v>0</v>
      </c>
      <c r="M35" s="195" t="n">
        <f aca="false">'月・区別，22週以後－早期新生児別周産期死亡数'!M35/'月・区別，22週以後－早期新生児別周産期死亡率'!AB11*1000</f>
        <v>0</v>
      </c>
      <c r="N35" s="168" t="n">
        <f aca="false">'月・区別，22週以後－早期新生児別周産期死亡数'!N35/'月・区別，22週以後－早期新生児別周産期死亡率'!AC11*1000</f>
        <v>0</v>
      </c>
    </row>
    <row r="36" customFormat="false" ht="18.75" hidden="false" customHeight="true" outlineLevel="0" collapsed="false">
      <c r="A36" s="166" t="s">
        <v>82</v>
      </c>
      <c r="B36" s="195" t="n">
        <f aca="false">'月・区別，22週以後－早期新生児別周産期死亡数'!B36/'月・区別，22週以後－早期新生児別周産期死亡率'!Q12*1000</f>
        <v>0</v>
      </c>
      <c r="C36" s="195" t="n">
        <f aca="false">'月・区別，22週以後－早期新生児別周産期死亡数'!C36/'月・区別，22週以後－早期新生児別周産期死亡率'!R12*1000</f>
        <v>0</v>
      </c>
      <c r="D36" s="195" t="n">
        <f aca="false">'月・区別，22週以後－早期新生児別周産期死亡数'!D36/'月・区別，22週以後－早期新生児別周産期死亡率'!S12*1000</f>
        <v>0</v>
      </c>
      <c r="E36" s="195" t="n">
        <f aca="false">'月・区別，22週以後－早期新生児別周産期死亡数'!E36/'月・区別，22週以後－早期新生児別周産期死亡率'!T12*1000</f>
        <v>0</v>
      </c>
      <c r="F36" s="195" t="n">
        <f aca="false">'月・区別，22週以後－早期新生児別周産期死亡数'!F36/'月・区別，22週以後－早期新生児別周産期死亡率'!U12*1000</f>
        <v>0</v>
      </c>
      <c r="G36" s="195" t="n">
        <f aca="false">'月・区別，22週以後－早期新生児別周産期死亡数'!G36/'月・区別，22週以後－早期新生児別周産期死亡率'!V12*1000</f>
        <v>0</v>
      </c>
      <c r="H36" s="195" t="n">
        <f aca="false">'月・区別，22週以後－早期新生児別周産期死亡数'!H36/'月・区別，22週以後－早期新生児別周産期死亡率'!W12*1000</f>
        <v>0</v>
      </c>
      <c r="I36" s="195" t="n">
        <f aca="false">'月・区別，22週以後－早期新生児別周産期死亡数'!I36/'月・区別，22週以後－早期新生児別周産期死亡率'!X12*1000</f>
        <v>0</v>
      </c>
      <c r="J36" s="195" t="n">
        <f aca="false">'月・区別，22週以後－早期新生児別周産期死亡数'!J36/'月・区別，22週以後－早期新生児別周産期死亡率'!Y12*1000</f>
        <v>0</v>
      </c>
      <c r="K36" s="195" t="n">
        <f aca="false">'月・区別，22週以後－早期新生児別周産期死亡数'!K36/'月・区別，22週以後－早期新生児別周産期死亡率'!Z12*1000</f>
        <v>0</v>
      </c>
      <c r="L36" s="195" t="n">
        <f aca="false">'月・区別，22週以後－早期新生児別周産期死亡数'!L36/'月・区別，22週以後－早期新生児別周産期死亡率'!AA12*1000</f>
        <v>0</v>
      </c>
      <c r="M36" s="195" t="n">
        <f aca="false">'月・区別，22週以後－早期新生児別周産期死亡数'!M36/'月・区別，22週以後－早期新生児別周産期死亡率'!AB12*1000</f>
        <v>0</v>
      </c>
      <c r="N36" s="168" t="n">
        <f aca="false">'月・区別，22週以後－早期新生児別周産期死亡数'!N36/'月・区別，22週以後－早期新生児別周産期死亡率'!AC12*1000</f>
        <v>0</v>
      </c>
    </row>
    <row r="37" customFormat="false" ht="18.75" hidden="false" customHeight="true" outlineLevel="0" collapsed="false">
      <c r="A37" s="166" t="s">
        <v>83</v>
      </c>
      <c r="B37" s="195" t="n">
        <f aca="false">'月・区別，22週以後－早期新生児別周産期死亡数'!B37/'月・区別，22週以後－早期新生児別周産期死亡率'!Q13*1000</f>
        <v>0</v>
      </c>
      <c r="C37" s="195" t="n">
        <f aca="false">'月・区別，22週以後－早期新生児別周産期死亡数'!C37/'月・区別，22週以後－早期新生児別周産期死亡率'!R13*1000</f>
        <v>0</v>
      </c>
      <c r="D37" s="195" t="n">
        <f aca="false">'月・区別，22週以後－早期新生児別周産期死亡数'!D37/'月・区別，22週以後－早期新生児別周産期死亡率'!S13*1000</f>
        <v>0</v>
      </c>
      <c r="E37" s="195" t="n">
        <f aca="false">'月・区別，22週以後－早期新生児別周産期死亡数'!E37/'月・区別，22週以後－早期新生児別周産期死亡率'!T13*1000</f>
        <v>0</v>
      </c>
      <c r="F37" s="195" t="n">
        <f aca="false">'月・区別，22週以後－早期新生児別周産期死亡数'!F37/'月・区別，22週以後－早期新生児別周産期死亡率'!U13*1000</f>
        <v>0</v>
      </c>
      <c r="G37" s="195" t="n">
        <f aca="false">'月・区別，22週以後－早期新生児別周産期死亡数'!G37/'月・区別，22週以後－早期新生児別周産期死亡率'!V13*1000</f>
        <v>0</v>
      </c>
      <c r="H37" s="195" t="n">
        <f aca="false">'月・区別，22週以後－早期新生児別周産期死亡数'!H37/'月・区別，22週以後－早期新生児別周産期死亡率'!W13*1000</f>
        <v>0</v>
      </c>
      <c r="I37" s="195" t="n">
        <f aca="false">'月・区別，22週以後－早期新生児別周産期死亡数'!I37/'月・区別，22週以後－早期新生児別周産期死亡率'!X13*1000</f>
        <v>0</v>
      </c>
      <c r="J37" s="195" t="n">
        <f aca="false">'月・区別，22週以後－早期新生児別周産期死亡数'!J37/'月・区別，22週以後－早期新生児別周産期死亡率'!Y13*1000</f>
        <v>0</v>
      </c>
      <c r="K37" s="195" t="n">
        <f aca="false">'月・区別，22週以後－早期新生児別周産期死亡数'!K37/'月・区別，22週以後－早期新生児別周産期死亡率'!Z13*1000</f>
        <v>0</v>
      </c>
      <c r="L37" s="195" t="n">
        <f aca="false">'月・区別，22週以後－早期新生児別周産期死亡数'!L37/'月・区別，22週以後－早期新生児別周産期死亡率'!AA13*1000</f>
        <v>0</v>
      </c>
      <c r="M37" s="195" t="n">
        <f aca="false">'月・区別，22週以後－早期新生児別周産期死亡数'!M37/'月・区別，22週以後－早期新生児別周産期死亡率'!AB13*1000</f>
        <v>0</v>
      </c>
      <c r="N37" s="168" t="n">
        <f aca="false">'月・区別，22週以後－早期新生児別周産期死亡数'!N37/'月・区別，22週以後－早期新生児別周産期死亡率'!AC13*1000</f>
        <v>0</v>
      </c>
    </row>
    <row r="38" customFormat="false" ht="18.75" hidden="false" customHeight="true" outlineLevel="0" collapsed="false">
      <c r="A38" s="166" t="s">
        <v>84</v>
      </c>
      <c r="B38" s="195" t="n">
        <f aca="false">'月・区別，22週以後－早期新生児別周産期死亡数'!B38/'月・区別，22週以後－早期新生児別周産期死亡率'!Q14*1000</f>
        <v>0</v>
      </c>
      <c r="C38" s="195" t="n">
        <f aca="false">'月・区別，22週以後－早期新生児別周産期死亡数'!C38/'月・区別，22週以後－早期新生児別周産期死亡率'!R14*1000</f>
        <v>0</v>
      </c>
      <c r="D38" s="195" t="n">
        <f aca="false">'月・区別，22週以後－早期新生児別周産期死亡数'!D38/'月・区別，22週以後－早期新生児別周産期死亡率'!S14*1000</f>
        <v>0</v>
      </c>
      <c r="E38" s="195" t="n">
        <f aca="false">'月・区別，22週以後－早期新生児別周産期死亡数'!E38/'月・区別，22週以後－早期新生児別周産期死亡率'!T14*1000</f>
        <v>0</v>
      </c>
      <c r="F38" s="195" t="n">
        <f aca="false">'月・区別，22週以後－早期新生児別周産期死亡数'!F38/'月・区別，22週以後－早期新生児別周産期死亡率'!U14*1000</f>
        <v>0</v>
      </c>
      <c r="G38" s="195" t="n">
        <f aca="false">'月・区別，22週以後－早期新生児別周産期死亡数'!G38/'月・区別，22週以後－早期新生児別周産期死亡率'!V14*1000</f>
        <v>0</v>
      </c>
      <c r="H38" s="195" t="n">
        <f aca="false">'月・区別，22週以後－早期新生児別周産期死亡数'!H38/'月・区別，22週以後－早期新生児別周産期死亡率'!W14*1000</f>
        <v>0</v>
      </c>
      <c r="I38" s="195" t="n">
        <f aca="false">'月・区別，22週以後－早期新生児別周産期死亡数'!I38/'月・区別，22週以後－早期新生児別周産期死亡率'!X14*1000</f>
        <v>0</v>
      </c>
      <c r="J38" s="195" t="n">
        <f aca="false">'月・区別，22週以後－早期新生児別周産期死亡数'!J38/'月・区別，22週以後－早期新生児別周産期死亡率'!Y14*1000</f>
        <v>0</v>
      </c>
      <c r="K38" s="195" t="n">
        <f aca="false">'月・区別，22週以後－早期新生児別周産期死亡数'!K38/'月・区別，22週以後－早期新生児別周産期死亡率'!Z14*1000</f>
        <v>0</v>
      </c>
      <c r="L38" s="195" t="n">
        <f aca="false">'月・区別，22週以後－早期新生児別周産期死亡数'!L38/'月・区別，22週以後－早期新生児別周産期死亡率'!AA14*1000</f>
        <v>0</v>
      </c>
      <c r="M38" s="195" t="n">
        <f aca="false">'月・区別，22週以後－早期新生児別周産期死亡数'!M38/'月・区別，22週以後－早期新生児別周産期死亡率'!AB14*1000</f>
        <v>0</v>
      </c>
      <c r="N38" s="168" t="n">
        <f aca="false">'月・区別，22週以後－早期新生児別周産期死亡数'!N38/'月・区別，22週以後－早期新生児別周産期死亡率'!AC14*1000</f>
        <v>0</v>
      </c>
    </row>
    <row r="39" customFormat="false" ht="18.75" hidden="false" customHeight="true" outlineLevel="0" collapsed="false">
      <c r="A39" s="189" t="s">
        <v>85</v>
      </c>
      <c r="B39" s="200" t="n">
        <f aca="false">'月・区別，22週以後－早期新生児別周産期死亡数'!B39/'月・区別，22週以後－早期新生児別周産期死亡率'!Q15*1000</f>
        <v>0</v>
      </c>
      <c r="C39" s="200" t="n">
        <f aca="false">'月・区別，22週以後－早期新生児別周産期死亡数'!C39/'月・区別，22週以後－早期新生児別周産期死亡率'!R15*1000</f>
        <v>0</v>
      </c>
      <c r="D39" s="200" t="n">
        <f aca="false">'月・区別，22週以後－早期新生児別周産期死亡数'!D39/'月・区別，22週以後－早期新生児別周産期死亡率'!S15*1000</f>
        <v>0</v>
      </c>
      <c r="E39" s="200" t="n">
        <f aca="false">'月・区別，22週以後－早期新生児別周産期死亡数'!E39/'月・区別，22週以後－早期新生児別周産期死亡率'!T15*1000</f>
        <v>0</v>
      </c>
      <c r="F39" s="200" t="n">
        <f aca="false">'月・区別，22週以後－早期新生児別周産期死亡数'!F39/'月・区別，22週以後－早期新生児別周産期死亡率'!U15*1000</f>
        <v>0</v>
      </c>
      <c r="G39" s="200" t="n">
        <f aca="false">'月・区別，22週以後－早期新生児別周産期死亡数'!G39/'月・区別，22週以後－早期新生児別周産期死亡率'!V15*1000</f>
        <v>0</v>
      </c>
      <c r="H39" s="200" t="n">
        <f aca="false">'月・区別，22週以後－早期新生児別周産期死亡数'!H39/'月・区別，22週以後－早期新生児別周産期死亡率'!W15*1000</f>
        <v>0</v>
      </c>
      <c r="I39" s="200" t="n">
        <f aca="false">'月・区別，22週以後－早期新生児別周産期死亡数'!I39/'月・区別，22週以後－早期新生児別周産期死亡率'!X15*1000</f>
        <v>0</v>
      </c>
      <c r="J39" s="200" t="n">
        <f aca="false">'月・区別，22週以後－早期新生児別周産期死亡数'!J39/'月・区別，22週以後－早期新生児別周産期死亡率'!Y15*1000</f>
        <v>0</v>
      </c>
      <c r="K39" s="200" t="n">
        <f aca="false">'月・区別，22週以後－早期新生児別周産期死亡数'!K39/'月・区別，22週以後－早期新生児別周産期死亡率'!Z15*1000</f>
        <v>0</v>
      </c>
      <c r="L39" s="200" t="n">
        <f aca="false">'月・区別，22週以後－早期新生児別周産期死亡数'!L39/'月・区別，22週以後－早期新生児別周産期死亡率'!AA15*1000</f>
        <v>0</v>
      </c>
      <c r="M39" s="200" t="n">
        <f aca="false">'月・区別，22週以後－早期新生児別周産期死亡数'!M39/'月・区別，22週以後－早期新生児別周産期死亡率'!AB15*1000</f>
        <v>0</v>
      </c>
      <c r="N39" s="201" t="n">
        <f aca="false">'月・区別，22週以後－早期新生児別周産期死亡数'!N39/'月・区別，22週以後－早期新生児別周産期死亡率'!AC15*1000</f>
        <v>0</v>
      </c>
    </row>
  </sheetData>
  <sheetProtection sheet="true" objects="true" scenarios="true"/>
  <mergeCells count="3">
    <mergeCell ref="B4:N4"/>
    <mergeCell ref="B16:N16"/>
    <mergeCell ref="B28:N28"/>
  </mergeCells>
  <printOptions headings="false" gridLines="false" gridLinesSet="true" horizontalCentered="false" verticalCentered="false"/>
  <pageMargins left="0.7875" right="0.529861111111111" top="0.979861111111111" bottom="0.170138888888889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LibreOffice/25.8.6.2$Windows_X86_64 LibreOffice_project/b4b39682cd9868fa725bc664aff94278d315bd04</Application>
  <AppVersion>15.0000</AppVersion>
  <Company>保健所保健管理課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1999-08-11T01:24:52Z</dcterms:created>
  <dc:creator>事務係</dc:creator>
  <dc:description/>
  <dc:language>ja-JP</dc:language>
  <cp:lastModifiedBy>FJ-USER</cp:lastModifiedBy>
  <cp:lastPrinted>2013-02-08T08:45:00Z</cp:lastPrinted>
  <dcterms:modified xsi:type="dcterms:W3CDTF">2020-03-10T10:47:12Z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