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docProps/custom.xml" ContentType="application/vnd.openxmlformats-officedocument.custom-properti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sharedStrings.xml" ContentType="application/vnd.openxmlformats-officedocument.spreadsheetml.sharedString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workbookPr backupFile="false" showObjects="all" date1904="false"/>
  <workbookProtection/>
  <bookViews>
    <workbookView showHorizontalScroll="true" showVerticalScroll="true" showSheetTabs="true" xWindow="0" yWindow="0" windowWidth="16384" windowHeight="8192" tabRatio="500" firstSheet="0" activeTab="9"/>
  </bookViews>
  <sheets>
    <sheet name="1 年次別，死産数・死産率・死産性比" sheetId="1" state="visible" r:id="rId3"/>
    <sheet name="2 年次別・自然－人工別，死産数・死産率・割合" sheetId="2" state="visible" r:id="rId4"/>
    <sheet name="3-総数 死産数及び死産率，自然－人工･年次･区別" sheetId="3" state="visible" r:id="rId5"/>
    <sheet name="3-自然" sheetId="4" state="visible" r:id="rId6"/>
    <sheet name="3-人工" sheetId="5" state="visible" r:id="rId7"/>
    <sheet name="4　月・自然-人工別，区別死産数" sheetId="6" state="visible" r:id="rId8"/>
    <sheet name="5　月・自然-人工別，区別死産率" sheetId="7" state="visible" r:id="rId9"/>
    <sheet name="6　自然-人工・出産の場所別，死産数・百分率" sheetId="8" state="visible" r:id="rId10"/>
    <sheet name="7　母の年齢階級別死産数・百分率" sheetId="9" state="visible" r:id="rId11"/>
    <sheet name="8-総数　妊娠期間別，自然－人工・年次別死産数・百分率" sheetId="10" state="visible" r:id="rId12"/>
    <sheet name="8-自然" sheetId="11" state="visible" r:id="rId13"/>
    <sheet name="8-人工" sheetId="12" state="visible" r:id="rId14"/>
    <sheet name="9　妊娠期間・自然－人工別，死産原因別死産数" sheetId="13" state="visible" r:id="rId15"/>
    <sheet name="7　自然－人工・嫡出子－非摘出子別，区別死産数・百分率" sheetId="14" state="visible" r:id="rId16"/>
  </sheets>
  <externalReferences>
    <externalReference r:id="rId17"/>
    <externalReference r:id="rId18"/>
    <externalReference r:id="rId19"/>
  </externalReferences>
  <definedNames>
    <definedName function="false" hidden="false" localSheetId="0" name="_xlnm.Print_Area" vbProcedure="false">'1 年次別，死産数・死産率・死産性比'!$A$1:$H$58</definedName>
    <definedName function="false" hidden="false" localSheetId="3" name="_xlnm.Print_Area" vbProcedure="false">'3-自然'!$A$1:$L$75</definedName>
    <definedName function="false" hidden="false" localSheetId="4" name="_xlnm.Print_Area" vbProcedure="false">'3-人工'!$A$1:$L$75</definedName>
    <definedName function="false" hidden="false" localSheetId="5" name="_xlnm.Print_Area" vbProcedure="false">'4　月・自然-人工別，区別死産数'!$A$1:$N$39</definedName>
    <definedName function="false" hidden="false" localSheetId="6" name="_xlnm.Print_Area" vbProcedure="false">'5　月・自然-人工別，区別死産率'!$A$1:$N$39</definedName>
    <definedName function="false" hidden="false" localSheetId="13" name="_xlnm.Print_Area" vbProcedure="false">'7　自然－人工・嫡出子－非摘出子別，区別死産数・百分率'!$A$1:$J$28</definedName>
    <definedName function="false" hidden="false" localSheetId="8" name="_xlnm.Print_Area" vbProcedure="false">'7　母の年齢階級別死産数・百分率'!$A$1:$D$34</definedName>
    <definedName function="false" hidden="false" localSheetId="10" name="_xlnm.Print_Area" vbProcedure="false">'8-自然'!$A$1:$Q$77</definedName>
    <definedName function="false" hidden="false" localSheetId="11" name="_xlnm.Print_Area" vbProcedure="false">'8-人工'!$A$1:$Q$77</definedName>
    <definedName function="false" hidden="false" localSheetId="12" name="_xlnm.Print_Titles" vbProcedure="false">'9　妊娠期間・自然－人工別，死産原因別死産数'!$3:$5</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<sst xmlns="http://schemas.openxmlformats.org/spreadsheetml/2006/main" count="1254" uniqueCount="300">
  <si>
    <t xml:space="preserve">第5章　死　　　　　産</t>
  </si>
  <si>
    <t xml:space="preserve">1　年次別にみた死産数・死産率（出産千対）及び死産性比</t>
  </si>
  <si>
    <t xml:space="preserve">年　　次</t>
  </si>
  <si>
    <t xml:space="preserve">出生数</t>
  </si>
  <si>
    <t xml:space="preserve">死産数</t>
  </si>
  <si>
    <t xml:space="preserve">死産率</t>
  </si>
  <si>
    <t xml:space="preserve">死産性比</t>
  </si>
  <si>
    <t xml:space="preserve">総数</t>
  </si>
  <si>
    <t xml:space="preserve">男</t>
  </si>
  <si>
    <t xml:space="preserve">女</t>
  </si>
  <si>
    <t xml:space="preserve">不詳</t>
  </si>
  <si>
    <r>
      <rPr>
        <sz val="10"/>
        <rFont val="ＭＳ Ｐ明朝"/>
        <family val="1"/>
        <charset val="128"/>
      </rPr>
      <t xml:space="preserve">1950</t>
    </r>
    <r>
      <rPr>
        <sz val="10"/>
        <rFont val="ＭＳ 明朝"/>
        <family val="1"/>
        <charset val="128"/>
      </rPr>
      <t xml:space="preserve">  昭和</t>
    </r>
    <r>
      <rPr>
        <sz val="10"/>
        <rFont val="ＭＳ Ｐ明朝"/>
        <family val="1"/>
        <charset val="128"/>
      </rPr>
      <t xml:space="preserve">25年　</t>
    </r>
  </si>
  <si>
    <t xml:space="preserve">…</t>
  </si>
  <si>
    <r>
      <rPr>
        <sz val="10"/>
        <rFont val="ＭＳ 明朝"/>
        <family val="1"/>
        <charset val="128"/>
      </rPr>
      <t xml:space="preserve">  </t>
    </r>
    <r>
      <rPr>
        <sz val="10"/>
        <rFont val="ＭＳ Ｐ明朝"/>
        <family val="1"/>
        <charset val="128"/>
      </rPr>
      <t xml:space="preserve">55</t>
    </r>
    <r>
      <rPr>
        <sz val="10"/>
        <rFont val="ＭＳ 明朝"/>
        <family val="1"/>
        <charset val="128"/>
      </rPr>
      <t xml:space="preserve">      </t>
    </r>
    <r>
      <rPr>
        <sz val="10"/>
        <rFont val="ＭＳ Ｐ明朝"/>
        <family val="1"/>
        <charset val="128"/>
      </rPr>
      <t xml:space="preserve">30</t>
    </r>
  </si>
  <si>
    <r>
      <rPr>
        <sz val="10"/>
        <rFont val="ＭＳ 明朝"/>
        <family val="1"/>
        <charset val="128"/>
      </rPr>
      <t xml:space="preserve">  </t>
    </r>
    <r>
      <rPr>
        <sz val="10"/>
        <rFont val="ＭＳ Ｐ明朝"/>
        <family val="1"/>
        <charset val="128"/>
      </rPr>
      <t xml:space="preserve">60</t>
    </r>
    <r>
      <rPr>
        <sz val="10"/>
        <rFont val="ＭＳ 明朝"/>
        <family val="1"/>
        <charset val="128"/>
      </rPr>
      <t xml:space="preserve">      </t>
    </r>
    <r>
      <rPr>
        <sz val="10"/>
        <rFont val="ＭＳ Ｐ明朝"/>
        <family val="1"/>
        <charset val="128"/>
      </rPr>
      <t xml:space="preserve">35</t>
    </r>
  </si>
  <si>
    <r>
      <rPr>
        <sz val="10"/>
        <rFont val="ＭＳ 明朝"/>
        <family val="1"/>
        <charset val="128"/>
      </rPr>
      <t xml:space="preserve">  </t>
    </r>
    <r>
      <rPr>
        <sz val="10"/>
        <rFont val="ＭＳ Ｐ明朝"/>
        <family val="1"/>
        <charset val="128"/>
      </rPr>
      <t xml:space="preserve">65</t>
    </r>
    <r>
      <rPr>
        <sz val="10"/>
        <rFont val="ＭＳ 明朝"/>
        <family val="1"/>
        <charset val="128"/>
      </rPr>
      <t xml:space="preserve">      </t>
    </r>
    <r>
      <rPr>
        <sz val="10"/>
        <rFont val="ＭＳ Ｐ明朝"/>
        <family val="1"/>
        <charset val="128"/>
      </rPr>
      <t xml:space="preserve">40</t>
    </r>
  </si>
  <si>
    <r>
      <rPr>
        <sz val="10"/>
        <rFont val="ＭＳ 明朝"/>
        <family val="1"/>
        <charset val="128"/>
      </rPr>
      <t xml:space="preserve">  </t>
    </r>
    <r>
      <rPr>
        <sz val="10"/>
        <rFont val="ＭＳ Ｐ明朝"/>
        <family val="1"/>
        <charset val="128"/>
      </rPr>
      <t xml:space="preserve">70</t>
    </r>
    <r>
      <rPr>
        <sz val="10"/>
        <rFont val="ＭＳ 明朝"/>
        <family val="1"/>
        <charset val="128"/>
      </rPr>
      <t xml:space="preserve">      </t>
    </r>
    <r>
      <rPr>
        <sz val="10"/>
        <rFont val="ＭＳ Ｐ明朝"/>
        <family val="1"/>
        <charset val="128"/>
      </rPr>
      <t xml:space="preserve">45</t>
    </r>
  </si>
  <si>
    <r>
      <rPr>
        <sz val="10"/>
        <rFont val="ＭＳ 明朝"/>
        <family val="1"/>
        <charset val="128"/>
      </rPr>
      <t xml:space="preserve">  </t>
    </r>
    <r>
      <rPr>
        <sz val="10"/>
        <rFont val="ＭＳ Ｐ明朝"/>
        <family val="1"/>
        <charset val="128"/>
      </rPr>
      <t xml:space="preserve">72</t>
    </r>
    <r>
      <rPr>
        <sz val="10"/>
        <rFont val="ＭＳ 明朝"/>
        <family val="1"/>
        <charset val="128"/>
      </rPr>
      <t xml:space="preserve">      </t>
    </r>
    <r>
      <rPr>
        <sz val="10"/>
        <rFont val="ＭＳ Ｐ明朝"/>
        <family val="1"/>
        <charset val="128"/>
      </rPr>
      <t xml:space="preserve">47</t>
    </r>
  </si>
  <si>
    <r>
      <rPr>
        <sz val="10"/>
        <rFont val="ＭＳ 明朝"/>
        <family val="1"/>
        <charset val="128"/>
      </rPr>
      <t xml:space="preserve">  </t>
    </r>
    <r>
      <rPr>
        <sz val="10"/>
        <rFont val="ＭＳ Ｐ明朝"/>
        <family val="1"/>
        <charset val="128"/>
      </rPr>
      <t xml:space="preserve">73</t>
    </r>
    <r>
      <rPr>
        <sz val="10"/>
        <rFont val="ＭＳ 明朝"/>
        <family val="1"/>
        <charset val="128"/>
      </rPr>
      <t xml:space="preserve">      </t>
    </r>
    <r>
      <rPr>
        <sz val="10"/>
        <rFont val="ＭＳ Ｐ明朝"/>
        <family val="1"/>
        <charset val="128"/>
      </rPr>
      <t xml:space="preserve">48</t>
    </r>
  </si>
  <si>
    <r>
      <rPr>
        <sz val="10"/>
        <rFont val="ＭＳ 明朝"/>
        <family val="1"/>
        <charset val="128"/>
      </rPr>
      <t xml:space="preserve">  </t>
    </r>
    <r>
      <rPr>
        <sz val="10"/>
        <rFont val="ＭＳ Ｐ明朝"/>
        <family val="1"/>
        <charset val="128"/>
      </rPr>
      <t xml:space="preserve">74</t>
    </r>
    <r>
      <rPr>
        <sz val="10"/>
        <rFont val="ＭＳ 明朝"/>
        <family val="1"/>
        <charset val="128"/>
      </rPr>
      <t xml:space="preserve">      </t>
    </r>
    <r>
      <rPr>
        <sz val="10"/>
        <rFont val="ＭＳ Ｐ明朝"/>
        <family val="1"/>
        <charset val="128"/>
      </rPr>
      <t xml:space="preserve">49</t>
    </r>
  </si>
  <si>
    <r>
      <rPr>
        <sz val="10"/>
        <rFont val="ＭＳ 明朝"/>
        <family val="1"/>
        <charset val="128"/>
      </rPr>
      <t xml:space="preserve">  </t>
    </r>
    <r>
      <rPr>
        <sz val="10"/>
        <rFont val="ＭＳ Ｐ明朝"/>
        <family val="1"/>
        <charset val="128"/>
      </rPr>
      <t xml:space="preserve">75</t>
    </r>
    <r>
      <rPr>
        <sz val="10"/>
        <rFont val="ＭＳ 明朝"/>
        <family val="1"/>
        <charset val="128"/>
      </rPr>
      <t xml:space="preserve">      </t>
    </r>
    <r>
      <rPr>
        <sz val="10"/>
        <rFont val="ＭＳ Ｐ明朝"/>
        <family val="1"/>
        <charset val="128"/>
      </rPr>
      <t xml:space="preserve">50</t>
    </r>
  </si>
  <si>
    <r>
      <rPr>
        <sz val="10"/>
        <rFont val="ＭＳ 明朝"/>
        <family val="1"/>
        <charset val="128"/>
      </rPr>
      <t xml:space="preserve">  </t>
    </r>
    <r>
      <rPr>
        <sz val="10"/>
        <rFont val="ＭＳ Ｐ明朝"/>
        <family val="1"/>
        <charset val="128"/>
      </rPr>
      <t xml:space="preserve">76</t>
    </r>
    <r>
      <rPr>
        <sz val="10"/>
        <rFont val="ＭＳ 明朝"/>
        <family val="1"/>
        <charset val="128"/>
      </rPr>
      <t xml:space="preserve">      </t>
    </r>
    <r>
      <rPr>
        <sz val="10"/>
        <rFont val="ＭＳ Ｐ明朝"/>
        <family val="1"/>
        <charset val="128"/>
      </rPr>
      <t xml:space="preserve">51</t>
    </r>
  </si>
  <si>
    <r>
      <rPr>
        <sz val="10"/>
        <rFont val="ＭＳ 明朝"/>
        <family val="1"/>
        <charset val="128"/>
      </rPr>
      <t xml:space="preserve">  </t>
    </r>
    <r>
      <rPr>
        <sz val="10"/>
        <rFont val="ＭＳ Ｐ明朝"/>
        <family val="1"/>
        <charset val="128"/>
      </rPr>
      <t xml:space="preserve">77</t>
    </r>
    <r>
      <rPr>
        <sz val="10"/>
        <rFont val="ＭＳ 明朝"/>
        <family val="1"/>
        <charset val="128"/>
      </rPr>
      <t xml:space="preserve">      </t>
    </r>
    <r>
      <rPr>
        <sz val="10"/>
        <rFont val="ＭＳ Ｐ明朝"/>
        <family val="1"/>
        <charset val="128"/>
      </rPr>
      <t xml:space="preserve">52</t>
    </r>
  </si>
  <si>
    <r>
      <rPr>
        <sz val="10"/>
        <rFont val="ＭＳ 明朝"/>
        <family val="1"/>
        <charset val="128"/>
      </rPr>
      <t xml:space="preserve">  </t>
    </r>
    <r>
      <rPr>
        <sz val="10"/>
        <rFont val="ＭＳ Ｐ明朝"/>
        <family val="1"/>
        <charset val="128"/>
      </rPr>
      <t xml:space="preserve">78</t>
    </r>
    <r>
      <rPr>
        <sz val="10"/>
        <rFont val="ＭＳ 明朝"/>
        <family val="1"/>
        <charset val="128"/>
      </rPr>
      <t xml:space="preserve">      </t>
    </r>
    <r>
      <rPr>
        <sz val="10"/>
        <rFont val="ＭＳ Ｐ明朝"/>
        <family val="1"/>
        <charset val="128"/>
      </rPr>
      <t xml:space="preserve">53</t>
    </r>
  </si>
  <si>
    <r>
      <rPr>
        <sz val="10"/>
        <rFont val="ＭＳ 明朝"/>
        <family val="1"/>
        <charset val="128"/>
      </rPr>
      <t xml:space="preserve">  </t>
    </r>
    <r>
      <rPr>
        <sz val="10"/>
        <rFont val="ＭＳ Ｐ明朝"/>
        <family val="1"/>
        <charset val="128"/>
      </rPr>
      <t xml:space="preserve">79</t>
    </r>
    <r>
      <rPr>
        <sz val="10"/>
        <rFont val="ＭＳ 明朝"/>
        <family val="1"/>
        <charset val="128"/>
      </rPr>
      <t xml:space="preserve">      </t>
    </r>
    <r>
      <rPr>
        <sz val="10"/>
        <rFont val="ＭＳ Ｐ明朝"/>
        <family val="1"/>
        <charset val="128"/>
      </rPr>
      <t xml:space="preserve">54</t>
    </r>
  </si>
  <si>
    <r>
      <rPr>
        <sz val="10"/>
        <rFont val="ＭＳ 明朝"/>
        <family val="1"/>
        <charset val="128"/>
      </rPr>
      <t xml:space="preserve">  </t>
    </r>
    <r>
      <rPr>
        <sz val="10"/>
        <rFont val="ＭＳ Ｐ明朝"/>
        <family val="1"/>
        <charset val="128"/>
      </rPr>
      <t xml:space="preserve">80</t>
    </r>
    <r>
      <rPr>
        <sz val="10"/>
        <rFont val="ＭＳ 明朝"/>
        <family val="1"/>
        <charset val="128"/>
      </rPr>
      <t xml:space="preserve">      </t>
    </r>
    <r>
      <rPr>
        <sz val="10"/>
        <rFont val="ＭＳ Ｐ明朝"/>
        <family val="1"/>
        <charset val="128"/>
      </rPr>
      <t xml:space="preserve">55</t>
    </r>
  </si>
  <si>
    <r>
      <rPr>
        <sz val="10"/>
        <rFont val="ＭＳ 明朝"/>
        <family val="1"/>
        <charset val="128"/>
      </rPr>
      <t xml:space="preserve">  </t>
    </r>
    <r>
      <rPr>
        <sz val="10"/>
        <rFont val="ＭＳ Ｐ明朝"/>
        <family val="1"/>
        <charset val="128"/>
      </rPr>
      <t xml:space="preserve">81</t>
    </r>
    <r>
      <rPr>
        <sz val="10"/>
        <rFont val="ＭＳ 明朝"/>
        <family val="1"/>
        <charset val="128"/>
      </rPr>
      <t xml:space="preserve">      </t>
    </r>
    <r>
      <rPr>
        <sz val="10"/>
        <rFont val="ＭＳ Ｐ明朝"/>
        <family val="1"/>
        <charset val="128"/>
      </rPr>
      <t xml:space="preserve">56</t>
    </r>
  </si>
  <si>
    <r>
      <rPr>
        <sz val="10"/>
        <rFont val="ＭＳ 明朝"/>
        <family val="1"/>
        <charset val="128"/>
      </rPr>
      <t xml:space="preserve">  </t>
    </r>
    <r>
      <rPr>
        <sz val="10"/>
        <rFont val="ＭＳ Ｐ明朝"/>
        <family val="1"/>
        <charset val="128"/>
      </rPr>
      <t xml:space="preserve">82</t>
    </r>
    <r>
      <rPr>
        <sz val="10"/>
        <rFont val="ＭＳ 明朝"/>
        <family val="1"/>
        <charset val="128"/>
      </rPr>
      <t xml:space="preserve">      </t>
    </r>
    <r>
      <rPr>
        <sz val="10"/>
        <rFont val="ＭＳ Ｐ明朝"/>
        <family val="1"/>
        <charset val="128"/>
      </rPr>
      <t xml:space="preserve">57</t>
    </r>
  </si>
  <si>
    <r>
      <rPr>
        <sz val="10"/>
        <rFont val="ＭＳ 明朝"/>
        <family val="1"/>
        <charset val="128"/>
      </rPr>
      <t xml:space="preserve">  </t>
    </r>
    <r>
      <rPr>
        <sz val="10"/>
        <rFont val="ＭＳ Ｐ明朝"/>
        <family val="1"/>
        <charset val="128"/>
      </rPr>
      <t xml:space="preserve">83</t>
    </r>
    <r>
      <rPr>
        <sz val="10"/>
        <rFont val="ＭＳ 明朝"/>
        <family val="1"/>
        <charset val="128"/>
      </rPr>
      <t xml:space="preserve">      </t>
    </r>
    <r>
      <rPr>
        <sz val="10"/>
        <rFont val="ＭＳ Ｐ明朝"/>
        <family val="1"/>
        <charset val="128"/>
      </rPr>
      <t xml:space="preserve">58</t>
    </r>
  </si>
  <si>
    <r>
      <rPr>
        <sz val="10"/>
        <rFont val="ＭＳ 明朝"/>
        <family val="1"/>
        <charset val="128"/>
      </rPr>
      <t xml:space="preserve">  </t>
    </r>
    <r>
      <rPr>
        <sz val="10"/>
        <rFont val="ＭＳ Ｐ明朝"/>
        <family val="1"/>
        <charset val="128"/>
      </rPr>
      <t xml:space="preserve">84</t>
    </r>
    <r>
      <rPr>
        <sz val="10"/>
        <rFont val="ＭＳ 明朝"/>
        <family val="1"/>
        <charset val="128"/>
      </rPr>
      <t xml:space="preserve">      </t>
    </r>
    <r>
      <rPr>
        <sz val="10"/>
        <rFont val="ＭＳ Ｐ明朝"/>
        <family val="1"/>
        <charset val="128"/>
      </rPr>
      <t xml:space="preserve">59</t>
    </r>
  </si>
  <si>
    <r>
      <rPr>
        <sz val="10"/>
        <rFont val="ＭＳ 明朝"/>
        <family val="1"/>
        <charset val="128"/>
      </rPr>
      <t xml:space="preserve">  </t>
    </r>
    <r>
      <rPr>
        <sz val="10"/>
        <rFont val="ＭＳ Ｐ明朝"/>
        <family val="1"/>
        <charset val="128"/>
      </rPr>
      <t xml:space="preserve">85</t>
    </r>
    <r>
      <rPr>
        <sz val="10"/>
        <rFont val="ＭＳ 明朝"/>
        <family val="1"/>
        <charset val="128"/>
      </rPr>
      <t xml:space="preserve">      </t>
    </r>
    <r>
      <rPr>
        <sz val="10"/>
        <rFont val="ＭＳ Ｐ明朝"/>
        <family val="1"/>
        <charset val="128"/>
      </rPr>
      <t xml:space="preserve">60</t>
    </r>
  </si>
  <si>
    <t xml:space="preserve">1986  昭和61年</t>
  </si>
  <si>
    <r>
      <rPr>
        <sz val="10"/>
        <rFont val="ＭＳ 明朝"/>
        <family val="1"/>
        <charset val="128"/>
      </rPr>
      <t xml:space="preserve">  </t>
    </r>
    <r>
      <rPr>
        <sz val="10"/>
        <rFont val="ＭＳ Ｐ明朝"/>
        <family val="1"/>
        <charset val="128"/>
      </rPr>
      <t xml:space="preserve">87</t>
    </r>
    <r>
      <rPr>
        <sz val="10"/>
        <rFont val="ＭＳ 明朝"/>
        <family val="1"/>
        <charset val="128"/>
      </rPr>
      <t xml:space="preserve">      </t>
    </r>
    <r>
      <rPr>
        <sz val="10"/>
        <rFont val="ＭＳ Ｐ明朝"/>
        <family val="1"/>
        <charset val="128"/>
      </rPr>
      <t xml:space="preserve">62</t>
    </r>
  </si>
  <si>
    <r>
      <rPr>
        <sz val="10"/>
        <rFont val="ＭＳ 明朝"/>
        <family val="1"/>
        <charset val="128"/>
      </rPr>
      <t xml:space="preserve">  </t>
    </r>
    <r>
      <rPr>
        <sz val="10"/>
        <rFont val="ＭＳ Ｐ明朝"/>
        <family val="1"/>
        <charset val="128"/>
      </rPr>
      <t xml:space="preserve">88</t>
    </r>
    <r>
      <rPr>
        <sz val="10"/>
        <rFont val="ＭＳ 明朝"/>
        <family val="1"/>
        <charset val="128"/>
      </rPr>
      <t xml:space="preserve">      </t>
    </r>
    <r>
      <rPr>
        <sz val="10"/>
        <rFont val="ＭＳ Ｐ明朝"/>
        <family val="1"/>
        <charset val="128"/>
      </rPr>
      <t xml:space="preserve">63</t>
    </r>
  </si>
  <si>
    <r>
      <rPr>
        <sz val="10"/>
        <rFont val="ＭＳ 明朝"/>
        <family val="1"/>
        <charset val="128"/>
      </rPr>
      <t xml:space="preserve">  </t>
    </r>
    <r>
      <rPr>
        <sz val="10"/>
        <rFont val="ＭＳ Ｐ明朝"/>
        <family val="1"/>
        <charset val="128"/>
      </rPr>
      <t xml:space="preserve">89</t>
    </r>
    <r>
      <rPr>
        <sz val="10"/>
        <rFont val="ＭＳ 明朝"/>
        <family val="1"/>
        <charset val="128"/>
      </rPr>
      <t xml:space="preserve">  </t>
    </r>
    <r>
      <rPr>
        <sz val="10"/>
        <rFont val="ＭＳ Ｐ明朝"/>
        <family val="1"/>
        <charset val="128"/>
      </rPr>
      <t xml:space="preserve">平成元年　</t>
    </r>
  </si>
  <si>
    <r>
      <rPr>
        <sz val="10"/>
        <rFont val="ＭＳ 明朝"/>
        <family val="1"/>
        <charset val="128"/>
      </rPr>
      <t xml:space="preserve">  </t>
    </r>
    <r>
      <rPr>
        <sz val="10"/>
        <rFont val="ＭＳ Ｐ明朝"/>
        <family val="1"/>
        <charset val="128"/>
      </rPr>
      <t xml:space="preserve">90</t>
    </r>
    <r>
      <rPr>
        <sz val="10"/>
        <rFont val="ＭＳ 明朝"/>
        <family val="1"/>
        <charset val="128"/>
      </rPr>
      <t xml:space="preserve">      </t>
    </r>
    <r>
      <rPr>
        <sz val="10"/>
        <rFont val="ＭＳ Ｐ明朝"/>
        <family val="1"/>
        <charset val="128"/>
      </rPr>
      <t xml:space="preserve"> 2</t>
    </r>
  </si>
  <si>
    <r>
      <rPr>
        <sz val="10"/>
        <rFont val="ＭＳ 明朝"/>
        <family val="1"/>
        <charset val="128"/>
      </rPr>
      <t xml:space="preserve">  </t>
    </r>
    <r>
      <rPr>
        <sz val="10"/>
        <rFont val="ＭＳ Ｐ明朝"/>
        <family val="1"/>
        <charset val="128"/>
      </rPr>
      <t xml:space="preserve">91</t>
    </r>
    <r>
      <rPr>
        <sz val="10"/>
        <rFont val="ＭＳ 明朝"/>
        <family val="1"/>
        <charset val="128"/>
      </rPr>
      <t xml:space="preserve">      </t>
    </r>
    <r>
      <rPr>
        <sz val="10"/>
        <rFont val="ＭＳ Ｐ明朝"/>
        <family val="1"/>
        <charset val="128"/>
      </rPr>
      <t xml:space="preserve"> 3</t>
    </r>
  </si>
  <si>
    <r>
      <rPr>
        <sz val="10"/>
        <rFont val="ＭＳ 明朝"/>
        <family val="1"/>
        <charset val="128"/>
      </rPr>
      <t xml:space="preserve">  </t>
    </r>
    <r>
      <rPr>
        <sz val="10"/>
        <rFont val="ＭＳ Ｐ明朝"/>
        <family val="1"/>
        <charset val="128"/>
      </rPr>
      <t xml:space="preserve">92</t>
    </r>
    <r>
      <rPr>
        <sz val="10"/>
        <rFont val="ＭＳ 明朝"/>
        <family val="1"/>
        <charset val="128"/>
      </rPr>
      <t xml:space="preserve">      </t>
    </r>
    <r>
      <rPr>
        <sz val="10"/>
        <rFont val="ＭＳ Ｐ明朝"/>
        <family val="1"/>
        <charset val="128"/>
      </rPr>
      <t xml:space="preserve"> 4</t>
    </r>
  </si>
  <si>
    <r>
      <rPr>
        <sz val="10"/>
        <rFont val="ＭＳ 明朝"/>
        <family val="1"/>
        <charset val="128"/>
      </rPr>
      <t xml:space="preserve">  </t>
    </r>
    <r>
      <rPr>
        <sz val="10"/>
        <rFont val="ＭＳ Ｐ明朝"/>
        <family val="1"/>
        <charset val="128"/>
      </rPr>
      <t xml:space="preserve">93</t>
    </r>
    <r>
      <rPr>
        <sz val="10"/>
        <rFont val="ＭＳ 明朝"/>
        <family val="1"/>
        <charset val="128"/>
      </rPr>
      <t xml:space="preserve">      </t>
    </r>
    <r>
      <rPr>
        <sz val="10"/>
        <rFont val="ＭＳ Ｐ明朝"/>
        <family val="1"/>
        <charset val="128"/>
      </rPr>
      <t xml:space="preserve"> 5</t>
    </r>
  </si>
  <si>
    <r>
      <rPr>
        <sz val="10"/>
        <rFont val="ＭＳ 明朝"/>
        <family val="1"/>
        <charset val="128"/>
      </rPr>
      <t xml:space="preserve">  </t>
    </r>
    <r>
      <rPr>
        <sz val="10"/>
        <rFont val="ＭＳ Ｐ明朝"/>
        <family val="1"/>
        <charset val="128"/>
      </rPr>
      <t xml:space="preserve">94</t>
    </r>
    <r>
      <rPr>
        <sz val="10"/>
        <rFont val="ＭＳ 明朝"/>
        <family val="1"/>
        <charset val="128"/>
      </rPr>
      <t xml:space="preserve">      </t>
    </r>
    <r>
      <rPr>
        <sz val="10"/>
        <rFont val="ＭＳ Ｐ明朝"/>
        <family val="1"/>
        <charset val="128"/>
      </rPr>
      <t xml:space="preserve"> 6</t>
    </r>
  </si>
  <si>
    <r>
      <rPr>
        <sz val="10"/>
        <rFont val="ＭＳ 明朝"/>
        <family val="1"/>
        <charset val="128"/>
      </rPr>
      <t xml:space="preserve">  </t>
    </r>
    <r>
      <rPr>
        <sz val="10"/>
        <rFont val="ＭＳ Ｐ明朝"/>
        <family val="1"/>
        <charset val="128"/>
      </rPr>
      <t xml:space="preserve">95</t>
    </r>
    <r>
      <rPr>
        <sz val="10"/>
        <rFont val="ＭＳ 明朝"/>
        <family val="1"/>
        <charset val="128"/>
      </rPr>
      <t xml:space="preserve">      </t>
    </r>
    <r>
      <rPr>
        <sz val="10"/>
        <rFont val="ＭＳ Ｐ明朝"/>
        <family val="1"/>
        <charset val="128"/>
      </rPr>
      <t xml:space="preserve"> 7</t>
    </r>
  </si>
  <si>
    <r>
      <rPr>
        <sz val="10"/>
        <rFont val="ＭＳ 明朝"/>
        <family val="1"/>
        <charset val="128"/>
      </rPr>
      <t xml:space="preserve">  </t>
    </r>
    <r>
      <rPr>
        <sz val="10"/>
        <rFont val="ＭＳ Ｐ明朝"/>
        <family val="1"/>
        <charset val="128"/>
      </rPr>
      <t xml:space="preserve">96</t>
    </r>
    <r>
      <rPr>
        <sz val="10"/>
        <rFont val="ＭＳ 明朝"/>
        <family val="1"/>
        <charset val="128"/>
      </rPr>
      <t xml:space="preserve">      </t>
    </r>
    <r>
      <rPr>
        <sz val="10"/>
        <rFont val="ＭＳ Ｐ明朝"/>
        <family val="1"/>
        <charset val="128"/>
      </rPr>
      <t xml:space="preserve"> 8</t>
    </r>
  </si>
  <si>
    <r>
      <rPr>
        <sz val="10"/>
        <rFont val="ＭＳ 明朝"/>
        <family val="1"/>
        <charset val="128"/>
      </rPr>
      <t xml:space="preserve">  </t>
    </r>
    <r>
      <rPr>
        <sz val="10"/>
        <rFont val="ＭＳ Ｐ明朝"/>
        <family val="1"/>
        <charset val="128"/>
      </rPr>
      <t xml:space="preserve">97</t>
    </r>
    <r>
      <rPr>
        <sz val="10"/>
        <rFont val="ＭＳ 明朝"/>
        <family val="1"/>
        <charset val="128"/>
      </rPr>
      <t xml:space="preserve">      </t>
    </r>
    <r>
      <rPr>
        <sz val="10"/>
        <rFont val="ＭＳ Ｐ明朝"/>
        <family val="1"/>
        <charset val="128"/>
      </rPr>
      <t xml:space="preserve"> 9</t>
    </r>
  </si>
  <si>
    <r>
      <rPr>
        <sz val="10"/>
        <rFont val="ＭＳ 明朝"/>
        <family val="1"/>
        <charset val="128"/>
      </rPr>
      <t xml:space="preserve">  </t>
    </r>
    <r>
      <rPr>
        <sz val="10"/>
        <rFont val="ＭＳ Ｐ明朝"/>
        <family val="1"/>
        <charset val="128"/>
      </rPr>
      <t xml:space="preserve">98</t>
    </r>
    <r>
      <rPr>
        <sz val="10"/>
        <rFont val="ＭＳ 明朝"/>
        <family val="1"/>
        <charset val="128"/>
      </rPr>
      <t xml:space="preserve">      </t>
    </r>
    <r>
      <rPr>
        <sz val="10"/>
        <rFont val="ＭＳ Ｐ明朝"/>
        <family val="1"/>
        <charset val="128"/>
      </rPr>
      <t xml:space="preserve">10</t>
    </r>
  </si>
  <si>
    <r>
      <rPr>
        <sz val="10"/>
        <rFont val="ＭＳ 明朝"/>
        <family val="1"/>
        <charset val="128"/>
      </rPr>
      <t xml:space="preserve">  </t>
    </r>
    <r>
      <rPr>
        <sz val="10"/>
        <rFont val="ＭＳ Ｐ明朝"/>
        <family val="1"/>
        <charset val="128"/>
      </rPr>
      <t xml:space="preserve">99</t>
    </r>
    <r>
      <rPr>
        <sz val="10"/>
        <rFont val="ＭＳ 明朝"/>
        <family val="1"/>
        <charset val="128"/>
      </rPr>
      <t xml:space="preserve">      </t>
    </r>
    <r>
      <rPr>
        <sz val="10"/>
        <rFont val="ＭＳ Ｐ明朝"/>
        <family val="1"/>
        <charset val="128"/>
      </rPr>
      <t xml:space="preserve">11</t>
    </r>
  </si>
  <si>
    <r>
      <rPr>
        <sz val="10"/>
        <rFont val="ＭＳ Ｐ明朝"/>
        <family val="1"/>
        <charset val="128"/>
      </rPr>
      <t xml:space="preserve">2000</t>
    </r>
    <r>
      <rPr>
        <sz val="10"/>
        <rFont val="ＭＳ 明朝"/>
        <family val="1"/>
        <charset val="128"/>
      </rPr>
      <t xml:space="preserve">      </t>
    </r>
    <r>
      <rPr>
        <sz val="10"/>
        <rFont val="ＭＳ Ｐ明朝"/>
        <family val="1"/>
        <charset val="128"/>
      </rPr>
      <t xml:space="preserve">12</t>
    </r>
  </si>
  <si>
    <r>
      <rPr>
        <sz val="10"/>
        <rFont val="ＭＳ 明朝"/>
        <family val="1"/>
        <charset val="128"/>
      </rPr>
      <t xml:space="preserve">  </t>
    </r>
    <r>
      <rPr>
        <sz val="10"/>
        <rFont val="ＭＳ Ｐ明朝"/>
        <family val="1"/>
        <charset val="128"/>
      </rPr>
      <t xml:space="preserve">01</t>
    </r>
    <r>
      <rPr>
        <sz val="10"/>
        <rFont val="ＭＳ 明朝"/>
        <family val="1"/>
        <charset val="128"/>
      </rPr>
      <t xml:space="preserve">      </t>
    </r>
    <r>
      <rPr>
        <sz val="10"/>
        <rFont val="ＭＳ Ｐ明朝"/>
        <family val="1"/>
        <charset val="128"/>
      </rPr>
      <t xml:space="preserve">13</t>
    </r>
  </si>
  <si>
    <r>
      <rPr>
        <sz val="10"/>
        <rFont val="ＭＳ 明朝"/>
        <family val="1"/>
        <charset val="128"/>
      </rPr>
      <t xml:space="preserve">  </t>
    </r>
    <r>
      <rPr>
        <sz val="10"/>
        <rFont val="ＭＳ Ｐ明朝"/>
        <family val="1"/>
        <charset val="128"/>
      </rPr>
      <t xml:space="preserve">02</t>
    </r>
    <r>
      <rPr>
        <sz val="10"/>
        <rFont val="ＭＳ 明朝"/>
        <family val="1"/>
        <charset val="128"/>
      </rPr>
      <t xml:space="preserve">      </t>
    </r>
    <r>
      <rPr>
        <sz val="10"/>
        <rFont val="ＭＳ Ｐ明朝"/>
        <family val="1"/>
        <charset val="128"/>
      </rPr>
      <t xml:space="preserve">14</t>
    </r>
  </si>
  <si>
    <r>
      <rPr>
        <sz val="10"/>
        <rFont val="ＭＳ 明朝"/>
        <family val="1"/>
        <charset val="128"/>
      </rPr>
      <t xml:space="preserve">  </t>
    </r>
    <r>
      <rPr>
        <sz val="10"/>
        <rFont val="ＭＳ Ｐ明朝"/>
        <family val="1"/>
        <charset val="128"/>
      </rPr>
      <t xml:space="preserve">03</t>
    </r>
    <r>
      <rPr>
        <sz val="10"/>
        <rFont val="ＭＳ 明朝"/>
        <family val="1"/>
        <charset val="128"/>
      </rPr>
      <t xml:space="preserve">      </t>
    </r>
    <r>
      <rPr>
        <sz val="10"/>
        <rFont val="ＭＳ Ｐ明朝"/>
        <family val="1"/>
        <charset val="128"/>
      </rPr>
      <t xml:space="preserve">15</t>
    </r>
  </si>
  <si>
    <r>
      <rPr>
        <sz val="10"/>
        <rFont val="ＭＳ 明朝"/>
        <family val="1"/>
        <charset val="128"/>
      </rPr>
      <t xml:space="preserve">  </t>
    </r>
    <r>
      <rPr>
        <sz val="10"/>
        <rFont val="ＭＳ Ｐ明朝"/>
        <family val="1"/>
        <charset val="128"/>
      </rPr>
      <t xml:space="preserve">04</t>
    </r>
    <r>
      <rPr>
        <sz val="10"/>
        <rFont val="ＭＳ 明朝"/>
        <family val="1"/>
        <charset val="128"/>
      </rPr>
      <t xml:space="preserve">      </t>
    </r>
    <r>
      <rPr>
        <sz val="10"/>
        <rFont val="ＭＳ Ｐ明朝"/>
        <family val="1"/>
        <charset val="128"/>
      </rPr>
      <t xml:space="preserve">16</t>
    </r>
  </si>
  <si>
    <r>
      <rPr>
        <sz val="10"/>
        <rFont val="ＭＳ 明朝"/>
        <family val="1"/>
        <charset val="128"/>
      </rPr>
      <t xml:space="preserve">  </t>
    </r>
    <r>
      <rPr>
        <sz val="10"/>
        <rFont val="ＭＳ Ｐ明朝"/>
        <family val="1"/>
        <charset val="128"/>
      </rPr>
      <t xml:space="preserve">05</t>
    </r>
    <r>
      <rPr>
        <sz val="10"/>
        <rFont val="ＭＳ 明朝"/>
        <family val="1"/>
        <charset val="128"/>
      </rPr>
      <t xml:space="preserve">      </t>
    </r>
    <r>
      <rPr>
        <sz val="10"/>
        <rFont val="ＭＳ Ｐ明朝"/>
        <family val="1"/>
        <charset val="128"/>
      </rPr>
      <t xml:space="preserve">17</t>
    </r>
  </si>
  <si>
    <r>
      <rPr>
        <sz val="10"/>
        <rFont val="ＭＳ 明朝"/>
        <family val="1"/>
        <charset val="128"/>
      </rPr>
      <t xml:space="preserve">  </t>
    </r>
    <r>
      <rPr>
        <sz val="10"/>
        <rFont val="ＭＳ Ｐ明朝"/>
        <family val="1"/>
        <charset val="128"/>
      </rPr>
      <t xml:space="preserve">06</t>
    </r>
    <r>
      <rPr>
        <sz val="10"/>
        <rFont val="ＭＳ 明朝"/>
        <family val="1"/>
        <charset val="128"/>
      </rPr>
      <t xml:space="preserve">      </t>
    </r>
    <r>
      <rPr>
        <sz val="10"/>
        <rFont val="ＭＳ Ｐ明朝"/>
        <family val="1"/>
        <charset val="128"/>
      </rPr>
      <t xml:space="preserve">18</t>
    </r>
  </si>
  <si>
    <r>
      <rPr>
        <sz val="10"/>
        <rFont val="ＭＳ 明朝"/>
        <family val="1"/>
        <charset val="128"/>
      </rPr>
      <t xml:space="preserve">  </t>
    </r>
    <r>
      <rPr>
        <sz val="10"/>
        <rFont val="ＭＳ Ｐ明朝"/>
        <family val="1"/>
        <charset val="128"/>
      </rPr>
      <t xml:space="preserve">07</t>
    </r>
    <r>
      <rPr>
        <sz val="10"/>
        <rFont val="ＭＳ 明朝"/>
        <family val="1"/>
        <charset val="128"/>
      </rPr>
      <t xml:space="preserve">      </t>
    </r>
    <r>
      <rPr>
        <sz val="10"/>
        <rFont val="ＭＳ Ｐ明朝"/>
        <family val="1"/>
        <charset val="128"/>
      </rPr>
      <t xml:space="preserve">19</t>
    </r>
  </si>
  <si>
    <r>
      <rPr>
        <sz val="10"/>
        <rFont val="ＭＳ 明朝"/>
        <family val="1"/>
        <charset val="128"/>
      </rPr>
      <t xml:space="preserve">  </t>
    </r>
    <r>
      <rPr>
        <sz val="10"/>
        <rFont val="ＭＳ Ｐ明朝"/>
        <family val="1"/>
        <charset val="128"/>
      </rPr>
      <t xml:space="preserve">08</t>
    </r>
    <r>
      <rPr>
        <sz val="10"/>
        <rFont val="ＭＳ 明朝"/>
        <family val="1"/>
        <charset val="128"/>
      </rPr>
      <t xml:space="preserve">      </t>
    </r>
    <r>
      <rPr>
        <sz val="10"/>
        <rFont val="ＭＳ Ｐ明朝"/>
        <family val="1"/>
        <charset val="128"/>
      </rPr>
      <t xml:space="preserve">20</t>
    </r>
  </si>
  <si>
    <r>
      <rPr>
        <sz val="10"/>
        <rFont val="ＭＳ 明朝"/>
        <family val="1"/>
        <charset val="128"/>
      </rPr>
      <t xml:space="preserve">  </t>
    </r>
    <r>
      <rPr>
        <sz val="10"/>
        <rFont val="ＭＳ Ｐ明朝"/>
        <family val="1"/>
        <charset val="128"/>
      </rPr>
      <t xml:space="preserve">09</t>
    </r>
    <r>
      <rPr>
        <sz val="10"/>
        <rFont val="ＭＳ 明朝"/>
        <family val="1"/>
        <charset val="128"/>
      </rPr>
      <t xml:space="preserve">      </t>
    </r>
    <r>
      <rPr>
        <sz val="10"/>
        <rFont val="ＭＳ Ｐ明朝"/>
        <family val="1"/>
        <charset val="128"/>
      </rPr>
      <t xml:space="preserve">21</t>
    </r>
  </si>
  <si>
    <r>
      <rPr>
        <sz val="10"/>
        <rFont val="ＭＳ 明朝"/>
        <family val="1"/>
        <charset val="128"/>
      </rPr>
      <t xml:space="preserve">  </t>
    </r>
    <r>
      <rPr>
        <sz val="10"/>
        <rFont val="ＭＳ Ｐゴシック"/>
        <family val="3"/>
        <charset val="128"/>
      </rPr>
      <t xml:space="preserve">10</t>
    </r>
    <r>
      <rPr>
        <sz val="10"/>
        <rFont val="ＭＳ ゴシック"/>
        <family val="3"/>
        <charset val="128"/>
      </rPr>
      <t xml:space="preserve">      </t>
    </r>
    <r>
      <rPr>
        <sz val="10"/>
        <rFont val="ＭＳ Ｐゴシック"/>
        <family val="3"/>
        <charset val="128"/>
      </rPr>
      <t xml:space="preserve">22</t>
    </r>
  </si>
  <si>
    <t xml:space="preserve">  11      23</t>
  </si>
  <si>
    <t xml:space="preserve">  12      24</t>
  </si>
  <si>
    <t xml:space="preserve">  13      25</t>
  </si>
  <si>
    <t xml:space="preserve">  14      26</t>
  </si>
  <si>
    <t xml:space="preserve">  15      27</t>
  </si>
  <si>
    <t xml:space="preserve">  16      28</t>
  </si>
  <si>
    <t xml:space="preserve">  17      29</t>
  </si>
  <si>
    <t xml:space="preserve">  18      30</t>
  </si>
  <si>
    <t xml:space="preserve">1)　本市の集計による。</t>
  </si>
  <si>
    <t xml:space="preserve">2　年次別にみた自然-人工別死産数・死産率（出産千対）及び全死産中人工死産の占める割合</t>
  </si>
  <si>
    <t xml:space="preserve">全死産中人工
死産の占める
割合　　(％)</t>
  </si>
  <si>
    <t xml:space="preserve">自然死産</t>
  </si>
  <si>
    <t xml:space="preserve">人工死産</t>
  </si>
  <si>
    <t xml:space="preserve">・</t>
  </si>
  <si>
    <t xml:space="preserve">    2)   175 </t>
  </si>
  <si>
    <t xml:space="preserve">    2)   160</t>
  </si>
  <si>
    <t xml:space="preserve">2) 自然死産・人口死産の別の不明（1胎）については、自然死産に計上している。</t>
  </si>
  <si>
    <t xml:space="preserve">3　自然-人工・区別にみた年次別死産数及び死産率(出産千対）</t>
  </si>
  <si>
    <t xml:space="preserve">　総　　　数</t>
  </si>
  <si>
    <t xml:space="preserve">年次</t>
  </si>
  <si>
    <t xml:space="preserve">中央区</t>
  </si>
  <si>
    <t xml:space="preserve">北区</t>
  </si>
  <si>
    <t xml:space="preserve">東区</t>
  </si>
  <si>
    <t xml:space="preserve">白石区</t>
  </si>
  <si>
    <t xml:space="preserve">厚別区</t>
  </si>
  <si>
    <t xml:space="preserve">豊平区</t>
  </si>
  <si>
    <t xml:space="preserve">清田区</t>
  </si>
  <si>
    <t xml:space="preserve">南区</t>
  </si>
  <si>
    <t xml:space="preserve">西区</t>
  </si>
  <si>
    <t xml:space="preserve">手稲区</t>
  </si>
  <si>
    <r>
      <rPr>
        <sz val="10"/>
        <rFont val="ＭＳ Ｐ明朝"/>
        <family val="1"/>
        <charset val="128"/>
      </rPr>
      <t xml:space="preserve">1986</t>
    </r>
    <r>
      <rPr>
        <sz val="10"/>
        <rFont val="ＭＳ 明朝"/>
        <family val="1"/>
        <charset val="128"/>
      </rPr>
      <t xml:space="preserve">  昭和</t>
    </r>
    <r>
      <rPr>
        <sz val="10"/>
        <rFont val="ＭＳ Ｐ明朝"/>
        <family val="1"/>
        <charset val="128"/>
      </rPr>
      <t xml:space="preserve">61年</t>
    </r>
  </si>
  <si>
    <r>
      <rPr>
        <sz val="10"/>
        <rFont val="ＭＳ Ｐ明朝"/>
        <family val="1"/>
        <charset val="128"/>
      </rPr>
      <t xml:space="preserve">1987</t>
    </r>
    <r>
      <rPr>
        <sz val="10"/>
        <rFont val="ＭＳ 明朝"/>
        <family val="1"/>
        <charset val="128"/>
      </rPr>
      <t xml:space="preserve">  昭和</t>
    </r>
    <r>
      <rPr>
        <sz val="10"/>
        <rFont val="ＭＳ Ｐ明朝"/>
        <family val="1"/>
        <charset val="128"/>
      </rPr>
      <t xml:space="preserve">62年</t>
    </r>
  </si>
  <si>
    <r>
      <rPr>
        <sz val="10"/>
        <rFont val="ＭＳ Ｐ明朝"/>
        <family val="1"/>
        <charset val="128"/>
      </rPr>
      <t xml:space="preserve">1988</t>
    </r>
    <r>
      <rPr>
        <sz val="10"/>
        <rFont val="ＭＳ 明朝"/>
        <family val="1"/>
        <charset val="128"/>
      </rPr>
      <t xml:space="preserve">  昭和</t>
    </r>
    <r>
      <rPr>
        <sz val="10"/>
        <rFont val="ＭＳ Ｐ明朝"/>
        <family val="1"/>
        <charset val="128"/>
      </rPr>
      <t xml:space="preserve">63年</t>
    </r>
  </si>
  <si>
    <r>
      <rPr>
        <sz val="10"/>
        <rFont val="ＭＳ Ｐ明朝"/>
        <family val="1"/>
        <charset val="128"/>
      </rPr>
      <t xml:space="preserve">1993</t>
    </r>
    <r>
      <rPr>
        <sz val="10"/>
        <rFont val="ＭＳ 明朝"/>
        <family val="1"/>
        <charset val="128"/>
      </rPr>
      <t xml:space="preserve">   平成</t>
    </r>
    <r>
      <rPr>
        <sz val="10"/>
        <rFont val="ＭＳ Ｐ明朝"/>
        <family val="1"/>
        <charset val="128"/>
      </rPr>
      <t xml:space="preserve">5年</t>
    </r>
  </si>
  <si>
    <t xml:space="preserve">1998  平成10年</t>
  </si>
  <si>
    <r>
      <rPr>
        <sz val="9.5"/>
        <rFont val="ＭＳ 明朝"/>
        <family val="1"/>
        <charset val="128"/>
      </rPr>
      <t xml:space="preserve">  </t>
    </r>
    <r>
      <rPr>
        <sz val="9.5"/>
        <rFont val="ＭＳ Ｐ明朝"/>
        <family val="1"/>
        <charset val="128"/>
      </rPr>
      <t xml:space="preserve">04</t>
    </r>
    <r>
      <rPr>
        <sz val="9.5"/>
        <rFont val="ＭＳ 明朝"/>
        <family val="1"/>
        <charset val="128"/>
      </rPr>
      <t xml:space="preserve">      </t>
    </r>
    <r>
      <rPr>
        <sz val="9.5"/>
        <rFont val="ＭＳ Ｐ明朝"/>
        <family val="1"/>
        <charset val="128"/>
      </rPr>
      <t xml:space="preserve">16</t>
    </r>
  </si>
  <si>
    <r>
      <rPr>
        <sz val="9.5"/>
        <rFont val="ＭＳ 明朝"/>
        <family val="1"/>
        <charset val="128"/>
      </rPr>
      <t xml:space="preserve">  </t>
    </r>
    <r>
      <rPr>
        <sz val="9.5"/>
        <rFont val="ＭＳ Ｐ明朝"/>
        <family val="1"/>
        <charset val="128"/>
      </rPr>
      <t xml:space="preserve">05</t>
    </r>
    <r>
      <rPr>
        <sz val="9.5"/>
        <rFont val="ＭＳ 明朝"/>
        <family val="1"/>
        <charset val="128"/>
      </rPr>
      <t xml:space="preserve">      </t>
    </r>
    <r>
      <rPr>
        <sz val="9.5"/>
        <rFont val="ＭＳ Ｐ明朝"/>
        <family val="1"/>
        <charset val="128"/>
      </rPr>
      <t xml:space="preserve">17</t>
    </r>
  </si>
  <si>
    <r>
      <rPr>
        <sz val="9.5"/>
        <rFont val="ＭＳ 明朝"/>
        <family val="1"/>
        <charset val="128"/>
      </rPr>
      <t xml:space="preserve">  </t>
    </r>
    <r>
      <rPr>
        <sz val="9.5"/>
        <rFont val="ＭＳ Ｐ明朝"/>
        <family val="1"/>
        <charset val="128"/>
      </rPr>
      <t xml:space="preserve">06</t>
    </r>
    <r>
      <rPr>
        <sz val="9.5"/>
        <rFont val="ＭＳ 明朝"/>
        <family val="1"/>
        <charset val="128"/>
      </rPr>
      <t xml:space="preserve">      </t>
    </r>
    <r>
      <rPr>
        <sz val="9.5"/>
        <rFont val="ＭＳ Ｐ明朝"/>
        <family val="1"/>
        <charset val="128"/>
      </rPr>
      <t xml:space="preserve">18</t>
    </r>
  </si>
  <si>
    <t xml:space="preserve">3　自然-人工・区別にみた年次別死産数及び死産率(出産千対）（つづき）</t>
  </si>
  <si>
    <t xml:space="preserve">　自然死産</t>
  </si>
  <si>
    <t xml:space="preserve">自然死産数</t>
  </si>
  <si>
    <t xml:space="preserve">中央</t>
  </si>
  <si>
    <t xml:space="preserve">北</t>
  </si>
  <si>
    <t xml:space="preserve">東</t>
  </si>
  <si>
    <t xml:space="preserve">白石</t>
  </si>
  <si>
    <t xml:space="preserve">厚別</t>
  </si>
  <si>
    <t xml:space="preserve">豊平</t>
  </si>
  <si>
    <t xml:space="preserve">清田</t>
  </si>
  <si>
    <t xml:space="preserve">南</t>
  </si>
  <si>
    <t xml:space="preserve">西</t>
  </si>
  <si>
    <t xml:space="preserve">手稲</t>
  </si>
  <si>
    <t xml:space="preserve">  14  1） 26</t>
  </si>
  <si>
    <t xml:space="preserve">  15  1） 27</t>
  </si>
  <si>
    <t xml:space="preserve">自然死産率</t>
  </si>
  <si>
    <t xml:space="preserve">1) 自然死産・人口死産の別の不明（1胎）については、自然死産に計上している。</t>
  </si>
  <si>
    <t xml:space="preserve">　人工死産</t>
  </si>
  <si>
    <t xml:space="preserve">人工死産数</t>
  </si>
  <si>
    <t xml:space="preserve">人工死産率</t>
  </si>
  <si>
    <t xml:space="preserve">4　月・自然－人工別にみた区別死産数</t>
  </si>
  <si>
    <t xml:space="preserve">平成30年</t>
  </si>
  <si>
    <t xml:space="preserve">区</t>
  </si>
  <si>
    <t xml:space="preserve">1 月</t>
  </si>
  <si>
    <t xml:space="preserve">2 月</t>
  </si>
  <si>
    <t xml:space="preserve">3 月</t>
  </si>
  <si>
    <t xml:space="preserve">4 月</t>
  </si>
  <si>
    <t xml:space="preserve">5 月</t>
  </si>
  <si>
    <t xml:space="preserve">6 月</t>
  </si>
  <si>
    <t xml:space="preserve">7 月</t>
  </si>
  <si>
    <t xml:space="preserve">8 月</t>
  </si>
  <si>
    <t xml:space="preserve">9 月</t>
  </si>
  <si>
    <t xml:space="preserve">10月</t>
  </si>
  <si>
    <t xml:space="preserve">11月</t>
  </si>
  <si>
    <t xml:space="preserve">12月</t>
  </si>
  <si>
    <t xml:space="preserve">5　月・自然－人工別にみた区別死産率(出産千対）</t>
  </si>
  <si>
    <t xml:space="preserve">6　自然-人工・出生の場所別にみた年次別死産数及び百分率</t>
  </si>
  <si>
    <t xml:space="preserve">病院</t>
  </si>
  <si>
    <t xml:space="preserve">診療所</t>
  </si>
  <si>
    <t xml:space="preserve">助産所</t>
  </si>
  <si>
    <t xml:space="preserve">自宅</t>
  </si>
  <si>
    <t xml:space="preserve">その他</t>
  </si>
  <si>
    <t xml:space="preserve">  15   1）26</t>
  </si>
  <si>
    <t xml:space="preserve">  15   1）27</t>
  </si>
  <si>
    <t xml:space="preserve">百分率</t>
  </si>
  <si>
    <t xml:space="preserve">7　自然－人工別にみた母の年齢（5歳階級)別死産数・死産率（出産千対）及び百分率</t>
  </si>
  <si>
    <t xml:space="preserve">母の年齢</t>
  </si>
  <si>
    <t xml:space="preserve">総　　　　　　　　数</t>
  </si>
  <si>
    <t xml:space="preserve">自　　然　　死　　産</t>
  </si>
  <si>
    <t xml:space="preserve">人　　工　　死　　産</t>
  </si>
  <si>
    <t xml:space="preserve">総　　数</t>
  </si>
  <si>
    <t xml:space="preserve">19歳以下</t>
  </si>
  <si>
    <t xml:space="preserve">20～24</t>
  </si>
  <si>
    <t xml:space="preserve">25～29</t>
  </si>
  <si>
    <t xml:space="preserve">30～34</t>
  </si>
  <si>
    <t xml:space="preserve">35～39</t>
  </si>
  <si>
    <t xml:space="preserve">40～44</t>
  </si>
  <si>
    <t xml:space="preserve">45～49</t>
  </si>
  <si>
    <t xml:space="preserve">50歳～</t>
  </si>
  <si>
    <t xml:space="preserve">不　　詳</t>
  </si>
  <si>
    <t xml:space="preserve">～14歳</t>
  </si>
  <si>
    <t xml:space="preserve">15～19</t>
  </si>
  <si>
    <t xml:space="preserve">50～</t>
  </si>
  <si>
    <t xml:space="preserve">8　自然-人工・妊娠期間別にみた年次別死産数及び百分率</t>
  </si>
  <si>
    <t xml:space="preserve">　総　数</t>
  </si>
  <si>
    <t xml:space="preserve">満12～
15週</t>
  </si>
  <si>
    <t xml:space="preserve">16～
　19週</t>
  </si>
  <si>
    <t xml:space="preserve">20～
　23週</t>
  </si>
  <si>
    <t xml:space="preserve">24～
　27週</t>
  </si>
  <si>
    <t xml:space="preserve">28～
　31週</t>
  </si>
  <si>
    <t xml:space="preserve">32～
　35週</t>
  </si>
  <si>
    <t xml:space="preserve">36～
　39週</t>
  </si>
  <si>
    <t xml:space="preserve">40週
　 ～</t>
  </si>
  <si>
    <t xml:space="preserve">(再　　掲）</t>
  </si>
  <si>
    <t xml:space="preserve">早期(満37週未満）</t>
  </si>
  <si>
    <t xml:space="preserve">正期</t>
  </si>
  <si>
    <t xml:space="preserve">過期</t>
  </si>
  <si>
    <t xml:space="preserve">満22週
未　 満</t>
  </si>
  <si>
    <t xml:space="preserve">22～
 27週</t>
  </si>
  <si>
    <t xml:space="preserve">28～
 31週</t>
  </si>
  <si>
    <t xml:space="preserve">32～
 36週</t>
  </si>
  <si>
    <t xml:space="preserve">37～
 41週</t>
  </si>
  <si>
    <t xml:space="preserve">42週
　 ～</t>
  </si>
  <si>
    <t xml:space="preserve">1993   平成5年</t>
  </si>
  <si>
    <t xml:space="preserve">  15   1) 26</t>
  </si>
  <si>
    <t xml:space="preserve">  15   1) 27</t>
  </si>
  <si>
    <t xml:space="preserve">8　自然-人工・妊娠期間別にみた年次別死産数及び百分率(つづき）</t>
  </si>
  <si>
    <t xml:space="preserve">  16  　  28</t>
  </si>
  <si>
    <t xml:space="preserve">1)　満28週未満</t>
  </si>
  <si>
    <t xml:space="preserve">9　自然－人工・妊娠期間別にみた死産原因別死産数</t>
  </si>
  <si>
    <r>
      <rPr>
        <sz val="8"/>
        <rFont val="ＭＳ Ｐ明朝"/>
        <family val="1"/>
        <charset val="128"/>
      </rPr>
      <t xml:space="preserve">死</t>
    </r>
    <r>
      <rPr>
        <sz val="6"/>
        <rFont val="ＭＳ Ｐ明朝"/>
        <family val="1"/>
        <charset val="128"/>
      </rPr>
      <t xml:space="preserve"> </t>
    </r>
    <r>
      <rPr>
        <sz val="8"/>
        <rFont val="ＭＳ Ｐ明朝"/>
        <family val="1"/>
        <charset val="128"/>
      </rPr>
      <t xml:space="preserve">因</t>
    </r>
    <r>
      <rPr>
        <sz val="6"/>
        <rFont val="ＭＳ Ｐ明朝"/>
        <family val="1"/>
        <charset val="128"/>
      </rPr>
      <t xml:space="preserve"> </t>
    </r>
    <r>
      <rPr>
        <sz val="8"/>
        <rFont val="ＭＳ Ｐ明朝"/>
        <family val="1"/>
        <charset val="128"/>
      </rPr>
      <t xml:space="preserve">基</t>
    </r>
    <r>
      <rPr>
        <sz val="6"/>
        <rFont val="ＭＳ Ｐ明朝"/>
        <family val="1"/>
        <charset val="128"/>
      </rPr>
      <t xml:space="preserve"> </t>
    </r>
    <r>
      <rPr>
        <sz val="8"/>
        <rFont val="ＭＳ Ｐ明朝"/>
        <family val="1"/>
        <charset val="128"/>
      </rPr>
      <t xml:space="preserve">本
分類コード</t>
    </r>
  </si>
  <si>
    <t xml:space="preserve">死産原因</t>
  </si>
  <si>
    <t xml:space="preserve">満12～
　15週</t>
  </si>
  <si>
    <t xml:space="preserve">１6～１9週</t>
  </si>
  <si>
    <t xml:space="preserve">20～23週</t>
  </si>
  <si>
    <t xml:space="preserve">24～27週</t>
  </si>
  <si>
    <t xml:space="preserve">28～31週</t>
  </si>
  <si>
    <t xml:space="preserve">32～35週</t>
  </si>
  <si>
    <t xml:space="preserve">36～39週</t>
  </si>
  <si>
    <t xml:space="preserve">40週～</t>
  </si>
  <si>
    <t xml:space="preserve">不　詳</t>
  </si>
  <si>
    <t xml:space="preserve">早　　　期　(満37週未満)</t>
  </si>
  <si>
    <t xml:space="preserve">22週未満</t>
  </si>
  <si>
    <t xml:space="preserve">22～27週</t>
  </si>
  <si>
    <t xml:space="preserve">32～36週</t>
  </si>
  <si>
    <t xml:space="preserve">37～41週</t>
  </si>
  <si>
    <t xml:space="preserve">42週～</t>
  </si>
  <si>
    <t xml:space="preserve">総　　　数</t>
  </si>
  <si>
    <r>
      <rPr>
        <sz val="8"/>
        <rFont val="ＭＳ 明朝"/>
        <family val="1"/>
        <charset val="128"/>
      </rPr>
      <t xml:space="preserve">自</t>
    </r>
    <r>
      <rPr>
        <sz val="6"/>
        <rFont val="ＭＳ 明朝"/>
        <family val="1"/>
        <charset val="128"/>
      </rPr>
      <t xml:space="preserve"> </t>
    </r>
    <r>
      <rPr>
        <sz val="8"/>
        <rFont val="ＭＳ 明朝"/>
        <family val="1"/>
        <charset val="128"/>
      </rPr>
      <t xml:space="preserve">然</t>
    </r>
    <r>
      <rPr>
        <sz val="6"/>
        <rFont val="ＭＳ 明朝"/>
        <family val="1"/>
        <charset val="128"/>
      </rPr>
      <t xml:space="preserve"> </t>
    </r>
    <r>
      <rPr>
        <sz val="8"/>
        <rFont val="ＭＳ 明朝"/>
        <family val="1"/>
        <charset val="128"/>
      </rPr>
      <t xml:space="preserve">死</t>
    </r>
    <r>
      <rPr>
        <sz val="6"/>
        <rFont val="ＭＳ 明朝"/>
        <family val="1"/>
        <charset val="128"/>
      </rPr>
      <t xml:space="preserve"> </t>
    </r>
    <r>
      <rPr>
        <sz val="8"/>
        <rFont val="ＭＳ 明朝"/>
        <family val="1"/>
        <charset val="128"/>
      </rPr>
      <t xml:space="preserve">産</t>
    </r>
  </si>
  <si>
    <t xml:space="preserve">ⅩⅥ</t>
  </si>
  <si>
    <t xml:space="preserve">周産期に発生した病態</t>
  </si>
  <si>
    <t xml:space="preserve">Ｐ00-Ｐ04</t>
  </si>
  <si>
    <t xml:space="preserve">母体側要因並びに妊娠及び分娩の合併症により影響を受けた胎児及び新生児</t>
  </si>
  <si>
    <t xml:space="preserve">(再掲)</t>
  </si>
  <si>
    <t xml:space="preserve">P00</t>
  </si>
  <si>
    <t xml:space="preserve">現在の妊娠とは無関係の場合もありうる母体の病態により影響を受けた胎児及び新生児</t>
  </si>
  <si>
    <t xml:space="preserve">P01</t>
  </si>
  <si>
    <t xml:space="preserve">母体の妊娠合併症により影響を受けた胎児及び新生児</t>
  </si>
  <si>
    <t xml:space="preserve">P02</t>
  </si>
  <si>
    <t xml:space="preserve">胎盤、臍帯及び卵膜の合併症により影響を受けた胎児及び新生児</t>
  </si>
  <si>
    <t xml:space="preserve">P03</t>
  </si>
  <si>
    <t xml:space="preserve">その他の分娩合併症により影響を受けた胎児及び新生児</t>
  </si>
  <si>
    <t xml:space="preserve">P04</t>
  </si>
  <si>
    <t xml:space="preserve">胎盤又は母乳を介して有害な影響を受けた胎児及び新生児</t>
  </si>
  <si>
    <t xml:space="preserve">Ｐ05-Ｐ08</t>
  </si>
  <si>
    <t xml:space="preserve">妊娠期間及び胎児発育に関連する障害</t>
  </si>
  <si>
    <t xml:space="preserve">Ｐ10-Ｐ15</t>
  </si>
  <si>
    <r>
      <rPr>
        <sz val="8"/>
        <rFont val="ＭＳ 明朝"/>
        <family val="1"/>
        <charset val="128"/>
      </rPr>
      <t xml:space="preserve">出</t>
    </r>
    <r>
      <rPr>
        <sz val="6"/>
        <rFont val="ＭＳ 明朝"/>
        <family val="1"/>
        <charset val="128"/>
      </rPr>
      <t xml:space="preserve"> </t>
    </r>
    <r>
      <rPr>
        <sz val="8"/>
        <rFont val="ＭＳ 明朝"/>
        <family val="1"/>
        <charset val="128"/>
      </rPr>
      <t xml:space="preserve">産</t>
    </r>
    <r>
      <rPr>
        <sz val="6"/>
        <rFont val="ＭＳ 明朝"/>
        <family val="1"/>
        <charset val="128"/>
      </rPr>
      <t xml:space="preserve"> </t>
    </r>
    <r>
      <rPr>
        <sz val="8"/>
        <rFont val="ＭＳ 明朝"/>
        <family val="1"/>
        <charset val="128"/>
      </rPr>
      <t xml:space="preserve">外</t>
    </r>
    <r>
      <rPr>
        <sz val="6"/>
        <rFont val="ＭＳ 明朝"/>
        <family val="1"/>
        <charset val="128"/>
      </rPr>
      <t xml:space="preserve"> </t>
    </r>
    <r>
      <rPr>
        <sz val="8"/>
        <rFont val="ＭＳ 明朝"/>
        <family val="1"/>
        <charset val="128"/>
      </rPr>
      <t xml:space="preserve">傷</t>
    </r>
  </si>
  <si>
    <t xml:space="preserve">Ｐ20-Ｐ29</t>
  </si>
  <si>
    <t xml:space="preserve">周産期に特異的な呼吸障害及び心血管障害</t>
  </si>
  <si>
    <t xml:space="preserve">Ｐ35-Ｐ39</t>
  </si>
  <si>
    <t xml:space="preserve">周産期に特異的な感染症</t>
  </si>
  <si>
    <t xml:space="preserve">Ｐ50-Ｐ61</t>
  </si>
  <si>
    <t xml:space="preserve">胎児及び新生児の出血性障害及び血液障害</t>
  </si>
  <si>
    <t xml:space="preserve">Ｐ70-Ｐ74</t>
  </si>
  <si>
    <t xml:space="preserve">胎児及び新生児に特異的な一過性の内分泌障害及び代謝障害</t>
  </si>
  <si>
    <t xml:space="preserve">Ｐ76-Ｐ78</t>
  </si>
  <si>
    <t xml:space="preserve">胎児及び新生児の消化器系障害</t>
  </si>
  <si>
    <t xml:space="preserve">Ｐ80-Ｐ83</t>
  </si>
  <si>
    <t xml:space="preserve">胎児及び新生児の外皮及び体温調節に関連する病態</t>
  </si>
  <si>
    <t xml:space="preserve">Ｐ90-Ｐ96</t>
  </si>
  <si>
    <t xml:space="preserve">周産期に発生したその他の障害</t>
  </si>
  <si>
    <t xml:space="preserve">ⅩⅦ</t>
  </si>
  <si>
    <t xml:space="preserve">先天奇形、変形及び染色体異常</t>
  </si>
  <si>
    <t xml:space="preserve">Q00-Q07</t>
  </si>
  <si>
    <t xml:space="preserve">神経系の先天奇形</t>
  </si>
  <si>
    <t xml:space="preserve">Q10-Q18</t>
  </si>
  <si>
    <t xml:space="preserve">眼、耳、顔面及び頚部の先天奇形</t>
  </si>
  <si>
    <t xml:space="preserve">Q20-Q28</t>
  </si>
  <si>
    <t xml:space="preserve">循環器系の先天奇形</t>
  </si>
  <si>
    <t xml:space="preserve">Q30-Q34</t>
  </si>
  <si>
    <t xml:space="preserve">呼吸器系の先天奇形</t>
  </si>
  <si>
    <t xml:space="preserve">Q35-Q37</t>
  </si>
  <si>
    <t xml:space="preserve">唇裂及び口蓋裂</t>
  </si>
  <si>
    <t xml:space="preserve">Q38-Q45</t>
  </si>
  <si>
    <t xml:space="preserve">消化器系のその他の先天奇形</t>
  </si>
  <si>
    <t xml:space="preserve">Q50-Q56</t>
  </si>
  <si>
    <t xml:space="preserve">性器の先天奇形</t>
  </si>
  <si>
    <t xml:space="preserve">Q60-Q64</t>
  </si>
  <si>
    <t xml:space="preserve">尿路系の先天奇形</t>
  </si>
  <si>
    <t xml:space="preserve">Q65-Q79</t>
  </si>
  <si>
    <t xml:space="preserve">筋骨格系の先天奇形及び変形</t>
  </si>
  <si>
    <t xml:space="preserve">Q80-Q89</t>
  </si>
  <si>
    <t xml:space="preserve">その他の先天奇形</t>
  </si>
  <si>
    <t xml:space="preserve">Q90-Q99</t>
  </si>
  <si>
    <t xml:space="preserve">染色体異常、その他に分類されないもの</t>
  </si>
  <si>
    <t xml:space="preserve">Ⅰ</t>
  </si>
  <si>
    <t xml:space="preserve">感染症及び寄生虫症</t>
  </si>
  <si>
    <t xml:space="preserve">Ⅱ</t>
  </si>
  <si>
    <t xml:space="preserve">新　生　物</t>
  </si>
  <si>
    <t xml:space="preserve">Ⅲ</t>
  </si>
  <si>
    <t xml:space="preserve">血液及び造血器の疾患並びに免疫機構の障害</t>
  </si>
  <si>
    <t xml:space="preserve">Ⅳ</t>
  </si>
  <si>
    <t xml:space="preserve">内分泌、栄養及び代謝疾患</t>
  </si>
  <si>
    <t xml:space="preserve">Ⅴ</t>
  </si>
  <si>
    <t xml:space="preserve">精神及び行動の障害</t>
  </si>
  <si>
    <t xml:space="preserve">Ⅵ</t>
  </si>
  <si>
    <t xml:space="preserve">神経系の疾患</t>
  </si>
  <si>
    <t xml:space="preserve">Ⅶ</t>
  </si>
  <si>
    <t xml:space="preserve">眼及び付属器の疾患</t>
  </si>
  <si>
    <t xml:space="preserve">Ⅷ</t>
  </si>
  <si>
    <t xml:space="preserve">耳及び乳様突起の疾患</t>
  </si>
  <si>
    <t xml:space="preserve">Ⅸ</t>
  </si>
  <si>
    <t xml:space="preserve">循環器系の疾患</t>
  </si>
  <si>
    <t xml:space="preserve">Ⅹ</t>
  </si>
  <si>
    <t xml:space="preserve">呼吸器系の疾患</t>
  </si>
  <si>
    <t xml:space="preserve">ⅩⅠ</t>
  </si>
  <si>
    <t xml:space="preserve">消化器系の疾患</t>
  </si>
  <si>
    <t xml:space="preserve">ⅩⅡ</t>
  </si>
  <si>
    <t xml:space="preserve">皮膚及び皮下組織の疾患</t>
  </si>
  <si>
    <t xml:space="preserve">ⅩⅢ</t>
  </si>
  <si>
    <t xml:space="preserve">筋骨格系及び結合組織の疾患</t>
  </si>
  <si>
    <t xml:space="preserve">ⅩⅣ</t>
  </si>
  <si>
    <t xml:space="preserve">尿路性器系の疾患</t>
  </si>
  <si>
    <t xml:space="preserve">ⅩⅧ</t>
  </si>
  <si>
    <t xml:space="preserve">症状、微候及び異常臨床所見・異常検査所見で他に分類されないもの</t>
  </si>
  <si>
    <r>
      <rPr>
        <sz val="8"/>
        <rFont val="ＭＳ 明朝"/>
        <family val="1"/>
        <charset val="128"/>
      </rPr>
      <t xml:space="preserve">人</t>
    </r>
    <r>
      <rPr>
        <sz val="6"/>
        <rFont val="ＭＳ 明朝"/>
        <family val="1"/>
        <charset val="128"/>
      </rPr>
      <t xml:space="preserve"> </t>
    </r>
    <r>
      <rPr>
        <sz val="8"/>
        <rFont val="ＭＳ 明朝"/>
        <family val="1"/>
        <charset val="128"/>
      </rPr>
      <t xml:space="preserve">工</t>
    </r>
    <r>
      <rPr>
        <sz val="6"/>
        <rFont val="ＭＳ 明朝"/>
        <family val="1"/>
        <charset val="128"/>
      </rPr>
      <t xml:space="preserve"> </t>
    </r>
    <r>
      <rPr>
        <sz val="8"/>
        <rFont val="ＭＳ 明朝"/>
        <family val="1"/>
        <charset val="128"/>
      </rPr>
      <t xml:space="preserve">死</t>
    </r>
    <r>
      <rPr>
        <sz val="6"/>
        <rFont val="ＭＳ 明朝"/>
        <family val="1"/>
        <charset val="128"/>
      </rPr>
      <t xml:space="preserve"> </t>
    </r>
    <r>
      <rPr>
        <sz val="8"/>
        <rFont val="ＭＳ 明朝"/>
        <family val="1"/>
        <charset val="128"/>
      </rPr>
      <t xml:space="preserve">産</t>
    </r>
  </si>
  <si>
    <t xml:space="preserve">P00-P04</t>
  </si>
  <si>
    <t xml:space="preserve">P97</t>
  </si>
  <si>
    <t xml:space="preserve">母体保護法による人工妊娠中絶、母体の病態によらないもの</t>
  </si>
  <si>
    <t xml:space="preserve">７　自然－人工・嫡出子-嫡出でない子別にみた区別死産数及び百分率</t>
  </si>
  <si>
    <t xml:space="preserve">総　　　　　　　　　　数</t>
  </si>
  <si>
    <t xml:space="preserve">総　数</t>
  </si>
  <si>
    <t xml:space="preserve">嫡出子</t>
  </si>
  <si>
    <t xml:space="preserve">嫡出でない子</t>
  </si>
  <si>
    <t xml:space="preserve">清田　</t>
  </si>
</sst>
</file>

<file path=xl/styles.xml><?xml version="1.0" encoding="utf-8"?>
<styleSheet xmlns="http://schemas.openxmlformats.org/spreadsheetml/2006/main">
  <numFmts count="31">
    <numFmt numFmtId="164" formatCode="General"/>
    <numFmt numFmtId="165" formatCode="#,##0;[RED]\-#,##0"/>
    <numFmt numFmtId="166" formatCode="@"/>
    <numFmt numFmtId="167" formatCode="_(* #,##0_);_(* \(#,##0\);_(* \-_);_(@_)"/>
    <numFmt numFmtId="168" formatCode="_ * #,##0.0_ ;_ * \-#,##0.0_ ;_ * \-?_ ;_ @_ "/>
    <numFmt numFmtId="169" formatCode="_*&quot;1)   &quot;#,##0_ ;_ * \-#,##0_ ;_ * \-_ ;_ @_ "/>
    <numFmt numFmtId="170" formatCode="_*&quot;1)  &quot;#,##0_ ;_ * \-#,##0_ ;_ * \-_ ;_ @_ "/>
    <numFmt numFmtId="171" formatCode="0.0_ "/>
    <numFmt numFmtId="172" formatCode="#,##0_ "/>
    <numFmt numFmtId="173" formatCode="#,##0.0_ "/>
    <numFmt numFmtId="174" formatCode="_ * #,##0;_ * \-#,##0;_ * \-;_ @_ "/>
    <numFmt numFmtId="175" formatCode="_ * #,##0;_ * \-#,##0_ ;_ * \-_ ;_ @"/>
    <numFmt numFmtId="176" formatCode="&quot;1)  &quot;#,##0;_ * \-#,##0;_ * \-;_ @_ "/>
    <numFmt numFmtId="177" formatCode="&quot;2)  &quot;#,##0;_ * \-#,##0;_ * \-;_ @_ "/>
    <numFmt numFmtId="178" formatCode="&quot;3)  &quot;#,##0;_ * \-#,##0;_ * \-;_ @_ "/>
    <numFmt numFmtId="179" formatCode="_ * #,##0.0;_ * \-#,##0.0;_ * &quot;- &quot;"/>
    <numFmt numFmtId="180" formatCode="&quot;1)   &quot;#,##0;_ * \-#,##0;_ * \-;_ @_ "/>
    <numFmt numFmtId="181" formatCode="&quot;2)   &quot;#,##0;_ * \-#,##0;_ * \-;_ @_ "/>
    <numFmt numFmtId="182" formatCode="&quot;3)   &quot;#,##0;_ * \-#,##0;_ * \-;_ @_ "/>
    <numFmt numFmtId="183" formatCode="_ * #,##0;_ * \-#,##0_ ;_ * \-;_ @"/>
    <numFmt numFmtId="184" formatCode="_ * #,##0.0;_ * \-#,##0.0_ ;_ * \-;_ @_ "/>
    <numFmt numFmtId="185" formatCode="_ * #,##0.0_ ;_ * \-#,##0.0_ ;_ * \-_ ;_ @_ "/>
    <numFmt numFmtId="186" formatCode="_ * #,##0;_ * \-#,##0_ ;_ * \-_ ;_ @_ "/>
    <numFmt numFmtId="187" formatCode="_ * #,##0;_ * \-#,##0_ ;_ * \-;_ @_ "/>
    <numFmt numFmtId="188" formatCode="_*&quot;1)     &quot;#,##0;_ * \-#,##0_ ;_ * \-_ ;_ @_ "/>
    <numFmt numFmtId="189" formatCode="_*&quot;1)        &quot;#,##0;_ * \-#,##0_ ;_ * \-_ ;_ @_ "/>
    <numFmt numFmtId="190" formatCode="&quot;1)    &quot;#,##0.0;_ * \-#,##0.0;_ * \-;_ @_ "/>
    <numFmt numFmtId="191" formatCode="&quot;1)       &quot;#,##0.0;_ * \-#,##0.0;_ * \-;_ @_ "/>
    <numFmt numFmtId="192" formatCode="_ * #,##0_ ;_ * \-#,##0_ ;_ * \-?_ ;_ @_ "/>
    <numFmt numFmtId="193" formatCode="&quot;1)      &quot;#,##0.0;_ * \-#,##0.0;_ * \-;_ @_ "/>
    <numFmt numFmtId="194" formatCode="0_);[RED]\(0\)"/>
  </numFmts>
  <fonts count="33">
    <font>
      <sz val="11"/>
      <name val="ＭＳ Ｐゴシック"/>
      <family val="3"/>
      <charset val="128"/>
    </font>
    <font>
      <sz val="10"/>
      <name val="Arial"/>
      <family val="0"/>
      <charset val="128"/>
    </font>
    <font>
      <sz val="10"/>
      <name val="Arial"/>
      <family val="0"/>
      <charset val="128"/>
    </font>
    <font>
      <sz val="10"/>
      <name val="Arial"/>
      <family val="0"/>
      <charset val="128"/>
    </font>
    <font>
      <sz val="11"/>
      <name val="ＭＳ Ｐ明朝"/>
      <family val="1"/>
      <charset val="128"/>
    </font>
    <font>
      <sz val="14"/>
      <name val="ＭＳ Ｐゴシック"/>
      <family val="3"/>
      <charset val="128"/>
    </font>
    <font>
      <sz val="12"/>
      <name val="ＭＳ ゴシック"/>
      <family val="3"/>
      <charset val="128"/>
    </font>
    <font>
      <sz val="10"/>
      <name val="ＭＳ Ｐ明朝"/>
      <family val="1"/>
      <charset val="128"/>
    </font>
    <font>
      <sz val="10"/>
      <name val="ＭＳ 明朝"/>
      <family val="1"/>
      <charset val="128"/>
    </font>
    <font>
      <sz val="11"/>
      <color rgb="FF0000FF"/>
      <name val="ＭＳ Ｐ明朝"/>
      <family val="1"/>
      <charset val="128"/>
    </font>
    <font>
      <sz val="10"/>
      <name val="ＭＳ Ｐゴシック"/>
      <family val="3"/>
      <charset val="128"/>
    </font>
    <font>
      <sz val="10"/>
      <name val="ＭＳ ゴシック"/>
      <family val="3"/>
      <charset val="128"/>
    </font>
    <font>
      <sz val="11"/>
      <color rgb="FF0000FF"/>
      <name val="ＭＳ Ｐゴシック"/>
      <family val="3"/>
      <charset val="128"/>
    </font>
    <font>
      <sz val="12"/>
      <name val="ＭＳ Ｐゴシック"/>
      <family val="3"/>
      <charset val="128"/>
    </font>
    <font>
      <sz val="9"/>
      <name val="ＭＳ 明朝"/>
      <family val="1"/>
      <charset val="128"/>
    </font>
    <font>
      <sz val="10.5"/>
      <color rgb="FF0000FF"/>
      <name val="ＭＳ Ｐ明朝"/>
      <family val="1"/>
      <charset val="128"/>
    </font>
    <font>
      <sz val="11"/>
      <color rgb="FFFF6600"/>
      <name val="ＭＳ Ｐゴシック"/>
      <family val="3"/>
      <charset val="128"/>
    </font>
    <font>
      <sz val="9.5"/>
      <name val="ＭＳ 明朝"/>
      <family val="1"/>
      <charset val="128"/>
    </font>
    <font>
      <sz val="9.5"/>
      <name val="ＭＳ Ｐ明朝"/>
      <family val="1"/>
      <charset val="128"/>
    </font>
    <font>
      <sz val="10"/>
      <color rgb="FFFF6600"/>
      <name val="ＭＳ Ｐゴシック"/>
      <family val="3"/>
      <charset val="128"/>
    </font>
    <font>
      <sz val="8"/>
      <color rgb="FFFF6600"/>
      <name val="ＭＳ Ｐゴシック"/>
      <family val="3"/>
      <charset val="128"/>
    </font>
    <font>
      <sz val="9"/>
      <color rgb="FFFF6600"/>
      <name val="ＭＳ Ｐゴシック"/>
      <family val="3"/>
      <charset val="128"/>
    </font>
    <font>
      <sz val="9"/>
      <name val="ＭＳ Ｐ明朝"/>
      <family val="1"/>
      <charset val="128"/>
    </font>
    <font>
      <sz val="10"/>
      <color rgb="FF0000FF"/>
      <name val="ＭＳ Ｐ明朝"/>
      <family val="1"/>
      <charset val="128"/>
    </font>
    <font>
      <sz val="10"/>
      <color rgb="FF0000FF"/>
      <name val="ＭＳ Ｐゴシック"/>
      <family val="3"/>
      <charset val="128"/>
    </font>
    <font>
      <sz val="9"/>
      <name val="ＭＳ Ｐゴシック"/>
      <family val="3"/>
      <charset val="128"/>
    </font>
    <font>
      <sz val="8"/>
      <name val="ＭＳ Ｐ明朝"/>
      <family val="1"/>
      <charset val="128"/>
    </font>
    <font>
      <sz val="6"/>
      <name val="ＭＳ Ｐ明朝"/>
      <family val="1"/>
      <charset val="128"/>
    </font>
    <font>
      <sz val="8"/>
      <name val="ＭＳ 明朝"/>
      <family val="1"/>
      <charset val="128"/>
    </font>
    <font>
      <sz val="9"/>
      <color rgb="FF0000FF"/>
      <name val="ＭＳ Ｐゴシック"/>
      <family val="3"/>
      <charset val="128"/>
    </font>
    <font>
      <sz val="9"/>
      <color rgb="FF0000FF"/>
      <name val="ＭＳ Ｐ明朝"/>
      <family val="1"/>
      <charset val="128"/>
    </font>
    <font>
      <sz val="6"/>
      <name val="ＭＳ 明朝"/>
      <family val="1"/>
      <charset val="128"/>
    </font>
    <font>
      <sz val="8"/>
      <name val="ＭＳ Ｐゴシック"/>
      <family val="3"/>
      <charset val="128"/>
    </font>
  </fonts>
  <fills count="3">
    <fill>
      <patternFill patternType="none"/>
    </fill>
    <fill>
      <patternFill patternType="gray125"/>
    </fill>
    <fill>
      <patternFill patternType="solid">
        <fgColor rgb="FFFFFF99"/>
        <bgColor rgb="FFFFFFCC"/>
      </patternFill>
    </fill>
  </fills>
  <borders count="39">
    <border diagonalUp="false" diagonalDown="false">
      <left/>
      <right/>
      <top/>
      <bottom/>
      <diagonal/>
    </border>
    <border diagonalUp="false" diagonalDown="false">
      <left/>
      <right style="hair"/>
      <top style="thin"/>
      <bottom style="hair"/>
      <diagonal/>
    </border>
    <border diagonalUp="false" diagonalDown="false">
      <left style="hair"/>
      <right style="hair"/>
      <top style="thin"/>
      <bottom style="hair"/>
      <diagonal/>
    </border>
    <border diagonalUp="false" diagonalDown="false">
      <left style="hair"/>
      <right/>
      <top style="thin"/>
      <bottom style="hair"/>
      <diagonal/>
    </border>
    <border diagonalUp="false" diagonalDown="false">
      <left style="hair"/>
      <right style="hair"/>
      <top style="hair"/>
      <bottom style="hair"/>
      <diagonal/>
    </border>
    <border diagonalUp="false" diagonalDown="false">
      <left/>
      <right style="hair"/>
      <top style="hair"/>
      <bottom/>
      <diagonal/>
    </border>
    <border diagonalUp="false" diagonalDown="false">
      <left style="hair"/>
      <right style="hair"/>
      <top style="hair"/>
      <bottom/>
      <diagonal/>
    </border>
    <border diagonalUp="false" diagonalDown="false">
      <left style="hair"/>
      <right/>
      <top style="hair"/>
      <bottom/>
      <diagonal/>
    </border>
    <border diagonalUp="false" diagonalDown="false">
      <left/>
      <right style="hair"/>
      <top/>
      <bottom/>
      <diagonal/>
    </border>
    <border diagonalUp="false" diagonalDown="false">
      <left style="hair"/>
      <right style="hair"/>
      <top/>
      <bottom/>
      <diagonal/>
    </border>
    <border diagonalUp="false" diagonalDown="false">
      <left style="hair"/>
      <right/>
      <top/>
      <bottom/>
      <diagonal/>
    </border>
    <border diagonalUp="false" diagonalDown="false">
      <left/>
      <right style="hair"/>
      <top/>
      <bottom style="thin"/>
      <diagonal/>
    </border>
    <border diagonalUp="false" diagonalDown="false">
      <left style="hair"/>
      <right style="hair"/>
      <top/>
      <bottom style="thin"/>
      <diagonal/>
    </border>
    <border diagonalUp="false" diagonalDown="false">
      <left style="hair"/>
      <right/>
      <top/>
      <bottom style="thin"/>
      <diagonal/>
    </border>
    <border diagonalUp="false" diagonalDown="false">
      <left/>
      <right/>
      <top style="thin"/>
      <bottom style="hair"/>
      <diagonal/>
    </border>
    <border diagonalUp="false" diagonalDown="false">
      <left style="hair"/>
      <right/>
      <top style="hair"/>
      <bottom style="hair"/>
      <diagonal/>
    </border>
    <border diagonalUp="false" diagonalDown="false">
      <left/>
      <right/>
      <top style="hair"/>
      <bottom/>
      <diagonal/>
    </border>
    <border diagonalUp="false" diagonalDown="false">
      <left style="hair"/>
      <right style="double">
        <color rgb="FFFF6600"/>
      </right>
      <top/>
      <bottom/>
      <diagonal/>
    </border>
    <border diagonalUp="false" diagonalDown="false">
      <left style="double">
        <color rgb="FFFF6600"/>
      </left>
      <right/>
      <top/>
      <bottom/>
      <diagonal/>
    </border>
    <border diagonalUp="false" diagonalDown="false">
      <left/>
      <right/>
      <top/>
      <bottom style="thin"/>
      <diagonal/>
    </border>
    <border diagonalUp="false" diagonalDown="false">
      <left style="hair">
        <color rgb="FFFF6600"/>
      </left>
      <right style="hair"/>
      <top/>
      <bottom/>
      <diagonal/>
    </border>
    <border diagonalUp="false" diagonalDown="false">
      <left/>
      <right/>
      <top style="thin"/>
      <bottom/>
      <diagonal/>
    </border>
    <border diagonalUp="false" diagonalDown="false">
      <left style="hair">
        <color rgb="FFFF6600"/>
      </left>
      <right style="hair"/>
      <top/>
      <bottom style="thin"/>
      <diagonal/>
    </border>
    <border diagonalUp="false" diagonalDown="false">
      <left style="hair">
        <color rgb="FFFF6600"/>
      </left>
      <right/>
      <top/>
      <bottom/>
      <diagonal/>
    </border>
    <border diagonalUp="false" diagonalDown="false">
      <left/>
      <right style="hair"/>
      <top style="hair"/>
      <bottom style="hair"/>
      <diagonal/>
    </border>
    <border diagonalUp="false" diagonalDown="false">
      <left/>
      <right style="hair">
        <color rgb="FFFF6600"/>
      </right>
      <top style="medium">
        <color rgb="FFFF6600"/>
      </top>
      <bottom style="hair">
        <color rgb="FFFF6600"/>
      </bottom>
      <diagonal/>
    </border>
    <border diagonalUp="false" diagonalDown="false">
      <left style="hair">
        <color rgb="FFFF6600"/>
      </left>
      <right style="hair">
        <color rgb="FFFF6600"/>
      </right>
      <top style="medium">
        <color rgb="FFFF6600"/>
      </top>
      <bottom style="hair">
        <color rgb="FFFF6600"/>
      </bottom>
      <diagonal/>
    </border>
    <border diagonalUp="false" diagonalDown="false">
      <left style="hair">
        <color rgb="FFFF6600"/>
      </left>
      <right/>
      <top style="medium">
        <color rgb="FFFF6600"/>
      </top>
      <bottom style="hair">
        <color rgb="FFFF6600"/>
      </bottom>
      <diagonal/>
    </border>
    <border diagonalUp="false" diagonalDown="false">
      <left style="hair">
        <color rgb="FFFF6600"/>
      </left>
      <right style="hair">
        <color rgb="FFFF6600"/>
      </right>
      <top style="hair">
        <color rgb="FFFF6600"/>
      </top>
      <bottom style="hair">
        <color rgb="FFFF6600"/>
      </bottom>
      <diagonal/>
    </border>
    <border diagonalUp="false" diagonalDown="false">
      <left style="hair">
        <color rgb="FFFF6600"/>
      </left>
      <right/>
      <top style="hair">
        <color rgb="FFFF6600"/>
      </top>
      <bottom style="hair">
        <color rgb="FFFF6600"/>
      </bottom>
      <diagonal/>
    </border>
    <border diagonalUp="false" diagonalDown="false">
      <left/>
      <right style="hair">
        <color rgb="FFFF6600"/>
      </right>
      <top style="hair">
        <color rgb="FFFF6600"/>
      </top>
      <bottom style="hair">
        <color rgb="FF00FF00"/>
      </bottom>
      <diagonal/>
    </border>
    <border diagonalUp="false" diagonalDown="false">
      <left style="hair">
        <color rgb="FFFF6600"/>
      </left>
      <right/>
      <top style="hair">
        <color rgb="FFFF6600"/>
      </top>
      <bottom style="hair">
        <color rgb="FF00FF00"/>
      </bottom>
      <diagonal/>
    </border>
    <border diagonalUp="false" diagonalDown="false">
      <left/>
      <right style="hair">
        <color rgb="FFFF6600"/>
      </right>
      <top style="hair">
        <color rgb="FF00FF00"/>
      </top>
      <bottom style="hair">
        <color rgb="FF00FF00"/>
      </bottom>
      <diagonal/>
    </border>
    <border diagonalUp="false" diagonalDown="false">
      <left style="hair">
        <color rgb="FFFF6600"/>
      </left>
      <right style="hair">
        <color rgb="FFFF6600"/>
      </right>
      <top style="hair">
        <color rgb="FF00FF00"/>
      </top>
      <bottom style="hair">
        <color rgb="FF00FF00"/>
      </bottom>
      <diagonal/>
    </border>
    <border diagonalUp="false" diagonalDown="false">
      <left style="hair">
        <color rgb="FFFF6600"/>
      </left>
      <right/>
      <top style="hair">
        <color rgb="FF00FF00"/>
      </top>
      <bottom style="hair">
        <color rgb="FF00FF00"/>
      </bottom>
      <diagonal/>
    </border>
    <border diagonalUp="false" diagonalDown="false">
      <left/>
      <right/>
      <top style="hair">
        <color rgb="FF00FF00"/>
      </top>
      <bottom style="hair">
        <color rgb="FF00FF00"/>
      </bottom>
      <diagonal/>
    </border>
    <border diagonalUp="false" diagonalDown="false">
      <left/>
      <right style="hair">
        <color rgb="FFFF6600"/>
      </right>
      <top style="hair">
        <color rgb="FF00FF00"/>
      </top>
      <bottom style="medium">
        <color rgb="FFFF6600"/>
      </bottom>
      <diagonal/>
    </border>
    <border diagonalUp="false" diagonalDown="false">
      <left style="hair">
        <color rgb="FFFF6600"/>
      </left>
      <right style="hair">
        <color rgb="FFFF6600"/>
      </right>
      <top style="hair">
        <color rgb="FF00FF00"/>
      </top>
      <bottom style="medium">
        <color rgb="FFFF6600"/>
      </bottom>
      <diagonal/>
    </border>
    <border diagonalUp="false" diagonalDown="false">
      <left style="hair">
        <color rgb="FFFF6600"/>
      </left>
      <right/>
      <top style="hair">
        <color rgb="FF00FF00"/>
      </top>
      <bottom style="medium">
        <color rgb="FFFF6600"/>
      </bottom>
      <diagonal/>
    </border>
  </borders>
  <cellStyleXfs count="2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5" fontId="0" fillId="0" borderId="0" applyFont="true" applyBorder="false" applyAlignment="true" applyProtection="false">
      <alignment horizontal="general" vertical="bottom" textRotation="0" wrapText="false" indent="0" shrinkToFit="false"/>
    </xf>
  </cellStyleXfs>
  <cellXfs count="34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center" textRotation="0" wrapText="false" indent="0" shrinkToFit="false"/>
      <protection locked="true" hidden="false"/>
    </xf>
    <xf numFmtId="164" fontId="5" fillId="0" borderId="0" xfId="0" applyFont="true" applyBorder="true" applyAlignment="true" applyProtection="false">
      <alignment horizontal="center" vertical="center"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center" vertical="center" textRotation="0" wrapText="false" indent="0" shrinkToFit="false"/>
      <protection locked="true" hidden="false"/>
    </xf>
    <xf numFmtId="164" fontId="4" fillId="0" borderId="0" xfId="0" applyFont="true" applyBorder="false" applyAlignment="true" applyProtection="false">
      <alignment horizontal="general" vertical="center" textRotation="0" wrapText="false" indent="0" shrinkToFit="false"/>
      <protection locked="true" hidden="false"/>
    </xf>
    <xf numFmtId="164" fontId="0" fillId="0" borderId="0" xfId="0" applyFont="true" applyBorder="false" applyAlignment="false" applyProtection="false">
      <alignment horizontal="general" vertical="bottom" textRotation="0" wrapText="false" indent="0" shrinkToFit="false"/>
      <protection locked="true" hidden="false"/>
    </xf>
    <xf numFmtId="164" fontId="7" fillId="0" borderId="1" xfId="0" applyFont="true" applyBorder="true" applyAlignment="true" applyProtection="false">
      <alignment horizontal="center" vertical="center" textRotation="0" wrapText="false" indent="0" shrinkToFit="false"/>
      <protection locked="true" hidden="false"/>
    </xf>
    <xf numFmtId="165" fontId="7" fillId="0" borderId="2" xfId="20" applyFont="true" applyBorder="true" applyAlignment="true" applyProtection="true">
      <alignment horizontal="distributed" vertical="center" textRotation="0" wrapText="true" indent="0" shrinkToFit="false"/>
      <protection locked="true" hidden="false"/>
    </xf>
    <xf numFmtId="164" fontId="7" fillId="0" borderId="2" xfId="0" applyFont="true" applyBorder="true" applyAlignment="true" applyProtection="false">
      <alignment horizontal="distributed" vertical="center" textRotation="0" wrapText="false" indent="0" shrinkToFit="false"/>
      <protection locked="true" hidden="false"/>
    </xf>
    <xf numFmtId="164" fontId="7" fillId="0" borderId="3" xfId="0" applyFont="true" applyBorder="true" applyAlignment="true" applyProtection="false">
      <alignment horizontal="distributed" vertical="center" textRotation="0" wrapText="false" indent="0" shrinkToFit="false"/>
      <protection locked="true" hidden="false"/>
    </xf>
    <xf numFmtId="165" fontId="7" fillId="0" borderId="4" xfId="20" applyFont="true" applyBorder="true" applyAlignment="true" applyProtection="true">
      <alignment horizontal="distributed" vertical="center" textRotation="0" wrapText="false" indent="0" shrinkToFit="false"/>
      <protection locked="true" hidden="false"/>
    </xf>
    <xf numFmtId="164" fontId="7" fillId="0" borderId="4" xfId="0" applyFont="true" applyBorder="true" applyAlignment="true" applyProtection="false">
      <alignment horizontal="distributed" vertical="center" textRotation="0" wrapText="false" indent="0" shrinkToFit="false"/>
      <protection locked="true" hidden="false"/>
    </xf>
    <xf numFmtId="166" fontId="7" fillId="0" borderId="5" xfId="20" applyFont="true" applyBorder="true" applyAlignment="true" applyProtection="true">
      <alignment horizontal="left" vertical="center" textRotation="0" wrapText="false" indent="0" shrinkToFit="false"/>
      <protection locked="true" hidden="false"/>
    </xf>
    <xf numFmtId="165" fontId="4" fillId="0" borderId="6" xfId="20" applyFont="true" applyBorder="true" applyAlignment="true" applyProtection="true">
      <alignment horizontal="right" vertical="center" textRotation="0" wrapText="false" indent="0" shrinkToFit="false"/>
      <protection locked="true" hidden="false"/>
    </xf>
    <xf numFmtId="167" fontId="9" fillId="0" borderId="6" xfId="0" applyFont="true" applyBorder="true" applyAlignment="true" applyProtection="false">
      <alignment horizontal="general" vertical="center" textRotation="0" wrapText="false" indent="0" shrinkToFit="false"/>
      <protection locked="true" hidden="false"/>
    </xf>
    <xf numFmtId="167" fontId="4" fillId="0" borderId="6" xfId="20" applyFont="true" applyBorder="true" applyAlignment="true" applyProtection="true">
      <alignment horizontal="right" vertical="center" textRotation="0" wrapText="false" indent="0" shrinkToFit="false"/>
      <protection locked="true" hidden="false"/>
    </xf>
    <xf numFmtId="168" fontId="9" fillId="0" borderId="6" xfId="0" applyFont="true" applyBorder="true" applyAlignment="true" applyProtection="false">
      <alignment horizontal="general" vertical="center" textRotation="0" wrapText="false" indent="0" shrinkToFit="false"/>
      <protection locked="true" hidden="false"/>
    </xf>
    <xf numFmtId="168" fontId="4" fillId="0" borderId="7" xfId="20" applyFont="true" applyBorder="true" applyAlignment="true" applyProtection="true">
      <alignment horizontal="right" vertical="center" textRotation="0" wrapText="false" indent="0" shrinkToFit="false"/>
      <protection locked="true" hidden="false"/>
    </xf>
    <xf numFmtId="166" fontId="8" fillId="0" borderId="8" xfId="20" applyFont="true" applyBorder="true" applyAlignment="true" applyProtection="true">
      <alignment horizontal="left" vertical="center" textRotation="0" wrapText="false" indent="0" shrinkToFit="false"/>
      <protection locked="true" hidden="false"/>
    </xf>
    <xf numFmtId="165" fontId="4" fillId="0" borderId="9" xfId="20" applyFont="true" applyBorder="true" applyAlignment="true" applyProtection="true">
      <alignment horizontal="right" vertical="center" textRotation="0" wrapText="false" indent="0" shrinkToFit="false"/>
      <protection locked="true" hidden="false"/>
    </xf>
    <xf numFmtId="167" fontId="9" fillId="0" borderId="9" xfId="0" applyFont="true" applyBorder="true" applyAlignment="true" applyProtection="false">
      <alignment horizontal="general" vertical="center" textRotation="0" wrapText="false" indent="0" shrinkToFit="false"/>
      <protection locked="true" hidden="false"/>
    </xf>
    <xf numFmtId="167" fontId="4" fillId="0" borderId="9" xfId="20" applyFont="true" applyBorder="true" applyAlignment="true" applyProtection="true">
      <alignment horizontal="right" vertical="center" textRotation="0" wrapText="false" indent="0" shrinkToFit="false"/>
      <protection locked="true" hidden="false"/>
    </xf>
    <xf numFmtId="168" fontId="9" fillId="0" borderId="9" xfId="0" applyFont="true" applyBorder="true" applyAlignment="true" applyProtection="false">
      <alignment horizontal="general" vertical="center" textRotation="0" wrapText="false" indent="0" shrinkToFit="false"/>
      <protection locked="true" hidden="false"/>
    </xf>
    <xf numFmtId="168" fontId="4" fillId="0" borderId="10" xfId="20" applyFont="true" applyBorder="true" applyAlignment="true" applyProtection="true">
      <alignment horizontal="right" vertical="center" textRotation="0" wrapText="false" indent="0" shrinkToFit="false"/>
      <protection locked="true" hidden="false"/>
    </xf>
    <xf numFmtId="169" fontId="9" fillId="0" borderId="9" xfId="20" applyFont="true" applyBorder="true" applyAlignment="true" applyProtection="true">
      <alignment horizontal="right" vertical="center" textRotation="0" wrapText="false" indent="0" shrinkToFit="false"/>
      <protection locked="true" hidden="false"/>
    </xf>
    <xf numFmtId="167" fontId="4" fillId="0" borderId="9" xfId="0" applyFont="true" applyBorder="true" applyAlignment="true" applyProtection="false">
      <alignment horizontal="general" vertical="center" textRotation="0" wrapText="false" indent="0" shrinkToFit="false"/>
      <protection locked="true" hidden="false"/>
    </xf>
    <xf numFmtId="168" fontId="9" fillId="0" borderId="10" xfId="0" applyFont="true" applyBorder="true" applyAlignment="true" applyProtection="false">
      <alignment horizontal="general" vertical="center" textRotation="0" wrapText="false" indent="0" shrinkToFit="false"/>
      <protection locked="true" hidden="false"/>
    </xf>
    <xf numFmtId="170" fontId="4" fillId="0" borderId="9" xfId="20" applyFont="true" applyBorder="true" applyAlignment="true" applyProtection="true">
      <alignment horizontal="right" vertical="center" textRotation="0" wrapText="false" indent="0" shrinkToFit="false"/>
      <protection locked="true" hidden="false"/>
    </xf>
    <xf numFmtId="171" fontId="9" fillId="0" borderId="9" xfId="0" applyFont="true" applyBorder="true" applyAlignment="true" applyProtection="false">
      <alignment horizontal="general" vertical="center" textRotation="0" wrapText="false" indent="0" shrinkToFit="false"/>
      <protection locked="true" hidden="false"/>
    </xf>
    <xf numFmtId="165" fontId="4" fillId="0" borderId="10" xfId="20" applyFont="true" applyBorder="true" applyAlignment="true" applyProtection="true">
      <alignment horizontal="right" vertical="center" textRotation="0" wrapText="false" indent="0" shrinkToFit="false"/>
      <protection locked="true" hidden="false"/>
    </xf>
    <xf numFmtId="171" fontId="9" fillId="0" borderId="10" xfId="0" applyFont="true" applyBorder="true" applyAlignment="true" applyProtection="false">
      <alignment horizontal="general" vertical="center" textRotation="0" wrapText="false" indent="0" shrinkToFit="false"/>
      <protection locked="true" hidden="false"/>
    </xf>
    <xf numFmtId="166" fontId="7" fillId="0" borderId="8" xfId="20" applyFont="true" applyBorder="true" applyAlignment="true" applyProtection="true">
      <alignment horizontal="left" vertical="center" textRotation="0" wrapText="false" indent="0" shrinkToFit="false"/>
      <protection locked="true" hidden="false"/>
    </xf>
    <xf numFmtId="171" fontId="9" fillId="0" borderId="9" xfId="0" applyFont="true" applyBorder="true" applyAlignment="true" applyProtection="false">
      <alignment horizontal="general" vertical="center" textRotation="0" wrapText="false" indent="0" shrinkToFit="false"/>
      <protection locked="true" hidden="false"/>
    </xf>
    <xf numFmtId="171" fontId="9" fillId="0" borderId="10" xfId="0" applyFont="true" applyBorder="true" applyAlignment="true" applyProtection="false">
      <alignment horizontal="general" vertical="center" textRotation="0" wrapText="false" indent="0" shrinkToFit="false"/>
      <protection locked="true" hidden="false"/>
    </xf>
    <xf numFmtId="164" fontId="4" fillId="0" borderId="0" xfId="0" applyFont="true" applyBorder="true" applyAlignment="true" applyProtection="false">
      <alignment horizontal="general" vertical="center" textRotation="0" wrapText="false" indent="0" shrinkToFit="false"/>
      <protection locked="true" hidden="false"/>
    </xf>
    <xf numFmtId="167" fontId="9" fillId="0" borderId="9" xfId="0" applyFont="true" applyBorder="true" applyAlignment="true" applyProtection="false">
      <alignment horizontal="general" vertical="center" textRotation="0" wrapText="false" indent="0" shrinkToFit="false"/>
      <protection locked="true" hidden="false"/>
    </xf>
    <xf numFmtId="166" fontId="11" fillId="0" borderId="11" xfId="20" applyFont="true" applyBorder="true" applyAlignment="true" applyProtection="true">
      <alignment horizontal="left" vertical="center" textRotation="0" wrapText="false" indent="0" shrinkToFit="false"/>
      <protection locked="true" hidden="false"/>
    </xf>
    <xf numFmtId="167" fontId="0" fillId="0" borderId="12" xfId="0" applyFont="true" applyBorder="true" applyAlignment="true" applyProtection="false">
      <alignment horizontal="general" vertical="center" textRotation="0" wrapText="false" indent="0" shrinkToFit="false"/>
      <protection locked="true" hidden="false"/>
    </xf>
    <xf numFmtId="167" fontId="12" fillId="0" borderId="12" xfId="0" applyFont="true" applyBorder="true" applyAlignment="true" applyProtection="false">
      <alignment horizontal="general" vertical="center" textRotation="0" wrapText="false" indent="0" shrinkToFit="false"/>
      <protection locked="true" hidden="false"/>
    </xf>
    <xf numFmtId="171" fontId="12" fillId="0" borderId="12" xfId="0" applyFont="true" applyBorder="true" applyAlignment="true" applyProtection="false">
      <alignment horizontal="general" vertical="center" textRotation="0" wrapText="false" indent="0" shrinkToFit="false"/>
      <protection locked="true" hidden="false"/>
    </xf>
    <xf numFmtId="171" fontId="12" fillId="0" borderId="13" xfId="0" applyFont="true" applyBorder="true" applyAlignment="true" applyProtection="false">
      <alignment horizontal="general" vertical="center" textRotation="0" wrapText="false" indent="0" shrinkToFit="false"/>
      <protection locked="true" hidden="false"/>
    </xf>
    <xf numFmtId="164" fontId="7" fillId="0" borderId="0" xfId="0" applyFont="true" applyBorder="true" applyAlignment="false" applyProtection="false">
      <alignment horizontal="general" vertical="bottom" textRotation="0" wrapText="false" indent="0" shrinkToFit="false"/>
      <protection locked="true" hidden="false"/>
    </xf>
    <xf numFmtId="164" fontId="0" fillId="0" borderId="0" xfId="0" applyFont="false" applyBorder="true" applyAlignment="false" applyProtection="false">
      <alignment horizontal="general" vertical="bottom" textRotation="0" wrapText="false" indent="0" shrinkToFit="false"/>
      <protection locked="true" hidden="false"/>
    </xf>
    <xf numFmtId="164" fontId="0" fillId="0" borderId="0" xfId="0" applyFont="true" applyBorder="false" applyAlignment="false" applyProtection="false">
      <alignment horizontal="general" vertical="bottom" textRotation="0" wrapText="false" indent="0" shrinkToFit="false"/>
      <protection locked="true" hidden="false"/>
    </xf>
    <xf numFmtId="164" fontId="13" fillId="0" borderId="0" xfId="0" applyFont="true" applyBorder="false" applyAlignment="true" applyProtection="false">
      <alignment horizontal="general" vertical="center" textRotation="0" wrapText="false" indent="0" shrinkToFit="false"/>
      <protection locked="true" hidden="false"/>
    </xf>
    <xf numFmtId="164" fontId="14" fillId="0" borderId="14" xfId="0" applyFont="true" applyBorder="true" applyAlignment="true" applyProtection="false">
      <alignment horizontal="center" vertical="center" textRotation="0" wrapText="true" indent="0" shrinkToFit="false"/>
      <protection locked="true" hidden="false"/>
    </xf>
    <xf numFmtId="164" fontId="7" fillId="0" borderId="15" xfId="0" applyFont="true" applyBorder="true" applyAlignment="true" applyProtection="false">
      <alignment horizontal="distributed" vertical="center" textRotation="0" wrapText="false" indent="0" shrinkToFit="false"/>
      <protection locked="true" hidden="false"/>
    </xf>
    <xf numFmtId="172" fontId="9" fillId="0" borderId="6" xfId="0" applyFont="true" applyBorder="true" applyAlignment="true" applyProtection="false">
      <alignment horizontal="general" vertical="center" textRotation="0" wrapText="false" indent="0" shrinkToFit="false"/>
      <protection locked="true" hidden="false"/>
    </xf>
    <xf numFmtId="167" fontId="4" fillId="0" borderId="6" xfId="0" applyFont="true" applyBorder="true" applyAlignment="true" applyProtection="false">
      <alignment horizontal="right" vertical="center" textRotation="0" wrapText="false" indent="0" shrinkToFit="false"/>
      <protection locked="true" hidden="false"/>
    </xf>
    <xf numFmtId="173" fontId="9" fillId="0" borderId="6" xfId="0" applyFont="true" applyBorder="true" applyAlignment="true" applyProtection="false">
      <alignment horizontal="general" vertical="center" textRotation="0" wrapText="false" indent="0" shrinkToFit="false"/>
      <protection locked="true" hidden="false"/>
    </xf>
    <xf numFmtId="168" fontId="4" fillId="0" borderId="6" xfId="0" applyFont="true" applyBorder="true" applyAlignment="true" applyProtection="false">
      <alignment horizontal="right" vertical="center" textRotation="0" wrapText="false" indent="0" shrinkToFit="false"/>
      <protection locked="true" hidden="false"/>
    </xf>
    <xf numFmtId="168" fontId="4" fillId="0" borderId="7" xfId="0" applyFont="true" applyBorder="true" applyAlignment="true" applyProtection="false">
      <alignment horizontal="right" vertical="center" textRotation="0" wrapText="false" indent="0" shrinkToFit="false"/>
      <protection locked="true" hidden="false"/>
    </xf>
    <xf numFmtId="168" fontId="9" fillId="0" borderId="16" xfId="0" applyFont="true" applyBorder="true" applyAlignment="true" applyProtection="false">
      <alignment horizontal="right" vertical="center" textRotation="0" wrapText="false" indent="0" shrinkToFit="false"/>
      <protection locked="true" hidden="false"/>
    </xf>
    <xf numFmtId="172" fontId="9" fillId="0" borderId="9" xfId="0" applyFont="true" applyBorder="true" applyAlignment="true" applyProtection="false">
      <alignment horizontal="general" vertical="center" textRotation="0" wrapText="false" indent="0" shrinkToFit="false"/>
      <protection locked="true" hidden="false"/>
    </xf>
    <xf numFmtId="173" fontId="9" fillId="0" borderId="9" xfId="0" applyFont="true" applyBorder="true" applyAlignment="true" applyProtection="false">
      <alignment horizontal="general" vertical="center" textRotation="0" wrapText="false" indent="0" shrinkToFit="false"/>
      <protection locked="true" hidden="false"/>
    </xf>
    <xf numFmtId="168" fontId="9" fillId="0" borderId="9" xfId="0" applyFont="true" applyBorder="true" applyAlignment="true" applyProtection="false">
      <alignment horizontal="general" vertical="center" textRotation="0" wrapText="false" indent="0" shrinkToFit="false"/>
      <protection locked="true" hidden="false"/>
    </xf>
    <xf numFmtId="168" fontId="9" fillId="0" borderId="10" xfId="0" applyFont="true" applyBorder="true" applyAlignment="true" applyProtection="false">
      <alignment horizontal="general" vertical="center" textRotation="0" wrapText="false" indent="0" shrinkToFit="false"/>
      <protection locked="true" hidden="false"/>
    </xf>
    <xf numFmtId="168" fontId="9" fillId="0" borderId="0" xfId="0" applyFont="true" applyBorder="true" applyAlignment="true" applyProtection="false">
      <alignment horizontal="general" vertical="center" textRotation="0" wrapText="false" indent="0" shrinkToFit="false"/>
      <protection locked="true" hidden="false"/>
    </xf>
    <xf numFmtId="171" fontId="9" fillId="0" borderId="0" xfId="0" applyFont="true" applyBorder="true" applyAlignment="true" applyProtection="false">
      <alignment horizontal="general" vertical="center" textRotation="0" wrapText="false" indent="0" shrinkToFit="false"/>
      <protection locked="true" hidden="false"/>
    </xf>
    <xf numFmtId="170" fontId="15" fillId="0" borderId="9" xfId="20" applyFont="true" applyBorder="true" applyAlignment="true" applyProtection="true">
      <alignment horizontal="right" vertical="center" textRotation="0" wrapText="false" indent="0" shrinkToFit="false"/>
      <protection locked="true" hidden="false"/>
    </xf>
    <xf numFmtId="167" fontId="4" fillId="0" borderId="9" xfId="0" applyFont="true" applyBorder="true" applyAlignment="true" applyProtection="false">
      <alignment horizontal="general" vertical="center" textRotation="0" wrapText="false" indent="0" shrinkToFit="false"/>
      <protection locked="true" hidden="false"/>
    </xf>
    <xf numFmtId="171" fontId="9" fillId="0" borderId="17" xfId="0" applyFont="true" applyBorder="true" applyAlignment="true" applyProtection="false">
      <alignment horizontal="general" vertical="center" textRotation="0" wrapText="false" indent="0" shrinkToFit="false"/>
      <protection locked="true" hidden="false"/>
    </xf>
    <xf numFmtId="171" fontId="9" fillId="0" borderId="18" xfId="0" applyFont="true" applyBorder="true" applyAlignment="true" applyProtection="false">
      <alignment horizontal="general" vertical="center" textRotation="0" wrapText="false" indent="0" shrinkToFit="false"/>
      <protection locked="true" hidden="false"/>
    </xf>
    <xf numFmtId="164" fontId="0" fillId="0" borderId="0" xfId="0" applyFont="true" applyBorder="true" applyAlignment="true" applyProtection="false">
      <alignment horizontal="general" vertical="center" textRotation="0" wrapText="false" indent="0" shrinkToFit="false"/>
      <protection locked="true" hidden="false"/>
    </xf>
    <xf numFmtId="172" fontId="12" fillId="0" borderId="12" xfId="0" applyFont="true" applyBorder="true" applyAlignment="true" applyProtection="false">
      <alignment horizontal="general" vertical="center" textRotation="0" wrapText="false" indent="0" shrinkToFit="false"/>
      <protection locked="true" hidden="false"/>
    </xf>
    <xf numFmtId="167" fontId="16" fillId="0" borderId="12" xfId="0" applyFont="true" applyBorder="true" applyAlignment="true" applyProtection="false">
      <alignment horizontal="general" vertical="center" textRotation="0" wrapText="false" indent="0" shrinkToFit="false"/>
      <protection locked="true" hidden="false"/>
    </xf>
    <xf numFmtId="173" fontId="12" fillId="0" borderId="12" xfId="0" applyFont="true" applyBorder="true" applyAlignment="true" applyProtection="false">
      <alignment horizontal="general" vertical="center" textRotation="0" wrapText="false" indent="0" shrinkToFit="false"/>
      <protection locked="true" hidden="false"/>
    </xf>
    <xf numFmtId="171" fontId="12" fillId="0" borderId="19" xfId="0" applyFont="true" applyBorder="true" applyAlignment="true" applyProtection="false">
      <alignment horizontal="general" vertical="center" textRotation="0" wrapText="false" indent="0" shrinkToFit="false"/>
      <protection locked="true" hidden="false"/>
    </xf>
    <xf numFmtId="167" fontId="4" fillId="0" borderId="0" xfId="0" applyFont="true" applyBorder="false" applyAlignment="true" applyProtection="false">
      <alignment horizontal="general" vertical="center" textRotation="0" wrapText="false" indent="0" shrinkToFit="false"/>
      <protection locked="true" hidden="false"/>
    </xf>
    <xf numFmtId="166"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center" textRotation="0" wrapText="false" indent="0" shrinkToFit="false"/>
      <protection locked="true" hidden="false"/>
    </xf>
    <xf numFmtId="166" fontId="6" fillId="0" borderId="0" xfId="0" applyFont="true" applyBorder="false" applyAlignment="tru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bottom" textRotation="0" wrapText="false" indent="0" shrinkToFit="false"/>
      <protection locked="true" hidden="false"/>
    </xf>
    <xf numFmtId="164" fontId="0" fillId="0" borderId="0" xfId="0" applyFont="true" applyBorder="true" applyAlignment="false" applyProtection="false">
      <alignment horizontal="general" vertical="bottom" textRotation="0" wrapText="false" indent="0" shrinkToFit="false"/>
      <protection locked="true" hidden="false"/>
    </xf>
    <xf numFmtId="166" fontId="0" fillId="0" borderId="0" xfId="0" applyFont="true" applyBorder="false" applyAlignment="true" applyProtection="false">
      <alignment horizontal="general" vertical="top" textRotation="0" wrapText="false" indent="0" shrinkToFit="false"/>
      <protection locked="true" hidden="false"/>
    </xf>
    <xf numFmtId="166" fontId="7" fillId="0" borderId="1" xfId="0" applyFont="true" applyBorder="true" applyAlignment="true" applyProtection="false">
      <alignment horizontal="distributed" vertical="center" textRotation="0" wrapText="false" indent="0" shrinkToFit="false"/>
      <protection locked="true" hidden="false"/>
    </xf>
    <xf numFmtId="166" fontId="7" fillId="0" borderId="5" xfId="0" applyFont="true" applyBorder="true" applyAlignment="true" applyProtection="false">
      <alignment horizontal="center" vertical="center" textRotation="0" wrapText="false" indent="0" shrinkToFit="false"/>
      <protection locked="true" hidden="false"/>
    </xf>
    <xf numFmtId="164" fontId="7" fillId="0" borderId="16" xfId="0" applyFont="true" applyBorder="true" applyAlignment="true" applyProtection="false">
      <alignment horizontal="distributed" vertical="center" textRotation="0" wrapText="false" indent="0" shrinkToFit="false"/>
      <protection locked="true" hidden="false"/>
    </xf>
    <xf numFmtId="174" fontId="4" fillId="0" borderId="9" xfId="0" applyFont="true" applyBorder="true" applyAlignment="true" applyProtection="false">
      <alignment horizontal="general" vertical="center" textRotation="0" wrapText="false" indent="0" shrinkToFit="false"/>
      <protection locked="true" hidden="false"/>
    </xf>
    <xf numFmtId="174" fontId="4" fillId="0" borderId="9" xfId="0" applyFont="true" applyBorder="true" applyAlignment="true" applyProtection="false">
      <alignment horizontal="right" vertical="center" textRotation="0" wrapText="false" indent="0" shrinkToFit="false"/>
      <protection locked="true" hidden="false"/>
    </xf>
    <xf numFmtId="174" fontId="4" fillId="0" borderId="10" xfId="0" applyFont="true" applyBorder="true" applyAlignment="true" applyProtection="false">
      <alignment horizontal="right" vertical="center" textRotation="0" wrapText="false" indent="0" shrinkToFit="false"/>
      <protection locked="true" hidden="false"/>
    </xf>
    <xf numFmtId="164" fontId="4" fillId="0" borderId="9" xfId="0" applyFont="true" applyBorder="true" applyAlignment="true" applyProtection="false">
      <alignment horizontal="right" vertical="center" textRotation="0" wrapText="false" indent="0" shrinkToFit="false"/>
      <protection locked="true" hidden="false"/>
    </xf>
    <xf numFmtId="175" fontId="4" fillId="0" borderId="9" xfId="0" applyFont="true" applyBorder="true" applyAlignment="true" applyProtection="false">
      <alignment horizontal="right" vertical="center" textRotation="0" wrapText="false" indent="0" shrinkToFit="false"/>
      <protection locked="true" hidden="false"/>
    </xf>
    <xf numFmtId="175" fontId="4" fillId="0" borderId="10" xfId="0" applyFont="true" applyBorder="true" applyAlignment="true" applyProtection="false">
      <alignment horizontal="right" vertical="center" textRotation="0" wrapText="false" indent="0" shrinkToFit="false"/>
      <protection locked="true" hidden="false"/>
    </xf>
    <xf numFmtId="176" fontId="4" fillId="0" borderId="9" xfId="0" applyFont="true" applyBorder="true" applyAlignment="true" applyProtection="false">
      <alignment horizontal="general" vertical="center" textRotation="0" wrapText="false" indent="0" shrinkToFit="false"/>
      <protection locked="true" hidden="false"/>
    </xf>
    <xf numFmtId="177" fontId="4" fillId="0" borderId="9" xfId="0" applyFont="true" applyBorder="true" applyAlignment="true" applyProtection="false">
      <alignment horizontal="general" vertical="center" textRotation="0" wrapText="false" indent="0" shrinkToFit="false"/>
      <protection locked="true" hidden="false"/>
    </xf>
    <xf numFmtId="164" fontId="4" fillId="0" borderId="9" xfId="0" applyFont="true" applyBorder="true" applyAlignment="true" applyProtection="false">
      <alignment horizontal="general" vertical="center" textRotation="0" wrapText="false" indent="0" shrinkToFit="false"/>
      <protection locked="true" hidden="false"/>
    </xf>
    <xf numFmtId="174" fontId="4" fillId="0" borderId="10" xfId="0" applyFont="true" applyBorder="true" applyAlignment="true" applyProtection="false">
      <alignment horizontal="general" vertical="center" textRotation="0" wrapText="false" indent="0" shrinkToFit="false"/>
      <protection locked="true" hidden="false"/>
    </xf>
    <xf numFmtId="178" fontId="4" fillId="0" borderId="9" xfId="0" applyFont="true" applyBorder="true" applyAlignment="true" applyProtection="false">
      <alignment horizontal="general" vertical="center" textRotation="0" wrapText="false" indent="0" shrinkToFit="false"/>
      <protection locked="true" hidden="false"/>
    </xf>
    <xf numFmtId="174" fontId="4" fillId="0" borderId="8" xfId="0" applyFont="true" applyBorder="true" applyAlignment="true" applyProtection="false">
      <alignment horizontal="general" vertical="center" textRotation="0" wrapText="false" indent="0" shrinkToFit="false"/>
      <protection locked="true" hidden="false"/>
    </xf>
    <xf numFmtId="174" fontId="0" fillId="0" borderId="0" xfId="0" applyFont="true" applyBorder="false" applyAlignment="true" applyProtection="false">
      <alignment horizontal="general" vertical="center" textRotation="0" wrapText="false" indent="0" shrinkToFit="false"/>
      <protection locked="true" hidden="false"/>
    </xf>
    <xf numFmtId="166" fontId="17" fillId="0" borderId="8" xfId="20" applyFont="true" applyBorder="true" applyAlignment="true" applyProtection="true">
      <alignment horizontal="left" vertical="center" textRotation="0" wrapText="false" indent="0" shrinkToFit="false"/>
      <protection locked="true" hidden="false"/>
    </xf>
    <xf numFmtId="164" fontId="0" fillId="0" borderId="0" xfId="0" applyFont="true" applyBorder="false" applyAlignment="true" applyProtection="false">
      <alignment horizontal="general" vertical="center" textRotation="0" wrapText="false" indent="0" shrinkToFit="false"/>
      <protection locked="true" hidden="false"/>
    </xf>
    <xf numFmtId="166" fontId="11" fillId="0" borderId="8" xfId="20" applyFont="true" applyBorder="true" applyAlignment="true" applyProtection="true">
      <alignment horizontal="left" vertical="center" textRotation="0" wrapText="false" indent="0" shrinkToFit="false"/>
      <protection locked="true" hidden="false"/>
    </xf>
    <xf numFmtId="174" fontId="12" fillId="0" borderId="9" xfId="0" applyFont="true" applyBorder="true" applyAlignment="true" applyProtection="false">
      <alignment horizontal="general" vertical="center" textRotation="0" wrapText="false" indent="0" shrinkToFit="false"/>
      <protection locked="true" hidden="false"/>
    </xf>
    <xf numFmtId="174" fontId="12" fillId="0" borderId="10" xfId="0" applyFont="true" applyBorder="true" applyAlignment="true" applyProtection="false">
      <alignment horizontal="general" vertical="center" textRotation="0" wrapText="false" indent="0" shrinkToFit="false"/>
      <protection locked="true" hidden="false"/>
    </xf>
    <xf numFmtId="166" fontId="7" fillId="0" borderId="0" xfId="0" applyFont="true" applyBorder="true" applyAlignment="true" applyProtection="false">
      <alignment horizontal="center" vertical="center" textRotation="0" wrapText="false" indent="0" shrinkToFit="false"/>
      <protection locked="true" hidden="false"/>
    </xf>
    <xf numFmtId="164" fontId="7" fillId="0" borderId="10" xfId="0" applyFont="true" applyBorder="true" applyAlignment="true" applyProtection="false">
      <alignment horizontal="distributed" vertical="center" textRotation="0" wrapText="false" indent="0" shrinkToFit="false"/>
      <protection locked="true" hidden="false"/>
    </xf>
    <xf numFmtId="179" fontId="4" fillId="0" borderId="9" xfId="0" applyFont="true" applyBorder="true" applyAlignment="true" applyProtection="false">
      <alignment horizontal="general" vertical="center" textRotation="0" wrapText="false" indent="0" shrinkToFit="false"/>
      <protection locked="true" hidden="false"/>
    </xf>
    <xf numFmtId="179" fontId="4" fillId="0" borderId="9" xfId="0" applyFont="true" applyBorder="true" applyAlignment="true" applyProtection="false">
      <alignment horizontal="right" vertical="center" textRotation="0" wrapText="false" indent="0" shrinkToFit="false"/>
      <protection locked="true" hidden="false"/>
    </xf>
    <xf numFmtId="179" fontId="4" fillId="0" borderId="10" xfId="0" applyFont="true" applyBorder="true" applyAlignment="true" applyProtection="false">
      <alignment horizontal="right" vertical="center" textRotation="0" wrapText="false" indent="0" shrinkToFit="false"/>
      <protection locked="true" hidden="false"/>
    </xf>
    <xf numFmtId="179" fontId="4" fillId="0" borderId="10" xfId="0" applyFont="true" applyBorder="true" applyAlignment="true" applyProtection="false">
      <alignment horizontal="general" vertical="center" textRotation="0" wrapText="false" indent="0" shrinkToFit="false"/>
      <protection locked="true" hidden="false"/>
    </xf>
    <xf numFmtId="179" fontId="4" fillId="0" borderId="9" xfId="0" applyFont="true" applyBorder="true" applyAlignment="true" applyProtection="false">
      <alignment horizontal="general" vertical="center" textRotation="0" wrapText="false" indent="0" shrinkToFit="false"/>
      <protection locked="true" hidden="false"/>
    </xf>
    <xf numFmtId="179" fontId="4" fillId="0" borderId="10" xfId="0" applyFont="true" applyBorder="true" applyAlignment="true" applyProtection="false">
      <alignment horizontal="general" vertical="center" textRotation="0" wrapText="false" indent="0" shrinkToFit="false"/>
      <protection locked="true" hidden="false"/>
    </xf>
    <xf numFmtId="166" fontId="8" fillId="0" borderId="0" xfId="20" applyFont="true" applyBorder="true" applyAlignment="true" applyProtection="true">
      <alignment horizontal="left" vertical="center" textRotation="0" wrapText="false" indent="0" shrinkToFit="false"/>
      <protection locked="true" hidden="false"/>
    </xf>
    <xf numFmtId="164" fontId="0" fillId="0" borderId="0" xfId="0" applyFont="false" applyBorder="true" applyAlignment="true" applyProtection="false">
      <alignment horizontal="general" vertical="center" textRotation="0" wrapText="false" indent="0" shrinkToFit="false"/>
      <protection locked="true" hidden="false"/>
    </xf>
    <xf numFmtId="179" fontId="12" fillId="0" borderId="12" xfId="0" applyFont="true" applyBorder="true" applyAlignment="true" applyProtection="false">
      <alignment horizontal="general" vertical="center" textRotation="0" wrapText="false" indent="0" shrinkToFit="false"/>
      <protection locked="true" hidden="false"/>
    </xf>
    <xf numFmtId="179" fontId="12" fillId="0" borderId="12" xfId="0" applyFont="true" applyBorder="true" applyAlignment="true" applyProtection="false">
      <alignment horizontal="general" vertical="center" textRotation="0" wrapText="false" indent="0" shrinkToFit="false"/>
      <protection locked="true" hidden="false"/>
    </xf>
    <xf numFmtId="179" fontId="12" fillId="0" borderId="13" xfId="0" applyFont="true" applyBorder="true" applyAlignment="true" applyProtection="false">
      <alignment horizontal="general" vertical="center" textRotation="0" wrapText="false" indent="0" shrinkToFit="false"/>
      <protection locked="true" hidden="false"/>
    </xf>
    <xf numFmtId="166" fontId="7" fillId="0" borderId="0" xfId="0" applyFont="true" applyBorder="true" applyAlignment="false" applyProtection="false">
      <alignment horizontal="general" vertical="bottom" textRotation="0" wrapText="false" indent="0" shrinkToFit="false"/>
      <protection locked="true" hidden="false"/>
    </xf>
    <xf numFmtId="164" fontId="4" fillId="0" borderId="0" xfId="0" applyFont="true" applyBorder="true" applyAlignment="false" applyProtection="false">
      <alignment horizontal="general" vertical="bottom" textRotation="0" wrapText="false" indent="0" shrinkToFit="false"/>
      <protection locked="true" hidden="false"/>
    </xf>
    <xf numFmtId="166" fontId="0" fillId="0" borderId="0" xfId="0" applyFont="false" applyBorder="tru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74" fontId="9" fillId="0" borderId="20" xfId="0" applyFont="true" applyBorder="true" applyAlignment="true" applyProtection="false">
      <alignment horizontal="general" vertical="center" textRotation="0" wrapText="false" indent="0" shrinkToFit="false"/>
      <protection locked="true" hidden="false"/>
    </xf>
    <xf numFmtId="180" fontId="4" fillId="0" borderId="9" xfId="0" applyFont="true" applyBorder="true" applyAlignment="true" applyProtection="false">
      <alignment horizontal="general" vertical="center" textRotation="0" wrapText="false" indent="0" shrinkToFit="false"/>
      <protection locked="true" hidden="false"/>
    </xf>
    <xf numFmtId="181" fontId="4" fillId="0" borderId="9" xfId="0" applyFont="true" applyBorder="true" applyAlignment="true" applyProtection="false">
      <alignment horizontal="general" vertical="center" textRotation="0" wrapText="false" indent="0" shrinkToFit="false"/>
      <protection locked="true" hidden="false"/>
    </xf>
    <xf numFmtId="182" fontId="4" fillId="0" borderId="9" xfId="0" applyFont="true" applyBorder="true" applyAlignment="true" applyProtection="false">
      <alignment horizontal="general" vertical="center" textRotation="0" wrapText="false" indent="0" shrinkToFit="false"/>
      <protection locked="true" hidden="false"/>
    </xf>
    <xf numFmtId="164" fontId="19" fillId="0" borderId="0" xfId="0" applyFont="true" applyBorder="false" applyAlignment="true" applyProtection="false">
      <alignment horizontal="center" vertical="center" textRotation="0" wrapText="false" indent="0" shrinkToFit="false"/>
      <protection locked="true" hidden="false"/>
    </xf>
    <xf numFmtId="165" fontId="19" fillId="0" borderId="0" xfId="0" applyFont="true" applyBorder="false" applyAlignment="true" applyProtection="false">
      <alignment horizontal="general" vertical="center" textRotation="0" wrapText="false" indent="0" shrinkToFit="false"/>
      <protection locked="true" hidden="false"/>
    </xf>
    <xf numFmtId="174" fontId="9" fillId="0" borderId="9" xfId="0" applyFont="true" applyBorder="true" applyAlignment="true" applyProtection="false">
      <alignment horizontal="general" vertical="center" textRotation="0" wrapText="false" indent="0" shrinkToFit="false"/>
      <protection locked="true" hidden="false"/>
    </xf>
    <xf numFmtId="174" fontId="16" fillId="0" borderId="9" xfId="0" applyFont="true" applyBorder="true" applyAlignment="true" applyProtection="false">
      <alignment horizontal="right" vertical="center" textRotation="0" wrapText="false" indent="0" shrinkToFit="false"/>
      <protection locked="true" hidden="false"/>
    </xf>
    <xf numFmtId="174" fontId="16" fillId="0" borderId="10" xfId="0" applyFont="true" applyBorder="true" applyAlignment="true" applyProtection="false">
      <alignment horizontal="right" vertical="center" textRotation="0" wrapText="false" indent="0" shrinkToFit="false"/>
      <protection locked="true" hidden="false"/>
    </xf>
    <xf numFmtId="179" fontId="4" fillId="0" borderId="20" xfId="0" applyFont="true" applyBorder="true" applyAlignment="true" applyProtection="false">
      <alignment horizontal="general" vertical="center" textRotation="0" wrapText="false" indent="0" shrinkToFit="false"/>
      <protection locked="true" hidden="false"/>
    </xf>
    <xf numFmtId="179" fontId="4" fillId="0" borderId="20" xfId="0" applyFont="true" applyBorder="true" applyAlignment="true" applyProtection="false">
      <alignment horizontal="general" vertical="center" textRotation="0" wrapText="false" indent="0" shrinkToFit="false"/>
      <protection locked="true" hidden="false"/>
    </xf>
    <xf numFmtId="166" fontId="7" fillId="0" borderId="21" xfId="0" applyFont="true" applyBorder="true" applyAlignment="false" applyProtection="false">
      <alignment horizontal="general" vertical="bottom" textRotation="0" wrapText="false" indent="0" shrinkToFit="false"/>
      <protection locked="true" hidden="false"/>
    </xf>
    <xf numFmtId="174" fontId="12" fillId="0" borderId="20" xfId="0" applyFont="true" applyBorder="true" applyAlignment="true" applyProtection="false">
      <alignment horizontal="general" vertical="center" textRotation="0" wrapText="false" indent="0" shrinkToFit="false"/>
      <protection locked="true" hidden="false"/>
    </xf>
    <xf numFmtId="166" fontId="7" fillId="0" borderId="8" xfId="0" applyFont="true" applyBorder="true" applyAlignment="true" applyProtection="false">
      <alignment horizontal="center" vertical="center" textRotation="0" wrapText="false" indent="0" shrinkToFit="false"/>
      <protection locked="true" hidden="false"/>
    </xf>
    <xf numFmtId="179" fontId="12" fillId="0" borderId="22" xfId="0" applyFont="true" applyBorder="true" applyAlignment="true" applyProtection="false">
      <alignment horizontal="general" vertical="center" textRotation="0" wrapText="false" indent="0" shrinkToFit="false"/>
      <protection locked="true" hidden="false"/>
    </xf>
    <xf numFmtId="164" fontId="0" fillId="0" borderId="0" xfId="0" applyFont="false" applyBorder="false" applyAlignment="true" applyProtection="false">
      <alignment horizontal="left" vertical="bottom" textRotation="0" wrapText="false" indent="0" shrinkToFit="false"/>
      <protection locked="true" hidden="false"/>
    </xf>
    <xf numFmtId="164" fontId="13" fillId="0" borderId="0" xfId="0" applyFont="true" applyBorder="false" applyAlignment="true" applyProtection="false">
      <alignment horizontal="left" vertical="center" textRotation="0" wrapText="false" indent="0" shrinkToFit="false"/>
      <protection locked="true" hidden="false"/>
    </xf>
    <xf numFmtId="164" fontId="13" fillId="0" borderId="0" xfId="0" applyFont="true" applyBorder="false" applyAlignment="true" applyProtection="false">
      <alignment horizontal="general" vertical="bottom" textRotation="0" wrapText="false" indent="0" shrinkToFit="false"/>
      <protection locked="true" hidden="false"/>
    </xf>
    <xf numFmtId="164" fontId="0" fillId="0" borderId="0" xfId="0" applyFont="true" applyBorder="true" applyAlignment="true" applyProtection="false">
      <alignment horizontal="left" vertical="bottom" textRotation="0" wrapText="false" indent="0" shrinkToFit="false"/>
      <protection locked="true" hidden="false"/>
    </xf>
    <xf numFmtId="164" fontId="7" fillId="0" borderId="0" xfId="0" applyFont="true" applyBorder="true" applyAlignment="true" applyProtection="false">
      <alignment horizontal="right" vertical="top" textRotation="0" wrapText="false" indent="0" shrinkToFit="false"/>
      <protection locked="true" hidden="false"/>
    </xf>
    <xf numFmtId="164" fontId="7" fillId="0" borderId="2" xfId="0" applyFont="true" applyBorder="true" applyAlignment="true" applyProtection="false">
      <alignment horizontal="center" vertical="center" textRotation="0" wrapText="false" indent="0" shrinkToFit="false"/>
      <protection locked="true" hidden="false"/>
    </xf>
    <xf numFmtId="164" fontId="7" fillId="0" borderId="3" xfId="0" applyFont="true" applyBorder="true" applyAlignment="true" applyProtection="false">
      <alignment horizontal="center" vertical="center" textRotation="0" wrapText="false" indent="0" shrinkToFit="false"/>
      <protection locked="true" hidden="false"/>
    </xf>
    <xf numFmtId="164" fontId="10" fillId="0" borderId="0" xfId="0" applyFont="true" applyBorder="false" applyAlignment="true" applyProtection="false">
      <alignment horizontal="general" vertical="center" textRotation="0" wrapText="false" indent="0" shrinkToFit="false"/>
      <protection locked="true" hidden="false"/>
    </xf>
    <xf numFmtId="164" fontId="7" fillId="0" borderId="16" xfId="0" applyFont="true" applyBorder="true" applyAlignment="true" applyProtection="false">
      <alignment horizontal="center" vertical="center" textRotation="0" wrapText="false" indent="0" shrinkToFit="false"/>
      <protection locked="true" hidden="false"/>
    </xf>
    <xf numFmtId="164" fontId="7" fillId="0" borderId="7" xfId="0" applyFont="true" applyBorder="true" applyAlignment="true" applyProtection="false">
      <alignment horizontal="distributed" vertical="center" textRotation="0" wrapText="false" indent="0" shrinkToFit="false"/>
      <protection locked="true" hidden="false"/>
    </xf>
    <xf numFmtId="164" fontId="7" fillId="0" borderId="8" xfId="0" applyFont="true" applyBorder="true" applyAlignment="true" applyProtection="false">
      <alignment horizontal="distributed" vertical="center" textRotation="0" wrapText="false" indent="0" shrinkToFit="false"/>
      <protection locked="true" hidden="false"/>
    </xf>
    <xf numFmtId="183" fontId="12" fillId="0" borderId="9" xfId="0" applyFont="true" applyBorder="true" applyAlignment="true" applyProtection="false">
      <alignment horizontal="general" vertical="center" textRotation="0" wrapText="false" indent="0" shrinkToFit="false"/>
      <protection locked="true" hidden="false"/>
    </xf>
    <xf numFmtId="183" fontId="12" fillId="0" borderId="10" xfId="0" applyFont="true" applyBorder="true" applyAlignment="true" applyProtection="false">
      <alignment horizontal="general" vertical="center" textRotation="0" wrapText="false" indent="0" shrinkToFit="false"/>
      <protection locked="true" hidden="false"/>
    </xf>
    <xf numFmtId="183" fontId="9" fillId="0" borderId="9" xfId="0" applyFont="true" applyBorder="true" applyAlignment="true" applyProtection="false">
      <alignment horizontal="general" vertical="center" textRotation="0" wrapText="false" indent="0" shrinkToFit="false"/>
      <protection locked="true" hidden="false"/>
    </xf>
    <xf numFmtId="183" fontId="9" fillId="0" borderId="10" xfId="0" applyFont="true" applyBorder="true" applyAlignment="true" applyProtection="false">
      <alignment horizontal="general" vertical="center" textRotation="0" wrapText="false" indent="0" shrinkToFit="false"/>
      <protection locked="true" hidden="false"/>
    </xf>
    <xf numFmtId="183" fontId="12" fillId="0" borderId="9" xfId="0" applyFont="true" applyBorder="true" applyAlignment="true" applyProtection="false">
      <alignment horizontal="general" vertical="center" textRotation="0" wrapText="false" indent="0" shrinkToFit="false"/>
      <protection locked="true" hidden="false"/>
    </xf>
    <xf numFmtId="164" fontId="7" fillId="0" borderId="0" xfId="0" applyFont="true" applyBorder="true" applyAlignment="true" applyProtection="false">
      <alignment horizontal="center" vertical="center" textRotation="0" wrapText="false" indent="0" shrinkToFit="false"/>
      <protection locked="true" hidden="false"/>
    </xf>
    <xf numFmtId="164" fontId="7" fillId="0" borderId="10" xfId="0" applyFont="true" applyBorder="true" applyAlignment="true" applyProtection="false">
      <alignment horizontal="distributed" vertical="center" textRotation="0" wrapText="false" indent="0" shrinkToFit="false"/>
      <protection locked="true" hidden="false"/>
    </xf>
    <xf numFmtId="183" fontId="12" fillId="0" borderId="10" xfId="0" applyFont="true" applyBorder="true" applyAlignment="true" applyProtection="false">
      <alignment horizontal="general" vertical="center" textRotation="0" wrapText="false" indent="0" shrinkToFit="false"/>
      <protection locked="true" hidden="false"/>
    </xf>
    <xf numFmtId="164" fontId="0" fillId="0" borderId="0" xfId="0" applyFont="false" applyBorder="false" applyAlignment="true" applyProtection="false">
      <alignment horizontal="center" vertical="bottom" textRotation="0" wrapText="false" indent="0" shrinkToFit="false"/>
      <protection locked="true" hidden="false"/>
    </xf>
    <xf numFmtId="183" fontId="4" fillId="2" borderId="9" xfId="0" applyFont="true" applyBorder="true" applyAlignment="true" applyProtection="true">
      <alignment horizontal="general" vertical="center" textRotation="0" wrapText="false" indent="0" shrinkToFit="false"/>
      <protection locked="false" hidden="false"/>
    </xf>
    <xf numFmtId="183" fontId="4" fillId="2" borderId="10" xfId="0" applyFont="true" applyBorder="true" applyAlignment="true" applyProtection="true">
      <alignment horizontal="general" vertical="center" textRotation="0" wrapText="false" indent="0" shrinkToFit="false"/>
      <protection locked="false" hidden="false"/>
    </xf>
    <xf numFmtId="164" fontId="7" fillId="0" borderId="11" xfId="0" applyFont="true" applyBorder="true" applyAlignment="true" applyProtection="false">
      <alignment horizontal="distributed" vertical="center" textRotation="0" wrapText="false" indent="0" shrinkToFit="false"/>
      <protection locked="true" hidden="false"/>
    </xf>
    <xf numFmtId="183" fontId="12" fillId="0" borderId="12" xfId="0" applyFont="true" applyBorder="true" applyAlignment="true" applyProtection="false">
      <alignment horizontal="general" vertical="center" textRotation="0" wrapText="false" indent="0" shrinkToFit="false"/>
      <protection locked="true" hidden="false"/>
    </xf>
    <xf numFmtId="183" fontId="4" fillId="2" borderId="12" xfId="0" applyFont="true" applyBorder="true" applyAlignment="true" applyProtection="true">
      <alignment horizontal="general" vertical="center" textRotation="0" wrapText="false" indent="0" shrinkToFit="false"/>
      <protection locked="false" hidden="false"/>
    </xf>
    <xf numFmtId="183" fontId="4" fillId="2" borderId="13" xfId="0" applyFont="true" applyBorder="true" applyAlignment="true" applyProtection="true">
      <alignment horizontal="general" vertical="center" textRotation="0" wrapText="false" indent="0" shrinkToFit="false"/>
      <protection locked="false" hidden="false"/>
    </xf>
    <xf numFmtId="164" fontId="0" fillId="0" borderId="0" xfId="0" applyFont="false" applyBorder="false" applyAlignment="true" applyProtection="false">
      <alignment horizontal="left" vertical="center" textRotation="0" wrapText="false" indent="0" shrinkToFit="false"/>
      <protection locked="true" hidden="false"/>
    </xf>
    <xf numFmtId="164" fontId="13" fillId="0" borderId="0" xfId="0" applyFont="true" applyBorder="true" applyAlignment="true" applyProtection="false">
      <alignment horizontal="left" vertical="center" textRotation="0" wrapText="false" indent="0" shrinkToFit="false"/>
      <protection locked="true" hidden="false"/>
    </xf>
    <xf numFmtId="164" fontId="13" fillId="0" borderId="0" xfId="0" applyFont="true" applyBorder="true" applyAlignment="true" applyProtection="false">
      <alignment horizontal="general" vertical="bottom" textRotation="0" wrapText="false" indent="0" shrinkToFit="false"/>
      <protection locked="true" hidden="false"/>
    </xf>
    <xf numFmtId="164" fontId="7" fillId="2" borderId="0" xfId="0" applyFont="true" applyBorder="true" applyAlignment="true" applyProtection="false">
      <alignment horizontal="right" vertical="top" textRotation="0" wrapText="false" indent="0" shrinkToFit="false"/>
      <protection locked="true" hidden="false"/>
    </xf>
    <xf numFmtId="164" fontId="7" fillId="0" borderId="16" xfId="0" applyFont="true" applyBorder="true" applyAlignment="true" applyProtection="false">
      <alignment horizontal="center" vertical="center" textRotation="0" wrapText="false" indent="0" shrinkToFit="false"/>
      <protection locked="true" hidden="false"/>
    </xf>
    <xf numFmtId="164" fontId="7" fillId="0" borderId="7" xfId="0" applyFont="true" applyBorder="true" applyAlignment="true" applyProtection="false">
      <alignment horizontal="distributed" vertical="center" textRotation="0" wrapText="false" indent="0" shrinkToFit="false"/>
      <protection locked="true" hidden="false"/>
    </xf>
    <xf numFmtId="164" fontId="20" fillId="0" borderId="0" xfId="0" applyFont="true" applyBorder="false" applyAlignment="true" applyProtection="false">
      <alignment horizontal="center" vertical="center" textRotation="0" wrapText="false" indent="0" shrinkToFit="false"/>
      <protection locked="true" hidden="false"/>
    </xf>
    <xf numFmtId="184" fontId="12" fillId="0" borderId="9" xfId="0" applyFont="true" applyBorder="true" applyAlignment="true" applyProtection="false">
      <alignment horizontal="general" vertical="center" textRotation="0" wrapText="false" indent="0" shrinkToFit="false"/>
      <protection locked="true" hidden="false"/>
    </xf>
    <xf numFmtId="184" fontId="12" fillId="0" borderId="9" xfId="0" applyFont="true" applyBorder="true" applyAlignment="true" applyProtection="false">
      <alignment horizontal="general" vertical="center" textRotation="0" wrapText="false" indent="0" shrinkToFit="false"/>
      <protection locked="true" hidden="false"/>
    </xf>
    <xf numFmtId="184" fontId="12" fillId="0" borderId="10" xfId="0" applyFont="true" applyBorder="true" applyAlignment="true" applyProtection="false">
      <alignment horizontal="general" vertical="center" textRotation="0" wrapText="false" indent="0" shrinkToFit="false"/>
      <protection locked="true" hidden="false"/>
    </xf>
    <xf numFmtId="164" fontId="21" fillId="0" borderId="0" xfId="0" applyFont="true" applyBorder="false" applyAlignment="true" applyProtection="false">
      <alignment horizontal="general" vertical="center" textRotation="0" wrapText="false" indent="0" shrinkToFit="false"/>
      <protection locked="true" hidden="false"/>
    </xf>
    <xf numFmtId="184" fontId="9" fillId="0" borderId="9" xfId="0" applyFont="true" applyBorder="true" applyAlignment="true" applyProtection="false">
      <alignment horizontal="general" vertical="center" textRotation="0" wrapText="false" indent="0" shrinkToFit="false"/>
      <protection locked="true" hidden="false"/>
    </xf>
    <xf numFmtId="184" fontId="9" fillId="0" borderId="10" xfId="0" applyFont="true" applyBorder="true" applyAlignment="true" applyProtection="false">
      <alignment horizontal="general" vertical="center" textRotation="0" wrapText="false" indent="0" shrinkToFit="false"/>
      <protection locked="true" hidden="false"/>
    </xf>
    <xf numFmtId="184" fontId="12" fillId="0" borderId="10" xfId="0" applyFont="true" applyBorder="true" applyAlignment="true" applyProtection="false">
      <alignment horizontal="general" vertical="center" textRotation="0" wrapText="false" indent="0" shrinkToFit="false"/>
      <protection locked="true" hidden="false"/>
    </xf>
    <xf numFmtId="184" fontId="12" fillId="0" borderId="12" xfId="0" applyFont="true" applyBorder="true" applyAlignment="true" applyProtection="false">
      <alignment horizontal="general" vertical="center" textRotation="0" wrapText="false" indent="0" shrinkToFit="false"/>
      <protection locked="true" hidden="false"/>
    </xf>
    <xf numFmtId="184" fontId="9" fillId="0" borderId="12" xfId="0" applyFont="true" applyBorder="true" applyAlignment="true" applyProtection="false">
      <alignment horizontal="general" vertical="center" textRotation="0" wrapText="false" indent="0" shrinkToFit="false"/>
      <protection locked="true" hidden="false"/>
    </xf>
    <xf numFmtId="184" fontId="9" fillId="0" borderId="13" xfId="0" applyFont="true" applyBorder="true" applyAlignment="true" applyProtection="false">
      <alignment horizontal="general" vertical="center" textRotation="0" wrapText="false" indent="0" shrinkToFit="false"/>
      <protection locked="true" hidden="false"/>
    </xf>
    <xf numFmtId="164" fontId="7" fillId="0" borderId="1" xfId="0" applyFont="true" applyBorder="true" applyAlignment="true" applyProtection="false">
      <alignment horizontal="distributed" vertical="center" textRotation="0" wrapText="false" indent="0" shrinkToFit="false"/>
      <protection locked="true" hidden="false"/>
    </xf>
    <xf numFmtId="164" fontId="7" fillId="0" borderId="4" xfId="0" applyFont="true" applyBorder="true" applyAlignment="true" applyProtection="false">
      <alignment horizontal="distributed" vertical="center" textRotation="0" wrapText="false" indent="0" shrinkToFit="true"/>
      <protection locked="true" hidden="false"/>
    </xf>
    <xf numFmtId="164" fontId="7" fillId="0" borderId="15" xfId="0" applyFont="true" applyBorder="true" applyAlignment="true" applyProtection="false">
      <alignment horizontal="distributed" vertical="center" textRotation="0" wrapText="false" indent="0" shrinkToFit="true"/>
      <protection locked="true" hidden="false"/>
    </xf>
    <xf numFmtId="167" fontId="9" fillId="0" borderId="20" xfId="0" applyFont="true" applyBorder="true" applyAlignment="true" applyProtection="false">
      <alignment horizontal="general" vertical="center" textRotation="0" wrapText="false" indent="0" shrinkToFit="false"/>
      <protection locked="true" hidden="false"/>
    </xf>
    <xf numFmtId="167" fontId="4" fillId="0" borderId="10" xfId="0" applyFont="true" applyBorder="true" applyAlignment="true" applyProtection="false">
      <alignment horizontal="general" vertical="center" textRotation="0" wrapText="false" indent="0" shrinkToFit="false"/>
      <protection locked="true" hidden="false"/>
    </xf>
    <xf numFmtId="167" fontId="9" fillId="0" borderId="10" xfId="0" applyFont="true" applyBorder="true" applyAlignment="true" applyProtection="false">
      <alignment horizontal="general" vertical="center" textRotation="0" wrapText="false" indent="0" shrinkToFit="false"/>
      <protection locked="true" hidden="false"/>
    </xf>
    <xf numFmtId="167" fontId="9" fillId="0" borderId="23" xfId="0" applyFont="true" applyBorder="true" applyAlignment="true" applyProtection="false">
      <alignment horizontal="general" vertical="center" textRotation="0" wrapText="false" indent="0" shrinkToFit="false"/>
      <protection locked="true" hidden="false"/>
    </xf>
    <xf numFmtId="167" fontId="9" fillId="0" borderId="8" xfId="0" applyFont="true" applyBorder="true" applyAlignment="true" applyProtection="false">
      <alignment horizontal="general" vertical="center" textRotation="0" wrapText="false" indent="0" shrinkToFit="false"/>
      <protection locked="true" hidden="false"/>
    </xf>
    <xf numFmtId="167" fontId="12" fillId="0" borderId="20" xfId="0" applyFont="true" applyBorder="true" applyAlignment="true" applyProtection="false">
      <alignment horizontal="general" vertical="center" textRotation="0" wrapText="false" indent="0" shrinkToFit="false"/>
      <protection locked="true" hidden="false"/>
    </xf>
    <xf numFmtId="167" fontId="0" fillId="0" borderId="9" xfId="0" applyFont="true" applyBorder="true" applyAlignment="true" applyProtection="false">
      <alignment horizontal="general" vertical="center" textRotation="0" wrapText="false" indent="0" shrinkToFit="false"/>
      <protection locked="true" hidden="false"/>
    </xf>
    <xf numFmtId="167" fontId="12" fillId="0" borderId="9" xfId="0" applyFont="true" applyBorder="true" applyAlignment="true" applyProtection="false">
      <alignment horizontal="general" vertical="center" textRotation="0" wrapText="false" indent="0" shrinkToFit="false"/>
      <protection locked="true" hidden="false"/>
    </xf>
    <xf numFmtId="167" fontId="0" fillId="0" borderId="10" xfId="0" applyFont="true" applyBorder="true" applyAlignment="true" applyProtection="false">
      <alignment horizontal="general" vertical="center" textRotation="0" wrapText="false" indent="0" shrinkToFit="false"/>
      <protection locked="true" hidden="false"/>
    </xf>
    <xf numFmtId="168" fontId="9" fillId="0" borderId="20" xfId="0" applyFont="true" applyBorder="true" applyAlignment="true" applyProtection="false">
      <alignment horizontal="general" vertical="center" textRotation="0" wrapText="false" indent="0" shrinkToFit="false"/>
      <protection locked="true" hidden="false"/>
    </xf>
    <xf numFmtId="185" fontId="9" fillId="0" borderId="20" xfId="0" applyFont="true" applyBorder="true" applyAlignment="true" applyProtection="false">
      <alignment horizontal="general" vertical="center" textRotation="0" wrapText="false" indent="0" shrinkToFit="false"/>
      <protection locked="true" hidden="false"/>
    </xf>
    <xf numFmtId="185" fontId="9" fillId="0" borderId="9" xfId="0" applyFont="true" applyBorder="true" applyAlignment="true" applyProtection="false">
      <alignment horizontal="general" vertical="center" textRotation="0" wrapText="false" indent="0" shrinkToFit="false"/>
      <protection locked="true" hidden="false"/>
    </xf>
    <xf numFmtId="185" fontId="9" fillId="0" borderId="10" xfId="0" applyFont="true" applyBorder="true" applyAlignment="true" applyProtection="false">
      <alignment horizontal="general" vertical="center" textRotation="0" wrapText="false" indent="0" shrinkToFit="false"/>
      <protection locked="true" hidden="false"/>
    </xf>
    <xf numFmtId="168" fontId="12" fillId="0" borderId="22" xfId="0" applyFont="true" applyBorder="true" applyAlignment="true" applyProtection="false">
      <alignment horizontal="general" vertical="center" textRotation="0" wrapText="false" indent="0" shrinkToFit="false"/>
      <protection locked="true" hidden="false"/>
    </xf>
    <xf numFmtId="168" fontId="12" fillId="0" borderId="12" xfId="0" applyFont="true" applyBorder="true" applyAlignment="true" applyProtection="false">
      <alignment horizontal="general" vertical="center" textRotation="0" wrapText="false" indent="0" shrinkToFit="false"/>
      <protection locked="true" hidden="false"/>
    </xf>
    <xf numFmtId="185" fontId="9" fillId="0" borderId="12" xfId="0" applyFont="true" applyBorder="true" applyAlignment="true" applyProtection="false">
      <alignment horizontal="general" vertical="center" textRotation="0" wrapText="false" indent="0" shrinkToFit="false"/>
      <protection locked="true" hidden="false"/>
    </xf>
    <xf numFmtId="185" fontId="9" fillId="0" borderId="13" xfId="0" applyFont="true" applyBorder="true" applyAlignment="true" applyProtection="false">
      <alignment horizontal="general" vertical="center" textRotation="0" wrapText="false" indent="0" shrinkToFit="false"/>
      <protection locked="true" hidden="false"/>
    </xf>
    <xf numFmtId="164" fontId="7" fillId="0" borderId="0" xfId="0" applyFont="true" applyBorder="true" applyAlignment="false" applyProtection="false">
      <alignment horizontal="general" vertical="bottom" textRotation="0" wrapText="false" indent="0" shrinkToFit="false"/>
      <protection locked="true" hidden="false"/>
    </xf>
    <xf numFmtId="164" fontId="7" fillId="0" borderId="5" xfId="0" applyFont="true" applyBorder="true" applyAlignment="true" applyProtection="false">
      <alignment horizontal="center" vertical="center" textRotation="0" wrapText="false" indent="0" shrinkToFit="false"/>
      <protection locked="true" hidden="false"/>
    </xf>
    <xf numFmtId="164" fontId="7" fillId="0" borderId="8" xfId="0" applyFont="true" applyBorder="true" applyAlignment="true" applyProtection="false">
      <alignment horizontal="center" vertical="center" textRotation="0" wrapText="false" indent="0" shrinkToFit="false"/>
      <protection locked="true" hidden="false"/>
    </xf>
    <xf numFmtId="167" fontId="12" fillId="0" borderId="9" xfId="0" applyFont="true" applyBorder="true" applyAlignment="true" applyProtection="false">
      <alignment horizontal="general" vertical="center" textRotation="0" wrapText="false" indent="0" shrinkToFit="false"/>
      <protection locked="true" hidden="false"/>
    </xf>
    <xf numFmtId="167" fontId="12" fillId="0" borderId="10" xfId="0" applyFont="true" applyBorder="true" applyAlignment="true" applyProtection="false">
      <alignment horizontal="general" vertical="center" textRotation="0" wrapText="false" indent="0" shrinkToFit="false"/>
      <protection locked="true" hidden="false"/>
    </xf>
    <xf numFmtId="167" fontId="4" fillId="2" borderId="9" xfId="0" applyFont="true" applyBorder="true" applyAlignment="true" applyProtection="true">
      <alignment horizontal="general" vertical="center" textRotation="0" wrapText="false" indent="0" shrinkToFit="false"/>
      <protection locked="false" hidden="false"/>
    </xf>
    <xf numFmtId="167" fontId="4" fillId="2" borderId="10" xfId="0" applyFont="true" applyBorder="true" applyAlignment="true" applyProtection="true">
      <alignment horizontal="general" vertical="center" textRotation="0" wrapText="false" indent="0" shrinkToFit="false"/>
      <protection locked="false" hidden="false"/>
    </xf>
    <xf numFmtId="164" fontId="0" fillId="0" borderId="0" xfId="0" applyFont="false" applyBorder="true" applyAlignment="false" applyProtection="false">
      <alignment horizontal="general" vertical="bottom" textRotation="0" wrapText="false" indent="0" shrinkToFit="false"/>
      <protection locked="true" hidden="false"/>
    </xf>
    <xf numFmtId="164" fontId="7" fillId="0" borderId="0" xfId="0" applyFont="true" applyBorder="true" applyAlignment="true" applyProtection="false">
      <alignment horizontal="distributed" vertical="center" textRotation="0" wrapText="false" indent="0" shrinkToFit="false"/>
      <protection locked="true" hidden="false"/>
    </xf>
    <xf numFmtId="185" fontId="12" fillId="0" borderId="9" xfId="0" applyFont="true" applyBorder="true" applyAlignment="true" applyProtection="false">
      <alignment horizontal="general" vertical="center" textRotation="0" wrapText="false" indent="0" shrinkToFit="false"/>
      <protection locked="true" hidden="false"/>
    </xf>
    <xf numFmtId="185" fontId="12" fillId="0" borderId="10" xfId="0" applyFont="true" applyBorder="true" applyAlignment="true" applyProtection="false">
      <alignment horizontal="general" vertical="center" textRotation="0" wrapText="false" indent="0" shrinkToFit="false"/>
      <protection locked="true" hidden="false"/>
    </xf>
    <xf numFmtId="164" fontId="10" fillId="0" borderId="0" xfId="0" applyFont="true" applyBorder="false" applyAlignment="true" applyProtection="false">
      <alignment horizontal="center" vertical="bottom" textRotation="0" wrapText="false" indent="0" shrinkToFit="false"/>
      <protection locked="true" hidden="false"/>
    </xf>
    <xf numFmtId="165" fontId="19" fillId="0" borderId="0" xfId="20" applyFont="true" applyBorder="true" applyAlignment="true" applyProtection="true">
      <alignment horizontal="general" vertical="bottom" textRotation="0" wrapText="false" indent="0" shrinkToFit="false"/>
      <protection locked="true" hidden="false"/>
    </xf>
    <xf numFmtId="165" fontId="16" fillId="0" borderId="0" xfId="20" applyFont="true" applyBorder="true" applyAlignment="true" applyProtection="true">
      <alignment horizontal="general" vertical="bottom" textRotation="0" wrapText="false" indent="0" shrinkToFit="false"/>
      <protection locked="true" hidden="false"/>
    </xf>
    <xf numFmtId="164" fontId="7" fillId="0" borderId="11" xfId="0" applyFont="true" applyBorder="true" applyAlignment="true" applyProtection="false">
      <alignment horizontal="center" vertical="center" textRotation="0" wrapText="false" indent="0" shrinkToFit="false"/>
      <protection locked="true" hidden="false"/>
    </xf>
    <xf numFmtId="164" fontId="0" fillId="0" borderId="0" xfId="0" applyFont="false" applyBorder="true" applyAlignment="true" applyProtection="false">
      <alignment horizontal="left" vertical="bottom" textRotation="0" wrapText="false" indent="0" shrinkToFit="false"/>
      <protection locked="true" hidden="false"/>
    </xf>
    <xf numFmtId="164" fontId="13" fillId="0" borderId="0" xfId="0" applyFont="true" applyBorder="true" applyAlignment="true" applyProtection="false">
      <alignment horizontal="left" vertical="bottom" textRotation="0" wrapText="false" indent="0" shrinkToFit="false"/>
      <protection locked="true" hidden="false"/>
    </xf>
    <xf numFmtId="164" fontId="0" fillId="0" borderId="0" xfId="0" applyFont="true" applyBorder="true" applyAlignment="true" applyProtection="false">
      <alignment horizontal="left" vertical="top" textRotation="0" wrapText="false" indent="0" shrinkToFit="false"/>
      <protection locked="true" hidden="false"/>
    </xf>
    <xf numFmtId="164" fontId="7" fillId="0" borderId="0" xfId="0" applyFont="true" applyBorder="true" applyAlignment="true" applyProtection="false">
      <alignment horizontal="right" vertical="center" textRotation="0" wrapText="false" indent="0" shrinkToFit="false"/>
      <protection locked="true" hidden="false"/>
    </xf>
    <xf numFmtId="164" fontId="22" fillId="0" borderId="1" xfId="0" applyFont="true" applyBorder="true" applyAlignment="true" applyProtection="false">
      <alignment horizontal="distributed" vertical="center" textRotation="0" wrapText="false" indent="0" shrinkToFit="false"/>
      <protection locked="true" hidden="false"/>
    </xf>
    <xf numFmtId="164" fontId="22" fillId="0" borderId="2" xfId="0" applyFont="true" applyBorder="true" applyAlignment="true" applyProtection="false">
      <alignment horizontal="center" vertical="center" textRotation="0" wrapText="false" indent="0" shrinkToFit="false"/>
      <protection locked="true" hidden="false"/>
    </xf>
    <xf numFmtId="164" fontId="22" fillId="0" borderId="2" xfId="0" applyFont="true" applyBorder="true" applyAlignment="true" applyProtection="false">
      <alignment horizontal="center" vertical="center" textRotation="0" wrapText="true" indent="0" shrinkToFit="false"/>
      <protection locked="true" hidden="false"/>
    </xf>
    <xf numFmtId="164" fontId="22" fillId="0" borderId="3" xfId="0" applyFont="true" applyBorder="true" applyAlignment="true" applyProtection="false">
      <alignment horizontal="center" vertical="center" textRotation="0" wrapText="true" indent="0" shrinkToFit="false"/>
      <protection locked="true" hidden="false"/>
    </xf>
    <xf numFmtId="164" fontId="22" fillId="0" borderId="14" xfId="0" applyFont="true" applyBorder="true" applyAlignment="true" applyProtection="false">
      <alignment horizontal="center" vertical="center" textRotation="0" wrapText="false" indent="0" shrinkToFit="false"/>
      <protection locked="true" hidden="false"/>
    </xf>
    <xf numFmtId="164" fontId="0" fillId="0" borderId="0" xfId="0" applyFont="false" applyBorder="true" applyAlignment="true" applyProtection="false">
      <alignment horizontal="center" vertical="bottom" textRotation="0" wrapText="false" indent="0" shrinkToFit="false"/>
      <protection locked="true" hidden="false"/>
    </xf>
    <xf numFmtId="164" fontId="22" fillId="0" borderId="24" xfId="0" applyFont="true" applyBorder="true" applyAlignment="true" applyProtection="false">
      <alignment horizontal="center" vertical="center" textRotation="0" wrapText="false" indent="0" shrinkToFit="false"/>
      <protection locked="true" hidden="false"/>
    </xf>
    <xf numFmtId="164" fontId="22" fillId="0" borderId="4" xfId="0" applyFont="true" applyBorder="true" applyAlignment="true" applyProtection="false">
      <alignment horizontal="center" vertical="center" textRotation="0" wrapText="true" indent="0" shrinkToFit="false"/>
      <protection locked="true" hidden="false"/>
    </xf>
    <xf numFmtId="164" fontId="22" fillId="0" borderId="15" xfId="0" applyFont="true" applyBorder="true" applyAlignment="true" applyProtection="false">
      <alignment horizontal="center" vertical="center" textRotation="0" wrapText="true" indent="0" shrinkToFit="false"/>
      <protection locked="true" hidden="false"/>
    </xf>
    <xf numFmtId="164" fontId="22" fillId="0" borderId="24" xfId="0" applyFont="true" applyBorder="true" applyAlignment="true" applyProtection="false">
      <alignment horizontal="general" vertical="center" textRotation="0" wrapText="true" indent="0" shrinkToFit="false"/>
      <protection locked="true" hidden="false"/>
    </xf>
    <xf numFmtId="164" fontId="22" fillId="0" borderId="4" xfId="0" applyFont="true" applyBorder="true" applyAlignment="true" applyProtection="false">
      <alignment horizontal="left" vertical="center" textRotation="0" wrapText="true" indent="0" shrinkToFit="false"/>
      <protection locked="true" hidden="false"/>
    </xf>
    <xf numFmtId="164" fontId="7" fillId="0" borderId="0" xfId="0" applyFont="true" applyBorder="true" applyAlignment="true" applyProtection="false">
      <alignment horizontal="center" vertical="center" textRotation="0" wrapText="false" indent="0" shrinkToFit="true"/>
      <protection locked="true" hidden="false"/>
    </xf>
    <xf numFmtId="164" fontId="22" fillId="0" borderId="16" xfId="0" applyFont="true" applyBorder="true" applyAlignment="true" applyProtection="false">
      <alignment horizontal="distributed" vertical="center" textRotation="0" wrapText="false" indent="0" shrinkToFit="false"/>
      <protection locked="true" hidden="false"/>
    </xf>
    <xf numFmtId="186" fontId="23" fillId="0" borderId="20" xfId="0" applyFont="true" applyBorder="true" applyAlignment="true" applyProtection="false">
      <alignment horizontal="general" vertical="center" textRotation="0" wrapText="false" indent="0" shrinkToFit="false"/>
      <protection locked="true" hidden="false"/>
    </xf>
    <xf numFmtId="186" fontId="23" fillId="0" borderId="9" xfId="0" applyFont="true" applyBorder="true" applyAlignment="true" applyProtection="false">
      <alignment horizontal="general" vertical="center" textRotation="0" wrapText="false" indent="0" shrinkToFit="false"/>
      <protection locked="true" hidden="false"/>
    </xf>
    <xf numFmtId="186" fontId="23" fillId="0" borderId="10" xfId="0" applyFont="true" applyBorder="true" applyAlignment="true" applyProtection="false">
      <alignment horizontal="general" vertical="center" textRotation="0" wrapText="false" indent="0" shrinkToFit="false"/>
      <protection locked="true" hidden="false"/>
    </xf>
    <xf numFmtId="176" fontId="23" fillId="0" borderId="8" xfId="0" applyFont="true" applyBorder="true" applyAlignment="true" applyProtection="false">
      <alignment horizontal="right" vertical="center" textRotation="0" wrapText="false" indent="0" shrinkToFit="false"/>
      <protection locked="true" hidden="false"/>
    </xf>
    <xf numFmtId="168" fontId="12" fillId="0" borderId="0" xfId="0" applyFont="true" applyBorder="true" applyAlignment="true" applyProtection="false">
      <alignment horizontal="general" vertical="center" textRotation="0" wrapText="false" indent="0" shrinkToFit="false"/>
      <protection locked="true" hidden="false"/>
    </xf>
    <xf numFmtId="187" fontId="23" fillId="0" borderId="20" xfId="0" applyFont="true" applyBorder="true" applyAlignment="true" applyProtection="false">
      <alignment horizontal="general" vertical="center" textRotation="0" wrapText="false" indent="0" shrinkToFit="false"/>
      <protection locked="true" hidden="false"/>
    </xf>
    <xf numFmtId="187" fontId="23" fillId="0" borderId="9" xfId="0" applyFont="true" applyBorder="true" applyAlignment="true" applyProtection="false">
      <alignment horizontal="general" vertical="center" textRotation="0" wrapText="false" indent="0" shrinkToFit="false"/>
      <protection locked="true" hidden="false"/>
    </xf>
    <xf numFmtId="187" fontId="23" fillId="0" borderId="10" xfId="0" applyFont="true" applyBorder="true" applyAlignment="true" applyProtection="false">
      <alignment horizontal="general" vertical="center" textRotation="0" wrapText="false" indent="0" shrinkToFit="false"/>
      <protection locked="true" hidden="false"/>
    </xf>
    <xf numFmtId="188" fontId="23" fillId="0" borderId="8" xfId="0" applyFont="true" applyBorder="true" applyAlignment="true" applyProtection="false">
      <alignment horizontal="right" vertical="center" textRotation="0" wrapText="false" indent="0" shrinkToFit="false"/>
      <protection locked="true" hidden="false"/>
    </xf>
    <xf numFmtId="189" fontId="23" fillId="0" borderId="8" xfId="0" applyFont="true" applyBorder="true" applyAlignment="true" applyProtection="false">
      <alignment horizontal="right" vertical="center" textRotation="0" wrapText="false" indent="0" shrinkToFit="false"/>
      <protection locked="true" hidden="false"/>
    </xf>
    <xf numFmtId="168" fontId="12" fillId="0" borderId="0" xfId="0" applyFont="true" applyBorder="true" applyAlignment="true" applyProtection="false">
      <alignment horizontal="right" vertical="center" textRotation="0" wrapText="false" indent="0" shrinkToFit="false"/>
      <protection locked="true" hidden="false"/>
    </xf>
    <xf numFmtId="187" fontId="23" fillId="0" borderId="8" xfId="0" applyFont="true" applyBorder="true" applyAlignment="true" applyProtection="false">
      <alignment horizontal="general" vertical="center" textRotation="0" wrapText="false" indent="0" shrinkToFit="false"/>
      <protection locked="true" hidden="false"/>
    </xf>
    <xf numFmtId="168" fontId="0" fillId="0" borderId="0" xfId="0" applyFont="true" applyBorder="true" applyAlignment="true" applyProtection="false">
      <alignment horizontal="general" vertical="center" textRotation="0" wrapText="false" indent="0" shrinkToFit="false"/>
      <protection locked="true" hidden="false"/>
    </xf>
    <xf numFmtId="187" fontId="24" fillId="0" borderId="20" xfId="0" applyFont="true" applyBorder="true" applyAlignment="true" applyProtection="false">
      <alignment horizontal="general" vertical="center" textRotation="0" wrapText="false" indent="0" shrinkToFit="false"/>
      <protection locked="true" hidden="false"/>
    </xf>
    <xf numFmtId="187" fontId="24" fillId="0" borderId="9" xfId="0" applyFont="true" applyBorder="true" applyAlignment="true" applyProtection="false">
      <alignment horizontal="general" vertical="center" textRotation="0" wrapText="false" indent="0" shrinkToFit="false"/>
      <protection locked="true" hidden="false"/>
    </xf>
    <xf numFmtId="187" fontId="24" fillId="0" borderId="10" xfId="0" applyFont="true" applyBorder="true" applyAlignment="true" applyProtection="false">
      <alignment horizontal="general" vertical="center" textRotation="0" wrapText="false" indent="0" shrinkToFit="false"/>
      <protection locked="true" hidden="false"/>
    </xf>
    <xf numFmtId="187" fontId="24" fillId="0" borderId="8" xfId="0" applyFont="true" applyBorder="true" applyAlignment="true" applyProtection="false">
      <alignment horizontal="general" vertical="center" textRotation="0" wrapText="false" indent="0" shrinkToFit="false"/>
      <protection locked="true" hidden="false"/>
    </xf>
    <xf numFmtId="164" fontId="22" fillId="0" borderId="0" xfId="0" applyFont="true" applyBorder="true" applyAlignment="true" applyProtection="false">
      <alignment horizontal="distributed" vertical="center" textRotation="0" wrapText="false" indent="0" shrinkToFit="false"/>
      <protection locked="true" hidden="false"/>
    </xf>
    <xf numFmtId="184" fontId="23" fillId="0" borderId="20" xfId="0" applyFont="true" applyBorder="true" applyAlignment="true" applyProtection="false">
      <alignment horizontal="general" vertical="center" textRotation="0" wrapText="false" indent="0" shrinkToFit="false"/>
      <protection locked="true" hidden="false"/>
    </xf>
    <xf numFmtId="184" fontId="23" fillId="0" borderId="9" xfId="0" applyFont="true" applyBorder="true" applyAlignment="true" applyProtection="false">
      <alignment horizontal="general" vertical="center" textRotation="0" wrapText="false" indent="0" shrinkToFit="false"/>
      <protection locked="true" hidden="false"/>
    </xf>
    <xf numFmtId="184" fontId="23" fillId="0" borderId="10" xfId="0" applyFont="true" applyBorder="true" applyAlignment="true" applyProtection="false">
      <alignment horizontal="general" vertical="center" textRotation="0" wrapText="false" indent="0" shrinkToFit="false"/>
      <protection locked="true" hidden="false"/>
    </xf>
    <xf numFmtId="190" fontId="23" fillId="0" borderId="8" xfId="0" applyFont="true" applyBorder="true" applyAlignment="true" applyProtection="false">
      <alignment horizontal="right" vertical="center" textRotation="0" wrapText="false" indent="0" shrinkToFit="false"/>
      <protection locked="true" hidden="false"/>
    </xf>
    <xf numFmtId="191" fontId="23" fillId="0" borderId="8" xfId="0" applyFont="true" applyBorder="true" applyAlignment="true" applyProtection="false">
      <alignment horizontal="right" vertical="center" textRotation="0" wrapText="false" indent="0" shrinkToFit="false"/>
      <protection locked="true" hidden="false"/>
    </xf>
    <xf numFmtId="184" fontId="23" fillId="0" borderId="8" xfId="0" applyFont="true" applyBorder="true" applyAlignment="true" applyProtection="false">
      <alignment horizontal="general" vertical="center" textRotation="0" wrapText="false" indent="0" shrinkToFit="false"/>
      <protection locked="true" hidden="false"/>
    </xf>
    <xf numFmtId="184" fontId="24" fillId="0" borderId="12" xfId="0" applyFont="true" applyBorder="true" applyAlignment="true" applyProtection="false">
      <alignment horizontal="general" vertical="center" textRotation="0" wrapText="false" indent="0" shrinkToFit="false"/>
      <protection locked="true" hidden="false"/>
    </xf>
    <xf numFmtId="184" fontId="24" fillId="0" borderId="13" xfId="0" applyFont="true" applyBorder="true" applyAlignment="true" applyProtection="false">
      <alignment horizontal="general" vertical="center" textRotation="0" wrapText="false" indent="0" shrinkToFit="false"/>
      <protection locked="true" hidden="false"/>
    </xf>
    <xf numFmtId="184" fontId="24" fillId="0" borderId="11" xfId="0" applyFont="true" applyBorder="true" applyAlignment="true" applyProtection="false">
      <alignment horizontal="general" vertical="center" textRotation="0" wrapText="false" indent="0" shrinkToFit="false"/>
      <protection locked="true" hidden="false"/>
    </xf>
    <xf numFmtId="164" fontId="7" fillId="0" borderId="0" xfId="0" applyFont="true" applyBorder="true" applyAlignment="true" applyProtection="false">
      <alignment horizontal="left" vertical="bottom" textRotation="0" wrapText="false" indent="0" shrinkToFit="false"/>
      <protection locked="true" hidden="false"/>
    </xf>
    <xf numFmtId="186" fontId="7" fillId="0" borderId="9" xfId="0" applyFont="true" applyBorder="true" applyAlignment="true" applyProtection="false">
      <alignment horizontal="general" vertical="center" textRotation="0" wrapText="false" indent="0" shrinkToFit="false"/>
      <protection locked="true" hidden="false"/>
    </xf>
    <xf numFmtId="186" fontId="7" fillId="0" borderId="10" xfId="0" applyFont="true" applyBorder="true" applyAlignment="true" applyProtection="false">
      <alignment horizontal="general" vertical="center" textRotation="0" wrapText="false" indent="0" shrinkToFit="false"/>
      <protection locked="true" hidden="false"/>
    </xf>
    <xf numFmtId="176" fontId="7" fillId="0" borderId="8" xfId="0" applyFont="true" applyBorder="true" applyAlignment="true" applyProtection="false">
      <alignment horizontal="right" vertical="center" textRotation="0" wrapText="false" indent="0" shrinkToFit="false"/>
      <protection locked="true" hidden="false"/>
    </xf>
    <xf numFmtId="192" fontId="12" fillId="0" borderId="0" xfId="0" applyFont="true" applyBorder="true" applyAlignment="true" applyProtection="false">
      <alignment horizontal="general" vertical="center" textRotation="0" wrapText="false" indent="0" shrinkToFit="false"/>
      <protection locked="true" hidden="false"/>
    </xf>
    <xf numFmtId="187" fontId="7" fillId="0" borderId="9" xfId="0" applyFont="true" applyBorder="true" applyAlignment="true" applyProtection="false">
      <alignment horizontal="general" vertical="center" textRotation="0" wrapText="false" indent="0" shrinkToFit="false"/>
      <protection locked="true" hidden="false"/>
    </xf>
    <xf numFmtId="187" fontId="7" fillId="0" borderId="10" xfId="0" applyFont="true" applyBorder="true" applyAlignment="true" applyProtection="false">
      <alignment horizontal="general" vertical="center" textRotation="0" wrapText="false" indent="0" shrinkToFit="false"/>
      <protection locked="true" hidden="false"/>
    </xf>
    <xf numFmtId="189" fontId="7" fillId="0" borderId="8" xfId="0" applyFont="true" applyBorder="true" applyAlignment="true" applyProtection="false">
      <alignment horizontal="right" vertical="center" textRotation="0" wrapText="false" indent="0" shrinkToFit="false"/>
      <protection locked="true" hidden="false"/>
    </xf>
    <xf numFmtId="187" fontId="7" fillId="0" borderId="8" xfId="0" applyFont="true" applyBorder="true" applyAlignment="true" applyProtection="false">
      <alignment horizontal="general" vertical="center" textRotation="0" wrapText="false" indent="0" shrinkToFit="false"/>
      <protection locked="true" hidden="false"/>
    </xf>
    <xf numFmtId="187" fontId="10" fillId="0" borderId="9" xfId="0" applyFont="true" applyBorder="true" applyAlignment="true" applyProtection="false">
      <alignment horizontal="general" vertical="center" textRotation="0" wrapText="false" indent="0" shrinkToFit="false"/>
      <protection locked="true" hidden="false"/>
    </xf>
    <xf numFmtId="187" fontId="10" fillId="0" borderId="10" xfId="0" applyFont="true" applyBorder="true" applyAlignment="true" applyProtection="false">
      <alignment horizontal="general" vertical="center" textRotation="0" wrapText="false" indent="0" shrinkToFit="false"/>
      <protection locked="true" hidden="false"/>
    </xf>
    <xf numFmtId="187" fontId="10" fillId="0" borderId="8" xfId="0" applyFont="true" applyBorder="true" applyAlignment="true" applyProtection="false">
      <alignment horizontal="general" vertical="center" textRotation="0" wrapText="false" indent="0" shrinkToFit="false"/>
      <protection locked="true" hidden="false"/>
    </xf>
    <xf numFmtId="164" fontId="22" fillId="0" borderId="7" xfId="0" applyFont="true" applyBorder="true" applyAlignment="true" applyProtection="false">
      <alignment horizontal="distributed" vertical="center" textRotation="0" wrapText="false" indent="0" shrinkToFit="false"/>
      <protection locked="true" hidden="false"/>
    </xf>
    <xf numFmtId="164" fontId="22" fillId="0" borderId="10" xfId="0" applyFont="true" applyBorder="true" applyAlignment="true" applyProtection="false">
      <alignment horizontal="distributed" vertical="center" textRotation="0" wrapText="false" indent="0" shrinkToFit="false"/>
      <protection locked="true" hidden="false"/>
    </xf>
    <xf numFmtId="193" fontId="23" fillId="0" borderId="8" xfId="0" applyFont="true" applyBorder="true" applyAlignment="true" applyProtection="false">
      <alignment horizontal="right" vertical="center" textRotation="0" wrapText="false" indent="0" shrinkToFit="false"/>
      <protection locked="true" hidden="false"/>
    </xf>
    <xf numFmtId="164" fontId="0" fillId="0" borderId="0" xfId="0" applyFont="false" applyBorder="false" applyAlignment="true" applyProtection="false">
      <alignment horizontal="general" vertical="center" textRotation="0" wrapText="false" indent="0" shrinkToFit="false"/>
      <protection locked="true" hidden="false"/>
    </xf>
    <xf numFmtId="164" fontId="0" fillId="0" borderId="0" xfId="0" applyFont="false" applyBorder="true" applyAlignment="true" applyProtection="false">
      <alignment horizontal="general" vertical="center" textRotation="0" wrapText="false" indent="0" shrinkToFit="false"/>
      <protection locked="true" hidden="false"/>
    </xf>
    <xf numFmtId="164" fontId="25" fillId="0" borderId="0" xfId="0" applyFont="true" applyBorder="false" applyAlignment="true" applyProtection="false">
      <alignment horizontal="general" vertical="center" textRotation="0" wrapText="false" indent="0" shrinkToFit="false"/>
      <protection locked="true" hidden="false"/>
    </xf>
    <xf numFmtId="164" fontId="13" fillId="0" borderId="0" xfId="0" applyFont="true" applyBorder="true" applyAlignment="true" applyProtection="false">
      <alignment horizontal="general" vertical="center" textRotation="0" wrapText="false" indent="0" shrinkToFit="false"/>
      <protection locked="true" hidden="false"/>
    </xf>
    <xf numFmtId="164" fontId="0" fillId="0" borderId="0" xfId="0" applyFont="true" applyBorder="false" applyAlignment="true" applyProtection="false">
      <alignment horizontal="general" vertical="center" textRotation="0" wrapText="false" indent="0" shrinkToFit="false"/>
      <protection locked="true" hidden="false"/>
    </xf>
    <xf numFmtId="164" fontId="0" fillId="0" borderId="0" xfId="0" applyFont="true" applyBorder="true" applyAlignment="true" applyProtection="false">
      <alignment horizontal="general" vertical="center" textRotation="0" wrapText="false" indent="0" shrinkToFit="false"/>
      <protection locked="true" hidden="false"/>
    </xf>
    <xf numFmtId="164" fontId="7" fillId="2" borderId="19" xfId="0" applyFont="true" applyBorder="true" applyAlignment="true" applyProtection="false">
      <alignment horizontal="right" vertical="center" textRotation="0" wrapText="false" indent="0" shrinkToFit="false"/>
      <protection locked="true" hidden="false"/>
    </xf>
    <xf numFmtId="164" fontId="26" fillId="0" borderId="1" xfId="0" applyFont="true" applyBorder="true" applyAlignment="true" applyProtection="false">
      <alignment horizontal="center" vertical="center" textRotation="0" wrapText="true" indent="0" shrinkToFit="false"/>
      <protection locked="true" hidden="false"/>
    </xf>
    <xf numFmtId="164" fontId="26" fillId="0" borderId="2" xfId="0" applyFont="true" applyBorder="true" applyAlignment="true" applyProtection="false">
      <alignment horizontal="distributed" vertical="center" textRotation="0" wrapText="false" indent="0" shrinkToFit="false"/>
      <protection locked="true" hidden="false"/>
    </xf>
    <xf numFmtId="164" fontId="26" fillId="0" borderId="2" xfId="0" applyFont="true" applyBorder="true" applyAlignment="true" applyProtection="false">
      <alignment horizontal="center" vertical="center" textRotation="0" wrapText="true" indent="0" shrinkToFit="false"/>
      <protection locked="true" hidden="false"/>
    </xf>
    <xf numFmtId="164" fontId="26" fillId="0" borderId="3" xfId="0" applyFont="true" applyBorder="true" applyAlignment="true" applyProtection="false">
      <alignment horizontal="center" vertical="center" textRotation="0" wrapText="true" indent="0" shrinkToFit="false"/>
      <protection locked="true" hidden="false"/>
    </xf>
    <xf numFmtId="164" fontId="26" fillId="0" borderId="2" xfId="0" applyFont="true" applyBorder="true" applyAlignment="true" applyProtection="false">
      <alignment horizontal="center" vertical="center" textRotation="0" wrapText="false" indent="0" shrinkToFit="false"/>
      <protection locked="true" hidden="false"/>
    </xf>
    <xf numFmtId="164" fontId="26" fillId="0" borderId="3" xfId="0" applyFont="true" applyBorder="true" applyAlignment="true" applyProtection="false">
      <alignment horizontal="center" vertical="center" textRotation="0" wrapText="false" indent="0" shrinkToFit="false"/>
      <protection locked="true" hidden="false"/>
    </xf>
    <xf numFmtId="164" fontId="26" fillId="0" borderId="14" xfId="0" applyFont="true" applyBorder="true" applyAlignment="true" applyProtection="false">
      <alignment horizontal="center" vertical="center" textRotation="0" wrapText="false" indent="0" shrinkToFit="false"/>
      <protection locked="true" hidden="false"/>
    </xf>
    <xf numFmtId="164" fontId="26" fillId="0" borderId="24" xfId="0" applyFont="true" applyBorder="true" applyAlignment="true" applyProtection="false">
      <alignment horizontal="center" vertical="center" textRotation="0" wrapText="false" indent="0" shrinkToFit="false"/>
      <protection locked="true" hidden="false"/>
    </xf>
    <xf numFmtId="164" fontId="26" fillId="0" borderId="4" xfId="0" applyFont="true" applyBorder="true" applyAlignment="true" applyProtection="false">
      <alignment horizontal="distributed" vertical="center" textRotation="0" wrapText="false" indent="0" shrinkToFit="false"/>
      <protection locked="true" hidden="false"/>
    </xf>
    <xf numFmtId="164" fontId="26" fillId="0" borderId="15" xfId="0" applyFont="true" applyBorder="true" applyAlignment="true" applyProtection="false">
      <alignment horizontal="distributed" vertical="center" textRotation="0" wrapText="false" indent="0" shrinkToFit="false"/>
      <protection locked="true" hidden="false"/>
    </xf>
    <xf numFmtId="164" fontId="26" fillId="0" borderId="24" xfId="0" applyFont="true" applyBorder="true" applyAlignment="true" applyProtection="false">
      <alignment horizontal="center" vertical="center" textRotation="0" wrapText="true" indent="0" shrinkToFit="false"/>
      <protection locked="true" hidden="false"/>
    </xf>
    <xf numFmtId="164" fontId="26" fillId="0" borderId="4" xfId="0" applyFont="true" applyBorder="true" applyAlignment="true" applyProtection="false">
      <alignment horizontal="center" vertical="center" textRotation="0" wrapText="true" indent="0" shrinkToFit="false"/>
      <protection locked="true" hidden="false"/>
    </xf>
    <xf numFmtId="164" fontId="26" fillId="0" borderId="15" xfId="0" applyFont="true" applyBorder="true" applyAlignment="true" applyProtection="false">
      <alignment horizontal="center" vertical="center" textRotation="0" wrapText="false" indent="0" shrinkToFit="false"/>
      <protection locked="true" hidden="false"/>
    </xf>
    <xf numFmtId="164" fontId="26" fillId="0" borderId="16" xfId="0" applyFont="true" applyBorder="true" applyAlignment="true" applyProtection="false">
      <alignment horizontal="left" vertical="center" textRotation="0" wrapText="false" indent="0" shrinkToFit="false"/>
      <protection locked="true" hidden="false"/>
    </xf>
    <xf numFmtId="164" fontId="26" fillId="0" borderId="5" xfId="0" applyFont="true" applyBorder="true" applyAlignment="true" applyProtection="false">
      <alignment horizontal="left" vertical="center" textRotation="0" wrapText="false" indent="0" shrinkToFit="false"/>
      <protection locked="true" hidden="false"/>
    </xf>
    <xf numFmtId="164" fontId="28" fillId="0" borderId="6" xfId="0" applyFont="true" applyBorder="true" applyAlignment="true" applyProtection="false">
      <alignment horizontal="left" vertical="center" textRotation="0" wrapText="false" indent="0" shrinkToFit="false"/>
      <protection locked="true" hidden="false"/>
    </xf>
    <xf numFmtId="167" fontId="29" fillId="0" borderId="6" xfId="0" applyFont="true" applyBorder="true" applyAlignment="true" applyProtection="false">
      <alignment horizontal="general" vertical="center" textRotation="0" wrapText="false" indent="0" shrinkToFit="false"/>
      <protection locked="true" hidden="false"/>
    </xf>
    <xf numFmtId="167" fontId="29" fillId="0" borderId="7" xfId="0" applyFont="true" applyBorder="true" applyAlignment="true" applyProtection="false">
      <alignment horizontal="general" vertical="center" textRotation="0" wrapText="false" indent="0" shrinkToFit="false"/>
      <protection locked="true" hidden="false"/>
    </xf>
    <xf numFmtId="167" fontId="29" fillId="0" borderId="5" xfId="0" applyFont="true" applyBorder="true" applyAlignment="true" applyProtection="false">
      <alignment horizontal="general" vertical="center" textRotation="0" wrapText="false" indent="0" shrinkToFit="false"/>
      <protection locked="true" hidden="false"/>
    </xf>
    <xf numFmtId="164" fontId="26" fillId="0" borderId="0" xfId="0" applyFont="true" applyBorder="true" applyAlignment="true" applyProtection="false">
      <alignment horizontal="left" vertical="center" textRotation="0" wrapText="false" indent="0" shrinkToFit="false"/>
      <protection locked="true" hidden="false"/>
    </xf>
    <xf numFmtId="164" fontId="26" fillId="0" borderId="8" xfId="0" applyFont="true" applyBorder="true" applyAlignment="true" applyProtection="false">
      <alignment horizontal="left" vertical="center" textRotation="0" wrapText="false" indent="0" shrinkToFit="false"/>
      <protection locked="true" hidden="false"/>
    </xf>
    <xf numFmtId="164" fontId="28" fillId="0" borderId="9" xfId="0" applyFont="true" applyBorder="true" applyAlignment="true" applyProtection="false">
      <alignment horizontal="left" vertical="center" textRotation="0" wrapText="false" indent="0" shrinkToFit="false"/>
      <protection locked="true" hidden="false"/>
    </xf>
    <xf numFmtId="167" fontId="29" fillId="0" borderId="9" xfId="0" applyFont="true" applyBorder="true" applyAlignment="true" applyProtection="false">
      <alignment horizontal="general" vertical="center" textRotation="0" wrapText="false" indent="0" shrinkToFit="false"/>
      <protection locked="true" hidden="false"/>
    </xf>
    <xf numFmtId="167" fontId="29" fillId="0" borderId="10" xfId="0" applyFont="true" applyBorder="true" applyAlignment="true" applyProtection="false">
      <alignment horizontal="general" vertical="center" textRotation="0" wrapText="false" indent="0" shrinkToFit="false"/>
      <protection locked="true" hidden="false"/>
    </xf>
    <xf numFmtId="167" fontId="29" fillId="0" borderId="8" xfId="0" applyFont="true" applyBorder="true" applyAlignment="true" applyProtection="false">
      <alignment horizontal="general" vertical="center" textRotation="0" wrapText="false" indent="0" shrinkToFit="false"/>
      <protection locked="true" hidden="false"/>
    </xf>
    <xf numFmtId="167" fontId="30" fillId="0" borderId="8" xfId="0" applyFont="true" applyBorder="true" applyAlignment="true" applyProtection="false">
      <alignment horizontal="general" vertical="center" textRotation="0" wrapText="false" indent="0" shrinkToFit="false"/>
      <protection locked="true" hidden="false"/>
    </xf>
    <xf numFmtId="167" fontId="30" fillId="0" borderId="9" xfId="0" applyFont="true" applyBorder="true" applyAlignment="true" applyProtection="false">
      <alignment horizontal="general" vertical="center" textRotation="0" wrapText="false" indent="0" shrinkToFit="false"/>
      <protection locked="true" hidden="false"/>
    </xf>
    <xf numFmtId="167" fontId="30" fillId="0" borderId="10" xfId="0" applyFont="true" applyBorder="true" applyAlignment="true" applyProtection="false">
      <alignment horizontal="general" vertical="center" textRotation="0" wrapText="false" indent="0" shrinkToFit="false"/>
      <protection locked="true" hidden="false"/>
    </xf>
    <xf numFmtId="164" fontId="26" fillId="0" borderId="9" xfId="0" applyFont="true" applyBorder="true" applyAlignment="true" applyProtection="false">
      <alignment horizontal="left" vertical="center" textRotation="0" wrapText="false" indent="0" shrinkToFit="false"/>
      <protection locked="true" hidden="false"/>
    </xf>
    <xf numFmtId="164" fontId="26" fillId="0" borderId="0" xfId="0" applyFont="true" applyBorder="true" applyAlignment="true" applyProtection="false">
      <alignment horizontal="general" vertical="center" textRotation="0" wrapText="false" indent="0" shrinkToFit="false"/>
      <protection locked="true" hidden="false"/>
    </xf>
    <xf numFmtId="167" fontId="22" fillId="2" borderId="9" xfId="0" applyFont="true" applyBorder="true" applyAlignment="true" applyProtection="true">
      <alignment horizontal="general" vertical="center" textRotation="0" wrapText="false" indent="0" shrinkToFit="false"/>
      <protection locked="false" hidden="false"/>
    </xf>
    <xf numFmtId="167" fontId="22" fillId="2" borderId="10" xfId="0" applyFont="true" applyBorder="true" applyAlignment="true" applyProtection="true">
      <alignment horizontal="general" vertical="center" textRotation="0" wrapText="false" indent="0" shrinkToFit="false"/>
      <protection locked="false" hidden="false"/>
    </xf>
    <xf numFmtId="167" fontId="22" fillId="2" borderId="8" xfId="0" applyFont="true" applyBorder="true" applyAlignment="true" applyProtection="true">
      <alignment horizontal="general" vertical="center" textRotation="0" wrapText="false" indent="0" shrinkToFit="false"/>
      <protection locked="false" hidden="false"/>
    </xf>
    <xf numFmtId="164" fontId="32" fillId="0" borderId="0" xfId="0" applyFont="true" applyBorder="true" applyAlignment="true" applyProtection="false">
      <alignment horizontal="general" vertical="center" textRotation="0" wrapText="false" indent="0" shrinkToFit="false"/>
      <protection locked="true" hidden="false"/>
    </xf>
    <xf numFmtId="164" fontId="28" fillId="0" borderId="9" xfId="0" applyFont="true" applyBorder="true" applyAlignment="true" applyProtection="false">
      <alignment horizontal="left" vertical="center" textRotation="0" wrapText="true" indent="0" shrinkToFit="false"/>
      <protection locked="true" hidden="false"/>
    </xf>
    <xf numFmtId="167" fontId="22" fillId="0" borderId="9" xfId="0" applyFont="true" applyBorder="true" applyAlignment="true" applyProtection="false">
      <alignment horizontal="general" vertical="center" textRotation="0" wrapText="false" indent="0" shrinkToFit="false"/>
      <protection locked="true" hidden="false"/>
    </xf>
    <xf numFmtId="167" fontId="22" fillId="0" borderId="10" xfId="0" applyFont="true" applyBorder="true" applyAlignment="true" applyProtection="false">
      <alignment horizontal="general" vertical="center" textRotation="0" wrapText="false" indent="0" shrinkToFit="false"/>
      <protection locked="true" hidden="false"/>
    </xf>
    <xf numFmtId="167" fontId="22" fillId="0" borderId="8" xfId="0" applyFont="true" applyBorder="true" applyAlignment="true" applyProtection="false">
      <alignment horizontal="general" vertical="center" textRotation="0" wrapText="false" indent="0" shrinkToFit="false"/>
      <protection locked="true" hidden="false"/>
    </xf>
    <xf numFmtId="167" fontId="25" fillId="0" borderId="8" xfId="0" applyFont="true" applyBorder="true" applyAlignment="true" applyProtection="false">
      <alignment horizontal="general" vertical="center" textRotation="0" wrapText="false" indent="0" shrinkToFit="false"/>
      <protection locked="true" hidden="false"/>
    </xf>
    <xf numFmtId="167" fontId="25" fillId="0" borderId="9" xfId="0" applyFont="true" applyBorder="true" applyAlignment="true" applyProtection="false">
      <alignment horizontal="general" vertical="center" textRotation="0" wrapText="false" indent="0" shrinkToFit="false"/>
      <protection locked="true" hidden="false"/>
    </xf>
    <xf numFmtId="167" fontId="25" fillId="0" borderId="10" xfId="0" applyFont="true" applyBorder="true" applyAlignment="true" applyProtection="false">
      <alignment horizontal="general" vertical="center" textRotation="0" wrapText="false" indent="0" shrinkToFit="false"/>
      <protection locked="true" hidden="false"/>
    </xf>
    <xf numFmtId="164" fontId="26" fillId="0" borderId="19" xfId="0" applyFont="true" applyBorder="true" applyAlignment="true" applyProtection="false">
      <alignment horizontal="left" vertical="center" textRotation="0" wrapText="false" indent="0" shrinkToFit="false"/>
      <protection locked="true" hidden="false"/>
    </xf>
    <xf numFmtId="164" fontId="26" fillId="0" borderId="11" xfId="0" applyFont="true" applyBorder="true" applyAlignment="true" applyProtection="false">
      <alignment horizontal="left" vertical="center" textRotation="0" wrapText="false" indent="0" shrinkToFit="false"/>
      <protection locked="true" hidden="false"/>
    </xf>
    <xf numFmtId="164" fontId="28" fillId="0" borderId="12" xfId="0" applyFont="true" applyBorder="true" applyAlignment="true" applyProtection="false">
      <alignment horizontal="left" vertical="center" textRotation="0" wrapText="true" indent="0" shrinkToFit="false"/>
      <protection locked="true" hidden="false"/>
    </xf>
    <xf numFmtId="167" fontId="29" fillId="0" borderId="12" xfId="0" applyFont="true" applyBorder="true" applyAlignment="true" applyProtection="false">
      <alignment horizontal="general" vertical="center" textRotation="0" wrapText="false" indent="0" shrinkToFit="false"/>
      <protection locked="true" hidden="false"/>
    </xf>
    <xf numFmtId="167" fontId="22" fillId="2" borderId="12" xfId="0" applyFont="true" applyBorder="true" applyAlignment="true" applyProtection="true">
      <alignment horizontal="general" vertical="center" textRotation="0" wrapText="false" indent="0" shrinkToFit="false"/>
      <protection locked="false" hidden="false"/>
    </xf>
    <xf numFmtId="167" fontId="22" fillId="2" borderId="13" xfId="0" applyFont="true" applyBorder="true" applyAlignment="true" applyProtection="true">
      <alignment horizontal="general" vertical="center" textRotation="0" wrapText="false" indent="0" shrinkToFit="false"/>
      <protection locked="false" hidden="false"/>
    </xf>
    <xf numFmtId="167" fontId="22" fillId="2" borderId="11" xfId="0" applyFont="true" applyBorder="true" applyAlignment="true" applyProtection="true">
      <alignment horizontal="general" vertical="center" textRotation="0" wrapText="false" indent="0" shrinkToFit="false"/>
      <protection locked="false" hidden="false"/>
    </xf>
    <xf numFmtId="164" fontId="0" fillId="0" borderId="0" xfId="0" applyFont="false" applyBorder="false" applyAlignment="true" applyProtection="false">
      <alignment horizontal="left" vertical="center" textRotation="0" wrapText="false" indent="0" shrinkToFit="false"/>
      <protection locked="true" hidden="false"/>
    </xf>
    <xf numFmtId="164" fontId="0" fillId="0" borderId="0" xfId="0" applyFont="false" applyBorder="true" applyAlignment="true" applyProtection="false">
      <alignment horizontal="left" vertical="center" textRotation="0" wrapText="false" indent="0" shrinkToFit="false"/>
      <protection locked="true" hidden="false"/>
    </xf>
    <xf numFmtId="164" fontId="25" fillId="0" borderId="0" xfId="0" applyFont="true" applyBorder="false" applyAlignment="true" applyProtection="false">
      <alignment horizontal="left" vertical="center" textRotation="0" wrapText="false" indent="0" shrinkToFit="false"/>
      <protection locked="true" hidden="false"/>
    </xf>
    <xf numFmtId="164" fontId="13" fillId="0" borderId="0" xfId="0" applyFont="true" applyBorder="false" applyAlignment="true" applyProtection="false">
      <alignment horizontal="general" vertical="bottom" textRotation="0" wrapText="false" indent="0" shrinkToFit="false"/>
      <protection locked="true" hidden="false"/>
    </xf>
    <xf numFmtId="164" fontId="7" fillId="0" borderId="25" xfId="0" applyFont="true" applyBorder="true" applyAlignment="true" applyProtection="false">
      <alignment horizontal="center" vertical="center" textRotation="0" wrapText="false" indent="0" shrinkToFit="false"/>
      <protection locked="true" hidden="false"/>
    </xf>
    <xf numFmtId="164" fontId="7" fillId="0" borderId="26" xfId="0" applyFont="true" applyBorder="true" applyAlignment="true" applyProtection="false">
      <alignment horizontal="center" vertical="center" textRotation="0" wrapText="false" indent="0" shrinkToFit="false"/>
      <protection locked="true" hidden="false"/>
    </xf>
    <xf numFmtId="164" fontId="7" fillId="0" borderId="27" xfId="0" applyFont="true" applyBorder="true" applyAlignment="true" applyProtection="false">
      <alignment horizontal="center" vertical="center" textRotation="0" wrapText="false" indent="0" shrinkToFit="false"/>
      <protection locked="true" hidden="false"/>
    </xf>
    <xf numFmtId="164" fontId="7" fillId="0" borderId="28" xfId="0" applyFont="true" applyBorder="true" applyAlignment="true" applyProtection="false">
      <alignment horizontal="center" vertical="center" textRotation="0" wrapText="false" indent="0" shrinkToFit="false"/>
      <protection locked="true" hidden="false"/>
    </xf>
    <xf numFmtId="164" fontId="7" fillId="0" borderId="28" xfId="0" applyFont="true" applyBorder="true" applyAlignment="true" applyProtection="false">
      <alignment horizontal="center" vertical="center" textRotation="0" wrapText="false" indent="0" shrinkToFit="true"/>
      <protection locked="true" hidden="false"/>
    </xf>
    <xf numFmtId="164" fontId="7" fillId="0" borderId="29" xfId="0" applyFont="true" applyBorder="true" applyAlignment="true" applyProtection="false">
      <alignment horizontal="center" vertical="center" textRotation="0" wrapText="false" indent="0" shrinkToFit="true"/>
      <protection locked="true" hidden="false"/>
    </xf>
    <xf numFmtId="164" fontId="7" fillId="0" borderId="30" xfId="0" applyFont="true" applyBorder="true" applyAlignment="true" applyProtection="false">
      <alignment horizontal="center" vertical="center" textRotation="0" wrapText="false" indent="0" shrinkToFit="false"/>
      <protection locked="true" hidden="false"/>
    </xf>
    <xf numFmtId="164" fontId="7" fillId="0" borderId="31" xfId="0" applyFont="true" applyBorder="true" applyAlignment="true" applyProtection="false">
      <alignment horizontal="distributed" vertical="center" textRotation="0" wrapText="false" indent="0" shrinkToFit="false"/>
      <protection locked="true" hidden="false"/>
    </xf>
    <xf numFmtId="164" fontId="7" fillId="0" borderId="32" xfId="0" applyFont="true" applyBorder="true" applyAlignment="true" applyProtection="false">
      <alignment horizontal="distributed" vertical="center" textRotation="0" wrapText="false" indent="0" shrinkToFit="false"/>
      <protection locked="true" hidden="false"/>
    </xf>
    <xf numFmtId="194" fontId="12" fillId="0" borderId="33" xfId="0" applyFont="true" applyBorder="true" applyAlignment="true" applyProtection="false">
      <alignment horizontal="general" vertical="center" textRotation="0" wrapText="false" indent="0" shrinkToFit="false"/>
      <protection locked="true" hidden="false"/>
    </xf>
    <xf numFmtId="172" fontId="12" fillId="0" borderId="33" xfId="0" applyFont="true" applyBorder="true" applyAlignment="true" applyProtection="false">
      <alignment horizontal="general" vertical="center" textRotation="0" wrapText="false" indent="0" shrinkToFit="false"/>
      <protection locked="true" hidden="false"/>
    </xf>
    <xf numFmtId="172" fontId="12" fillId="0" borderId="34" xfId="0" applyFont="true" applyBorder="true" applyAlignment="true" applyProtection="false">
      <alignment horizontal="general" vertical="center" textRotation="0" wrapText="false" indent="0" shrinkToFit="false"/>
      <protection locked="true" hidden="false"/>
    </xf>
    <xf numFmtId="194" fontId="9" fillId="0" borderId="33" xfId="0" applyFont="true" applyBorder="true" applyAlignment="true" applyProtection="false">
      <alignment horizontal="general" vertical="center" textRotation="0" wrapText="false" indent="0" shrinkToFit="false"/>
      <protection locked="true" hidden="false"/>
    </xf>
    <xf numFmtId="164" fontId="4" fillId="2" borderId="33" xfId="0" applyFont="true" applyBorder="true" applyAlignment="true" applyProtection="true">
      <alignment horizontal="general" vertical="center" textRotation="0" wrapText="false" indent="0" shrinkToFit="false"/>
      <protection locked="false" hidden="false"/>
    </xf>
    <xf numFmtId="164" fontId="4" fillId="2" borderId="34" xfId="0" applyFont="true" applyBorder="true" applyAlignment="true" applyProtection="true">
      <alignment horizontal="general" vertical="center" textRotation="0" wrapText="false" indent="0" shrinkToFit="false"/>
      <protection locked="false" hidden="false"/>
    </xf>
    <xf numFmtId="164" fontId="7" fillId="0" borderId="35" xfId="0" applyFont="true" applyBorder="true" applyAlignment="true" applyProtection="false">
      <alignment horizontal="center" vertical="center" textRotation="0" wrapText="false" indent="0" shrinkToFit="false"/>
      <protection locked="true" hidden="false"/>
    </xf>
    <xf numFmtId="164" fontId="7" fillId="0" borderId="34" xfId="0" applyFont="true" applyBorder="true" applyAlignment="true" applyProtection="false">
      <alignment horizontal="distributed" vertical="center" textRotation="0" wrapText="false" indent="0" shrinkToFit="false"/>
      <protection locked="true" hidden="false"/>
    </xf>
    <xf numFmtId="171" fontId="12" fillId="0" borderId="33" xfId="0" applyFont="true" applyBorder="true" applyAlignment="true" applyProtection="false">
      <alignment horizontal="general" vertical="center" textRotation="0" wrapText="false" indent="0" shrinkToFit="false"/>
      <protection locked="true" hidden="false"/>
    </xf>
    <xf numFmtId="171" fontId="12" fillId="0" borderId="34" xfId="0" applyFont="true" applyBorder="true" applyAlignment="true" applyProtection="false">
      <alignment horizontal="general" vertical="center" textRotation="0" wrapText="false" indent="0" shrinkToFit="false"/>
      <protection locked="true" hidden="false"/>
    </xf>
    <xf numFmtId="171" fontId="9" fillId="0" borderId="33" xfId="0" applyFont="true" applyBorder="true" applyAlignment="true" applyProtection="false">
      <alignment horizontal="general" vertical="center" textRotation="0" wrapText="false" indent="0" shrinkToFit="false"/>
      <protection locked="true" hidden="false"/>
    </xf>
    <xf numFmtId="171" fontId="9" fillId="0" borderId="34" xfId="0" applyFont="true" applyBorder="true" applyAlignment="true" applyProtection="false">
      <alignment horizontal="general" vertical="center" textRotation="0" wrapText="false" indent="0" shrinkToFit="false"/>
      <protection locked="true" hidden="false"/>
    </xf>
    <xf numFmtId="164" fontId="7" fillId="0" borderId="36" xfId="0" applyFont="true" applyBorder="true" applyAlignment="true" applyProtection="false">
      <alignment horizontal="distributed" vertical="center" textRotation="0" wrapText="false" indent="0" shrinkToFit="false"/>
      <protection locked="true" hidden="false"/>
    </xf>
    <xf numFmtId="171" fontId="9" fillId="0" borderId="37" xfId="0" applyFont="true" applyBorder="true" applyAlignment="true" applyProtection="false">
      <alignment horizontal="general" vertical="center" textRotation="0" wrapText="false" indent="0" shrinkToFit="false"/>
      <protection locked="true" hidden="false"/>
    </xf>
    <xf numFmtId="171" fontId="9" fillId="0" borderId="38" xfId="0" applyFont="true" applyBorder="true" applyAlignment="true" applyProtection="false">
      <alignment horizontal="general" vertical="center" textRotation="0" wrapText="false" indent="0" shrinkToFit="false"/>
      <protection locked="true" hidden="false"/>
    </xf>
  </cellXfs>
  <cellStyles count="7">
    <cellStyle name="Normal" xfId="0" builtinId="0"/>
    <cellStyle name="Comma" xfId="15" builtinId="3"/>
    <cellStyle name="Comma [0]" xfId="16" builtinId="6"/>
    <cellStyle name="Currency" xfId="17" builtinId="4"/>
    <cellStyle name="Currency [0]" xfId="18" builtinId="7"/>
    <cellStyle name="Percent" xfId="19" builtinId="5"/>
    <cellStyle name="Excel Built-in Comma [0]" xfId="20"/>
  </cellStyle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worksheet" Target="worksheets/sheet11.xml"/><Relationship Id="rId14" Type="http://schemas.openxmlformats.org/officeDocument/2006/relationships/worksheet" Target="worksheets/sheet12.xml"/><Relationship Id="rId15" Type="http://schemas.openxmlformats.org/officeDocument/2006/relationships/worksheet" Target="worksheets/sheet13.xml"/><Relationship Id="rId16" Type="http://schemas.openxmlformats.org/officeDocument/2006/relationships/worksheet" Target="worksheets/sheet14.xml"/><Relationship Id="rId17" Type="http://schemas.openxmlformats.org/officeDocument/2006/relationships/externalLink" Target="externalLinks/externalLink1.xml"/><Relationship Id="rId18" Type="http://schemas.openxmlformats.org/officeDocument/2006/relationships/externalLink" Target="externalLinks/externalLink2.xml"/><Relationship Id="rId19" Type="http://schemas.openxmlformats.org/officeDocument/2006/relationships/externalLink" Target="externalLinks/externalLink3.xml"/><Relationship Id="rId20"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twoCell">
    <xdr:from>
      <xdr:col>0</xdr:col>
      <xdr:colOff>371160</xdr:colOff>
      <xdr:row>5</xdr:row>
      <xdr:rowOff>-360</xdr:rowOff>
    </xdr:from>
    <xdr:to>
      <xdr:col>0</xdr:col>
      <xdr:colOff>371160</xdr:colOff>
      <xdr:row>56</xdr:row>
      <xdr:rowOff>228600</xdr:rowOff>
    </xdr:to>
    <xdr:sp>
      <xdr:nvSpPr>
        <xdr:cNvPr id="1" name="Line 58"/>
        <xdr:cNvSpPr/>
      </xdr:nvSpPr>
      <xdr:spPr>
        <a:xfrm>
          <a:off x="371160" y="1418760"/>
          <a:ext cx="0" cy="10287360"/>
        </a:xfrm>
        <a:prstGeom prst="line">
          <a:avLst/>
        </a:prstGeom>
        <a:ln w="3175">
          <a:solidFill>
            <a:srgbClr val="000000"/>
          </a:solidFill>
          <a:round/>
        </a:ln>
      </xdr:spPr>
      <xdr:style>
        <a:lnRef idx="0"/>
        <a:fillRef idx="0"/>
        <a:effectRef idx="0"/>
        <a:fontRef idx="minor"/>
      </xdr:style>
    </xdr:sp>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twoCell">
    <xdr:from>
      <xdr:col>7</xdr:col>
      <xdr:colOff>48240</xdr:colOff>
      <xdr:row>2</xdr:row>
      <xdr:rowOff>5760</xdr:rowOff>
    </xdr:from>
    <xdr:to>
      <xdr:col>7</xdr:col>
      <xdr:colOff>57600</xdr:colOff>
      <xdr:row>55</xdr:row>
      <xdr:rowOff>243720</xdr:rowOff>
    </xdr:to>
    <xdr:sp>
      <xdr:nvSpPr>
        <xdr:cNvPr id="2" name="Line 3"/>
        <xdr:cNvSpPr/>
      </xdr:nvSpPr>
      <xdr:spPr>
        <a:xfrm flipH="1">
          <a:off x="5488920" y="390600"/>
          <a:ext cx="9360" cy="11877480"/>
        </a:xfrm>
        <a:prstGeom prst="line">
          <a:avLst/>
        </a:prstGeom>
        <a:ln w="3175">
          <a:solidFill>
            <a:srgbClr val="000000"/>
          </a:solidFill>
          <a:round/>
        </a:ln>
      </xdr:spPr>
      <xdr:style>
        <a:lnRef idx="0"/>
        <a:fillRef idx="0"/>
        <a:effectRef idx="0"/>
        <a:fontRef idx="minor"/>
      </xdr:style>
    </xdr:sp>
    <xdr:clientData/>
  </xdr:twoCellAnchor>
  <xdr:twoCellAnchor editAs="twoCell">
    <xdr:from>
      <xdr:col>7</xdr:col>
      <xdr:colOff>9360</xdr:colOff>
      <xdr:row>2</xdr:row>
      <xdr:rowOff>5760</xdr:rowOff>
    </xdr:from>
    <xdr:to>
      <xdr:col>7</xdr:col>
      <xdr:colOff>9360</xdr:colOff>
      <xdr:row>55</xdr:row>
      <xdr:rowOff>243720</xdr:rowOff>
    </xdr:to>
    <xdr:sp>
      <xdr:nvSpPr>
        <xdr:cNvPr id="3" name="Line 4"/>
        <xdr:cNvSpPr/>
      </xdr:nvSpPr>
      <xdr:spPr>
        <a:xfrm>
          <a:off x="5450040" y="390600"/>
          <a:ext cx="0" cy="11877480"/>
        </a:xfrm>
        <a:prstGeom prst="line">
          <a:avLst/>
        </a:prstGeom>
        <a:ln w="3175">
          <a:solidFill>
            <a:srgbClr val="000000"/>
          </a:solidFill>
          <a:round/>
        </a:ln>
      </xdr:spPr>
      <xdr:style>
        <a:lnRef idx="0"/>
        <a:fillRef idx="0"/>
        <a:effectRef idx="0"/>
        <a:fontRef idx="minor"/>
      </xdr:style>
    </xdr:sp>
    <xdr:clientData/>
  </xdr:twoCellAnchor>
  <xdr:twoCellAnchor editAs="twoCell">
    <xdr:from>
      <xdr:col>0</xdr:col>
      <xdr:colOff>371160</xdr:colOff>
      <xdr:row>4</xdr:row>
      <xdr:rowOff>5400</xdr:rowOff>
    </xdr:from>
    <xdr:to>
      <xdr:col>0</xdr:col>
      <xdr:colOff>371160</xdr:colOff>
      <xdr:row>55</xdr:row>
      <xdr:rowOff>243720</xdr:rowOff>
    </xdr:to>
    <xdr:sp>
      <xdr:nvSpPr>
        <xdr:cNvPr id="4" name="Line 5"/>
        <xdr:cNvSpPr/>
      </xdr:nvSpPr>
      <xdr:spPr>
        <a:xfrm>
          <a:off x="371160" y="885600"/>
          <a:ext cx="0" cy="11382480"/>
        </a:xfrm>
        <a:prstGeom prst="line">
          <a:avLst/>
        </a:prstGeom>
        <a:ln w="3175">
          <a:solidFill>
            <a:srgbClr val="000000"/>
          </a:solidFill>
          <a:round/>
        </a:ln>
      </xdr:spPr>
      <xdr:style>
        <a:lnRef idx="0"/>
        <a:fillRef idx="0"/>
        <a:effectRef idx="0"/>
        <a:fontRef idx="minor"/>
      </xdr:style>
    </xdr:sp>
    <xdr:clientData/>
  </xdr:twoCellAnchor>
</xdr:wsDr>
</file>

<file path=xl/drawings/drawing3.xml><?xml version="1.0" encoding="utf-8"?>
<xdr:wsDr xmlns:xdr="http://schemas.openxmlformats.org/drawingml/2006/spreadsheetDrawing" xmlns:a="http://schemas.openxmlformats.org/drawingml/2006/main" xmlns:r="http://schemas.openxmlformats.org/officeDocument/2006/relationships">
  <xdr:twoCellAnchor editAs="twoCell">
    <xdr:from>
      <xdr:col>0</xdr:col>
      <xdr:colOff>371160</xdr:colOff>
      <xdr:row>4</xdr:row>
      <xdr:rowOff>5760</xdr:rowOff>
    </xdr:from>
    <xdr:to>
      <xdr:col>0</xdr:col>
      <xdr:colOff>371160</xdr:colOff>
      <xdr:row>74</xdr:row>
      <xdr:rowOff>5760</xdr:rowOff>
    </xdr:to>
    <xdr:sp>
      <xdr:nvSpPr>
        <xdr:cNvPr id="5" name="Line 115"/>
        <xdr:cNvSpPr/>
      </xdr:nvSpPr>
      <xdr:spPr>
        <a:xfrm>
          <a:off x="371160" y="762120"/>
          <a:ext cx="0" cy="9639360"/>
        </a:xfrm>
        <a:prstGeom prst="line">
          <a:avLst/>
        </a:prstGeom>
        <a:ln w="3175">
          <a:solidFill>
            <a:srgbClr val="000000"/>
          </a:solidFill>
          <a:round/>
        </a:ln>
      </xdr:spPr>
      <xdr:style>
        <a:lnRef idx="0"/>
        <a:fillRef idx="0"/>
        <a:effectRef idx="0"/>
        <a:fontRef idx="minor"/>
      </xdr:style>
    </xdr:sp>
    <xdr:clientData/>
  </xdr:twoCellAnchor>
</xdr:wsDr>
</file>

<file path=xl/drawings/drawing4.xml><?xml version="1.0" encoding="utf-8"?>
<xdr:wsDr xmlns:xdr="http://schemas.openxmlformats.org/drawingml/2006/spreadsheetDrawing" xmlns:a="http://schemas.openxmlformats.org/drawingml/2006/main" xmlns:r="http://schemas.openxmlformats.org/officeDocument/2006/relationships">
  <xdr:twoCellAnchor editAs="twoCell">
    <xdr:from>
      <xdr:col>0</xdr:col>
      <xdr:colOff>371160</xdr:colOff>
      <xdr:row>4</xdr:row>
      <xdr:rowOff>5760</xdr:rowOff>
    </xdr:from>
    <xdr:to>
      <xdr:col>0</xdr:col>
      <xdr:colOff>371160</xdr:colOff>
      <xdr:row>74</xdr:row>
      <xdr:rowOff>5760</xdr:rowOff>
    </xdr:to>
    <xdr:sp>
      <xdr:nvSpPr>
        <xdr:cNvPr id="6" name="Line 6"/>
        <xdr:cNvSpPr/>
      </xdr:nvSpPr>
      <xdr:spPr>
        <a:xfrm>
          <a:off x="371160" y="800280"/>
          <a:ext cx="0" cy="9934560"/>
        </a:xfrm>
        <a:prstGeom prst="line">
          <a:avLst/>
        </a:prstGeom>
        <a:ln w="3175">
          <a:solidFill>
            <a:srgbClr val="000000"/>
          </a:solidFill>
          <a:round/>
        </a:ln>
      </xdr:spPr>
      <xdr:style>
        <a:lnRef idx="0"/>
        <a:fillRef idx="0"/>
        <a:effectRef idx="0"/>
        <a:fontRef idx="minor"/>
      </xdr:style>
    </xdr:sp>
    <xdr:clientData/>
  </xdr:twoCellAnchor>
</xdr:wsDr>
</file>

<file path=xl/drawings/drawing5.xml><?xml version="1.0" encoding="utf-8"?>
<xdr:wsDr xmlns:xdr="http://schemas.openxmlformats.org/drawingml/2006/spreadsheetDrawing" xmlns:a="http://schemas.openxmlformats.org/drawingml/2006/main" xmlns:r="http://schemas.openxmlformats.org/officeDocument/2006/relationships">
  <xdr:twoCellAnchor editAs="twoCell">
    <xdr:from>
      <xdr:col>0</xdr:col>
      <xdr:colOff>371160</xdr:colOff>
      <xdr:row>4</xdr:row>
      <xdr:rowOff>5760</xdr:rowOff>
    </xdr:from>
    <xdr:to>
      <xdr:col>0</xdr:col>
      <xdr:colOff>371160</xdr:colOff>
      <xdr:row>73</xdr:row>
      <xdr:rowOff>234360</xdr:rowOff>
    </xdr:to>
    <xdr:sp>
      <xdr:nvSpPr>
        <xdr:cNvPr id="7" name="Line 3"/>
        <xdr:cNvSpPr/>
      </xdr:nvSpPr>
      <xdr:spPr>
        <a:xfrm>
          <a:off x="371160" y="790560"/>
          <a:ext cx="0" cy="10382400"/>
        </a:xfrm>
        <a:prstGeom prst="line">
          <a:avLst/>
        </a:prstGeom>
        <a:ln w="3175">
          <a:solidFill>
            <a:srgbClr val="000000"/>
          </a:solidFill>
          <a:round/>
        </a:ln>
      </xdr:spPr>
      <xdr:style>
        <a:lnRef idx="0"/>
        <a:fillRef idx="0"/>
        <a:effectRef idx="0"/>
        <a:fontRef idx="minor"/>
      </xdr:style>
    </xdr:sp>
    <xdr:clientData/>
  </xdr:twoCellAnchor>
</xdr:wsDr>
</file>

<file path=xl/drawings/drawing6.xml><?xml version="1.0" encoding="utf-8"?>
<xdr:wsDr xmlns:xdr="http://schemas.openxmlformats.org/drawingml/2006/spreadsheetDrawing" xmlns:a="http://schemas.openxmlformats.org/drawingml/2006/main" xmlns:r="http://schemas.openxmlformats.org/officeDocument/2006/relationships">
  <xdr:twoCellAnchor editAs="twoCell">
    <xdr:from>
      <xdr:col>0</xdr:col>
      <xdr:colOff>369720</xdr:colOff>
      <xdr:row>4</xdr:row>
      <xdr:rowOff>1800</xdr:rowOff>
    </xdr:from>
    <xdr:to>
      <xdr:col>0</xdr:col>
      <xdr:colOff>369720</xdr:colOff>
      <xdr:row>74</xdr:row>
      <xdr:rowOff>1800</xdr:rowOff>
    </xdr:to>
    <xdr:cxnSp>
      <xdr:nvCxnSpPr>
        <xdr:cNvPr id="8" name="直線コネクタ 2"/>
        <xdr:cNvCxnSpPr/>
      </xdr:nvCxnSpPr>
      <xdr:spPr>
        <a:xfrm>
          <a:off x="369720" y="847800"/>
          <a:ext cx="360" cy="10058760"/>
        </a:xfrm>
        <a:prstGeom prst="straightConnector1">
          <a:avLst/>
        </a:prstGeom>
        <a:ln w="9525">
          <a:solidFill>
            <a:srgbClr val="000000"/>
          </a:solidFill>
          <a:round/>
        </a:ln>
      </xdr:spPr>
    </xdr:cxnSp>
    <xdr:clientData/>
  </xdr:twoCellAnchor>
</xdr:wsDr>
</file>

<file path=xl/drawings/drawing7.xml><?xml version="1.0" encoding="utf-8"?>
<xdr:wsDr xmlns:xdr="http://schemas.openxmlformats.org/drawingml/2006/spreadsheetDrawing" xmlns:a="http://schemas.openxmlformats.org/drawingml/2006/main" xmlns:r="http://schemas.openxmlformats.org/officeDocument/2006/relationships">
  <xdr:twoCellAnchor editAs="twoCell">
    <xdr:from>
      <xdr:col>11</xdr:col>
      <xdr:colOff>15840</xdr:colOff>
      <xdr:row>3</xdr:row>
      <xdr:rowOff>5760</xdr:rowOff>
    </xdr:from>
    <xdr:to>
      <xdr:col>11</xdr:col>
      <xdr:colOff>15840</xdr:colOff>
      <xdr:row>6</xdr:row>
      <xdr:rowOff>5760</xdr:rowOff>
    </xdr:to>
    <xdr:sp>
      <xdr:nvSpPr>
        <xdr:cNvPr id="9" name="Line 20"/>
        <xdr:cNvSpPr/>
      </xdr:nvSpPr>
      <xdr:spPr>
        <a:xfrm>
          <a:off x="4416480" y="542880"/>
          <a:ext cx="0" cy="914400"/>
        </a:xfrm>
        <a:prstGeom prst="line">
          <a:avLst/>
        </a:prstGeom>
        <a:ln w="3175">
          <a:solidFill>
            <a:srgbClr val="000000"/>
          </a:solidFill>
          <a:round/>
        </a:ln>
      </xdr:spPr>
      <xdr:style>
        <a:lnRef idx="0"/>
        <a:fillRef idx="0"/>
        <a:effectRef idx="0"/>
        <a:fontRef idx="minor"/>
      </xdr:style>
    </xdr:sp>
    <xdr:clientData/>
  </xdr:twoCellAnchor>
  <xdr:twoCellAnchor editAs="twoCell">
    <xdr:from>
      <xdr:col>11</xdr:col>
      <xdr:colOff>15840</xdr:colOff>
      <xdr:row>20</xdr:row>
      <xdr:rowOff>5760</xdr:rowOff>
    </xdr:from>
    <xdr:to>
      <xdr:col>11</xdr:col>
      <xdr:colOff>15840</xdr:colOff>
      <xdr:row>41</xdr:row>
      <xdr:rowOff>5760</xdr:rowOff>
    </xdr:to>
    <xdr:sp>
      <xdr:nvSpPr>
        <xdr:cNvPr id="10" name="Line 21"/>
        <xdr:cNvSpPr/>
      </xdr:nvSpPr>
      <xdr:spPr>
        <a:xfrm>
          <a:off x="4416480" y="1685880"/>
          <a:ext cx="0" cy="4800600"/>
        </a:xfrm>
        <a:prstGeom prst="line">
          <a:avLst/>
        </a:prstGeom>
        <a:ln w="3175">
          <a:solidFill>
            <a:srgbClr val="000000"/>
          </a:solidFill>
          <a:round/>
        </a:ln>
      </xdr:spPr>
      <xdr:style>
        <a:lnRef idx="0"/>
        <a:fillRef idx="0"/>
        <a:effectRef idx="0"/>
        <a:fontRef idx="minor"/>
      </xdr:style>
    </xdr:sp>
    <xdr:clientData/>
  </xdr:twoCellAnchor>
  <xdr:twoCellAnchor editAs="twoCell">
    <xdr:from>
      <xdr:col>11</xdr:col>
      <xdr:colOff>15840</xdr:colOff>
      <xdr:row>55</xdr:row>
      <xdr:rowOff>5760</xdr:rowOff>
    </xdr:from>
    <xdr:to>
      <xdr:col>11</xdr:col>
      <xdr:colOff>15840</xdr:colOff>
      <xdr:row>76</xdr:row>
      <xdr:rowOff>5760</xdr:rowOff>
    </xdr:to>
    <xdr:sp>
      <xdr:nvSpPr>
        <xdr:cNvPr id="11" name="Line 22"/>
        <xdr:cNvSpPr/>
      </xdr:nvSpPr>
      <xdr:spPr>
        <a:xfrm>
          <a:off x="4416480" y="6715080"/>
          <a:ext cx="0" cy="4800600"/>
        </a:xfrm>
        <a:prstGeom prst="line">
          <a:avLst/>
        </a:prstGeom>
        <a:ln w="3175">
          <a:solidFill>
            <a:srgbClr val="000000"/>
          </a:solidFill>
          <a:round/>
        </a:ln>
      </xdr:spPr>
      <xdr:style>
        <a:lnRef idx="0"/>
        <a:fillRef idx="0"/>
        <a:effectRef idx="0"/>
        <a:fontRef idx="minor"/>
      </xdr:style>
    </xdr:sp>
    <xdr:clientData/>
  </xdr:twoCellAnchor>
  <xdr:twoCellAnchor editAs="twoCell">
    <xdr:from>
      <xdr:col>11</xdr:col>
      <xdr:colOff>9360</xdr:colOff>
      <xdr:row>3</xdr:row>
      <xdr:rowOff>5760</xdr:rowOff>
    </xdr:from>
    <xdr:to>
      <xdr:col>11</xdr:col>
      <xdr:colOff>9360</xdr:colOff>
      <xdr:row>6</xdr:row>
      <xdr:rowOff>5760</xdr:rowOff>
    </xdr:to>
    <xdr:sp>
      <xdr:nvSpPr>
        <xdr:cNvPr id="12" name="Line 23"/>
        <xdr:cNvSpPr/>
      </xdr:nvSpPr>
      <xdr:spPr>
        <a:xfrm>
          <a:off x="4410000" y="542880"/>
          <a:ext cx="0" cy="914400"/>
        </a:xfrm>
        <a:prstGeom prst="line">
          <a:avLst/>
        </a:prstGeom>
        <a:ln w="3175">
          <a:solidFill>
            <a:srgbClr val="000000"/>
          </a:solidFill>
          <a:round/>
        </a:ln>
      </xdr:spPr>
      <xdr:style>
        <a:lnRef idx="0"/>
        <a:fillRef idx="0"/>
        <a:effectRef idx="0"/>
        <a:fontRef idx="minor"/>
      </xdr:style>
    </xdr:sp>
    <xdr:clientData/>
  </xdr:twoCellAnchor>
  <xdr:twoCellAnchor editAs="twoCell">
    <xdr:from>
      <xdr:col>11</xdr:col>
      <xdr:colOff>9360</xdr:colOff>
      <xdr:row>20</xdr:row>
      <xdr:rowOff>5760</xdr:rowOff>
    </xdr:from>
    <xdr:to>
      <xdr:col>11</xdr:col>
      <xdr:colOff>9360</xdr:colOff>
      <xdr:row>41</xdr:row>
      <xdr:rowOff>15120</xdr:rowOff>
    </xdr:to>
    <xdr:sp>
      <xdr:nvSpPr>
        <xdr:cNvPr id="13" name="Line 24"/>
        <xdr:cNvSpPr/>
      </xdr:nvSpPr>
      <xdr:spPr>
        <a:xfrm>
          <a:off x="4410000" y="1685880"/>
          <a:ext cx="0" cy="4809960"/>
        </a:xfrm>
        <a:prstGeom prst="line">
          <a:avLst/>
        </a:prstGeom>
        <a:ln w="3175">
          <a:solidFill>
            <a:srgbClr val="000000"/>
          </a:solidFill>
          <a:round/>
        </a:ln>
      </xdr:spPr>
      <xdr:style>
        <a:lnRef idx="0"/>
        <a:fillRef idx="0"/>
        <a:effectRef idx="0"/>
        <a:fontRef idx="minor"/>
      </xdr:style>
    </xdr:sp>
    <xdr:clientData/>
  </xdr:twoCellAnchor>
  <xdr:twoCellAnchor editAs="twoCell">
    <xdr:from>
      <xdr:col>11</xdr:col>
      <xdr:colOff>9360</xdr:colOff>
      <xdr:row>55</xdr:row>
      <xdr:rowOff>5760</xdr:rowOff>
    </xdr:from>
    <xdr:to>
      <xdr:col>11</xdr:col>
      <xdr:colOff>18720</xdr:colOff>
      <xdr:row>75</xdr:row>
      <xdr:rowOff>224640</xdr:rowOff>
    </xdr:to>
    <xdr:sp>
      <xdr:nvSpPr>
        <xdr:cNvPr id="14" name="Line 25"/>
        <xdr:cNvSpPr/>
      </xdr:nvSpPr>
      <xdr:spPr>
        <a:xfrm>
          <a:off x="4410000" y="6715080"/>
          <a:ext cx="9360" cy="4790880"/>
        </a:xfrm>
        <a:prstGeom prst="line">
          <a:avLst/>
        </a:prstGeom>
        <a:ln w="3175">
          <a:solidFill>
            <a:srgbClr val="000000"/>
          </a:solidFill>
          <a:round/>
        </a:ln>
      </xdr:spPr>
      <xdr:style>
        <a:lnRef idx="0"/>
        <a:fillRef idx="0"/>
        <a:effectRef idx="0"/>
        <a:fontRef idx="minor"/>
      </xdr:style>
    </xdr:sp>
    <xdr:clientData/>
  </xdr:twoCellAnchor>
  <xdr:twoCellAnchor editAs="twoCell">
    <xdr:from>
      <xdr:col>0</xdr:col>
      <xdr:colOff>371160</xdr:colOff>
      <xdr:row>6</xdr:row>
      <xdr:rowOff>5400</xdr:rowOff>
    </xdr:from>
    <xdr:to>
      <xdr:col>0</xdr:col>
      <xdr:colOff>371160</xdr:colOff>
      <xdr:row>75</xdr:row>
      <xdr:rowOff>224640</xdr:rowOff>
    </xdr:to>
    <xdr:sp>
      <xdr:nvSpPr>
        <xdr:cNvPr id="15" name="Line 28"/>
        <xdr:cNvSpPr/>
      </xdr:nvSpPr>
      <xdr:spPr>
        <a:xfrm>
          <a:off x="371160" y="1456920"/>
          <a:ext cx="0" cy="10049040"/>
        </a:xfrm>
        <a:prstGeom prst="line">
          <a:avLst/>
        </a:prstGeom>
        <a:ln w="3175">
          <a:solidFill>
            <a:srgbClr val="000000"/>
          </a:solidFill>
          <a:round/>
        </a:ln>
      </xdr:spPr>
      <xdr:style>
        <a:lnRef idx="0"/>
        <a:fillRef idx="0"/>
        <a:effectRef idx="0"/>
        <a:fontRef idx="minor"/>
      </xdr:style>
    </xdr:sp>
    <xdr:clientData/>
  </xdr:twoCellAnchor>
</xdr:wsDr>
</file>

<file path=xl/drawings/drawing8.xml><?xml version="1.0" encoding="utf-8"?>
<xdr:wsDr xmlns:xdr="http://schemas.openxmlformats.org/drawingml/2006/spreadsheetDrawing" xmlns:a="http://schemas.openxmlformats.org/drawingml/2006/main" xmlns:r="http://schemas.openxmlformats.org/officeDocument/2006/relationships">
  <xdr:twoCellAnchor editAs="twoCell">
    <xdr:from>
      <xdr:col>11</xdr:col>
      <xdr:colOff>15480</xdr:colOff>
      <xdr:row>3</xdr:row>
      <xdr:rowOff>5760</xdr:rowOff>
    </xdr:from>
    <xdr:to>
      <xdr:col>11</xdr:col>
      <xdr:colOff>15480</xdr:colOff>
      <xdr:row>6</xdr:row>
      <xdr:rowOff>5760</xdr:rowOff>
    </xdr:to>
    <xdr:sp>
      <xdr:nvSpPr>
        <xdr:cNvPr id="16" name="Line 234"/>
        <xdr:cNvSpPr/>
      </xdr:nvSpPr>
      <xdr:spPr>
        <a:xfrm>
          <a:off x="4327920" y="542880"/>
          <a:ext cx="0" cy="914400"/>
        </a:xfrm>
        <a:prstGeom prst="line">
          <a:avLst/>
        </a:prstGeom>
        <a:ln w="3175">
          <a:solidFill>
            <a:srgbClr val="000000"/>
          </a:solidFill>
          <a:round/>
        </a:ln>
      </xdr:spPr>
      <xdr:style>
        <a:lnRef idx="0"/>
        <a:fillRef idx="0"/>
        <a:effectRef idx="0"/>
        <a:fontRef idx="minor"/>
      </xdr:style>
    </xdr:sp>
    <xdr:clientData/>
  </xdr:twoCellAnchor>
  <xdr:twoCellAnchor editAs="twoCell">
    <xdr:from>
      <xdr:col>11</xdr:col>
      <xdr:colOff>15480</xdr:colOff>
      <xdr:row>20</xdr:row>
      <xdr:rowOff>5760</xdr:rowOff>
    </xdr:from>
    <xdr:to>
      <xdr:col>11</xdr:col>
      <xdr:colOff>15480</xdr:colOff>
      <xdr:row>41</xdr:row>
      <xdr:rowOff>15120</xdr:rowOff>
    </xdr:to>
    <xdr:sp>
      <xdr:nvSpPr>
        <xdr:cNvPr id="17" name="Line 235"/>
        <xdr:cNvSpPr/>
      </xdr:nvSpPr>
      <xdr:spPr>
        <a:xfrm>
          <a:off x="4327920" y="1685880"/>
          <a:ext cx="0" cy="4809960"/>
        </a:xfrm>
        <a:prstGeom prst="line">
          <a:avLst/>
        </a:prstGeom>
        <a:ln w="3175">
          <a:solidFill>
            <a:srgbClr val="000000"/>
          </a:solidFill>
          <a:round/>
        </a:ln>
      </xdr:spPr>
      <xdr:style>
        <a:lnRef idx="0"/>
        <a:fillRef idx="0"/>
        <a:effectRef idx="0"/>
        <a:fontRef idx="minor"/>
      </xdr:style>
    </xdr:sp>
    <xdr:clientData/>
  </xdr:twoCellAnchor>
  <xdr:twoCellAnchor editAs="twoCell">
    <xdr:from>
      <xdr:col>11</xdr:col>
      <xdr:colOff>15480</xdr:colOff>
      <xdr:row>55</xdr:row>
      <xdr:rowOff>5760</xdr:rowOff>
    </xdr:from>
    <xdr:to>
      <xdr:col>11</xdr:col>
      <xdr:colOff>15480</xdr:colOff>
      <xdr:row>76</xdr:row>
      <xdr:rowOff>5760</xdr:rowOff>
    </xdr:to>
    <xdr:sp>
      <xdr:nvSpPr>
        <xdr:cNvPr id="18" name="Line 236"/>
        <xdr:cNvSpPr/>
      </xdr:nvSpPr>
      <xdr:spPr>
        <a:xfrm>
          <a:off x="4327920" y="6715080"/>
          <a:ext cx="0" cy="4800600"/>
        </a:xfrm>
        <a:prstGeom prst="line">
          <a:avLst/>
        </a:prstGeom>
        <a:ln w="3175">
          <a:solidFill>
            <a:srgbClr val="000000"/>
          </a:solidFill>
          <a:round/>
        </a:ln>
      </xdr:spPr>
      <xdr:style>
        <a:lnRef idx="0"/>
        <a:fillRef idx="0"/>
        <a:effectRef idx="0"/>
        <a:fontRef idx="minor"/>
      </xdr:style>
    </xdr:sp>
    <xdr:clientData/>
  </xdr:twoCellAnchor>
  <xdr:twoCellAnchor editAs="twoCell">
    <xdr:from>
      <xdr:col>11</xdr:col>
      <xdr:colOff>9360</xdr:colOff>
      <xdr:row>3</xdr:row>
      <xdr:rowOff>5760</xdr:rowOff>
    </xdr:from>
    <xdr:to>
      <xdr:col>11</xdr:col>
      <xdr:colOff>9360</xdr:colOff>
      <xdr:row>6</xdr:row>
      <xdr:rowOff>5760</xdr:rowOff>
    </xdr:to>
    <xdr:sp>
      <xdr:nvSpPr>
        <xdr:cNvPr id="19" name="Line 237"/>
        <xdr:cNvSpPr/>
      </xdr:nvSpPr>
      <xdr:spPr>
        <a:xfrm>
          <a:off x="4321800" y="542880"/>
          <a:ext cx="0" cy="914400"/>
        </a:xfrm>
        <a:prstGeom prst="line">
          <a:avLst/>
        </a:prstGeom>
        <a:ln w="3175">
          <a:solidFill>
            <a:srgbClr val="000000"/>
          </a:solidFill>
          <a:round/>
        </a:ln>
      </xdr:spPr>
      <xdr:style>
        <a:lnRef idx="0"/>
        <a:fillRef idx="0"/>
        <a:effectRef idx="0"/>
        <a:fontRef idx="minor"/>
      </xdr:style>
    </xdr:sp>
    <xdr:clientData/>
  </xdr:twoCellAnchor>
  <xdr:twoCellAnchor editAs="twoCell">
    <xdr:from>
      <xdr:col>11</xdr:col>
      <xdr:colOff>9360</xdr:colOff>
      <xdr:row>20</xdr:row>
      <xdr:rowOff>5760</xdr:rowOff>
    </xdr:from>
    <xdr:to>
      <xdr:col>11</xdr:col>
      <xdr:colOff>9360</xdr:colOff>
      <xdr:row>41</xdr:row>
      <xdr:rowOff>24480</xdr:rowOff>
    </xdr:to>
    <xdr:sp>
      <xdr:nvSpPr>
        <xdr:cNvPr id="20" name="Line 238"/>
        <xdr:cNvSpPr/>
      </xdr:nvSpPr>
      <xdr:spPr>
        <a:xfrm>
          <a:off x="4321800" y="1685880"/>
          <a:ext cx="0" cy="4819320"/>
        </a:xfrm>
        <a:prstGeom prst="line">
          <a:avLst/>
        </a:prstGeom>
        <a:ln w="3175">
          <a:solidFill>
            <a:srgbClr val="000000"/>
          </a:solidFill>
          <a:round/>
        </a:ln>
      </xdr:spPr>
      <xdr:style>
        <a:lnRef idx="0"/>
        <a:fillRef idx="0"/>
        <a:effectRef idx="0"/>
        <a:fontRef idx="minor"/>
      </xdr:style>
    </xdr:sp>
    <xdr:clientData/>
  </xdr:twoCellAnchor>
  <xdr:twoCellAnchor editAs="twoCell">
    <xdr:from>
      <xdr:col>11</xdr:col>
      <xdr:colOff>9360</xdr:colOff>
      <xdr:row>55</xdr:row>
      <xdr:rowOff>5760</xdr:rowOff>
    </xdr:from>
    <xdr:to>
      <xdr:col>11</xdr:col>
      <xdr:colOff>9360</xdr:colOff>
      <xdr:row>75</xdr:row>
      <xdr:rowOff>224640</xdr:rowOff>
    </xdr:to>
    <xdr:sp>
      <xdr:nvSpPr>
        <xdr:cNvPr id="21" name="Line 239"/>
        <xdr:cNvSpPr/>
      </xdr:nvSpPr>
      <xdr:spPr>
        <a:xfrm>
          <a:off x="4321800" y="6715080"/>
          <a:ext cx="0" cy="4790880"/>
        </a:xfrm>
        <a:prstGeom prst="line">
          <a:avLst/>
        </a:prstGeom>
        <a:ln w="3175">
          <a:solidFill>
            <a:srgbClr val="000000"/>
          </a:solidFill>
          <a:round/>
        </a:ln>
      </xdr:spPr>
      <xdr:style>
        <a:lnRef idx="0"/>
        <a:fillRef idx="0"/>
        <a:effectRef idx="0"/>
        <a:fontRef idx="minor"/>
      </xdr:style>
    </xdr:sp>
    <xdr:clientData/>
  </xdr:twoCellAnchor>
  <xdr:twoCellAnchor editAs="twoCell">
    <xdr:from>
      <xdr:col>0</xdr:col>
      <xdr:colOff>371160</xdr:colOff>
      <xdr:row>6</xdr:row>
      <xdr:rowOff>5760</xdr:rowOff>
    </xdr:from>
    <xdr:to>
      <xdr:col>0</xdr:col>
      <xdr:colOff>371160</xdr:colOff>
      <xdr:row>76</xdr:row>
      <xdr:rowOff>5760</xdr:rowOff>
    </xdr:to>
    <xdr:sp>
      <xdr:nvSpPr>
        <xdr:cNvPr id="22" name="Line 240"/>
        <xdr:cNvSpPr/>
      </xdr:nvSpPr>
      <xdr:spPr>
        <a:xfrm>
          <a:off x="371160" y="1457280"/>
          <a:ext cx="0" cy="10058400"/>
        </a:xfrm>
        <a:prstGeom prst="line">
          <a:avLst/>
        </a:prstGeom>
        <a:ln w="3175">
          <a:solidFill>
            <a:srgbClr val="000000"/>
          </a:solidFill>
          <a:round/>
        </a:ln>
      </xdr:spPr>
      <xdr:style>
        <a:lnRef idx="0"/>
        <a:fillRef idx="0"/>
        <a:effectRef idx="0"/>
        <a:fontRef idx="minor"/>
      </xdr:style>
    </xdr:sp>
    <xdr:clientData/>
  </xdr:twoCellAnchor>
</xdr:wsDr>
</file>

<file path=xl/drawings/drawing9.xml><?xml version="1.0" encoding="utf-8"?>
<xdr:wsDr xmlns:xdr="http://schemas.openxmlformats.org/drawingml/2006/spreadsheetDrawing" xmlns:a="http://schemas.openxmlformats.org/drawingml/2006/main" xmlns:r="http://schemas.openxmlformats.org/officeDocument/2006/relationships">
  <xdr:twoCellAnchor editAs="twoCell">
    <xdr:from>
      <xdr:col>11</xdr:col>
      <xdr:colOff>15480</xdr:colOff>
      <xdr:row>3</xdr:row>
      <xdr:rowOff>5760</xdr:rowOff>
    </xdr:from>
    <xdr:to>
      <xdr:col>11</xdr:col>
      <xdr:colOff>15480</xdr:colOff>
      <xdr:row>6</xdr:row>
      <xdr:rowOff>5760</xdr:rowOff>
    </xdr:to>
    <xdr:sp>
      <xdr:nvSpPr>
        <xdr:cNvPr id="23" name="Line 240"/>
        <xdr:cNvSpPr/>
      </xdr:nvSpPr>
      <xdr:spPr>
        <a:xfrm>
          <a:off x="4327920" y="542880"/>
          <a:ext cx="0" cy="914400"/>
        </a:xfrm>
        <a:prstGeom prst="line">
          <a:avLst/>
        </a:prstGeom>
        <a:ln w="3175">
          <a:solidFill>
            <a:srgbClr val="000000"/>
          </a:solidFill>
          <a:round/>
        </a:ln>
      </xdr:spPr>
      <xdr:style>
        <a:lnRef idx="0"/>
        <a:fillRef idx="0"/>
        <a:effectRef idx="0"/>
        <a:fontRef idx="minor"/>
      </xdr:style>
    </xdr:sp>
    <xdr:clientData/>
  </xdr:twoCellAnchor>
  <xdr:twoCellAnchor editAs="twoCell">
    <xdr:from>
      <xdr:col>11</xdr:col>
      <xdr:colOff>15480</xdr:colOff>
      <xdr:row>20</xdr:row>
      <xdr:rowOff>5760</xdr:rowOff>
    </xdr:from>
    <xdr:to>
      <xdr:col>11</xdr:col>
      <xdr:colOff>15480</xdr:colOff>
      <xdr:row>41</xdr:row>
      <xdr:rowOff>15120</xdr:rowOff>
    </xdr:to>
    <xdr:sp>
      <xdr:nvSpPr>
        <xdr:cNvPr id="24" name="Line 241"/>
        <xdr:cNvSpPr/>
      </xdr:nvSpPr>
      <xdr:spPr>
        <a:xfrm>
          <a:off x="4327920" y="1685880"/>
          <a:ext cx="0" cy="4809960"/>
        </a:xfrm>
        <a:prstGeom prst="line">
          <a:avLst/>
        </a:prstGeom>
        <a:ln w="3175">
          <a:solidFill>
            <a:srgbClr val="000000"/>
          </a:solidFill>
          <a:round/>
        </a:ln>
      </xdr:spPr>
      <xdr:style>
        <a:lnRef idx="0"/>
        <a:fillRef idx="0"/>
        <a:effectRef idx="0"/>
        <a:fontRef idx="minor"/>
      </xdr:style>
    </xdr:sp>
    <xdr:clientData/>
  </xdr:twoCellAnchor>
  <xdr:twoCellAnchor editAs="twoCell">
    <xdr:from>
      <xdr:col>11</xdr:col>
      <xdr:colOff>15480</xdr:colOff>
      <xdr:row>55</xdr:row>
      <xdr:rowOff>5760</xdr:rowOff>
    </xdr:from>
    <xdr:to>
      <xdr:col>11</xdr:col>
      <xdr:colOff>15480</xdr:colOff>
      <xdr:row>76</xdr:row>
      <xdr:rowOff>5760</xdr:rowOff>
    </xdr:to>
    <xdr:sp>
      <xdr:nvSpPr>
        <xdr:cNvPr id="25" name="Line 242"/>
        <xdr:cNvSpPr/>
      </xdr:nvSpPr>
      <xdr:spPr>
        <a:xfrm>
          <a:off x="4327920" y="6696000"/>
          <a:ext cx="0" cy="4800600"/>
        </a:xfrm>
        <a:prstGeom prst="line">
          <a:avLst/>
        </a:prstGeom>
        <a:ln w="3175">
          <a:solidFill>
            <a:srgbClr val="000000"/>
          </a:solidFill>
          <a:round/>
        </a:ln>
      </xdr:spPr>
      <xdr:style>
        <a:lnRef idx="0"/>
        <a:fillRef idx="0"/>
        <a:effectRef idx="0"/>
        <a:fontRef idx="minor"/>
      </xdr:style>
    </xdr:sp>
    <xdr:clientData/>
  </xdr:twoCellAnchor>
  <xdr:twoCellAnchor editAs="twoCell">
    <xdr:from>
      <xdr:col>11</xdr:col>
      <xdr:colOff>9360</xdr:colOff>
      <xdr:row>3</xdr:row>
      <xdr:rowOff>5760</xdr:rowOff>
    </xdr:from>
    <xdr:to>
      <xdr:col>11</xdr:col>
      <xdr:colOff>9360</xdr:colOff>
      <xdr:row>6</xdr:row>
      <xdr:rowOff>5760</xdr:rowOff>
    </xdr:to>
    <xdr:sp>
      <xdr:nvSpPr>
        <xdr:cNvPr id="26" name="Line 243"/>
        <xdr:cNvSpPr/>
      </xdr:nvSpPr>
      <xdr:spPr>
        <a:xfrm>
          <a:off x="4321800" y="542880"/>
          <a:ext cx="0" cy="914400"/>
        </a:xfrm>
        <a:prstGeom prst="line">
          <a:avLst/>
        </a:prstGeom>
        <a:ln w="3175">
          <a:solidFill>
            <a:srgbClr val="000000"/>
          </a:solidFill>
          <a:round/>
        </a:ln>
      </xdr:spPr>
      <xdr:style>
        <a:lnRef idx="0"/>
        <a:fillRef idx="0"/>
        <a:effectRef idx="0"/>
        <a:fontRef idx="minor"/>
      </xdr:style>
    </xdr:sp>
    <xdr:clientData/>
  </xdr:twoCellAnchor>
  <xdr:twoCellAnchor editAs="twoCell">
    <xdr:from>
      <xdr:col>11</xdr:col>
      <xdr:colOff>9360</xdr:colOff>
      <xdr:row>20</xdr:row>
      <xdr:rowOff>5760</xdr:rowOff>
    </xdr:from>
    <xdr:to>
      <xdr:col>11</xdr:col>
      <xdr:colOff>9360</xdr:colOff>
      <xdr:row>41</xdr:row>
      <xdr:rowOff>5760</xdr:rowOff>
    </xdr:to>
    <xdr:sp>
      <xdr:nvSpPr>
        <xdr:cNvPr id="27" name="Line 244"/>
        <xdr:cNvSpPr/>
      </xdr:nvSpPr>
      <xdr:spPr>
        <a:xfrm>
          <a:off x="4321800" y="1685880"/>
          <a:ext cx="0" cy="4800600"/>
        </a:xfrm>
        <a:prstGeom prst="line">
          <a:avLst/>
        </a:prstGeom>
        <a:ln w="3175">
          <a:solidFill>
            <a:srgbClr val="000000"/>
          </a:solidFill>
          <a:round/>
        </a:ln>
      </xdr:spPr>
      <xdr:style>
        <a:lnRef idx="0"/>
        <a:fillRef idx="0"/>
        <a:effectRef idx="0"/>
        <a:fontRef idx="minor"/>
      </xdr:style>
    </xdr:sp>
    <xdr:clientData/>
  </xdr:twoCellAnchor>
  <xdr:twoCellAnchor editAs="twoCell">
    <xdr:from>
      <xdr:col>11</xdr:col>
      <xdr:colOff>9360</xdr:colOff>
      <xdr:row>55</xdr:row>
      <xdr:rowOff>5760</xdr:rowOff>
    </xdr:from>
    <xdr:to>
      <xdr:col>11</xdr:col>
      <xdr:colOff>9360</xdr:colOff>
      <xdr:row>75</xdr:row>
      <xdr:rowOff>224640</xdr:rowOff>
    </xdr:to>
    <xdr:sp>
      <xdr:nvSpPr>
        <xdr:cNvPr id="28" name="Line 245"/>
        <xdr:cNvSpPr/>
      </xdr:nvSpPr>
      <xdr:spPr>
        <a:xfrm>
          <a:off x="4321800" y="6696000"/>
          <a:ext cx="0" cy="4790880"/>
        </a:xfrm>
        <a:prstGeom prst="line">
          <a:avLst/>
        </a:prstGeom>
        <a:ln w="3175">
          <a:solidFill>
            <a:srgbClr val="000000"/>
          </a:solidFill>
          <a:round/>
        </a:ln>
      </xdr:spPr>
      <xdr:style>
        <a:lnRef idx="0"/>
        <a:fillRef idx="0"/>
        <a:effectRef idx="0"/>
        <a:fontRef idx="minor"/>
      </xdr:style>
    </xdr:sp>
    <xdr:clientData/>
  </xdr:twoCellAnchor>
  <xdr:twoCellAnchor editAs="twoCell">
    <xdr:from>
      <xdr:col>0</xdr:col>
      <xdr:colOff>371160</xdr:colOff>
      <xdr:row>6</xdr:row>
      <xdr:rowOff>5400</xdr:rowOff>
    </xdr:from>
    <xdr:to>
      <xdr:col>0</xdr:col>
      <xdr:colOff>371160</xdr:colOff>
      <xdr:row>75</xdr:row>
      <xdr:rowOff>224640</xdr:rowOff>
    </xdr:to>
    <xdr:sp>
      <xdr:nvSpPr>
        <xdr:cNvPr id="29" name="Line 246"/>
        <xdr:cNvSpPr/>
      </xdr:nvSpPr>
      <xdr:spPr>
        <a:xfrm>
          <a:off x="371160" y="1456920"/>
          <a:ext cx="0" cy="10029960"/>
        </a:xfrm>
        <a:prstGeom prst="line">
          <a:avLst/>
        </a:prstGeom>
        <a:ln w="3175">
          <a:solidFill>
            <a:srgbClr val="000000"/>
          </a:solidFill>
          <a:round/>
        </a:ln>
      </xdr:spPr>
      <xdr:style>
        <a:lnRef idx="0"/>
        <a:fillRef idx="0"/>
        <a:effectRef idx="0"/>
        <a:fontRef idx="minor"/>
      </xdr:style>
    </xdr:sp>
    <xdr:clientData/>
  </xdr:twoCellAnchor>
</xdr:wsDr>
</file>

<file path=xl/drawings/drawing10.xml><?xml version="1.0" encoding="utf-8"?>
<xdr:wsDr xmlns:xdr="http://schemas.openxmlformats.org/drawingml/2006/spreadsheetDrawing" xmlns:a="http://schemas.openxmlformats.org/drawingml/2006/main" xmlns:r="http://schemas.openxmlformats.org/officeDocument/2006/relationships">
  <xdr:twoCellAnchor editAs="twoCell">
    <xdr:from>
      <xdr:col>13</xdr:col>
      <xdr:colOff>32760</xdr:colOff>
      <xdr:row>2</xdr:row>
      <xdr:rowOff>0</xdr:rowOff>
    </xdr:from>
    <xdr:to>
      <xdr:col>13</xdr:col>
      <xdr:colOff>32760</xdr:colOff>
      <xdr:row>59</xdr:row>
      <xdr:rowOff>171360</xdr:rowOff>
    </xdr:to>
    <xdr:sp>
      <xdr:nvSpPr>
        <xdr:cNvPr id="30" name="Line 330"/>
        <xdr:cNvSpPr/>
      </xdr:nvSpPr>
      <xdr:spPr>
        <a:xfrm>
          <a:off x="9473400" y="352440"/>
          <a:ext cx="0" cy="9772560"/>
        </a:xfrm>
        <a:prstGeom prst="line">
          <a:avLst/>
        </a:prstGeom>
        <a:ln w="3175">
          <a:solidFill>
            <a:srgbClr val="000000"/>
          </a:solidFill>
          <a:round/>
        </a:ln>
      </xdr:spPr>
      <xdr:style>
        <a:lnRef idx="0"/>
        <a:fillRef idx="0"/>
        <a:effectRef idx="0"/>
        <a:fontRef idx="minor"/>
      </xdr:style>
    </xdr:sp>
    <xdr:clientData/>
  </xdr:twoCellAnchor>
  <xdr:twoCellAnchor editAs="twoCell">
    <xdr:from>
      <xdr:col>13</xdr:col>
      <xdr:colOff>9360</xdr:colOff>
      <xdr:row>2</xdr:row>
      <xdr:rowOff>0</xdr:rowOff>
    </xdr:from>
    <xdr:to>
      <xdr:col>13</xdr:col>
      <xdr:colOff>9360</xdr:colOff>
      <xdr:row>59</xdr:row>
      <xdr:rowOff>171360</xdr:rowOff>
    </xdr:to>
    <xdr:sp>
      <xdr:nvSpPr>
        <xdr:cNvPr id="31" name="Line 331"/>
        <xdr:cNvSpPr/>
      </xdr:nvSpPr>
      <xdr:spPr>
        <a:xfrm>
          <a:off x="9450000" y="352440"/>
          <a:ext cx="0" cy="9772560"/>
        </a:xfrm>
        <a:prstGeom prst="line">
          <a:avLst/>
        </a:prstGeom>
        <a:ln w="3175">
          <a:solidFill>
            <a:srgbClr val="000000"/>
          </a:solidFill>
          <a:round/>
        </a:ln>
      </xdr:spPr>
      <xdr:style>
        <a:lnRef idx="0"/>
        <a:fillRef idx="0"/>
        <a:effectRef idx="0"/>
        <a:fontRef idx="minor"/>
      </xdr:style>
    </xdr:sp>
    <xdr:clientData/>
  </xdr:twoCellAnchor>
</xdr:wsDr>
</file>

<file path=xl/externalLinks/_rels/externalLink1.xml.rels><?xml version="1.0" encoding="UTF-8"?>
<Relationships xmlns="http://schemas.openxmlformats.org/package/2006/relationships"><Relationship Id="rId1" Type="http://schemas.openxmlformats.org/officeDocument/2006/relationships/externalLinkPath" Target="file://intranet-fs5/Users/sa30841/Desktop/&#12467;&#12511;&#12490;&#12511;&#25552;&#20379;&#12501;&#12449;&#12452;&#12523;/&#8545;%20&#20154;&#21475;&#21205;&#24907;&#32232;/&#20154;&#21475;&#12487;&#12540;&#12479;.xlsm" TargetMode="External"/>
</Relationships>
</file>

<file path=xl/externalLinks/_rels/externalLink2.xml.rels><?xml version="1.0" encoding="UTF-8"?>
<Relationships xmlns="http://schemas.openxmlformats.org/package/2006/relationships"><Relationship Id="rId1" Type="http://schemas.openxmlformats.org/officeDocument/2006/relationships/externalLinkPath" Target="file://intranet-fs5/Users/sa30841/Desktop/&#12467;&#12511;&#12490;&#12511;&#25552;&#20379;&#12501;&#12449;&#12452;&#12523;/&#8545;%20&#20154;&#21475;&#21205;&#24907;&#32232;/&#8545;-2%20&#20986;&#29983;(&#26032;&#65289;.xlsm" TargetMode="External"/>
</Relationships>
</file>

<file path=xl/externalLinks/_rels/externalLink3.xml.rels><?xml version="1.0" encoding="UTF-8"?>
<Relationships xmlns="http://schemas.openxmlformats.org/package/2006/relationships"><Relationship Id="rId1" Type="http://schemas.openxmlformats.org/officeDocument/2006/relationships/externalLinkPath" Target="file://intranet-fs5/Users/sa30841/Desktop/&#12467;&#12511;&#12490;&#12511;&#25552;&#20379;&#12501;&#12449;&#12452;&#12523;/&#8545;%20&#20154;&#21475;&#21205;&#24907;&#32232;/&#27515;&#29987;%20&#26413;&#24140;&#24066;.xlsm" TargetMode="External"/>
</Relationships>
</file>

<file path=xl/externalLinks/externalLink1.xml><?xml version="1.0" encoding="utf-8"?>
<externalLink xmlns="http://schemas.openxmlformats.org/spreadsheetml/2006/main">
  <externalBook xmlns:r="http://schemas.openxmlformats.org/officeDocument/2006/relationships" r:id="rId1">
    <sheetNames>
      <sheetName val="人口"/>
      <sheetName val="女子人口"/>
      <sheetName val="出生数"/>
      <sheetName val="年次別人口"/>
      <sheetName val="年齢階級・区別人口(住基）"/>
    </sheetNames>
    <sheetDataSet>
      <sheetData sheetId="0"/>
      <sheetData sheetId="1"/>
      <sheetData sheetId="2">
        <row r="3">
          <cell r="G3" t="str">
            <v>総数</v>
          </cell>
        </row>
        <row r="3">
          <cell r="V3" t="str">
            <v>１月</v>
          </cell>
          <cell r="W3" t="str">
            <v>２月</v>
          </cell>
          <cell r="X3" t="str">
            <v>３月</v>
          </cell>
          <cell r="Y3" t="str">
            <v>４月</v>
          </cell>
          <cell r="Z3" t="str">
            <v>５月</v>
          </cell>
          <cell r="AA3" t="str">
            <v>６月</v>
          </cell>
          <cell r="AB3" t="str">
            <v>７月</v>
          </cell>
          <cell r="AC3" t="str">
            <v>８月</v>
          </cell>
          <cell r="AD3" t="str">
            <v>９月</v>
          </cell>
          <cell r="AE3" t="str">
            <v>１０月</v>
          </cell>
          <cell r="AF3" t="str">
            <v>１１月</v>
          </cell>
          <cell r="AG3" t="str">
            <v>１２月</v>
          </cell>
        </row>
        <row r="4">
          <cell r="G4">
            <v>13248</v>
          </cell>
        </row>
        <row r="4">
          <cell r="V4">
            <v>1135</v>
          </cell>
          <cell r="W4">
            <v>1067</v>
          </cell>
          <cell r="X4">
            <v>1078</v>
          </cell>
          <cell r="Y4">
            <v>1067</v>
          </cell>
          <cell r="Z4">
            <v>1128</v>
          </cell>
          <cell r="AA4">
            <v>1110</v>
          </cell>
          <cell r="AB4">
            <v>1127</v>
          </cell>
          <cell r="AC4">
            <v>1218</v>
          </cell>
          <cell r="AD4">
            <v>1087</v>
          </cell>
          <cell r="AE4">
            <v>1179</v>
          </cell>
          <cell r="AF4">
            <v>1035</v>
          </cell>
          <cell r="AG4">
            <v>1017</v>
          </cell>
        </row>
        <row r="5">
          <cell r="G5">
            <v>1744</v>
          </cell>
        </row>
        <row r="5">
          <cell r="V5">
            <v>137</v>
          </cell>
          <cell r="W5">
            <v>152</v>
          </cell>
          <cell r="X5">
            <v>150</v>
          </cell>
          <cell r="Y5">
            <v>133</v>
          </cell>
          <cell r="Z5">
            <v>155</v>
          </cell>
          <cell r="AA5">
            <v>145</v>
          </cell>
          <cell r="AB5">
            <v>133</v>
          </cell>
          <cell r="AC5">
            <v>167</v>
          </cell>
          <cell r="AD5">
            <v>133</v>
          </cell>
          <cell r="AE5">
            <v>165</v>
          </cell>
          <cell r="AF5">
            <v>127</v>
          </cell>
          <cell r="AG5">
            <v>147</v>
          </cell>
        </row>
        <row r="6">
          <cell r="G6">
            <v>1847</v>
          </cell>
        </row>
        <row r="6">
          <cell r="V6">
            <v>169</v>
          </cell>
          <cell r="W6">
            <v>139</v>
          </cell>
          <cell r="X6">
            <v>137</v>
          </cell>
          <cell r="Y6">
            <v>137</v>
          </cell>
          <cell r="Z6">
            <v>174</v>
          </cell>
          <cell r="AA6">
            <v>164</v>
          </cell>
          <cell r="AB6">
            <v>166</v>
          </cell>
          <cell r="AC6">
            <v>183</v>
          </cell>
          <cell r="AD6">
            <v>138</v>
          </cell>
          <cell r="AE6">
            <v>168</v>
          </cell>
          <cell r="AF6">
            <v>138</v>
          </cell>
          <cell r="AG6">
            <v>134</v>
          </cell>
        </row>
        <row r="7">
          <cell r="G7">
            <v>1978</v>
          </cell>
        </row>
        <row r="7">
          <cell r="V7">
            <v>167</v>
          </cell>
          <cell r="W7">
            <v>132</v>
          </cell>
          <cell r="X7">
            <v>161</v>
          </cell>
          <cell r="Y7">
            <v>171</v>
          </cell>
          <cell r="Z7">
            <v>162</v>
          </cell>
          <cell r="AA7">
            <v>165</v>
          </cell>
          <cell r="AB7">
            <v>179</v>
          </cell>
          <cell r="AC7">
            <v>171</v>
          </cell>
          <cell r="AD7">
            <v>191</v>
          </cell>
          <cell r="AE7">
            <v>184</v>
          </cell>
          <cell r="AF7">
            <v>149</v>
          </cell>
          <cell r="AG7">
            <v>146</v>
          </cell>
        </row>
        <row r="8">
          <cell r="G8">
            <v>1711</v>
          </cell>
        </row>
        <row r="8">
          <cell r="V8">
            <v>144</v>
          </cell>
          <cell r="W8">
            <v>148</v>
          </cell>
          <cell r="X8">
            <v>123</v>
          </cell>
          <cell r="Y8">
            <v>138</v>
          </cell>
          <cell r="Z8">
            <v>139</v>
          </cell>
          <cell r="AA8">
            <v>138</v>
          </cell>
          <cell r="AB8">
            <v>143</v>
          </cell>
          <cell r="AC8">
            <v>145</v>
          </cell>
          <cell r="AD8">
            <v>138</v>
          </cell>
          <cell r="AE8">
            <v>168</v>
          </cell>
          <cell r="AF8">
            <v>155</v>
          </cell>
          <cell r="AG8">
            <v>132</v>
          </cell>
        </row>
        <row r="9">
          <cell r="G9">
            <v>661</v>
          </cell>
        </row>
        <row r="9">
          <cell r="V9">
            <v>53</v>
          </cell>
          <cell r="W9">
            <v>53</v>
          </cell>
          <cell r="X9">
            <v>50</v>
          </cell>
          <cell r="Y9">
            <v>60</v>
          </cell>
          <cell r="Z9">
            <v>41</v>
          </cell>
          <cell r="AA9">
            <v>50</v>
          </cell>
          <cell r="AB9">
            <v>48</v>
          </cell>
          <cell r="AC9">
            <v>81</v>
          </cell>
          <cell r="AD9">
            <v>67</v>
          </cell>
          <cell r="AE9">
            <v>52</v>
          </cell>
          <cell r="AF9">
            <v>52</v>
          </cell>
          <cell r="AG9">
            <v>54</v>
          </cell>
        </row>
        <row r="10">
          <cell r="G10">
            <v>1682</v>
          </cell>
        </row>
        <row r="10">
          <cell r="V10">
            <v>169</v>
          </cell>
          <cell r="W10">
            <v>154</v>
          </cell>
          <cell r="X10">
            <v>141</v>
          </cell>
          <cell r="Y10">
            <v>134</v>
          </cell>
          <cell r="Z10">
            <v>132</v>
          </cell>
          <cell r="AA10">
            <v>142</v>
          </cell>
          <cell r="AB10">
            <v>143</v>
          </cell>
          <cell r="AC10">
            <v>153</v>
          </cell>
          <cell r="AD10">
            <v>121</v>
          </cell>
          <cell r="AE10">
            <v>142</v>
          </cell>
          <cell r="AF10">
            <v>127</v>
          </cell>
          <cell r="AG10">
            <v>124</v>
          </cell>
        </row>
        <row r="11">
          <cell r="G11">
            <v>644</v>
          </cell>
        </row>
        <row r="11">
          <cell r="V11">
            <v>52</v>
          </cell>
          <cell r="W11">
            <v>61</v>
          </cell>
          <cell r="X11">
            <v>57</v>
          </cell>
          <cell r="Y11">
            <v>49</v>
          </cell>
          <cell r="Z11">
            <v>56</v>
          </cell>
          <cell r="AA11">
            <v>67</v>
          </cell>
          <cell r="AB11">
            <v>42</v>
          </cell>
          <cell r="AC11">
            <v>62</v>
          </cell>
          <cell r="AD11">
            <v>40</v>
          </cell>
          <cell r="AE11">
            <v>52</v>
          </cell>
          <cell r="AF11">
            <v>52</v>
          </cell>
          <cell r="AG11">
            <v>54</v>
          </cell>
        </row>
        <row r="12">
          <cell r="G12">
            <v>642</v>
          </cell>
        </row>
        <row r="12">
          <cell r="V12">
            <v>44</v>
          </cell>
          <cell r="W12">
            <v>44</v>
          </cell>
          <cell r="X12">
            <v>62</v>
          </cell>
          <cell r="Y12">
            <v>47</v>
          </cell>
          <cell r="Z12">
            <v>53</v>
          </cell>
          <cell r="AA12">
            <v>57</v>
          </cell>
          <cell r="AB12">
            <v>64</v>
          </cell>
          <cell r="AC12">
            <v>46</v>
          </cell>
          <cell r="AD12">
            <v>61</v>
          </cell>
          <cell r="AE12">
            <v>57</v>
          </cell>
          <cell r="AF12">
            <v>46</v>
          </cell>
          <cell r="AG12">
            <v>61</v>
          </cell>
        </row>
        <row r="13">
          <cell r="G13">
            <v>1530</v>
          </cell>
        </row>
        <row r="13">
          <cell r="V13">
            <v>133</v>
          </cell>
          <cell r="W13">
            <v>113</v>
          </cell>
          <cell r="X13">
            <v>120</v>
          </cell>
          <cell r="Y13">
            <v>123</v>
          </cell>
          <cell r="Z13">
            <v>143</v>
          </cell>
          <cell r="AA13">
            <v>134</v>
          </cell>
          <cell r="AB13">
            <v>145</v>
          </cell>
          <cell r="AC13">
            <v>133</v>
          </cell>
          <cell r="AD13">
            <v>142</v>
          </cell>
          <cell r="AE13">
            <v>119</v>
          </cell>
          <cell r="AF13">
            <v>112</v>
          </cell>
          <cell r="AG13">
            <v>113</v>
          </cell>
        </row>
        <row r="14">
          <cell r="G14">
            <v>809</v>
          </cell>
        </row>
        <row r="14">
          <cell r="V14">
            <v>67</v>
          </cell>
          <cell r="W14">
            <v>71</v>
          </cell>
          <cell r="X14">
            <v>77</v>
          </cell>
          <cell r="Y14">
            <v>75</v>
          </cell>
          <cell r="Z14">
            <v>73</v>
          </cell>
          <cell r="AA14">
            <v>48</v>
          </cell>
          <cell r="AB14">
            <v>64</v>
          </cell>
          <cell r="AC14">
            <v>77</v>
          </cell>
          <cell r="AD14">
            <v>56</v>
          </cell>
          <cell r="AE14">
            <v>72</v>
          </cell>
          <cell r="AF14">
            <v>77</v>
          </cell>
          <cell r="AG14">
            <v>52</v>
          </cell>
        </row>
        <row r="19">
          <cell r="G19">
            <v>13248</v>
          </cell>
          <cell r="H19">
            <v>1744</v>
          </cell>
          <cell r="I19">
            <v>1847</v>
          </cell>
          <cell r="J19">
            <v>1978</v>
          </cell>
          <cell r="K19">
            <v>1711</v>
          </cell>
          <cell r="L19">
            <v>661</v>
          </cell>
          <cell r="M19">
            <v>1682</v>
          </cell>
          <cell r="N19">
            <v>644</v>
          </cell>
          <cell r="O19">
            <v>642</v>
          </cell>
          <cell r="P19">
            <v>1530</v>
          </cell>
          <cell r="Q19">
            <v>809</v>
          </cell>
        </row>
        <row r="22">
          <cell r="G22">
            <v>13248</v>
          </cell>
        </row>
        <row r="23">
          <cell r="G23">
            <v>3</v>
          </cell>
        </row>
        <row r="24">
          <cell r="G24">
            <v>102</v>
          </cell>
        </row>
        <row r="25">
          <cell r="G25">
            <v>1125</v>
          </cell>
        </row>
        <row r="26">
          <cell r="G26">
            <v>3246</v>
          </cell>
        </row>
        <row r="27">
          <cell r="G27">
            <v>4783</v>
          </cell>
        </row>
        <row r="28">
          <cell r="G28">
            <v>3230</v>
          </cell>
        </row>
        <row r="29">
          <cell r="G29">
            <v>739</v>
          </cell>
        </row>
        <row r="30">
          <cell r="G30">
            <v>20</v>
          </cell>
        </row>
        <row r="31">
          <cell r="G31">
            <v>0</v>
          </cell>
        </row>
        <row r="32">
          <cell r="G32">
            <v>0</v>
          </cell>
        </row>
        <row r="45">
          <cell r="B45">
            <v>14845</v>
          </cell>
        </row>
      </sheetData>
      <sheetData sheetId="3"/>
      <sheetData sheetId="4"/>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1　年次別，出生数・率・性比・合計特殊出生率"/>
      <sheetName val="2　区別，年次別出生数・出生率"/>
      <sheetName val="3 月・性別，区別出生数・出生率"/>
      <sheetName val="4　出生の場所別，年次別出生数・百分率"/>
      <sheetName val="5　出生の場所・出産時の立会者別，区別出生数　"/>
      <sheetName val="6　母の年齢階級，年次別出生数・百分率"/>
      <sheetName val="7　母の年齢階級・性別，区別出生数・百分率"/>
      <sheetName val="8出生順位，年次別出生数・百分率"/>
      <sheetName val="9　区・出生順位別，出生数"/>
      <sheetName val="10　出生順位別，母の年齢別出生数"/>
      <sheetName val="11　出生順位別，母の年齢別出生率"/>
      <sheetName val="12　出生順位別，母の年齢別百分率"/>
      <sheetName val="13　母の年齢別，出生順位別百分率"/>
      <sheetName val="14　出生順位別，年次別父母の平均年齢"/>
      <sheetName val="15　出生順位別，区別父母の平均年齢"/>
      <sheetName val="16　出生順位別，同居期間別嫡出子出生数・百分率・平均期間"/>
      <sheetName val="17　妊娠期間別にみた区別出生数"/>
      <sheetName val="18　出生時の体重別，年次別出生数"/>
      <sheetName val="19 体重・性別，区別出生数・百分率"/>
      <sheetName val="20　体重・性別,区別低体重児出生数，百分率，割合"/>
      <sheetName val="21 出生時の身長別，年次別出生数・百分率・平均身長"/>
      <sheetName val="22　単産-複産別，年次別出生数"/>
      <sheetName val="23　単産-複産別，区別出生数"/>
      <sheetName val="24　出生時の体重別，年次別複産出生数・平均体重"/>
      <sheetName val="25　出生時の体重別，単産-複産別出生数・平均体重"/>
      <sheetName val="26 　妊娠期間・性別，体重別出生数・平均体重"/>
      <sheetName val="27　母の年齢・性別，出生順位別出生数"/>
      <sheetName val="区・母の年齢階級，非嫡出子出生数"/>
      <sheetName val="区別合計特殊出生率"/>
    </sheetNames>
    <sheetDataSet>
      <sheetData sheetId="0"/>
      <sheetData sheetId="1"/>
      <sheetData sheetId="2">
        <row r="5">
          <cell r="C5">
            <v>13248</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1 年次別，死産数・死産率・死産性比"/>
      <sheetName val="■6　自然-人工・出産の場所別，死産数・百分率"/>
      <sheetName val="■8-自然"/>
      <sheetName val="■8-人工"/>
      <sheetName val="死産 札幌市"/>
    </sheetNames>
    <sheetDataSet>
      <sheetData sheetId="0">
        <row r="6">
          <cell r="D6">
            <v>166</v>
          </cell>
          <cell r="E6">
            <v>76</v>
          </cell>
          <cell r="F6">
            <v>104</v>
          </cell>
        </row>
      </sheetData>
      <sheetData sheetId="1">
        <row r="6">
          <cell r="C6">
            <v>88</v>
          </cell>
          <cell r="D6">
            <v>47</v>
          </cell>
          <cell r="E6">
            <v>0</v>
          </cell>
          <cell r="F6">
            <v>3</v>
          </cell>
          <cell r="G6">
            <v>0</v>
          </cell>
        </row>
        <row r="6">
          <cell r="I6">
            <v>67</v>
          </cell>
          <cell r="J6">
            <v>141</v>
          </cell>
          <cell r="K6">
            <v>0</v>
          </cell>
          <cell r="L6">
            <v>0</v>
          </cell>
          <cell r="M6">
            <v>0</v>
          </cell>
        </row>
      </sheetData>
      <sheetData sheetId="2">
        <row r="8">
          <cell r="C8">
            <v>40</v>
          </cell>
          <cell r="D8">
            <v>45</v>
          </cell>
          <cell r="E8">
            <v>27</v>
          </cell>
          <cell r="F8">
            <v>7</v>
          </cell>
          <cell r="G8">
            <v>5</v>
          </cell>
          <cell r="H8">
            <v>7</v>
          </cell>
          <cell r="I8">
            <v>6</v>
          </cell>
          <cell r="J8">
            <v>0</v>
          </cell>
          <cell r="K8">
            <v>1</v>
          </cell>
          <cell r="L8">
            <v>105</v>
          </cell>
          <cell r="M8">
            <v>14</v>
          </cell>
          <cell r="N8">
            <v>5</v>
          </cell>
          <cell r="O8">
            <v>8</v>
          </cell>
          <cell r="P8">
            <v>5</v>
          </cell>
          <cell r="Q8">
            <v>0</v>
          </cell>
        </row>
      </sheetData>
      <sheetData sheetId="3">
        <row r="8">
          <cell r="C8">
            <v>97</v>
          </cell>
          <cell r="D8">
            <v>69</v>
          </cell>
          <cell r="E8">
            <v>42</v>
          </cell>
          <cell r="F8">
            <v>0</v>
          </cell>
          <cell r="G8">
            <v>0</v>
          </cell>
          <cell r="H8">
            <v>0</v>
          </cell>
          <cell r="I8">
            <v>0</v>
          </cell>
          <cell r="J8">
            <v>0</v>
          </cell>
          <cell r="K8">
            <v>0</v>
          </cell>
          <cell r="L8">
            <v>208</v>
          </cell>
          <cell r="M8">
            <v>0</v>
          </cell>
          <cell r="N8">
            <v>0</v>
          </cell>
          <cell r="O8">
            <v>0</v>
          </cell>
          <cell r="P8">
            <v>0</v>
          </cell>
          <cell r="Q8">
            <v>0</v>
          </cell>
        </row>
      </sheetData>
      <sheetData sheetId="4"/>
    </sheetDataSet>
  </externalBook>
</externalLink>
</file>

<file path=xl/theme/theme1.xml><?xml version="1.0" encoding="utf-8"?>
<a:theme xmlns:a="http://schemas.openxmlformats.org/drawingml/2006/main" xmlns:r="http://schemas.openxmlformats.org/officeDocument/2006/relationships" name="Office テーマ">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drawing" Target="../drawings/drawing2.xml"/>
</Relationships>
</file>

<file path=xl/worksheets/_rels/sheet3.xml.rels><?xml version="1.0" encoding="UTF-8"?>
<Relationships xmlns="http://schemas.openxmlformats.org/package/2006/relationships"><Relationship Id="rId1" Type="http://schemas.openxmlformats.org/officeDocument/2006/relationships/drawing" Target="../drawings/drawing3.xml"/>
</Relationships>
</file>

<file path=xl/worksheets/_rels/sheet4.xml.rels><?xml version="1.0" encoding="UTF-8"?>
<Relationships xmlns="http://schemas.openxmlformats.org/package/2006/relationships"><Relationship Id="rId1" Type="http://schemas.openxmlformats.org/officeDocument/2006/relationships/drawing" Target="../drawings/drawing4.xml"/>
</Relationships>
</file>

<file path=xl/worksheets/_rels/sheet5.xml.rels><?xml version="1.0" encoding="UTF-8"?>
<Relationships xmlns="http://schemas.openxmlformats.org/package/2006/relationships"><Relationship Id="rId1" Type="http://schemas.openxmlformats.org/officeDocument/2006/relationships/drawing" Target="../drawings/drawing5.xml"/>
</Relationships>
</file>

<file path=xl/worksheets/_rels/sheet8.xml.rels><?xml version="1.0" encoding="UTF-8"?>
<Relationships xmlns="http://schemas.openxmlformats.org/package/2006/relationships"><Relationship Id="rId1" Type="http://schemas.openxmlformats.org/officeDocument/2006/relationships/drawing" Target="../drawings/drawing6.xml"/>
</Relationships>
</file>

<file path=xl/worksheets/_rels/sheet10.xml.rels><?xml version="1.0" encoding="UTF-8"?>
<Relationships xmlns="http://schemas.openxmlformats.org/package/2006/relationships"><Relationship Id="rId1" Type="http://schemas.openxmlformats.org/officeDocument/2006/relationships/drawing" Target="../drawings/drawing7.xml"/>
</Relationships>
</file>

<file path=xl/worksheets/_rels/sheet11.xml.rels><?xml version="1.0" encoding="UTF-8"?>
<Relationships xmlns="http://schemas.openxmlformats.org/package/2006/relationships"><Relationship Id="rId1" Type="http://schemas.openxmlformats.org/officeDocument/2006/relationships/drawing" Target="../drawings/drawing8.xml"/>
</Relationships>
</file>

<file path=xl/worksheets/_rels/sheet12.xml.rels><?xml version="1.0" encoding="UTF-8"?>
<Relationships xmlns="http://schemas.openxmlformats.org/package/2006/relationships"><Relationship Id="rId1" Type="http://schemas.openxmlformats.org/officeDocument/2006/relationships/drawing" Target="../drawings/drawing9.xml"/>
</Relationships>
</file>

<file path=xl/worksheets/_rels/sheet13.xml.rels><?xml version="1.0" encoding="UTF-8"?>
<Relationships xmlns="http://schemas.openxmlformats.org/package/2006/relationships"><Relationship Id="rId1" Type="http://schemas.openxmlformats.org/officeDocument/2006/relationships/drawing" Target="../drawings/drawing10.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AE61"/>
  <sheetViews>
    <sheetView showFormulas="false" showGridLines="true" showRowColHeaders="true" showZeros="true" rightToLeft="false" tabSelected="false" showOutlineSymbols="true" defaultGridColor="true" view="normal" topLeftCell="A19" colorId="64" zoomScale="100" zoomScaleNormal="100" zoomScalePageLayoutView="100" workbookViewId="0">
      <selection pane="topLeft" activeCell="A19" activeCellId="0" sqref="A19"/>
    </sheetView>
  </sheetViews>
  <sheetFormatPr defaultColWidth="9.00390625" defaultRowHeight="13.5" customHeight="false" zeroHeight="false" outlineLevelRow="0" outlineLevelCol="0"/>
  <cols>
    <col collapsed="false" customWidth="true" hidden="false" outlineLevel="0" max="1" min="1" style="1" width="14.13"/>
    <col collapsed="false" customWidth="true" hidden="false" outlineLevel="0" max="2" min="2" style="0" width="10.63"/>
    <col collapsed="false" customWidth="true" hidden="false" outlineLevel="0" max="8" min="3" style="1" width="10.63"/>
    <col collapsed="false" customWidth="false" hidden="false" outlineLevel="0" max="16384" min="9" style="1" width="9"/>
  </cols>
  <sheetData>
    <row r="1" customFormat="false" ht="45" hidden="false" customHeight="true" outlineLevel="0" collapsed="false">
      <c r="A1" s="2" t="s">
        <v>0</v>
      </c>
      <c r="B1" s="2"/>
      <c r="C1" s="2"/>
      <c r="D1" s="2"/>
      <c r="E1" s="2"/>
      <c r="F1" s="2"/>
      <c r="G1" s="2"/>
      <c r="H1" s="2"/>
    </row>
    <row r="2" customFormat="false" ht="17.25" hidden="false" customHeight="false" outlineLevel="0" collapsed="false">
      <c r="A2" s="3" t="s">
        <v>1</v>
      </c>
      <c r="B2" s="4"/>
      <c r="C2" s="5"/>
      <c r="D2" s="5"/>
      <c r="E2" s="5"/>
      <c r="F2" s="5"/>
      <c r="G2" s="5"/>
      <c r="H2" s="5"/>
    </row>
    <row r="3" customFormat="false" ht="10.5" hidden="false" customHeight="true" outlineLevel="0" collapsed="false">
      <c r="A3" s="5"/>
      <c r="B3" s="6"/>
      <c r="C3" s="5"/>
      <c r="D3" s="5"/>
      <c r="E3" s="5"/>
      <c r="F3" s="5"/>
      <c r="G3" s="5"/>
      <c r="H3" s="5"/>
    </row>
    <row r="4" customFormat="false" ht="19.5" hidden="false" customHeight="true" outlineLevel="0" collapsed="false">
      <c r="A4" s="7" t="s">
        <v>2</v>
      </c>
      <c r="B4" s="8" t="s">
        <v>3</v>
      </c>
      <c r="C4" s="9" t="s">
        <v>4</v>
      </c>
      <c r="D4" s="9"/>
      <c r="E4" s="9"/>
      <c r="F4" s="9"/>
      <c r="G4" s="9" t="s">
        <v>5</v>
      </c>
      <c r="H4" s="10" t="s">
        <v>6</v>
      </c>
    </row>
    <row r="5" customFormat="false" ht="19.5" hidden="false" customHeight="true" outlineLevel="0" collapsed="false">
      <c r="A5" s="7"/>
      <c r="B5" s="8"/>
      <c r="C5" s="11" t="s">
        <v>7</v>
      </c>
      <c r="D5" s="11" t="s">
        <v>8</v>
      </c>
      <c r="E5" s="11" t="s">
        <v>9</v>
      </c>
      <c r="F5" s="12" t="s">
        <v>10</v>
      </c>
      <c r="G5" s="9"/>
      <c r="H5" s="10"/>
    </row>
    <row r="6" customFormat="false" ht="18" hidden="false" customHeight="true" outlineLevel="0" collapsed="false">
      <c r="A6" s="13" t="s">
        <v>11</v>
      </c>
      <c r="B6" s="14" t="n">
        <v>8178</v>
      </c>
      <c r="C6" s="15" t="n">
        <v>1394</v>
      </c>
      <c r="D6" s="16" t="s">
        <v>12</v>
      </c>
      <c r="E6" s="16" t="s">
        <v>12</v>
      </c>
      <c r="F6" s="16" t="s">
        <v>12</v>
      </c>
      <c r="G6" s="17" t="n">
        <v>145.63309653155</v>
      </c>
      <c r="H6" s="18" t="s">
        <v>12</v>
      </c>
    </row>
    <row r="7" customFormat="false" ht="18" hidden="false" customHeight="true" outlineLevel="0" collapsed="false">
      <c r="A7" s="19" t="s">
        <v>13</v>
      </c>
      <c r="B7" s="20" t="n">
        <v>7551</v>
      </c>
      <c r="C7" s="21" t="n">
        <v>1091</v>
      </c>
      <c r="D7" s="22" t="s">
        <v>12</v>
      </c>
      <c r="E7" s="22" t="s">
        <v>12</v>
      </c>
      <c r="F7" s="22" t="s">
        <v>12</v>
      </c>
      <c r="G7" s="23" t="n">
        <v>126.243925017357</v>
      </c>
      <c r="H7" s="24" t="s">
        <v>12</v>
      </c>
    </row>
    <row r="8" customFormat="false" ht="18" hidden="false" customHeight="true" outlineLevel="0" collapsed="false">
      <c r="A8" s="19" t="s">
        <v>14</v>
      </c>
      <c r="B8" s="20" t="n">
        <v>9392</v>
      </c>
      <c r="C8" s="25" t="n">
        <v>1501</v>
      </c>
      <c r="D8" s="26" t="n">
        <v>805</v>
      </c>
      <c r="E8" s="26" t="n">
        <v>573</v>
      </c>
      <c r="F8" s="26" t="n">
        <v>123</v>
      </c>
      <c r="G8" s="23" t="n">
        <v>137.79491416506</v>
      </c>
      <c r="H8" s="27" t="n">
        <v>140.488656195462</v>
      </c>
    </row>
    <row r="9" customFormat="false" ht="18" hidden="false" customHeight="true" outlineLevel="0" collapsed="false">
      <c r="A9" s="19" t="s">
        <v>15</v>
      </c>
      <c r="B9" s="20" t="n">
        <v>16370</v>
      </c>
      <c r="C9" s="25" t="n">
        <v>2122</v>
      </c>
      <c r="D9" s="22" t="s">
        <v>12</v>
      </c>
      <c r="E9" s="22" t="s">
        <v>12</v>
      </c>
      <c r="F9" s="22" t="s">
        <v>12</v>
      </c>
      <c r="G9" s="23" t="n">
        <v>114.752325329872</v>
      </c>
      <c r="H9" s="24" t="s">
        <v>12</v>
      </c>
    </row>
    <row r="10" customFormat="false" ht="18" hidden="false" customHeight="true" outlineLevel="0" collapsed="false">
      <c r="A10" s="19" t="s">
        <v>16</v>
      </c>
      <c r="B10" s="20" t="n">
        <v>20411</v>
      </c>
      <c r="C10" s="25" t="n">
        <v>2081</v>
      </c>
      <c r="D10" s="22" t="s">
        <v>12</v>
      </c>
      <c r="E10" s="22" t="s">
        <v>12</v>
      </c>
      <c r="F10" s="22" t="s">
        <v>12</v>
      </c>
      <c r="G10" s="23" t="n">
        <v>92.5217855237418</v>
      </c>
      <c r="H10" s="24" t="s">
        <v>12</v>
      </c>
    </row>
    <row r="11" customFormat="false" ht="18" hidden="true" customHeight="true" outlineLevel="0" collapsed="false">
      <c r="A11" s="19" t="s">
        <v>17</v>
      </c>
      <c r="B11" s="20" t="n">
        <v>22017</v>
      </c>
      <c r="C11" s="28" t="n">
        <v>1928</v>
      </c>
      <c r="D11" s="22" t="s">
        <v>12</v>
      </c>
      <c r="E11" s="22" t="s">
        <v>12</v>
      </c>
      <c r="F11" s="22" t="s">
        <v>12</v>
      </c>
      <c r="G11" s="29" t="n">
        <v>80.5178534140739</v>
      </c>
      <c r="H11" s="30" t="s">
        <v>12</v>
      </c>
    </row>
    <row r="12" customFormat="false" ht="18" hidden="true" customHeight="true" outlineLevel="0" collapsed="false">
      <c r="A12" s="19" t="s">
        <v>18</v>
      </c>
      <c r="B12" s="20" t="n">
        <v>23759</v>
      </c>
      <c r="C12" s="21" t="n">
        <v>2080</v>
      </c>
      <c r="D12" s="26" t="n">
        <v>866</v>
      </c>
      <c r="E12" s="26" t="n">
        <v>570</v>
      </c>
      <c r="F12" s="26" t="n">
        <v>644</v>
      </c>
      <c r="G12" s="29" t="n">
        <v>80.498471303069</v>
      </c>
      <c r="H12" s="31" t="n">
        <v>151.929824561404</v>
      </c>
    </row>
    <row r="13" customFormat="false" ht="18" hidden="true" customHeight="true" outlineLevel="0" collapsed="false">
      <c r="A13" s="19" t="s">
        <v>19</v>
      </c>
      <c r="B13" s="20" t="n">
        <v>24525</v>
      </c>
      <c r="C13" s="21" t="n">
        <v>2024</v>
      </c>
      <c r="D13" s="26" t="n">
        <v>791</v>
      </c>
      <c r="E13" s="26" t="n">
        <v>522</v>
      </c>
      <c r="F13" s="26" t="n">
        <v>711</v>
      </c>
      <c r="G13" s="29" t="n">
        <v>76.2363930844853</v>
      </c>
      <c r="H13" s="31" t="n">
        <v>151.532567049808</v>
      </c>
    </row>
    <row r="14" customFormat="false" ht="18" hidden="false" customHeight="true" outlineLevel="0" collapsed="false">
      <c r="A14" s="19" t="s">
        <v>20</v>
      </c>
      <c r="B14" s="20" t="n">
        <v>23404</v>
      </c>
      <c r="C14" s="21" t="n">
        <v>1940</v>
      </c>
      <c r="D14" s="26" t="n">
        <v>787</v>
      </c>
      <c r="E14" s="26" t="n">
        <v>494</v>
      </c>
      <c r="F14" s="26" t="n">
        <v>659</v>
      </c>
      <c r="G14" s="29" t="n">
        <v>76.5467171717172</v>
      </c>
      <c r="H14" s="31" t="n">
        <v>159.311740890688</v>
      </c>
    </row>
    <row r="15" customFormat="false" ht="18" hidden="false" customHeight="true" outlineLevel="0" collapsed="false">
      <c r="A15" s="19" t="s">
        <v>21</v>
      </c>
      <c r="B15" s="20" t="n">
        <v>22910</v>
      </c>
      <c r="C15" s="21" t="n">
        <v>1981</v>
      </c>
      <c r="D15" s="26" t="n">
        <v>732</v>
      </c>
      <c r="E15" s="26" t="n">
        <v>494</v>
      </c>
      <c r="F15" s="26" t="n">
        <v>755</v>
      </c>
      <c r="G15" s="29" t="n">
        <v>79.5869993170222</v>
      </c>
      <c r="H15" s="31" t="n">
        <v>148.178137651822</v>
      </c>
    </row>
    <row r="16" customFormat="false" ht="18" hidden="false" customHeight="true" outlineLevel="0" collapsed="false">
      <c r="A16" s="19" t="s">
        <v>22</v>
      </c>
      <c r="B16" s="20" t="n">
        <v>22286</v>
      </c>
      <c r="C16" s="21" t="n">
        <v>1835</v>
      </c>
      <c r="D16" s="26" t="n">
        <v>651</v>
      </c>
      <c r="E16" s="26" t="n">
        <v>462</v>
      </c>
      <c r="F16" s="26" t="n">
        <v>722</v>
      </c>
      <c r="G16" s="29" t="n">
        <v>76.0747896024211</v>
      </c>
      <c r="H16" s="31" t="n">
        <v>140.909090909091</v>
      </c>
    </row>
    <row r="17" customFormat="false" ht="18" hidden="false" customHeight="true" outlineLevel="0" collapsed="false">
      <c r="A17" s="19" t="s">
        <v>23</v>
      </c>
      <c r="B17" s="20" t="n">
        <v>22251</v>
      </c>
      <c r="C17" s="21" t="n">
        <v>1755</v>
      </c>
      <c r="D17" s="26" t="n">
        <v>656</v>
      </c>
      <c r="E17" s="26" t="n">
        <v>416</v>
      </c>
      <c r="F17" s="26" t="n">
        <v>683</v>
      </c>
      <c r="G17" s="29" t="n">
        <v>73.1067233191702</v>
      </c>
      <c r="H17" s="31" t="n">
        <v>157.692307692308</v>
      </c>
    </row>
    <row r="18" customFormat="false" ht="18" hidden="false" customHeight="true" outlineLevel="0" collapsed="false">
      <c r="A18" s="19" t="s">
        <v>24</v>
      </c>
      <c r="B18" s="20" t="n">
        <v>21577</v>
      </c>
      <c r="C18" s="21" t="n">
        <v>1675</v>
      </c>
      <c r="D18" s="26" t="n">
        <v>634</v>
      </c>
      <c r="E18" s="26" t="n">
        <v>401</v>
      </c>
      <c r="F18" s="26" t="n">
        <v>640</v>
      </c>
      <c r="G18" s="29" t="n">
        <v>72.0368140375021</v>
      </c>
      <c r="H18" s="31" t="n">
        <v>158.104738154613</v>
      </c>
    </row>
    <row r="19" customFormat="false" ht="18" hidden="false" customHeight="true" outlineLevel="0" collapsed="false">
      <c r="A19" s="19" t="s">
        <v>25</v>
      </c>
      <c r="B19" s="20" t="n">
        <v>20931</v>
      </c>
      <c r="C19" s="21" t="n">
        <v>1566</v>
      </c>
      <c r="D19" s="26" t="n">
        <v>606</v>
      </c>
      <c r="E19" s="26" t="n">
        <v>391</v>
      </c>
      <c r="F19" s="26" t="n">
        <v>569</v>
      </c>
      <c r="G19" s="29" t="n">
        <v>69.6092812374983</v>
      </c>
      <c r="H19" s="31" t="n">
        <v>154.987212276215</v>
      </c>
    </row>
    <row r="20" customFormat="false" ht="18" hidden="true" customHeight="true" outlineLevel="0" collapsed="false">
      <c r="A20" s="19" t="s">
        <v>26</v>
      </c>
      <c r="B20" s="20" t="n">
        <v>19944</v>
      </c>
      <c r="C20" s="21" t="n">
        <v>1523</v>
      </c>
      <c r="D20" s="26" t="n">
        <v>582</v>
      </c>
      <c r="E20" s="26" t="n">
        <v>371</v>
      </c>
      <c r="F20" s="26" t="n">
        <v>570</v>
      </c>
      <c r="G20" s="29" t="n">
        <v>70.946103321377</v>
      </c>
      <c r="H20" s="31" t="n">
        <v>156.873315363881</v>
      </c>
    </row>
    <row r="21" customFormat="false" ht="18" hidden="true" customHeight="true" outlineLevel="0" collapsed="false">
      <c r="A21" s="19" t="s">
        <v>27</v>
      </c>
      <c r="B21" s="20" t="n">
        <v>20727</v>
      </c>
      <c r="C21" s="21" t="n">
        <v>1534</v>
      </c>
      <c r="D21" s="26" t="n">
        <v>566</v>
      </c>
      <c r="E21" s="26" t="n">
        <v>377</v>
      </c>
      <c r="F21" s="26" t="n">
        <v>591</v>
      </c>
      <c r="G21" s="29" t="n">
        <v>68.9097524819191</v>
      </c>
      <c r="H21" s="31" t="n">
        <v>150.132625994695</v>
      </c>
    </row>
    <row r="22" customFormat="false" ht="18" hidden="true" customHeight="true" outlineLevel="0" collapsed="false">
      <c r="A22" s="19" t="s">
        <v>28</v>
      </c>
      <c r="B22" s="20" t="n">
        <v>20608</v>
      </c>
      <c r="C22" s="21" t="n">
        <v>1451</v>
      </c>
      <c r="D22" s="26" t="n">
        <v>544</v>
      </c>
      <c r="E22" s="26" t="n">
        <v>348</v>
      </c>
      <c r="F22" s="26" t="n">
        <v>559</v>
      </c>
      <c r="G22" s="29" t="n">
        <v>65.7781404415431</v>
      </c>
      <c r="H22" s="31" t="n">
        <v>156.32183908046</v>
      </c>
    </row>
    <row r="23" customFormat="false" ht="18" hidden="true" customHeight="true" outlineLevel="0" collapsed="false">
      <c r="A23" s="19" t="s">
        <v>29</v>
      </c>
      <c r="B23" s="20" t="n">
        <v>20274</v>
      </c>
      <c r="C23" s="21" t="n">
        <v>1576</v>
      </c>
      <c r="D23" s="26" t="n">
        <v>659</v>
      </c>
      <c r="E23" s="26" t="n">
        <v>368</v>
      </c>
      <c r="F23" s="26" t="n">
        <v>549</v>
      </c>
      <c r="G23" s="29" t="n">
        <v>72.1281464530893</v>
      </c>
      <c r="H23" s="31" t="n">
        <v>179.076086956522</v>
      </c>
    </row>
    <row r="24" customFormat="false" ht="18" hidden="false" customHeight="true" outlineLevel="0" collapsed="false">
      <c r="A24" s="19" t="s">
        <v>30</v>
      </c>
      <c r="B24" s="20" t="n">
        <v>19314</v>
      </c>
      <c r="C24" s="21" t="n">
        <v>1598</v>
      </c>
      <c r="D24" s="26" t="n">
        <v>669</v>
      </c>
      <c r="E24" s="26" t="n">
        <v>349</v>
      </c>
      <c r="F24" s="26" t="n">
        <v>580</v>
      </c>
      <c r="G24" s="29" t="n">
        <v>76.4154552410099</v>
      </c>
      <c r="H24" s="31" t="n">
        <v>191.690544412607</v>
      </c>
    </row>
    <row r="25" customFormat="false" ht="18" hidden="false" customHeight="true" outlineLevel="0" collapsed="false">
      <c r="A25" s="19" t="s">
        <v>31</v>
      </c>
      <c r="B25" s="20" t="n">
        <v>19130</v>
      </c>
      <c r="C25" s="21" t="n">
        <v>1484</v>
      </c>
      <c r="D25" s="26" t="n">
        <v>614</v>
      </c>
      <c r="E25" s="26" t="n">
        <v>348</v>
      </c>
      <c r="F25" s="26" t="n">
        <v>522</v>
      </c>
      <c r="G25" s="29" t="n">
        <v>71.9899097700592</v>
      </c>
      <c r="H25" s="31" t="n">
        <v>176.436781609195</v>
      </c>
    </row>
    <row r="26" customFormat="false" ht="18" hidden="false" customHeight="true" outlineLevel="0" collapsed="false">
      <c r="A26" s="19" t="s">
        <v>32</v>
      </c>
      <c r="B26" s="20" t="n">
        <v>18533</v>
      </c>
      <c r="C26" s="21" t="n">
        <v>1362</v>
      </c>
      <c r="D26" s="26" t="n">
        <v>598</v>
      </c>
      <c r="E26" s="26" t="n">
        <v>294</v>
      </c>
      <c r="F26" s="26" t="n">
        <v>470</v>
      </c>
      <c r="G26" s="29" t="n">
        <v>68.4594119125408</v>
      </c>
      <c r="H26" s="31" t="n">
        <v>203.401360544218</v>
      </c>
    </row>
    <row r="27" customFormat="false" ht="18" hidden="false" customHeight="true" outlineLevel="0" collapsed="false">
      <c r="A27" s="19" t="s">
        <v>33</v>
      </c>
      <c r="B27" s="20" t="n">
        <v>18216</v>
      </c>
      <c r="C27" s="21" t="n">
        <v>1264</v>
      </c>
      <c r="D27" s="26" t="n">
        <v>558</v>
      </c>
      <c r="E27" s="26" t="n">
        <v>267</v>
      </c>
      <c r="F27" s="26" t="n">
        <v>439</v>
      </c>
      <c r="G27" s="29" t="n">
        <v>64.8870636550308</v>
      </c>
      <c r="H27" s="31" t="n">
        <v>208.988764044944</v>
      </c>
    </row>
    <row r="28" customFormat="false" ht="18" hidden="false" customHeight="true" outlineLevel="0" collapsed="false">
      <c r="A28" s="19" t="s">
        <v>34</v>
      </c>
      <c r="B28" s="20" t="n">
        <v>17479</v>
      </c>
      <c r="C28" s="21" t="n">
        <v>1169</v>
      </c>
      <c r="D28" s="26" t="n">
        <v>520</v>
      </c>
      <c r="E28" s="26" t="n">
        <v>240</v>
      </c>
      <c r="F28" s="26" t="n">
        <v>409</v>
      </c>
      <c r="G28" s="29" t="n">
        <v>62.6876876876877</v>
      </c>
      <c r="H28" s="31" t="n">
        <v>216.666666666667</v>
      </c>
    </row>
    <row r="29" customFormat="false" ht="18" hidden="false" customHeight="true" outlineLevel="0" collapsed="false">
      <c r="A29" s="19" t="s">
        <v>35</v>
      </c>
      <c r="B29" s="20" t="n">
        <v>17425</v>
      </c>
      <c r="C29" s="21" t="n">
        <v>1199</v>
      </c>
      <c r="D29" s="26" t="n">
        <v>503</v>
      </c>
      <c r="E29" s="26" t="n">
        <v>244</v>
      </c>
      <c r="F29" s="26" t="n">
        <v>452</v>
      </c>
      <c r="G29" s="29" t="n">
        <v>64.379295532646</v>
      </c>
      <c r="H29" s="31" t="n">
        <v>206.147540983607</v>
      </c>
    </row>
    <row r="30" customFormat="false" ht="18" hidden="false" customHeight="true" outlineLevel="0" collapsed="false">
      <c r="A30" s="19" t="s">
        <v>36</v>
      </c>
      <c r="B30" s="20" t="n">
        <v>17458</v>
      </c>
      <c r="C30" s="21" t="n">
        <v>1028</v>
      </c>
      <c r="D30" s="26" t="n">
        <v>454</v>
      </c>
      <c r="E30" s="26" t="n">
        <v>213</v>
      </c>
      <c r="F30" s="26" t="n">
        <v>361</v>
      </c>
      <c r="G30" s="29" t="n">
        <v>55.6096505463594</v>
      </c>
      <c r="H30" s="31" t="n">
        <v>213.145539906103</v>
      </c>
    </row>
    <row r="31" customFormat="false" ht="18" hidden="false" customHeight="true" outlineLevel="0" collapsed="false">
      <c r="A31" s="19" t="s">
        <v>37</v>
      </c>
      <c r="B31" s="20" t="n">
        <v>17325</v>
      </c>
      <c r="C31" s="21" t="n">
        <v>956</v>
      </c>
      <c r="D31" s="26" t="n">
        <v>416</v>
      </c>
      <c r="E31" s="26" t="n">
        <v>198</v>
      </c>
      <c r="F31" s="26" t="n">
        <v>342</v>
      </c>
      <c r="G31" s="29" t="n">
        <v>52.2947322356545</v>
      </c>
      <c r="H31" s="31" t="n">
        <v>210.10101010101</v>
      </c>
    </row>
    <row r="32" customFormat="false" ht="18" hidden="false" customHeight="true" outlineLevel="0" collapsed="false">
      <c r="A32" s="19" t="s">
        <v>38</v>
      </c>
      <c r="B32" s="20" t="n">
        <v>16371</v>
      </c>
      <c r="C32" s="21" t="n">
        <v>892</v>
      </c>
      <c r="D32" s="26" t="n">
        <v>392</v>
      </c>
      <c r="E32" s="26" t="n">
        <v>166</v>
      </c>
      <c r="F32" s="26" t="n">
        <v>334</v>
      </c>
      <c r="G32" s="29" t="n">
        <v>51.6712043097955</v>
      </c>
      <c r="H32" s="31" t="n">
        <v>236.144578313253</v>
      </c>
    </row>
    <row r="33" customFormat="false" ht="18" hidden="false" customHeight="true" outlineLevel="0" collapsed="false">
      <c r="A33" s="19" t="s">
        <v>39</v>
      </c>
      <c r="B33" s="20" t="n">
        <v>17057</v>
      </c>
      <c r="C33" s="21" t="n">
        <v>833</v>
      </c>
      <c r="D33" s="26" t="n">
        <v>364</v>
      </c>
      <c r="E33" s="26" t="n">
        <v>164</v>
      </c>
      <c r="F33" s="26" t="n">
        <v>305</v>
      </c>
      <c r="G33" s="29" t="n">
        <v>46.5623253214086</v>
      </c>
      <c r="H33" s="31" t="n">
        <v>221.951219512195</v>
      </c>
    </row>
    <row r="34" customFormat="false" ht="18" hidden="false" customHeight="true" outlineLevel="0" collapsed="false">
      <c r="A34" s="19" t="s">
        <v>40</v>
      </c>
      <c r="B34" s="20" t="n">
        <v>16227</v>
      </c>
      <c r="C34" s="21" t="n">
        <v>734</v>
      </c>
      <c r="D34" s="26" t="n">
        <v>324</v>
      </c>
      <c r="E34" s="26" t="n">
        <v>160</v>
      </c>
      <c r="F34" s="26" t="n">
        <v>250</v>
      </c>
      <c r="G34" s="29" t="n">
        <v>43.2757502505748</v>
      </c>
      <c r="H34" s="31" t="n">
        <v>202.5</v>
      </c>
    </row>
    <row r="35" customFormat="false" ht="18" hidden="false" customHeight="true" outlineLevel="0" collapsed="false">
      <c r="A35" s="19" t="s">
        <v>41</v>
      </c>
      <c r="B35" s="20" t="n">
        <v>16339</v>
      </c>
      <c r="C35" s="21" t="n">
        <v>714</v>
      </c>
      <c r="D35" s="26" t="n">
        <v>313</v>
      </c>
      <c r="E35" s="26" t="n">
        <v>150</v>
      </c>
      <c r="F35" s="26" t="n">
        <v>251</v>
      </c>
      <c r="G35" s="29" t="n">
        <v>41.8694657831467</v>
      </c>
      <c r="H35" s="31" t="n">
        <v>208.666666666667</v>
      </c>
    </row>
    <row r="36" customFormat="false" ht="18" hidden="false" customHeight="true" outlineLevel="0" collapsed="false">
      <c r="A36" s="19" t="s">
        <v>42</v>
      </c>
      <c r="B36" s="20" t="n">
        <v>15873</v>
      </c>
      <c r="C36" s="21" t="n">
        <v>756</v>
      </c>
      <c r="D36" s="26" t="n">
        <v>339</v>
      </c>
      <c r="E36" s="26" t="n">
        <v>162</v>
      </c>
      <c r="F36" s="26" t="n">
        <v>255</v>
      </c>
      <c r="G36" s="29" t="n">
        <v>45.4627458055205</v>
      </c>
      <c r="H36" s="31" t="n">
        <v>209.259259259259</v>
      </c>
    </row>
    <row r="37" customFormat="false" ht="18" hidden="false" customHeight="true" outlineLevel="0" collapsed="false">
      <c r="A37" s="19" t="s">
        <v>43</v>
      </c>
      <c r="B37" s="20" t="n">
        <v>16165</v>
      </c>
      <c r="C37" s="21" t="n">
        <v>711</v>
      </c>
      <c r="D37" s="26" t="n">
        <v>282</v>
      </c>
      <c r="E37" s="26" t="n">
        <v>157</v>
      </c>
      <c r="F37" s="26" t="n">
        <v>272</v>
      </c>
      <c r="G37" s="29" t="n">
        <v>42.1308366911591</v>
      </c>
      <c r="H37" s="31" t="n">
        <v>179.617834394904</v>
      </c>
    </row>
    <row r="38" customFormat="false" ht="18" hidden="false" customHeight="true" outlineLevel="0" collapsed="false">
      <c r="A38" s="19" t="s">
        <v>44</v>
      </c>
      <c r="B38" s="20" t="n">
        <v>15358</v>
      </c>
      <c r="C38" s="21" t="n">
        <v>683</v>
      </c>
      <c r="D38" s="26" t="n">
        <v>306</v>
      </c>
      <c r="E38" s="26" t="n">
        <v>136</v>
      </c>
      <c r="F38" s="26" t="n">
        <v>241</v>
      </c>
      <c r="G38" s="29" t="n">
        <v>42.578392868275</v>
      </c>
      <c r="H38" s="31" t="n">
        <v>225</v>
      </c>
    </row>
    <row r="39" customFormat="false" ht="18" hidden="false" customHeight="true" outlineLevel="0" collapsed="false">
      <c r="A39" s="32" t="s">
        <v>45</v>
      </c>
      <c r="B39" s="20" t="n">
        <v>15332</v>
      </c>
      <c r="C39" s="21" t="n">
        <v>720</v>
      </c>
      <c r="D39" s="26" t="n">
        <v>307</v>
      </c>
      <c r="E39" s="26" t="n">
        <v>149</v>
      </c>
      <c r="F39" s="26" t="n">
        <v>264</v>
      </c>
      <c r="G39" s="29" t="n">
        <v>44.8542237727386</v>
      </c>
      <c r="H39" s="31" t="n">
        <v>206.040268456376</v>
      </c>
    </row>
    <row r="40" customFormat="false" ht="18" hidden="false" customHeight="true" outlineLevel="0" collapsed="false">
      <c r="A40" s="19" t="s">
        <v>46</v>
      </c>
      <c r="B40" s="20" t="n">
        <v>15312</v>
      </c>
      <c r="C40" s="21" t="n">
        <v>718</v>
      </c>
      <c r="D40" s="26" t="n">
        <v>311</v>
      </c>
      <c r="E40" s="26" t="n">
        <v>138</v>
      </c>
      <c r="F40" s="26" t="n">
        <v>269</v>
      </c>
      <c r="G40" s="33" t="n">
        <v>44.7910168434186</v>
      </c>
      <c r="H40" s="34" t="n">
        <v>225.36231884058</v>
      </c>
    </row>
    <row r="41" customFormat="false" ht="18" hidden="false" customHeight="true" outlineLevel="0" collapsed="false">
      <c r="A41" s="19" t="s">
        <v>47</v>
      </c>
      <c r="B41" s="20" t="n">
        <v>15577</v>
      </c>
      <c r="C41" s="21" t="n">
        <v>602</v>
      </c>
      <c r="D41" s="26" t="n">
        <v>279</v>
      </c>
      <c r="E41" s="26" t="n">
        <v>125</v>
      </c>
      <c r="F41" s="26" t="n">
        <v>198</v>
      </c>
      <c r="G41" s="29" t="n">
        <v>37.2087273626306</v>
      </c>
      <c r="H41" s="31" t="n">
        <v>223.2</v>
      </c>
      <c r="I41" s="35"/>
      <c r="J41" s="35"/>
      <c r="K41" s="35"/>
      <c r="L41" s="35"/>
      <c r="M41" s="35"/>
      <c r="N41" s="35"/>
      <c r="O41" s="35"/>
      <c r="P41" s="35"/>
      <c r="Q41" s="35"/>
      <c r="R41" s="35"/>
      <c r="S41" s="35"/>
      <c r="T41" s="35"/>
      <c r="U41" s="35"/>
      <c r="V41" s="35"/>
      <c r="W41" s="35"/>
      <c r="X41" s="35"/>
      <c r="Y41" s="35"/>
      <c r="Z41" s="35"/>
      <c r="AA41" s="35"/>
      <c r="AB41" s="35"/>
      <c r="AC41" s="35"/>
      <c r="AD41" s="35"/>
      <c r="AE41" s="35"/>
    </row>
    <row r="42" customFormat="false" ht="18" hidden="false" customHeight="true" outlineLevel="0" collapsed="false">
      <c r="A42" s="19" t="s">
        <v>48</v>
      </c>
      <c r="B42" s="20" t="n">
        <v>14999</v>
      </c>
      <c r="C42" s="36" t="n">
        <v>631</v>
      </c>
      <c r="D42" s="26" t="n">
        <v>287</v>
      </c>
      <c r="E42" s="26" t="n">
        <v>143</v>
      </c>
      <c r="F42" s="26" t="n">
        <v>201</v>
      </c>
      <c r="G42" s="33" t="n">
        <v>40.3710812539987</v>
      </c>
      <c r="H42" s="34" t="n">
        <v>200.699300699301</v>
      </c>
    </row>
    <row r="43" s="35" customFormat="true" ht="18" hidden="false" customHeight="true" outlineLevel="0" collapsed="false">
      <c r="A43" s="19" t="s">
        <v>49</v>
      </c>
      <c r="B43" s="20" t="n">
        <v>14749</v>
      </c>
      <c r="C43" s="36" t="n">
        <v>601</v>
      </c>
      <c r="D43" s="26" t="n">
        <v>273</v>
      </c>
      <c r="E43" s="26" t="n">
        <v>125</v>
      </c>
      <c r="F43" s="26" t="n">
        <v>203</v>
      </c>
      <c r="G43" s="33" t="n">
        <v>39.1530944625407</v>
      </c>
      <c r="H43" s="34" t="n">
        <v>218.4</v>
      </c>
    </row>
    <row r="44" customFormat="false" ht="18" hidden="false" customHeight="true" outlineLevel="0" collapsed="false">
      <c r="A44" s="19" t="s">
        <v>50</v>
      </c>
      <c r="B44" s="20" t="n">
        <v>14184</v>
      </c>
      <c r="C44" s="36" t="n">
        <v>602</v>
      </c>
      <c r="D44" s="26" t="n">
        <v>241</v>
      </c>
      <c r="E44" s="26" t="n">
        <v>102</v>
      </c>
      <c r="F44" s="26" t="n">
        <v>259</v>
      </c>
      <c r="G44" s="33" t="n">
        <v>40.7141890977952</v>
      </c>
      <c r="H44" s="34" t="n">
        <v>236.274509803922</v>
      </c>
      <c r="I44" s="35"/>
    </row>
    <row r="45" customFormat="false" ht="18" hidden="false" customHeight="true" outlineLevel="0" collapsed="false">
      <c r="A45" s="19" t="s">
        <v>51</v>
      </c>
      <c r="B45" s="20" t="n">
        <v>14730</v>
      </c>
      <c r="C45" s="36" t="n">
        <v>545</v>
      </c>
      <c r="D45" s="26" t="n">
        <v>239</v>
      </c>
      <c r="E45" s="26" t="n">
        <v>114</v>
      </c>
      <c r="F45" s="26" t="n">
        <v>192</v>
      </c>
      <c r="G45" s="33" t="n">
        <v>35.6792144026187</v>
      </c>
      <c r="H45" s="34" t="n">
        <v>209.649122807018</v>
      </c>
    </row>
    <row r="46" customFormat="false" ht="18" hidden="false" customHeight="true" outlineLevel="0" collapsed="false">
      <c r="A46" s="19" t="s">
        <v>52</v>
      </c>
      <c r="B46" s="20" t="n">
        <v>14498</v>
      </c>
      <c r="C46" s="36" t="n">
        <v>557</v>
      </c>
      <c r="D46" s="26" t="n">
        <v>241</v>
      </c>
      <c r="E46" s="26" t="n">
        <v>104</v>
      </c>
      <c r="F46" s="26" t="n">
        <v>212</v>
      </c>
      <c r="G46" s="33" t="n">
        <v>36.9976751909665</v>
      </c>
      <c r="H46" s="34" t="n">
        <v>231.730769230769</v>
      </c>
    </row>
    <row r="47" customFormat="false" ht="18" hidden="false" customHeight="true" outlineLevel="0" collapsed="false">
      <c r="A47" s="19" t="s">
        <v>53</v>
      </c>
      <c r="B47" s="20" t="n">
        <f aca="false">[1]出生数!$B45</f>
        <v>14845</v>
      </c>
      <c r="C47" s="21" t="n">
        <f aca="false">SUM(D47:F47)</f>
        <v>496</v>
      </c>
      <c r="D47" s="26" t="n">
        <v>210</v>
      </c>
      <c r="E47" s="26" t="n">
        <v>104</v>
      </c>
      <c r="F47" s="26" t="n">
        <v>182</v>
      </c>
      <c r="G47" s="33" t="n">
        <f aca="false">C47/(B47+C47)*1000</f>
        <v>32.3316602568281</v>
      </c>
      <c r="H47" s="34" t="n">
        <f aca="false">D47/E47*100</f>
        <v>201.923076923077</v>
      </c>
    </row>
    <row r="48" customFormat="false" ht="18" hidden="false" customHeight="true" outlineLevel="0" collapsed="false">
      <c r="A48" s="19" t="s">
        <v>54</v>
      </c>
      <c r="B48" s="20" t="n">
        <v>14506</v>
      </c>
      <c r="C48" s="21" t="n">
        <v>468</v>
      </c>
      <c r="D48" s="26" t="n">
        <v>199</v>
      </c>
      <c r="E48" s="26" t="n">
        <v>87</v>
      </c>
      <c r="F48" s="26" t="n">
        <v>182</v>
      </c>
      <c r="G48" s="33" t="n">
        <v>31.2541739014291</v>
      </c>
      <c r="H48" s="34" t="n">
        <v>228.735632183908</v>
      </c>
    </row>
    <row r="49" customFormat="false" ht="18" hidden="false" customHeight="true" outlineLevel="0" collapsed="false">
      <c r="A49" s="19" t="s">
        <v>55</v>
      </c>
      <c r="B49" s="20" t="n">
        <v>14739</v>
      </c>
      <c r="C49" s="21" t="n">
        <f aca="false">SUM(D49:F49)</f>
        <v>443</v>
      </c>
      <c r="D49" s="26" t="n">
        <v>199</v>
      </c>
      <c r="E49" s="26" t="n">
        <v>98</v>
      </c>
      <c r="F49" s="26" t="n">
        <v>146</v>
      </c>
      <c r="G49" s="33" t="n">
        <f aca="false">C49/(B49+C49)*1000</f>
        <v>29.1792912659729</v>
      </c>
      <c r="H49" s="34" t="n">
        <f aca="false">D49/E49*100</f>
        <v>203.061224489796</v>
      </c>
    </row>
    <row r="50" customFormat="false" ht="18" hidden="false" customHeight="true" outlineLevel="0" collapsed="false">
      <c r="A50" s="19" t="s">
        <v>56</v>
      </c>
      <c r="B50" s="20" t="n">
        <v>14491</v>
      </c>
      <c r="C50" s="21" t="n">
        <v>504</v>
      </c>
      <c r="D50" s="26" t="n">
        <v>251</v>
      </c>
      <c r="E50" s="26" t="n">
        <v>80</v>
      </c>
      <c r="F50" s="26" t="n">
        <v>173</v>
      </c>
      <c r="G50" s="33" t="n">
        <v>33.6112037345782</v>
      </c>
      <c r="H50" s="34" t="n">
        <v>313.75</v>
      </c>
    </row>
    <row r="51" customFormat="false" ht="18" hidden="false" customHeight="true" outlineLevel="0" collapsed="false">
      <c r="A51" s="19" t="s">
        <v>57</v>
      </c>
      <c r="B51" s="20" t="n">
        <v>14487</v>
      </c>
      <c r="C51" s="21" t="n">
        <v>446</v>
      </c>
      <c r="D51" s="26" t="n">
        <v>195</v>
      </c>
      <c r="E51" s="26" t="n">
        <v>95</v>
      </c>
      <c r="F51" s="26" t="n">
        <v>156</v>
      </c>
      <c r="G51" s="33" t="n">
        <v>29.8667380968325</v>
      </c>
      <c r="H51" s="34" t="n">
        <v>205.263157894737</v>
      </c>
    </row>
    <row r="52" customFormat="false" ht="18" hidden="false" customHeight="true" outlineLevel="0" collapsed="false">
      <c r="A52" s="19" t="s">
        <v>58</v>
      </c>
      <c r="B52" s="20" t="n">
        <v>14591</v>
      </c>
      <c r="C52" s="21" t="n">
        <v>448</v>
      </c>
      <c r="D52" s="26" t="n">
        <v>204</v>
      </c>
      <c r="E52" s="26" t="n">
        <v>78</v>
      </c>
      <c r="F52" s="26" t="n">
        <v>166</v>
      </c>
      <c r="G52" s="33" t="n">
        <v>29.7892147084248</v>
      </c>
      <c r="H52" s="34" t="n">
        <v>261.538461538462</v>
      </c>
    </row>
    <row r="53" customFormat="false" ht="18" hidden="false" customHeight="true" outlineLevel="0" collapsed="false">
      <c r="A53" s="19" t="s">
        <v>59</v>
      </c>
      <c r="B53" s="20" t="n">
        <v>14568</v>
      </c>
      <c r="C53" s="21" t="n">
        <v>430</v>
      </c>
      <c r="D53" s="26" t="n">
        <v>182</v>
      </c>
      <c r="E53" s="26" t="n">
        <v>84</v>
      </c>
      <c r="F53" s="26" t="n">
        <v>164</v>
      </c>
      <c r="G53" s="33" t="n">
        <v>28.6704893985865</v>
      </c>
      <c r="H53" s="34" t="n">
        <v>216.666666666667</v>
      </c>
    </row>
    <row r="54" customFormat="false" ht="18" hidden="false" customHeight="true" outlineLevel="0" collapsed="false">
      <c r="A54" s="19" t="s">
        <v>60</v>
      </c>
      <c r="B54" s="20" t="n">
        <v>14589</v>
      </c>
      <c r="C54" s="21" t="n">
        <v>426</v>
      </c>
      <c r="D54" s="26" t="n">
        <v>188</v>
      </c>
      <c r="E54" s="26" t="n">
        <v>74</v>
      </c>
      <c r="F54" s="26" t="n">
        <v>164</v>
      </c>
      <c r="G54" s="33" t="n">
        <v>28.3716283716284</v>
      </c>
      <c r="H54" s="34" t="n">
        <v>254.054054054054</v>
      </c>
    </row>
    <row r="55" customFormat="false" ht="18" hidden="false" customHeight="true" outlineLevel="0" collapsed="false">
      <c r="A55" s="19" t="s">
        <v>61</v>
      </c>
      <c r="B55" s="20" t="n">
        <v>14021</v>
      </c>
      <c r="C55" s="21" t="n">
        <v>344</v>
      </c>
      <c r="D55" s="26" t="n">
        <v>167</v>
      </c>
      <c r="E55" s="26" t="n">
        <v>70</v>
      </c>
      <c r="F55" s="26" t="n">
        <v>107</v>
      </c>
      <c r="G55" s="33" t="n">
        <v>23.9470936303516</v>
      </c>
      <c r="H55" s="34" t="n">
        <v>238.571428571429</v>
      </c>
    </row>
    <row r="56" customFormat="false" ht="18" hidden="false" customHeight="true" outlineLevel="0" collapsed="false">
      <c r="A56" s="19" t="s">
        <v>62</v>
      </c>
      <c r="B56" s="20" t="n">
        <v>13821</v>
      </c>
      <c r="C56" s="21" t="n">
        <v>402</v>
      </c>
      <c r="D56" s="26" t="n">
        <v>190</v>
      </c>
      <c r="E56" s="26" t="n">
        <v>87</v>
      </c>
      <c r="F56" s="26" t="n">
        <v>125</v>
      </c>
      <c r="G56" s="33" t="n">
        <v>28.2640793081628</v>
      </c>
      <c r="H56" s="34" t="n">
        <v>218.390804597701</v>
      </c>
    </row>
    <row r="57" customFormat="false" ht="18" hidden="false" customHeight="true" outlineLevel="0" collapsed="false">
      <c r="A57" s="37" t="s">
        <v>63</v>
      </c>
      <c r="B57" s="38" t="n">
        <f aca="false">'[2]3 月・性別，区別出生数・出生率'!$C$5</f>
        <v>13248</v>
      </c>
      <c r="C57" s="39" t="n">
        <f aca="false">SUM(D57:F57)</f>
        <v>346</v>
      </c>
      <c r="D57" s="38" t="n">
        <f aca="false">'[3]■1 年次別，死産数・死産率・死産性比'!$D$6</f>
        <v>166</v>
      </c>
      <c r="E57" s="38" t="n">
        <f aca="false">'[3]■1 年次別，死産数・死産率・死産性比'!$E$6</f>
        <v>76</v>
      </c>
      <c r="F57" s="38" t="n">
        <f aca="false">'[3]■1 年次別，死産数・死産率・死産性比'!$F$6</f>
        <v>104</v>
      </c>
      <c r="G57" s="40" t="n">
        <f aca="false">C57/(B57+C57)*1000</f>
        <v>25.4524054730028</v>
      </c>
      <c r="H57" s="41" t="n">
        <f aca="false">D57/E57*100</f>
        <v>218.421052631579</v>
      </c>
    </row>
    <row r="58" customFormat="false" ht="19.5" hidden="false" customHeight="true" outlineLevel="0" collapsed="false">
      <c r="A58" s="42" t="s">
        <v>64</v>
      </c>
      <c r="B58" s="43"/>
      <c r="C58" s="35"/>
      <c r="D58" s="35"/>
      <c r="E58" s="35"/>
      <c r="F58" s="35"/>
      <c r="G58" s="35"/>
      <c r="H58" s="35"/>
    </row>
    <row r="61" customFormat="false" ht="13.5" hidden="false" customHeight="false" outlineLevel="0" collapsed="false">
      <c r="B61" s="44"/>
    </row>
  </sheetData>
  <sheetProtection sheet="true" objects="true" scenarios="true"/>
  <mergeCells count="6">
    <mergeCell ref="A1:H1"/>
    <mergeCell ref="A4:A5"/>
    <mergeCell ref="B4:B5"/>
    <mergeCell ref="C4:F4"/>
    <mergeCell ref="G4:G5"/>
    <mergeCell ref="H4:H5"/>
  </mergeCells>
  <printOptions headings="false" gridLines="false" gridLinesSet="true" horizontalCentered="false" verticalCentered="false"/>
  <pageMargins left="0.786805555555556" right="0.479861111111111" top="0.779861111111111" bottom="0.620138888888889"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I5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61" activeCellId="0" sqref="A61"/>
    </sheetView>
  </sheetViews>
  <sheetFormatPr defaultColWidth="9.00390625" defaultRowHeight="13.5" customHeight="false" zeroHeight="false" outlineLevelRow="0" outlineLevelCol="0"/>
  <cols>
    <col collapsed="false" customWidth="true" hidden="false" outlineLevel="0" max="1" min="1" style="1" width="14.13"/>
    <col collapsed="false" customWidth="true" hidden="false" outlineLevel="0" max="8" min="2" style="1" width="10.63"/>
    <col collapsed="false" customWidth="false" hidden="false" outlineLevel="0" max="16384" min="9" style="1" width="9"/>
  </cols>
  <sheetData>
    <row r="1" customFormat="false" ht="13.8" hidden="false" customHeight="false" outlineLevel="0" collapsed="false">
      <c r="A1" s="45" t="s">
        <v>65</v>
      </c>
      <c r="B1" s="5"/>
      <c r="C1" s="5"/>
      <c r="D1" s="5"/>
      <c r="E1" s="5"/>
      <c r="F1" s="5"/>
      <c r="G1" s="5"/>
      <c r="H1" s="5"/>
    </row>
    <row r="2" customFormat="false" ht="16.5" hidden="false" customHeight="true" outlineLevel="0" collapsed="false">
      <c r="A2" s="5"/>
      <c r="B2" s="5"/>
      <c r="C2" s="5"/>
      <c r="D2" s="5"/>
      <c r="E2" s="5"/>
      <c r="F2" s="5"/>
      <c r="G2" s="5"/>
      <c r="H2" s="5"/>
    </row>
    <row r="3" customFormat="false" ht="19.5" hidden="false" customHeight="true" outlineLevel="0" collapsed="false">
      <c r="A3" s="7" t="s">
        <v>2</v>
      </c>
      <c r="B3" s="9" t="s">
        <v>4</v>
      </c>
      <c r="C3" s="9"/>
      <c r="D3" s="9"/>
      <c r="E3" s="10" t="s">
        <v>5</v>
      </c>
      <c r="F3" s="10"/>
      <c r="G3" s="10"/>
      <c r="H3" s="46" t="s">
        <v>66</v>
      </c>
    </row>
    <row r="4" customFormat="false" ht="19.5" hidden="false" customHeight="true" outlineLevel="0" collapsed="false">
      <c r="A4" s="7"/>
      <c r="B4" s="11" t="s">
        <v>7</v>
      </c>
      <c r="C4" s="12" t="s">
        <v>67</v>
      </c>
      <c r="D4" s="12" t="s">
        <v>68</v>
      </c>
      <c r="E4" s="11" t="s">
        <v>7</v>
      </c>
      <c r="F4" s="12" t="s">
        <v>67</v>
      </c>
      <c r="G4" s="47" t="s">
        <v>68</v>
      </c>
      <c r="H4" s="46"/>
    </row>
    <row r="5" customFormat="false" ht="19.5" hidden="false" customHeight="true" outlineLevel="0" collapsed="false">
      <c r="A5" s="13" t="s">
        <v>11</v>
      </c>
      <c r="B5" s="48" t="n">
        <v>1394</v>
      </c>
      <c r="C5" s="49" t="s">
        <v>12</v>
      </c>
      <c r="D5" s="49" t="s">
        <v>12</v>
      </c>
      <c r="E5" s="50" t="n">
        <v>145.63309653155</v>
      </c>
      <c r="F5" s="51" t="s">
        <v>69</v>
      </c>
      <c r="G5" s="52" t="s">
        <v>69</v>
      </c>
      <c r="H5" s="53" t="s">
        <v>69</v>
      </c>
    </row>
    <row r="6" customFormat="false" ht="19.5" hidden="false" customHeight="true" outlineLevel="0" collapsed="false">
      <c r="A6" s="19" t="s">
        <v>13</v>
      </c>
      <c r="B6" s="54" t="n">
        <v>1091</v>
      </c>
      <c r="C6" s="26" t="n">
        <v>320</v>
      </c>
      <c r="D6" s="26" t="n">
        <v>771</v>
      </c>
      <c r="E6" s="55" t="n">
        <v>126.243925017357</v>
      </c>
      <c r="F6" s="56" t="n">
        <v>37.0284656329553</v>
      </c>
      <c r="G6" s="57" t="n">
        <v>89.2154593844018</v>
      </c>
      <c r="H6" s="58" t="n">
        <v>70.6691109074244</v>
      </c>
    </row>
    <row r="7" customFormat="false" ht="19.5" hidden="false" customHeight="true" outlineLevel="0" collapsed="false">
      <c r="A7" s="19" t="s">
        <v>14</v>
      </c>
      <c r="B7" s="25" t="n">
        <v>1501</v>
      </c>
      <c r="C7" s="26" t="n">
        <v>479</v>
      </c>
      <c r="D7" s="26" t="n">
        <v>1022</v>
      </c>
      <c r="E7" s="55" t="n">
        <v>137.79491416506</v>
      </c>
      <c r="F7" s="33" t="n">
        <v>43.9731937941798</v>
      </c>
      <c r="G7" s="34" t="n">
        <v>93.8217203708804</v>
      </c>
      <c r="H7" s="59" t="n">
        <v>68.0879413724184</v>
      </c>
    </row>
    <row r="8" customFormat="false" ht="19.5" hidden="false" customHeight="true" outlineLevel="0" collapsed="false">
      <c r="A8" s="19" t="s">
        <v>15</v>
      </c>
      <c r="B8" s="25" t="n">
        <v>2122</v>
      </c>
      <c r="C8" s="26" t="n">
        <v>782</v>
      </c>
      <c r="D8" s="26" t="n">
        <v>1340</v>
      </c>
      <c r="E8" s="55" t="n">
        <v>114.752325329872</v>
      </c>
      <c r="F8" s="33" t="n">
        <v>42.2885572139304</v>
      </c>
      <c r="G8" s="34" t="n">
        <v>72.463768115942</v>
      </c>
      <c r="H8" s="59" t="n">
        <v>63.1479736098021</v>
      </c>
    </row>
    <row r="9" customFormat="false" ht="19.5" hidden="false" customHeight="true" outlineLevel="0" collapsed="false">
      <c r="A9" s="19" t="s">
        <v>16</v>
      </c>
      <c r="B9" s="25" t="n">
        <v>2081</v>
      </c>
      <c r="C9" s="26" t="n">
        <v>924</v>
      </c>
      <c r="D9" s="26" t="n">
        <v>1157</v>
      </c>
      <c r="E9" s="55" t="n">
        <v>92.5217855237418</v>
      </c>
      <c r="F9" s="33" t="n">
        <v>41.0812733416326</v>
      </c>
      <c r="G9" s="34" t="n">
        <v>51.4405121821092</v>
      </c>
      <c r="H9" s="59" t="n">
        <v>55.59827006247</v>
      </c>
    </row>
    <row r="10" customFormat="false" ht="19.5" hidden="true" customHeight="true" outlineLevel="0" collapsed="false">
      <c r="A10" s="19" t="s">
        <v>17</v>
      </c>
      <c r="B10" s="60" t="n">
        <v>1928</v>
      </c>
      <c r="C10" s="26" t="n">
        <v>898</v>
      </c>
      <c r="D10" s="26" t="n">
        <v>1030</v>
      </c>
      <c r="E10" s="55" t="n">
        <v>80.5178534140739</v>
      </c>
      <c r="F10" s="33" t="n">
        <v>37.5026101482564</v>
      </c>
      <c r="G10" s="34" t="n">
        <v>43.0152432658175</v>
      </c>
      <c r="H10" s="59" t="n">
        <v>53.4232365145228</v>
      </c>
    </row>
    <row r="11" customFormat="false" ht="19.5" hidden="true" customHeight="true" outlineLevel="0" collapsed="false">
      <c r="A11" s="19" t="s">
        <v>18</v>
      </c>
      <c r="B11" s="54" t="n">
        <v>2080</v>
      </c>
      <c r="C11" s="26" t="n">
        <v>1019</v>
      </c>
      <c r="D11" s="26" t="n">
        <v>1061</v>
      </c>
      <c r="E11" s="55" t="n">
        <v>80.498471303069</v>
      </c>
      <c r="F11" s="33" t="n">
        <v>39.4365107008785</v>
      </c>
      <c r="G11" s="34" t="n">
        <v>41.0619606021905</v>
      </c>
      <c r="H11" s="59" t="n">
        <v>51.0096153846154</v>
      </c>
    </row>
    <row r="12" customFormat="false" ht="19.5" hidden="false" customHeight="true" outlineLevel="0" collapsed="false">
      <c r="A12" s="19" t="s">
        <v>19</v>
      </c>
      <c r="B12" s="54" t="n">
        <v>2024</v>
      </c>
      <c r="C12" s="26" t="n">
        <v>1074</v>
      </c>
      <c r="D12" s="26" t="n">
        <v>950</v>
      </c>
      <c r="E12" s="55" t="n">
        <v>76.2363930844853</v>
      </c>
      <c r="F12" s="33" t="n">
        <v>40.4535010734868</v>
      </c>
      <c r="G12" s="34" t="n">
        <v>35.7828920109985</v>
      </c>
      <c r="H12" s="59" t="n">
        <v>46.9367588932806</v>
      </c>
    </row>
    <row r="13" customFormat="false" ht="19.5" hidden="false" customHeight="true" outlineLevel="0" collapsed="false">
      <c r="A13" s="19" t="s">
        <v>20</v>
      </c>
      <c r="B13" s="54" t="n">
        <v>1940</v>
      </c>
      <c r="C13" s="26" t="n">
        <v>943</v>
      </c>
      <c r="D13" s="26" t="n">
        <v>997</v>
      </c>
      <c r="E13" s="55" t="n">
        <v>76.5467171717172</v>
      </c>
      <c r="F13" s="33" t="n">
        <v>37.2080176767677</v>
      </c>
      <c r="G13" s="34" t="n">
        <v>39.3386994949495</v>
      </c>
      <c r="H13" s="59" t="n">
        <v>51.3917525773196</v>
      </c>
    </row>
    <row r="14" customFormat="false" ht="19.5" hidden="false" customHeight="true" outlineLevel="0" collapsed="false">
      <c r="A14" s="19" t="s">
        <v>21</v>
      </c>
      <c r="B14" s="54" t="n">
        <v>1981</v>
      </c>
      <c r="C14" s="26" t="n">
        <v>913</v>
      </c>
      <c r="D14" s="26" t="n">
        <v>1068</v>
      </c>
      <c r="E14" s="55" t="n">
        <v>79.5869993170222</v>
      </c>
      <c r="F14" s="33" t="n">
        <v>36.6799244706922</v>
      </c>
      <c r="G14" s="34" t="n">
        <v>42.90707484633</v>
      </c>
      <c r="H14" s="59" t="n">
        <v>53.912165572943</v>
      </c>
    </row>
    <row r="15" customFormat="false" ht="19.5" hidden="false" customHeight="true" outlineLevel="0" collapsed="false">
      <c r="A15" s="19" t="s">
        <v>22</v>
      </c>
      <c r="B15" s="54" t="n">
        <v>1835</v>
      </c>
      <c r="C15" s="26" t="n">
        <v>854</v>
      </c>
      <c r="D15" s="26" t="n">
        <v>981</v>
      </c>
      <c r="E15" s="55" t="n">
        <v>76.0747896024211</v>
      </c>
      <c r="F15" s="33" t="n">
        <v>35.4048339621077</v>
      </c>
      <c r="G15" s="34" t="n">
        <v>40.6699556403134</v>
      </c>
      <c r="H15" s="59" t="n">
        <v>53.4604904632153</v>
      </c>
    </row>
    <row r="16" customFormat="false" ht="19.5" hidden="false" customHeight="true" outlineLevel="0" collapsed="false">
      <c r="A16" s="19" t="s">
        <v>23</v>
      </c>
      <c r="B16" s="54" t="n">
        <v>1755</v>
      </c>
      <c r="C16" s="26" t="n">
        <v>841</v>
      </c>
      <c r="D16" s="26" t="n">
        <v>914</v>
      </c>
      <c r="E16" s="55" t="n">
        <v>73.1067233191702</v>
      </c>
      <c r="F16" s="33" t="n">
        <v>35.0329084395568</v>
      </c>
      <c r="G16" s="34" t="n">
        <v>38.0738148796134</v>
      </c>
      <c r="H16" s="59" t="n">
        <v>52.0797720797721</v>
      </c>
    </row>
    <row r="17" customFormat="false" ht="19.5" hidden="false" customHeight="true" outlineLevel="0" collapsed="false">
      <c r="A17" s="19" t="s">
        <v>24</v>
      </c>
      <c r="B17" s="54" t="n">
        <v>1675</v>
      </c>
      <c r="C17" s="26" t="n">
        <v>778</v>
      </c>
      <c r="D17" s="26" t="n">
        <v>897</v>
      </c>
      <c r="E17" s="55" t="n">
        <v>72.0368140375021</v>
      </c>
      <c r="F17" s="33" t="n">
        <v>33.4594873559264</v>
      </c>
      <c r="G17" s="34" t="n">
        <v>38.5773266815758</v>
      </c>
      <c r="H17" s="59" t="n">
        <v>53.5522388059702</v>
      </c>
    </row>
    <row r="18" customFormat="false" ht="19.5" hidden="false" customHeight="true" outlineLevel="0" collapsed="false">
      <c r="A18" s="19" t="s">
        <v>25</v>
      </c>
      <c r="B18" s="54" t="n">
        <v>1566</v>
      </c>
      <c r="C18" s="26" t="n">
        <v>727</v>
      </c>
      <c r="D18" s="26" t="n">
        <v>839</v>
      </c>
      <c r="E18" s="55" t="n">
        <v>69.6092812374983</v>
      </c>
      <c r="F18" s="33" t="n">
        <v>32.3154198337556</v>
      </c>
      <c r="G18" s="34" t="n">
        <v>37.2938614037427</v>
      </c>
      <c r="H18" s="59" t="n">
        <v>53.5759897828863</v>
      </c>
    </row>
    <row r="19" customFormat="false" ht="19.5" hidden="true" customHeight="true" outlineLevel="0" collapsed="false">
      <c r="A19" s="19" t="s">
        <v>26</v>
      </c>
      <c r="B19" s="54" t="n">
        <v>1523</v>
      </c>
      <c r="C19" s="26" t="n">
        <v>652</v>
      </c>
      <c r="D19" s="26" t="n">
        <v>871</v>
      </c>
      <c r="E19" s="55" t="n">
        <v>70.946103321377</v>
      </c>
      <c r="F19" s="33" t="n">
        <v>30.3721991894536</v>
      </c>
      <c r="G19" s="34" t="n">
        <v>40.5739041319234</v>
      </c>
      <c r="H19" s="59" t="n">
        <v>57.1897570584373</v>
      </c>
    </row>
    <row r="20" customFormat="false" ht="19.5" hidden="true" customHeight="true" outlineLevel="0" collapsed="false">
      <c r="A20" s="19" t="s">
        <v>27</v>
      </c>
      <c r="B20" s="54" t="n">
        <v>1534</v>
      </c>
      <c r="C20" s="26" t="n">
        <v>655</v>
      </c>
      <c r="D20" s="26" t="n">
        <v>879</v>
      </c>
      <c r="E20" s="55" t="n">
        <v>68.9097524819191</v>
      </c>
      <c r="F20" s="33" t="n">
        <v>29.4236557207673</v>
      </c>
      <c r="G20" s="34" t="n">
        <v>39.4860967611518</v>
      </c>
      <c r="H20" s="59" t="n">
        <v>57.3011734028683</v>
      </c>
    </row>
    <row r="21" customFormat="false" ht="19.5" hidden="true" customHeight="true" outlineLevel="0" collapsed="false">
      <c r="A21" s="19" t="s">
        <v>28</v>
      </c>
      <c r="B21" s="54" t="n">
        <v>1451</v>
      </c>
      <c r="C21" s="26" t="n">
        <v>544</v>
      </c>
      <c r="D21" s="26" t="n">
        <v>907</v>
      </c>
      <c r="E21" s="55" t="n">
        <v>65.7781404415431</v>
      </c>
      <c r="F21" s="33" t="n">
        <v>24.661136044245</v>
      </c>
      <c r="G21" s="34" t="n">
        <v>41.1170043972982</v>
      </c>
      <c r="H21" s="59" t="n">
        <v>62.5086147484493</v>
      </c>
    </row>
    <row r="22" customFormat="false" ht="19.5" hidden="true" customHeight="true" outlineLevel="0" collapsed="false">
      <c r="A22" s="19" t="s">
        <v>29</v>
      </c>
      <c r="B22" s="54" t="n">
        <v>1576</v>
      </c>
      <c r="C22" s="26" t="n">
        <v>559</v>
      </c>
      <c r="D22" s="26" t="n">
        <v>1017</v>
      </c>
      <c r="E22" s="55" t="n">
        <v>72.1281464530893</v>
      </c>
      <c r="F22" s="33" t="n">
        <v>25.58352402746</v>
      </c>
      <c r="G22" s="34" t="n">
        <v>46.5446224256293</v>
      </c>
      <c r="H22" s="59" t="n">
        <v>64.5304568527919</v>
      </c>
    </row>
    <row r="23" customFormat="false" ht="19.5" hidden="false" customHeight="true" outlineLevel="0" collapsed="false">
      <c r="A23" s="19" t="s">
        <v>30</v>
      </c>
      <c r="B23" s="54" t="n">
        <v>1598</v>
      </c>
      <c r="C23" s="26" t="n">
        <v>539</v>
      </c>
      <c r="D23" s="26" t="n">
        <v>1059</v>
      </c>
      <c r="E23" s="55" t="n">
        <v>76.4154552410099</v>
      </c>
      <c r="F23" s="33" t="n">
        <v>25.77467482785</v>
      </c>
      <c r="G23" s="34" t="n">
        <v>50.6407804131599</v>
      </c>
      <c r="H23" s="59" t="n">
        <v>66.270337922403</v>
      </c>
    </row>
    <row r="24" customFormat="false" ht="19.5" hidden="false" customHeight="true" outlineLevel="0" collapsed="false">
      <c r="A24" s="19" t="s">
        <v>31</v>
      </c>
      <c r="B24" s="54" t="n">
        <v>1484</v>
      </c>
      <c r="C24" s="26" t="n">
        <v>472</v>
      </c>
      <c r="D24" s="26" t="n">
        <v>1012</v>
      </c>
      <c r="E24" s="55" t="n">
        <v>71.9899097700592</v>
      </c>
      <c r="F24" s="33" t="n">
        <v>22.8970602503153</v>
      </c>
      <c r="G24" s="34" t="n">
        <v>49.0928495197439</v>
      </c>
      <c r="H24" s="59" t="n">
        <v>68.1940700808625</v>
      </c>
    </row>
    <row r="25" customFormat="false" ht="19.5" hidden="false" customHeight="true" outlineLevel="0" collapsed="false">
      <c r="A25" s="19" t="s">
        <v>32</v>
      </c>
      <c r="B25" s="54" t="n">
        <v>1362</v>
      </c>
      <c r="C25" s="26" t="n">
        <v>451</v>
      </c>
      <c r="D25" s="26" t="n">
        <v>911</v>
      </c>
      <c r="E25" s="55" t="n">
        <v>68.4594119125408</v>
      </c>
      <c r="F25" s="33" t="n">
        <v>22.6690123146519</v>
      </c>
      <c r="G25" s="34" t="n">
        <v>45.7903995978889</v>
      </c>
      <c r="H25" s="59" t="n">
        <v>66.8869309838473</v>
      </c>
    </row>
    <row r="26" customFormat="false" ht="19.5" hidden="false" customHeight="true" outlineLevel="0" collapsed="false">
      <c r="A26" s="19" t="s">
        <v>33</v>
      </c>
      <c r="B26" s="54" t="n">
        <v>1264</v>
      </c>
      <c r="C26" s="26" t="n">
        <v>361</v>
      </c>
      <c r="D26" s="26" t="n">
        <v>903</v>
      </c>
      <c r="E26" s="55" t="n">
        <v>64.8870636550308</v>
      </c>
      <c r="F26" s="33" t="n">
        <v>18.5318275154004</v>
      </c>
      <c r="G26" s="34" t="n">
        <v>46.3552361396304</v>
      </c>
      <c r="H26" s="59" t="n">
        <v>71.4398734177215</v>
      </c>
    </row>
    <row r="27" customFormat="false" ht="19.5" hidden="false" customHeight="true" outlineLevel="0" collapsed="false">
      <c r="A27" s="19" t="s">
        <v>34</v>
      </c>
      <c r="B27" s="54" t="n">
        <v>1169</v>
      </c>
      <c r="C27" s="26" t="n">
        <v>346</v>
      </c>
      <c r="D27" s="26" t="n">
        <v>823</v>
      </c>
      <c r="E27" s="55" t="n">
        <v>62.6876876876877</v>
      </c>
      <c r="F27" s="33" t="n">
        <v>18.5542685542686</v>
      </c>
      <c r="G27" s="34" t="n">
        <v>44.1334191334191</v>
      </c>
      <c r="H27" s="59" t="n">
        <v>70.4020530367836</v>
      </c>
    </row>
    <row r="28" customFormat="false" ht="19.5" hidden="false" customHeight="true" outlineLevel="0" collapsed="false">
      <c r="A28" s="19" t="s">
        <v>35</v>
      </c>
      <c r="B28" s="54" t="n">
        <v>1199</v>
      </c>
      <c r="C28" s="26" t="n">
        <v>399</v>
      </c>
      <c r="D28" s="26" t="n">
        <v>800</v>
      </c>
      <c r="E28" s="55" t="n">
        <v>64.379295532646</v>
      </c>
      <c r="F28" s="33" t="n">
        <v>21.4239690721649</v>
      </c>
      <c r="G28" s="34" t="n">
        <v>42.9553264604811</v>
      </c>
      <c r="H28" s="59" t="n">
        <v>66.7222685571309</v>
      </c>
    </row>
    <row r="29" customFormat="false" ht="19.5" hidden="false" customHeight="true" outlineLevel="0" collapsed="false">
      <c r="A29" s="19" t="s">
        <v>36</v>
      </c>
      <c r="B29" s="54" t="n">
        <v>1028</v>
      </c>
      <c r="C29" s="26" t="n">
        <v>324</v>
      </c>
      <c r="D29" s="26" t="n">
        <v>704</v>
      </c>
      <c r="E29" s="55" t="n">
        <v>55.6096505463594</v>
      </c>
      <c r="F29" s="33" t="n">
        <v>17.5267770204479</v>
      </c>
      <c r="G29" s="34" t="n">
        <v>38.0828735259115</v>
      </c>
      <c r="H29" s="59" t="n">
        <v>68.4824902723735</v>
      </c>
    </row>
    <row r="30" customFormat="false" ht="19.5" hidden="false" customHeight="true" outlineLevel="0" collapsed="false">
      <c r="A30" s="19" t="s">
        <v>37</v>
      </c>
      <c r="B30" s="54" t="n">
        <v>956</v>
      </c>
      <c r="C30" s="26" t="n">
        <v>325</v>
      </c>
      <c r="D30" s="26" t="n">
        <v>631</v>
      </c>
      <c r="E30" s="55" t="n">
        <v>52.2947322356545</v>
      </c>
      <c r="F30" s="33" t="n">
        <v>17.7780208960123</v>
      </c>
      <c r="G30" s="34" t="n">
        <v>34.5167113396423</v>
      </c>
      <c r="H30" s="59" t="n">
        <v>66.0041841004184</v>
      </c>
    </row>
    <row r="31" customFormat="false" ht="19.5" hidden="false" customHeight="true" outlineLevel="0" collapsed="false">
      <c r="A31" s="19" t="s">
        <v>38</v>
      </c>
      <c r="B31" s="54" t="n">
        <v>892</v>
      </c>
      <c r="C31" s="26" t="n">
        <v>283</v>
      </c>
      <c r="D31" s="26" t="n">
        <v>609</v>
      </c>
      <c r="E31" s="55" t="n">
        <v>51.6712043097955</v>
      </c>
      <c r="F31" s="33" t="n">
        <v>16.3934426229508</v>
      </c>
      <c r="G31" s="34" t="n">
        <v>35.2777616868447</v>
      </c>
      <c r="H31" s="59" t="n">
        <v>68.2735426008969</v>
      </c>
    </row>
    <row r="32" customFormat="false" ht="19.5" hidden="false" customHeight="true" outlineLevel="0" collapsed="false">
      <c r="A32" s="19" t="s">
        <v>39</v>
      </c>
      <c r="B32" s="54" t="n">
        <v>833</v>
      </c>
      <c r="C32" s="26" t="n">
        <v>286</v>
      </c>
      <c r="D32" s="26" t="n">
        <v>547</v>
      </c>
      <c r="E32" s="55" t="n">
        <v>46.5623253214086</v>
      </c>
      <c r="F32" s="33" t="n">
        <v>15.9865846841811</v>
      </c>
      <c r="G32" s="34" t="n">
        <v>30.5757406372275</v>
      </c>
      <c r="H32" s="59" t="n">
        <v>65.6662665066026</v>
      </c>
    </row>
    <row r="33" customFormat="false" ht="19.5" hidden="false" customHeight="true" outlineLevel="0" collapsed="false">
      <c r="A33" s="19" t="s">
        <v>40</v>
      </c>
      <c r="B33" s="54" t="n">
        <v>734</v>
      </c>
      <c r="C33" s="26" t="n">
        <v>240</v>
      </c>
      <c r="D33" s="26" t="n">
        <v>494</v>
      </c>
      <c r="E33" s="55" t="n">
        <v>43.2757502505748</v>
      </c>
      <c r="F33" s="33" t="n">
        <v>14.1501090737574</v>
      </c>
      <c r="G33" s="34" t="n">
        <v>29.1256411768174</v>
      </c>
      <c r="H33" s="59" t="n">
        <v>67.3024523160763</v>
      </c>
    </row>
    <row r="34" customFormat="false" ht="19.5" hidden="false" customHeight="true" outlineLevel="0" collapsed="false">
      <c r="A34" s="19" t="s">
        <v>41</v>
      </c>
      <c r="B34" s="54" t="n">
        <v>714</v>
      </c>
      <c r="C34" s="26" t="n">
        <v>241</v>
      </c>
      <c r="D34" s="26" t="n">
        <v>473</v>
      </c>
      <c r="E34" s="55" t="n">
        <v>41.8694657831467</v>
      </c>
      <c r="F34" s="33" t="n">
        <v>14.1324107195215</v>
      </c>
      <c r="G34" s="34" t="n">
        <v>27.7370550636252</v>
      </c>
      <c r="H34" s="59" t="n">
        <v>66.2464985994398</v>
      </c>
    </row>
    <row r="35" customFormat="false" ht="19.5" hidden="false" customHeight="true" outlineLevel="0" collapsed="false">
      <c r="A35" s="19" t="s">
        <v>42</v>
      </c>
      <c r="B35" s="54" t="n">
        <v>756</v>
      </c>
      <c r="C35" s="26" t="n">
        <v>249</v>
      </c>
      <c r="D35" s="26" t="n">
        <v>507</v>
      </c>
      <c r="E35" s="55" t="n">
        <v>45.4627458055205</v>
      </c>
      <c r="F35" s="33" t="n">
        <v>14.9738408803897</v>
      </c>
      <c r="G35" s="34" t="n">
        <v>30.4889049251308</v>
      </c>
      <c r="H35" s="59" t="n">
        <v>67.0634920634921</v>
      </c>
    </row>
    <row r="36" customFormat="false" ht="19.5" hidden="false" customHeight="true" outlineLevel="0" collapsed="false">
      <c r="A36" s="19" t="s">
        <v>43</v>
      </c>
      <c r="B36" s="54" t="n">
        <v>711</v>
      </c>
      <c r="C36" s="26" t="n">
        <v>234</v>
      </c>
      <c r="D36" s="26" t="n">
        <v>477</v>
      </c>
      <c r="E36" s="55" t="n">
        <v>42.1308366911591</v>
      </c>
      <c r="F36" s="33" t="n">
        <v>13.8658449869637</v>
      </c>
      <c r="G36" s="34" t="n">
        <v>28.2649917041953</v>
      </c>
      <c r="H36" s="59" t="n">
        <v>67.0886075949367</v>
      </c>
    </row>
    <row r="37" customFormat="false" ht="19.5" hidden="false" customHeight="true" outlineLevel="0" collapsed="false">
      <c r="A37" s="19" t="s">
        <v>44</v>
      </c>
      <c r="B37" s="54" t="n">
        <v>683</v>
      </c>
      <c r="C37" s="26" t="n">
        <v>199</v>
      </c>
      <c r="D37" s="26" t="n">
        <v>484</v>
      </c>
      <c r="E37" s="55" t="n">
        <v>42.578392868275</v>
      </c>
      <c r="F37" s="33" t="n">
        <v>12.4057103671841</v>
      </c>
      <c r="G37" s="34" t="n">
        <v>30.172682501091</v>
      </c>
      <c r="H37" s="59" t="n">
        <v>70.8638360175696</v>
      </c>
    </row>
    <row r="38" customFormat="false" ht="19.5" hidden="false" customHeight="true" outlineLevel="0" collapsed="false">
      <c r="A38" s="32" t="s">
        <v>45</v>
      </c>
      <c r="B38" s="54" t="n">
        <v>720</v>
      </c>
      <c r="C38" s="26" t="n">
        <v>223</v>
      </c>
      <c r="D38" s="26" t="n">
        <v>497</v>
      </c>
      <c r="E38" s="55" t="n">
        <v>44.8542237727386</v>
      </c>
      <c r="F38" s="33" t="n">
        <v>13.8923498629454</v>
      </c>
      <c r="G38" s="34" t="n">
        <v>30.9618739097932</v>
      </c>
      <c r="H38" s="59" t="n">
        <v>69.0277777777778</v>
      </c>
    </row>
    <row r="39" customFormat="false" ht="19.5" hidden="false" customHeight="true" outlineLevel="0" collapsed="false">
      <c r="A39" s="19" t="s">
        <v>46</v>
      </c>
      <c r="B39" s="54" t="n">
        <v>718</v>
      </c>
      <c r="C39" s="61" t="n">
        <v>213</v>
      </c>
      <c r="D39" s="61" t="n">
        <v>505</v>
      </c>
      <c r="E39" s="55" t="n">
        <v>44.7910168434186</v>
      </c>
      <c r="F39" s="55" t="n">
        <v>13.2875857766687</v>
      </c>
      <c r="G39" s="34" t="n">
        <v>31.5034310667498</v>
      </c>
      <c r="H39" s="59" t="n">
        <v>70.3342618384401</v>
      </c>
    </row>
    <row r="40" customFormat="false" ht="19.5" hidden="false" customHeight="true" outlineLevel="0" collapsed="false">
      <c r="A40" s="19" t="s">
        <v>47</v>
      </c>
      <c r="B40" s="54" t="n">
        <v>602</v>
      </c>
      <c r="C40" s="61" t="n">
        <v>175</v>
      </c>
      <c r="D40" s="61" t="n">
        <v>427</v>
      </c>
      <c r="E40" s="55" t="n">
        <v>37.2087273626306</v>
      </c>
      <c r="F40" s="55" t="n">
        <v>10.8164905123926</v>
      </c>
      <c r="G40" s="34" t="n">
        <v>26.392236850238</v>
      </c>
      <c r="H40" s="59" t="n">
        <v>70.9302325581395</v>
      </c>
    </row>
    <row r="41" customFormat="false" ht="19.5" hidden="false" customHeight="true" outlineLevel="0" collapsed="false">
      <c r="A41" s="19" t="s">
        <v>48</v>
      </c>
      <c r="B41" s="54" t="n">
        <v>631</v>
      </c>
      <c r="C41" s="61" t="n">
        <v>197</v>
      </c>
      <c r="D41" s="61" t="n">
        <v>434</v>
      </c>
      <c r="E41" s="55" t="n">
        <v>40.3710812539987</v>
      </c>
      <c r="F41" s="55" t="n">
        <v>12.6039667306462</v>
      </c>
      <c r="G41" s="34" t="n">
        <v>27.7671145233525</v>
      </c>
      <c r="H41" s="59" t="n">
        <v>68.7797147385103</v>
      </c>
      <c r="I41" s="35"/>
    </row>
    <row r="42" s="35" customFormat="true" ht="19.5" hidden="false" customHeight="true" outlineLevel="0" collapsed="false">
      <c r="A42" s="19" t="s">
        <v>49</v>
      </c>
      <c r="B42" s="54" t="n">
        <v>601</v>
      </c>
      <c r="C42" s="61" t="n">
        <v>196</v>
      </c>
      <c r="D42" s="61" t="n">
        <v>405</v>
      </c>
      <c r="E42" s="55" t="n">
        <v>39.1530944625407</v>
      </c>
      <c r="F42" s="55" t="n">
        <v>12.7687296416938</v>
      </c>
      <c r="G42" s="34" t="n">
        <v>26.3843648208469</v>
      </c>
      <c r="H42" s="59" t="n">
        <v>67.38768718802</v>
      </c>
    </row>
    <row r="43" customFormat="false" ht="19.5" hidden="false" customHeight="true" outlineLevel="0" collapsed="false">
      <c r="A43" s="19" t="s">
        <v>50</v>
      </c>
      <c r="B43" s="54" t="n">
        <v>602</v>
      </c>
      <c r="C43" s="61" t="n">
        <v>191</v>
      </c>
      <c r="D43" s="61" t="n">
        <v>411</v>
      </c>
      <c r="E43" s="55" t="n">
        <v>40.7141890977952</v>
      </c>
      <c r="F43" s="55" t="n">
        <v>12.9176247801975</v>
      </c>
      <c r="G43" s="34" t="n">
        <v>27.7965643175977</v>
      </c>
      <c r="H43" s="59" t="n">
        <v>68.2724252491694</v>
      </c>
      <c r="I43" s="35"/>
    </row>
    <row r="44" customFormat="false" ht="19.5" hidden="false" customHeight="true" outlineLevel="0" collapsed="false">
      <c r="A44" s="19" t="s">
        <v>51</v>
      </c>
      <c r="B44" s="54" t="n">
        <v>545</v>
      </c>
      <c r="C44" s="61" t="n">
        <v>212</v>
      </c>
      <c r="D44" s="61" t="n">
        <v>333</v>
      </c>
      <c r="E44" s="55" t="n">
        <v>35.6792144026187</v>
      </c>
      <c r="F44" s="55" t="n">
        <v>13.8788870703764</v>
      </c>
      <c r="G44" s="62" t="n">
        <v>21.8003273322422</v>
      </c>
      <c r="H44" s="63" t="n">
        <v>61.1009174311927</v>
      </c>
      <c r="I44" s="64"/>
    </row>
    <row r="45" customFormat="false" ht="19.5" hidden="false" customHeight="true" outlineLevel="0" collapsed="false">
      <c r="A45" s="19" t="s">
        <v>52</v>
      </c>
      <c r="B45" s="54" t="n">
        <v>557</v>
      </c>
      <c r="C45" s="61" t="n">
        <v>199</v>
      </c>
      <c r="D45" s="61" t="n">
        <v>358</v>
      </c>
      <c r="E45" s="55" t="n">
        <v>36.9976751909665</v>
      </c>
      <c r="F45" s="55" t="n">
        <v>13.2181999335769</v>
      </c>
      <c r="G45" s="62" t="n">
        <v>23.7794752573896</v>
      </c>
      <c r="H45" s="63" t="n">
        <v>64.2728904847397</v>
      </c>
      <c r="I45" s="35"/>
    </row>
    <row r="46" customFormat="false" ht="19.5" hidden="false" customHeight="true" outlineLevel="0" collapsed="false">
      <c r="A46" s="19" t="s">
        <v>53</v>
      </c>
      <c r="B46" s="54" t="n">
        <v>496</v>
      </c>
      <c r="C46" s="61" t="n">
        <v>190</v>
      </c>
      <c r="D46" s="61" t="n">
        <v>306</v>
      </c>
      <c r="E46" s="55" t="n">
        <v>32.3316602568281</v>
      </c>
      <c r="F46" s="55" t="n">
        <v>12.3851117919301</v>
      </c>
      <c r="G46" s="62" t="n">
        <v>19.946548464898</v>
      </c>
      <c r="H46" s="63" t="n">
        <v>61.6935483870968</v>
      </c>
      <c r="I46" s="35"/>
    </row>
    <row r="47" customFormat="false" ht="19.5" hidden="false" customHeight="true" outlineLevel="0" collapsed="false">
      <c r="A47" s="19" t="s">
        <v>54</v>
      </c>
      <c r="B47" s="54" t="n">
        <v>468</v>
      </c>
      <c r="C47" s="61" t="n">
        <v>175</v>
      </c>
      <c r="D47" s="61" t="n">
        <v>293</v>
      </c>
      <c r="E47" s="55" t="n">
        <v>31.2541739014291</v>
      </c>
      <c r="F47" s="55" t="n">
        <v>11.6869240016028</v>
      </c>
      <c r="G47" s="34" t="n">
        <v>19.5672498998264</v>
      </c>
      <c r="H47" s="59" t="n">
        <v>62.6068376068376</v>
      </c>
      <c r="I47" s="35"/>
    </row>
    <row r="48" customFormat="false" ht="19.5" hidden="false" customHeight="true" outlineLevel="0" collapsed="false">
      <c r="A48" s="19" t="s">
        <v>55</v>
      </c>
      <c r="B48" s="54" t="n">
        <v>443</v>
      </c>
      <c r="C48" s="61" t="n">
        <v>171</v>
      </c>
      <c r="D48" s="61" t="n">
        <v>272</v>
      </c>
      <c r="E48" s="55" t="n">
        <v>29.1792912659729</v>
      </c>
      <c r="F48" s="55" t="n">
        <v>11.2633381636148</v>
      </c>
      <c r="G48" s="34" t="n">
        <v>17.9159531023581</v>
      </c>
      <c r="H48" s="59" t="n">
        <v>61.3995485327314</v>
      </c>
      <c r="I48" s="35"/>
    </row>
    <row r="49" customFormat="false" ht="19.5" hidden="false" customHeight="true" outlineLevel="0" collapsed="false">
      <c r="A49" s="19" t="s">
        <v>56</v>
      </c>
      <c r="B49" s="54" t="n">
        <v>504</v>
      </c>
      <c r="C49" s="61" t="n">
        <v>192</v>
      </c>
      <c r="D49" s="61" t="n">
        <v>312</v>
      </c>
      <c r="E49" s="55" t="n">
        <v>33.6112037345782</v>
      </c>
      <c r="F49" s="55" t="n">
        <v>12.8042680893631</v>
      </c>
      <c r="G49" s="34" t="n">
        <v>20.8069356452151</v>
      </c>
      <c r="H49" s="59" t="n">
        <v>61.9047619047619</v>
      </c>
      <c r="I49" s="35"/>
    </row>
    <row r="50" customFormat="false" ht="19.5" hidden="false" customHeight="true" outlineLevel="0" collapsed="false">
      <c r="A50" s="19" t="s">
        <v>57</v>
      </c>
      <c r="B50" s="54" t="n">
        <v>446</v>
      </c>
      <c r="C50" s="61" t="n">
        <v>180</v>
      </c>
      <c r="D50" s="61" t="n">
        <v>266</v>
      </c>
      <c r="E50" s="55" t="n">
        <v>29.8667380968325</v>
      </c>
      <c r="F50" s="55" t="n">
        <v>12.0538404875109</v>
      </c>
      <c r="G50" s="34" t="n">
        <v>17.8128976093216</v>
      </c>
      <c r="H50" s="59" t="n">
        <v>59.6412556053812</v>
      </c>
      <c r="I50" s="35"/>
    </row>
    <row r="51" customFormat="false" ht="19.5" hidden="false" customHeight="true" outlineLevel="0" collapsed="false">
      <c r="A51" s="19" t="s">
        <v>58</v>
      </c>
      <c r="B51" s="54" t="n">
        <v>448</v>
      </c>
      <c r="C51" s="61" t="n">
        <v>145</v>
      </c>
      <c r="D51" s="61" t="n">
        <v>303</v>
      </c>
      <c r="E51" s="55" t="n">
        <v>29.7892147084248</v>
      </c>
      <c r="F51" s="55" t="n">
        <v>9.64159851053926</v>
      </c>
      <c r="G51" s="34" t="n">
        <v>20.1476161978855</v>
      </c>
      <c r="H51" s="59" t="n">
        <v>67.6339285714286</v>
      </c>
      <c r="I51" s="35"/>
    </row>
    <row r="52" customFormat="false" ht="19.5" hidden="false" customHeight="true" outlineLevel="0" collapsed="false">
      <c r="A52" s="19" t="s">
        <v>59</v>
      </c>
      <c r="B52" s="54" t="n">
        <v>430</v>
      </c>
      <c r="C52" s="61" t="s">
        <v>70</v>
      </c>
      <c r="D52" s="61" t="n">
        <v>254</v>
      </c>
      <c r="E52" s="55" t="n">
        <v>28.6704893985865</v>
      </c>
      <c r="F52" s="55" t="n">
        <v>11.6682224296573</v>
      </c>
      <c r="G52" s="34" t="n">
        <v>16.9355914121883</v>
      </c>
      <c r="H52" s="59" t="n">
        <v>59.0697674418605</v>
      </c>
      <c r="I52" s="35"/>
    </row>
    <row r="53" customFormat="false" ht="19.5" hidden="false" customHeight="true" outlineLevel="0" collapsed="false">
      <c r="A53" s="19" t="s">
        <v>60</v>
      </c>
      <c r="B53" s="54" t="n">
        <v>426</v>
      </c>
      <c r="C53" s="61" t="s">
        <v>71</v>
      </c>
      <c r="D53" s="61" t="n">
        <v>266</v>
      </c>
      <c r="E53" s="55" t="n">
        <v>28.3716283716284</v>
      </c>
      <c r="F53" s="55" t="n">
        <v>10.6560106560107</v>
      </c>
      <c r="G53" s="34" t="n">
        <v>17.7156177156177</v>
      </c>
      <c r="H53" s="59" t="n">
        <v>62.4413145539906</v>
      </c>
      <c r="I53" s="35"/>
    </row>
    <row r="54" customFormat="false" ht="19.5" hidden="false" customHeight="true" outlineLevel="0" collapsed="false">
      <c r="A54" s="19" t="s">
        <v>61</v>
      </c>
      <c r="B54" s="54" t="n">
        <v>344</v>
      </c>
      <c r="C54" s="61" t="n">
        <v>108</v>
      </c>
      <c r="D54" s="61" t="n">
        <v>236</v>
      </c>
      <c r="E54" s="55" t="n">
        <v>23.9470936303516</v>
      </c>
      <c r="F54" s="55" t="n">
        <v>7.518273581622</v>
      </c>
      <c r="G54" s="34" t="n">
        <v>16.4288200487296</v>
      </c>
      <c r="H54" s="59" t="n">
        <v>68.6046511627907</v>
      </c>
      <c r="I54" s="35"/>
    </row>
    <row r="55" customFormat="false" ht="19.5" hidden="false" customHeight="true" outlineLevel="0" collapsed="false">
      <c r="A55" s="19" t="s">
        <v>62</v>
      </c>
      <c r="B55" s="54" t="n">
        <v>402</v>
      </c>
      <c r="C55" s="61" t="n">
        <v>178</v>
      </c>
      <c r="D55" s="61" t="n">
        <v>224</v>
      </c>
      <c r="E55" s="55" t="n">
        <v>28.2640793081628</v>
      </c>
      <c r="F55" s="55" t="n">
        <v>12.5149405891865</v>
      </c>
      <c r="G55" s="34" t="n">
        <v>15.7491387189763</v>
      </c>
      <c r="H55" s="59" t="n">
        <v>55.7213930348259</v>
      </c>
      <c r="I55" s="35"/>
    </row>
    <row r="56" customFormat="false" ht="19.5" hidden="false" customHeight="true" outlineLevel="0" collapsed="false">
      <c r="A56" s="37" t="s">
        <v>63</v>
      </c>
      <c r="B56" s="65" t="n">
        <f aca="false">IF(SUM(C56,D56)='1 年次別，死産数・死産率・死産性比'!C57,SUM(C56,D56),"「不詳」があり合計が合いません。")</f>
        <v>346</v>
      </c>
      <c r="C56" s="66" t="n">
        <f aca="false">'4　月・自然-人工別，区別死産数'!B$17</f>
        <v>138</v>
      </c>
      <c r="D56" s="66" t="n">
        <f aca="false">'4　月・自然-人工別，区別死産数'!B$29</f>
        <v>208</v>
      </c>
      <c r="E56" s="67" t="n">
        <f aca="false">IF(B56="「不詳」があり合計が合いません。","「不詳」があり合計が合いません。",B56/($B56+'1 年次別，死産数・死産率・死産性比'!B57)*1000)</f>
        <v>25.4524054730028</v>
      </c>
      <c r="F56" s="67" t="n">
        <f aca="false">IF(B56="「不詳」があり合計が合いません。","「不詳」があり合計が合いません。",C56/($B56+'1 年次別，死産数・死産率・死産性比'!B57)*1000)</f>
        <v>10.1515374429896</v>
      </c>
      <c r="G56" s="41" t="n">
        <f aca="false">IF(B56="「不詳」があり合計が合いません。","「不詳」があり合計が合いません。",D56/($B56+'1 年次別，死産数・死産率・死産性比'!B57)*1000)</f>
        <v>15.3008680300132</v>
      </c>
      <c r="H56" s="68" t="n">
        <f aca="false">IF(B56="「不詳」があり合計が合いません。","「不詳」があり合計が合いません。",D56/B56*100)</f>
        <v>60.1156069364162</v>
      </c>
      <c r="I56" s="35"/>
    </row>
    <row r="57" customFormat="false" ht="16.5" hidden="false" customHeight="true" outlineLevel="0" collapsed="false">
      <c r="A57" s="42" t="s">
        <v>64</v>
      </c>
      <c r="B57" s="35"/>
      <c r="C57" s="35"/>
      <c r="D57" s="35"/>
      <c r="E57" s="35"/>
      <c r="F57" s="35"/>
      <c r="G57" s="35"/>
      <c r="H57" s="35"/>
      <c r="I57" s="35"/>
    </row>
    <row r="58" customFormat="false" ht="13.5" hidden="false" customHeight="false" outlineLevel="0" collapsed="false">
      <c r="A58" s="1" t="s">
        <v>72</v>
      </c>
      <c r="D58" s="69"/>
    </row>
  </sheetData>
  <mergeCells count="4">
    <mergeCell ref="A3:A4"/>
    <mergeCell ref="B3:D3"/>
    <mergeCell ref="E3:G3"/>
    <mergeCell ref="H3:H4"/>
  </mergeCells>
  <printOptions headings="false" gridLines="false" gridLinesSet="true" horizontalCentered="false" verticalCentered="false"/>
  <pageMargins left="0.786805555555556" right="0.479861111111111" top="0.990277777777778" bottom="0.709722222222222"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N82"/>
  <sheetViews>
    <sheetView showFormulas="false" showGridLines="true" showRowColHeaders="true" showZeros="true" rightToLeft="false" tabSelected="false" showOutlineSymbols="true" defaultGridColor="true" view="normal" topLeftCell="A66" colorId="64" zoomScale="100" zoomScaleNormal="100" zoomScalePageLayoutView="100" workbookViewId="0">
      <selection pane="topLeft" activeCell="I79" activeCellId="0" sqref="I79"/>
    </sheetView>
  </sheetViews>
  <sheetFormatPr defaultColWidth="9.00390625" defaultRowHeight="13.5" customHeight="false" zeroHeight="false" outlineLevelRow="0" outlineLevelCol="0"/>
  <cols>
    <col collapsed="false" customWidth="true" hidden="false" outlineLevel="0" max="1" min="1" style="70" width="14.13"/>
    <col collapsed="false" customWidth="true" hidden="false" outlineLevel="0" max="11" min="2" style="0" width="6.76"/>
    <col collapsed="false" customWidth="true" hidden="false" outlineLevel="0" max="12" min="12" style="43" width="6.76"/>
    <col collapsed="false" customWidth="true" hidden="false" outlineLevel="0" max="13" min="13" style="71" width="10.5"/>
    <col collapsed="false" customWidth="false" hidden="false" outlineLevel="0" max="16384" min="14" style="71" width="9"/>
  </cols>
  <sheetData>
    <row r="1" customFormat="false" ht="13.8" hidden="false" customHeight="false" outlineLevel="0" collapsed="false">
      <c r="A1" s="72" t="s">
        <v>73</v>
      </c>
      <c r="B1" s="73"/>
      <c r="C1" s="73"/>
      <c r="D1" s="73"/>
      <c r="E1" s="73"/>
      <c r="F1" s="6"/>
      <c r="G1" s="6"/>
      <c r="H1" s="6"/>
      <c r="I1" s="6"/>
      <c r="J1" s="6"/>
      <c r="K1" s="6"/>
      <c r="L1" s="74"/>
    </row>
    <row r="2" customFormat="false" ht="8.25" hidden="false" customHeight="true" outlineLevel="0" collapsed="false">
      <c r="A2" s="72"/>
      <c r="B2" s="73"/>
      <c r="C2" s="73"/>
      <c r="D2" s="73"/>
      <c r="E2" s="73"/>
      <c r="F2" s="6"/>
      <c r="G2" s="6"/>
      <c r="H2" s="6"/>
      <c r="I2" s="6"/>
      <c r="J2" s="6"/>
      <c r="K2" s="6"/>
      <c r="L2" s="74"/>
    </row>
    <row r="3" customFormat="false" ht="20.25" hidden="false" customHeight="true" outlineLevel="0" collapsed="false">
      <c r="A3" s="75" t="s">
        <v>74</v>
      </c>
      <c r="B3" s="6"/>
      <c r="C3" s="6"/>
      <c r="D3" s="6"/>
      <c r="E3" s="6"/>
      <c r="F3" s="6"/>
      <c r="G3" s="6"/>
      <c r="H3" s="6"/>
      <c r="I3" s="6"/>
      <c r="J3" s="6"/>
      <c r="K3" s="6"/>
      <c r="L3" s="74"/>
    </row>
    <row r="4" customFormat="false" ht="17.25" hidden="false" customHeight="true" outlineLevel="0" collapsed="false">
      <c r="A4" s="76" t="s">
        <v>75</v>
      </c>
      <c r="B4" s="9" t="s">
        <v>7</v>
      </c>
      <c r="C4" s="9" t="s">
        <v>76</v>
      </c>
      <c r="D4" s="9" t="s">
        <v>77</v>
      </c>
      <c r="E4" s="9" t="s">
        <v>78</v>
      </c>
      <c r="F4" s="9" t="s">
        <v>79</v>
      </c>
      <c r="G4" s="9" t="s">
        <v>80</v>
      </c>
      <c r="H4" s="9" t="s">
        <v>81</v>
      </c>
      <c r="I4" s="9" t="s">
        <v>82</v>
      </c>
      <c r="J4" s="9" t="s">
        <v>83</v>
      </c>
      <c r="K4" s="9" t="s">
        <v>84</v>
      </c>
      <c r="L4" s="10" t="s">
        <v>85</v>
      </c>
    </row>
    <row r="5" customFormat="false" ht="17.25" hidden="false" customHeight="true" outlineLevel="0" collapsed="false">
      <c r="A5" s="77"/>
      <c r="B5" s="78" t="s">
        <v>4</v>
      </c>
      <c r="C5" s="78"/>
      <c r="D5" s="78"/>
      <c r="E5" s="78"/>
      <c r="F5" s="78"/>
      <c r="G5" s="78"/>
      <c r="H5" s="78"/>
      <c r="I5" s="78"/>
      <c r="J5" s="78"/>
      <c r="K5" s="78"/>
      <c r="L5" s="78"/>
    </row>
    <row r="6" customFormat="false" ht="17.25" hidden="true" customHeight="true" outlineLevel="0" collapsed="false">
      <c r="A6" s="19" t="s">
        <v>30</v>
      </c>
      <c r="B6" s="79" t="n">
        <v>1598</v>
      </c>
      <c r="C6" s="79" t="n">
        <v>270</v>
      </c>
      <c r="D6" s="79" t="n">
        <v>216</v>
      </c>
      <c r="E6" s="79" t="n">
        <v>237</v>
      </c>
      <c r="F6" s="79" t="n">
        <v>250</v>
      </c>
      <c r="G6" s="80" t="s">
        <v>12</v>
      </c>
      <c r="H6" s="79" t="n">
        <v>272</v>
      </c>
      <c r="I6" s="80" t="s">
        <v>12</v>
      </c>
      <c r="J6" s="79" t="n">
        <v>104</v>
      </c>
      <c r="K6" s="79" t="n">
        <v>249</v>
      </c>
      <c r="L6" s="81" t="s">
        <v>12</v>
      </c>
    </row>
    <row r="7" customFormat="false" ht="17.25" hidden="true" customHeight="true" outlineLevel="0" collapsed="false">
      <c r="A7" s="32" t="s">
        <v>86</v>
      </c>
      <c r="B7" s="79" t="n">
        <v>1484</v>
      </c>
      <c r="C7" s="79" t="n">
        <v>241</v>
      </c>
      <c r="D7" s="79" t="n">
        <v>190</v>
      </c>
      <c r="E7" s="79" t="n">
        <v>214</v>
      </c>
      <c r="F7" s="79" t="n">
        <v>248</v>
      </c>
      <c r="G7" s="80" t="s">
        <v>12</v>
      </c>
      <c r="H7" s="79" t="n">
        <v>248</v>
      </c>
      <c r="I7" s="80" t="s">
        <v>12</v>
      </c>
      <c r="J7" s="79" t="n">
        <v>87</v>
      </c>
      <c r="K7" s="79" t="n">
        <v>256</v>
      </c>
      <c r="L7" s="81" t="s">
        <v>12</v>
      </c>
    </row>
    <row r="8" customFormat="false" ht="17.25" hidden="true" customHeight="true" outlineLevel="0" collapsed="false">
      <c r="A8" s="32" t="s">
        <v>87</v>
      </c>
      <c r="B8" s="79" t="n">
        <v>1362</v>
      </c>
      <c r="C8" s="79" t="n">
        <v>227</v>
      </c>
      <c r="D8" s="79" t="n">
        <v>171</v>
      </c>
      <c r="E8" s="79" t="n">
        <v>198</v>
      </c>
      <c r="F8" s="79" t="n">
        <v>227</v>
      </c>
      <c r="G8" s="80" t="s">
        <v>12</v>
      </c>
      <c r="H8" s="79" t="n">
        <v>244</v>
      </c>
      <c r="I8" s="80" t="s">
        <v>12</v>
      </c>
      <c r="J8" s="79" t="n">
        <v>89</v>
      </c>
      <c r="K8" s="79" t="n">
        <v>206</v>
      </c>
      <c r="L8" s="81" t="s">
        <v>12</v>
      </c>
    </row>
    <row r="9" customFormat="false" ht="17.25" hidden="true" customHeight="true" outlineLevel="0" collapsed="false">
      <c r="A9" s="32" t="s">
        <v>88</v>
      </c>
      <c r="B9" s="79" t="n">
        <v>1264</v>
      </c>
      <c r="C9" s="79" t="n">
        <v>219</v>
      </c>
      <c r="D9" s="79" t="n">
        <v>155</v>
      </c>
      <c r="E9" s="79" t="n">
        <v>183</v>
      </c>
      <c r="F9" s="79" t="n">
        <v>217</v>
      </c>
      <c r="G9" s="82" t="s">
        <v>12</v>
      </c>
      <c r="H9" s="79" t="n">
        <v>194</v>
      </c>
      <c r="I9" s="83" t="s">
        <v>12</v>
      </c>
      <c r="J9" s="79" t="n">
        <v>76</v>
      </c>
      <c r="K9" s="79" t="n">
        <v>220</v>
      </c>
      <c r="L9" s="84" t="s">
        <v>12</v>
      </c>
    </row>
    <row r="10" customFormat="false" ht="17.25" hidden="true" customHeight="true" outlineLevel="0" collapsed="false">
      <c r="A10" s="19" t="s">
        <v>34</v>
      </c>
      <c r="B10" s="79" t="n">
        <v>1169</v>
      </c>
      <c r="C10" s="79" t="n">
        <v>157</v>
      </c>
      <c r="D10" s="79" t="n">
        <v>155</v>
      </c>
      <c r="E10" s="79" t="n">
        <v>180</v>
      </c>
      <c r="F10" s="85" t="n">
        <v>215</v>
      </c>
      <c r="G10" s="82" t="s">
        <v>12</v>
      </c>
      <c r="H10" s="79" t="n">
        <v>184</v>
      </c>
      <c r="I10" s="83" t="s">
        <v>12</v>
      </c>
      <c r="J10" s="79" t="n">
        <v>84</v>
      </c>
      <c r="K10" s="86" t="n">
        <v>194</v>
      </c>
      <c r="L10" s="84" t="s">
        <v>12</v>
      </c>
    </row>
    <row r="11" customFormat="false" ht="17.25" hidden="true" customHeight="true" outlineLevel="0" collapsed="false">
      <c r="A11" s="19" t="s">
        <v>35</v>
      </c>
      <c r="B11" s="79" t="n">
        <v>1199</v>
      </c>
      <c r="C11" s="79" t="n">
        <v>175</v>
      </c>
      <c r="D11" s="79" t="n">
        <v>151</v>
      </c>
      <c r="E11" s="79" t="n">
        <v>162</v>
      </c>
      <c r="F11" s="79" t="n">
        <v>167</v>
      </c>
      <c r="G11" s="87" t="n">
        <v>72</v>
      </c>
      <c r="H11" s="79" t="n">
        <v>192</v>
      </c>
      <c r="I11" s="83" t="s">
        <v>12</v>
      </c>
      <c r="J11" s="79" t="n">
        <v>67</v>
      </c>
      <c r="K11" s="79" t="n">
        <v>137</v>
      </c>
      <c r="L11" s="88" t="n">
        <v>76</v>
      </c>
    </row>
    <row r="12" customFormat="false" ht="17.25" hidden="true" customHeight="true" outlineLevel="0" collapsed="false">
      <c r="A12" s="19" t="s">
        <v>36</v>
      </c>
      <c r="B12" s="79" t="n">
        <v>1028</v>
      </c>
      <c r="C12" s="79" t="n">
        <v>136</v>
      </c>
      <c r="D12" s="79" t="n">
        <v>140</v>
      </c>
      <c r="E12" s="79" t="n">
        <v>145</v>
      </c>
      <c r="F12" s="79" t="n">
        <v>145</v>
      </c>
      <c r="G12" s="79" t="n">
        <v>64</v>
      </c>
      <c r="H12" s="79" t="n">
        <v>156</v>
      </c>
      <c r="I12" s="83" t="s">
        <v>12</v>
      </c>
      <c r="J12" s="79" t="n">
        <v>65</v>
      </c>
      <c r="K12" s="79" t="n">
        <v>108</v>
      </c>
      <c r="L12" s="88" t="n">
        <v>69</v>
      </c>
    </row>
    <row r="13" customFormat="false" ht="17.25" hidden="true" customHeight="true" outlineLevel="0" collapsed="false">
      <c r="A13" s="19" t="s">
        <v>37</v>
      </c>
      <c r="B13" s="79" t="n">
        <v>956</v>
      </c>
      <c r="C13" s="79" t="n">
        <v>121</v>
      </c>
      <c r="D13" s="79" t="n">
        <v>118</v>
      </c>
      <c r="E13" s="79" t="n">
        <v>143</v>
      </c>
      <c r="F13" s="79" t="n">
        <v>132</v>
      </c>
      <c r="G13" s="79" t="n">
        <v>62</v>
      </c>
      <c r="H13" s="79" t="n">
        <v>152</v>
      </c>
      <c r="I13" s="83" t="s">
        <v>12</v>
      </c>
      <c r="J13" s="79" t="n">
        <v>52</v>
      </c>
      <c r="K13" s="79" t="n">
        <v>121</v>
      </c>
      <c r="L13" s="88" t="n">
        <v>55</v>
      </c>
    </row>
    <row r="14" customFormat="false" ht="17.25" hidden="true" customHeight="true" outlineLevel="0" collapsed="false">
      <c r="A14" s="32" t="s">
        <v>89</v>
      </c>
      <c r="B14" s="79" t="n">
        <v>892</v>
      </c>
      <c r="C14" s="79" t="n">
        <v>129</v>
      </c>
      <c r="D14" s="79" t="n">
        <v>134</v>
      </c>
      <c r="E14" s="79" t="n">
        <v>121</v>
      </c>
      <c r="F14" s="79" t="n">
        <v>118</v>
      </c>
      <c r="G14" s="79" t="n">
        <v>67</v>
      </c>
      <c r="H14" s="79" t="n">
        <v>135</v>
      </c>
      <c r="I14" s="83" t="s">
        <v>12</v>
      </c>
      <c r="J14" s="79" t="n">
        <v>59</v>
      </c>
      <c r="K14" s="79" t="n">
        <v>80</v>
      </c>
      <c r="L14" s="88" t="n">
        <v>49</v>
      </c>
    </row>
    <row r="15" customFormat="false" ht="17.25" hidden="true" customHeight="true" outlineLevel="0" collapsed="false">
      <c r="A15" s="19" t="s">
        <v>39</v>
      </c>
      <c r="B15" s="79" t="n">
        <v>833</v>
      </c>
      <c r="C15" s="79" t="n">
        <v>107</v>
      </c>
      <c r="D15" s="79" t="n">
        <v>94</v>
      </c>
      <c r="E15" s="79" t="n">
        <v>128</v>
      </c>
      <c r="F15" s="79" t="n">
        <v>111</v>
      </c>
      <c r="G15" s="79" t="n">
        <v>59</v>
      </c>
      <c r="H15" s="79" t="n">
        <v>135</v>
      </c>
      <c r="I15" s="83" t="s">
        <v>12</v>
      </c>
      <c r="J15" s="79" t="n">
        <v>66</v>
      </c>
      <c r="K15" s="79" t="n">
        <v>87</v>
      </c>
      <c r="L15" s="88" t="n">
        <v>46</v>
      </c>
    </row>
    <row r="16" customFormat="false" ht="17.25" hidden="true" customHeight="true" outlineLevel="0" collapsed="false">
      <c r="A16" s="19" t="s">
        <v>40</v>
      </c>
      <c r="B16" s="79" t="n">
        <v>734</v>
      </c>
      <c r="C16" s="79" t="n">
        <v>89</v>
      </c>
      <c r="D16" s="79" t="n">
        <v>108</v>
      </c>
      <c r="E16" s="79" t="n">
        <v>112</v>
      </c>
      <c r="F16" s="79" t="n">
        <v>102</v>
      </c>
      <c r="G16" s="79" t="n">
        <v>47</v>
      </c>
      <c r="H16" s="79" t="n">
        <v>126</v>
      </c>
      <c r="I16" s="83" t="s">
        <v>12</v>
      </c>
      <c r="J16" s="79" t="n">
        <v>49</v>
      </c>
      <c r="K16" s="79" t="n">
        <v>68</v>
      </c>
      <c r="L16" s="88" t="n">
        <v>33</v>
      </c>
    </row>
    <row r="17" customFormat="false" ht="17.25" hidden="true" customHeight="true" outlineLevel="0" collapsed="false">
      <c r="A17" s="19" t="s">
        <v>41</v>
      </c>
      <c r="B17" s="79" t="n">
        <v>714</v>
      </c>
      <c r="C17" s="79" t="n">
        <v>79</v>
      </c>
      <c r="D17" s="79" t="n">
        <v>115</v>
      </c>
      <c r="E17" s="79" t="n">
        <v>115</v>
      </c>
      <c r="F17" s="79" t="n">
        <v>93</v>
      </c>
      <c r="G17" s="79" t="n">
        <v>43</v>
      </c>
      <c r="H17" s="79" t="n">
        <v>110</v>
      </c>
      <c r="I17" s="83" t="s">
        <v>12</v>
      </c>
      <c r="J17" s="79" t="n">
        <v>39</v>
      </c>
      <c r="K17" s="79" t="n">
        <v>73</v>
      </c>
      <c r="L17" s="88" t="n">
        <v>47</v>
      </c>
    </row>
    <row r="18" customFormat="false" ht="17.25" hidden="true" customHeight="true" outlineLevel="0" collapsed="false">
      <c r="A18" s="19" t="s">
        <v>42</v>
      </c>
      <c r="B18" s="79" t="n">
        <v>756</v>
      </c>
      <c r="C18" s="79" t="n">
        <v>84</v>
      </c>
      <c r="D18" s="79" t="n">
        <v>115</v>
      </c>
      <c r="E18" s="79" t="n">
        <v>99</v>
      </c>
      <c r="F18" s="79" t="n">
        <v>107</v>
      </c>
      <c r="G18" s="79" t="n">
        <v>38</v>
      </c>
      <c r="H18" s="89" t="n">
        <v>126</v>
      </c>
      <c r="I18" s="83" t="s">
        <v>12</v>
      </c>
      <c r="J18" s="79" t="n">
        <v>39</v>
      </c>
      <c r="K18" s="79" t="n">
        <v>101</v>
      </c>
      <c r="L18" s="88" t="n">
        <v>47</v>
      </c>
    </row>
    <row r="19" customFormat="false" ht="17.25" hidden="false" customHeight="true" outlineLevel="0" collapsed="false">
      <c r="A19" s="19" t="s">
        <v>90</v>
      </c>
      <c r="B19" s="79" t="n">
        <v>711</v>
      </c>
      <c r="C19" s="79" t="n">
        <v>80</v>
      </c>
      <c r="D19" s="79" t="n">
        <v>109</v>
      </c>
      <c r="E19" s="79" t="n">
        <v>114</v>
      </c>
      <c r="F19" s="79" t="n">
        <v>85</v>
      </c>
      <c r="G19" s="79" t="n">
        <v>49</v>
      </c>
      <c r="H19" s="79" t="n">
        <v>83</v>
      </c>
      <c r="I19" s="79" t="n">
        <v>36</v>
      </c>
      <c r="J19" s="79" t="n">
        <v>34</v>
      </c>
      <c r="K19" s="79" t="n">
        <v>77</v>
      </c>
      <c r="L19" s="88" t="n">
        <v>44</v>
      </c>
    </row>
    <row r="20" customFormat="false" ht="17.25" hidden="false" customHeight="true" outlineLevel="0" collapsed="false">
      <c r="A20" s="19" t="s">
        <v>44</v>
      </c>
      <c r="B20" s="79" t="n">
        <v>683</v>
      </c>
      <c r="C20" s="79" t="n">
        <v>74</v>
      </c>
      <c r="D20" s="79" t="n">
        <v>100</v>
      </c>
      <c r="E20" s="79" t="n">
        <v>103</v>
      </c>
      <c r="F20" s="79" t="n">
        <v>73</v>
      </c>
      <c r="G20" s="79" t="n">
        <v>43</v>
      </c>
      <c r="H20" s="79" t="n">
        <v>74</v>
      </c>
      <c r="I20" s="79" t="n">
        <v>44</v>
      </c>
      <c r="J20" s="79" t="n">
        <v>55</v>
      </c>
      <c r="K20" s="79" t="n">
        <v>77</v>
      </c>
      <c r="L20" s="88" t="n">
        <v>40</v>
      </c>
    </row>
    <row r="21" customFormat="false" ht="17.25" hidden="false" customHeight="true" outlineLevel="0" collapsed="false">
      <c r="A21" s="32" t="s">
        <v>45</v>
      </c>
      <c r="B21" s="79" t="n">
        <v>720</v>
      </c>
      <c r="C21" s="79" t="n">
        <v>95</v>
      </c>
      <c r="D21" s="79" t="n">
        <v>107</v>
      </c>
      <c r="E21" s="79" t="n">
        <v>97</v>
      </c>
      <c r="F21" s="79" t="n">
        <v>78</v>
      </c>
      <c r="G21" s="79" t="n">
        <v>46</v>
      </c>
      <c r="H21" s="79" t="n">
        <v>91</v>
      </c>
      <c r="I21" s="79" t="n">
        <v>39</v>
      </c>
      <c r="J21" s="79" t="n">
        <v>45</v>
      </c>
      <c r="K21" s="79" t="n">
        <v>75</v>
      </c>
      <c r="L21" s="88" t="n">
        <v>47</v>
      </c>
    </row>
    <row r="22" customFormat="false" ht="17.25" hidden="false" customHeight="true" outlineLevel="0" collapsed="false">
      <c r="A22" s="19" t="s">
        <v>46</v>
      </c>
      <c r="B22" s="79" t="n">
        <v>718</v>
      </c>
      <c r="C22" s="79" t="n">
        <v>84</v>
      </c>
      <c r="D22" s="79" t="n">
        <v>94</v>
      </c>
      <c r="E22" s="79" t="n">
        <v>117</v>
      </c>
      <c r="F22" s="79" t="n">
        <v>90</v>
      </c>
      <c r="G22" s="79" t="n">
        <v>39</v>
      </c>
      <c r="H22" s="79" t="n">
        <v>97</v>
      </c>
      <c r="I22" s="79" t="n">
        <v>43</v>
      </c>
      <c r="J22" s="79" t="n">
        <v>50</v>
      </c>
      <c r="K22" s="79" t="n">
        <v>71</v>
      </c>
      <c r="L22" s="88" t="n">
        <v>33</v>
      </c>
    </row>
    <row r="23" customFormat="false" ht="17.25" hidden="false" customHeight="true" outlineLevel="0" collapsed="false">
      <c r="A23" s="19" t="s">
        <v>47</v>
      </c>
      <c r="B23" s="90" t="n">
        <v>602</v>
      </c>
      <c r="C23" s="79" t="n">
        <v>75</v>
      </c>
      <c r="D23" s="79" t="n">
        <v>89</v>
      </c>
      <c r="E23" s="79" t="n">
        <v>87</v>
      </c>
      <c r="F23" s="79" t="n">
        <v>88</v>
      </c>
      <c r="G23" s="79" t="n">
        <v>40</v>
      </c>
      <c r="H23" s="79" t="n">
        <v>63</v>
      </c>
      <c r="I23" s="79" t="n">
        <v>29</v>
      </c>
      <c r="J23" s="79" t="n">
        <v>37</v>
      </c>
      <c r="K23" s="79" t="n">
        <v>56</v>
      </c>
      <c r="L23" s="88" t="n">
        <v>38</v>
      </c>
      <c r="M23" s="91"/>
    </row>
    <row r="24" customFormat="false" ht="17.25" hidden="false" customHeight="true" outlineLevel="0" collapsed="false">
      <c r="A24" s="19" t="s">
        <v>48</v>
      </c>
      <c r="B24" s="79" t="n">
        <v>631</v>
      </c>
      <c r="C24" s="79" t="n">
        <v>72</v>
      </c>
      <c r="D24" s="79" t="n">
        <v>95</v>
      </c>
      <c r="E24" s="79" t="n">
        <v>80</v>
      </c>
      <c r="F24" s="79" t="n">
        <v>78</v>
      </c>
      <c r="G24" s="79" t="n">
        <v>38</v>
      </c>
      <c r="H24" s="79" t="n">
        <v>84</v>
      </c>
      <c r="I24" s="79" t="n">
        <v>33</v>
      </c>
      <c r="J24" s="79" t="n">
        <v>45</v>
      </c>
      <c r="K24" s="79" t="n">
        <v>74</v>
      </c>
      <c r="L24" s="88" t="n">
        <v>32</v>
      </c>
      <c r="M24" s="91"/>
    </row>
    <row r="25" customFormat="false" ht="17.25" hidden="false" customHeight="true" outlineLevel="0" collapsed="false">
      <c r="A25" s="92" t="s">
        <v>91</v>
      </c>
      <c r="B25" s="79" t="n">
        <v>601</v>
      </c>
      <c r="C25" s="79" t="n">
        <v>76</v>
      </c>
      <c r="D25" s="79" t="n">
        <v>86</v>
      </c>
      <c r="E25" s="79" t="n">
        <v>86</v>
      </c>
      <c r="F25" s="79" t="n">
        <v>78</v>
      </c>
      <c r="G25" s="79" t="n">
        <v>27</v>
      </c>
      <c r="H25" s="79" t="n">
        <v>79</v>
      </c>
      <c r="I25" s="79" t="n">
        <v>30</v>
      </c>
      <c r="J25" s="79" t="n">
        <v>41</v>
      </c>
      <c r="K25" s="79" t="n">
        <v>63</v>
      </c>
      <c r="L25" s="88" t="n">
        <v>35</v>
      </c>
      <c r="M25" s="93"/>
    </row>
    <row r="26" customFormat="false" ht="17.25" hidden="false" customHeight="true" outlineLevel="0" collapsed="false">
      <c r="A26" s="92" t="s">
        <v>92</v>
      </c>
      <c r="B26" s="79" t="n">
        <v>602</v>
      </c>
      <c r="C26" s="79" t="n">
        <v>94</v>
      </c>
      <c r="D26" s="79" t="n">
        <v>81</v>
      </c>
      <c r="E26" s="79" t="n">
        <v>96</v>
      </c>
      <c r="F26" s="79" t="n">
        <v>64</v>
      </c>
      <c r="G26" s="79" t="n">
        <v>31</v>
      </c>
      <c r="H26" s="79" t="n">
        <v>68</v>
      </c>
      <c r="I26" s="79" t="n">
        <v>31</v>
      </c>
      <c r="J26" s="79" t="n">
        <v>35</v>
      </c>
      <c r="K26" s="79" t="n">
        <v>64</v>
      </c>
      <c r="L26" s="88" t="n">
        <v>38</v>
      </c>
      <c r="M26" s="93"/>
    </row>
    <row r="27" customFormat="false" ht="17.25" hidden="false" customHeight="true" outlineLevel="0" collapsed="false">
      <c r="A27" s="92" t="s">
        <v>93</v>
      </c>
      <c r="B27" s="79" t="n">
        <v>545</v>
      </c>
      <c r="C27" s="79" t="n">
        <v>72</v>
      </c>
      <c r="D27" s="79" t="n">
        <v>78</v>
      </c>
      <c r="E27" s="79" t="n">
        <v>80</v>
      </c>
      <c r="F27" s="79" t="n">
        <v>72</v>
      </c>
      <c r="G27" s="79" t="n">
        <v>28</v>
      </c>
      <c r="H27" s="79" t="n">
        <v>73</v>
      </c>
      <c r="I27" s="79" t="n">
        <v>27</v>
      </c>
      <c r="J27" s="79" t="n">
        <v>28</v>
      </c>
      <c r="K27" s="79" t="n">
        <v>53</v>
      </c>
      <c r="L27" s="88" t="n">
        <v>34</v>
      </c>
      <c r="M27" s="93"/>
    </row>
    <row r="28" customFormat="false" ht="17.25" hidden="false" customHeight="true" outlineLevel="0" collapsed="false">
      <c r="A28" s="19" t="s">
        <v>52</v>
      </c>
      <c r="B28" s="79" t="n">
        <v>557</v>
      </c>
      <c r="C28" s="79" t="n">
        <v>69</v>
      </c>
      <c r="D28" s="79" t="n">
        <v>78</v>
      </c>
      <c r="E28" s="79" t="n">
        <v>84</v>
      </c>
      <c r="F28" s="79" t="n">
        <v>79</v>
      </c>
      <c r="G28" s="79" t="n">
        <v>25</v>
      </c>
      <c r="H28" s="79" t="n">
        <v>67</v>
      </c>
      <c r="I28" s="79" t="n">
        <v>29</v>
      </c>
      <c r="J28" s="79" t="n">
        <v>37</v>
      </c>
      <c r="K28" s="79" t="n">
        <v>55</v>
      </c>
      <c r="L28" s="88" t="n">
        <v>34</v>
      </c>
      <c r="M28" s="93"/>
    </row>
    <row r="29" customFormat="false" ht="17.25" hidden="false" customHeight="true" outlineLevel="0" collapsed="false">
      <c r="A29" s="19" t="s">
        <v>53</v>
      </c>
      <c r="B29" s="79" t="n">
        <v>496</v>
      </c>
      <c r="C29" s="79" t="n">
        <v>68</v>
      </c>
      <c r="D29" s="79" t="n">
        <v>62</v>
      </c>
      <c r="E29" s="79" t="n">
        <v>74</v>
      </c>
      <c r="F29" s="79" t="n">
        <v>74</v>
      </c>
      <c r="G29" s="79" t="n">
        <v>28</v>
      </c>
      <c r="H29" s="79" t="n">
        <v>62</v>
      </c>
      <c r="I29" s="79" t="n">
        <v>23</v>
      </c>
      <c r="J29" s="79" t="n">
        <v>32</v>
      </c>
      <c r="K29" s="79" t="n">
        <v>43</v>
      </c>
      <c r="L29" s="88" t="n">
        <v>30</v>
      </c>
      <c r="M29" s="93"/>
    </row>
    <row r="30" customFormat="false" ht="17.25" hidden="false" customHeight="true" outlineLevel="0" collapsed="false">
      <c r="A30" s="19" t="s">
        <v>54</v>
      </c>
      <c r="B30" s="79" t="n">
        <v>468</v>
      </c>
      <c r="C30" s="79" t="n">
        <v>52</v>
      </c>
      <c r="D30" s="79" t="n">
        <v>73</v>
      </c>
      <c r="E30" s="79" t="n">
        <v>60</v>
      </c>
      <c r="F30" s="79" t="n">
        <v>63</v>
      </c>
      <c r="G30" s="79" t="n">
        <v>32</v>
      </c>
      <c r="H30" s="79" t="n">
        <v>60</v>
      </c>
      <c r="I30" s="79" t="n">
        <v>20</v>
      </c>
      <c r="J30" s="79" t="n">
        <v>26</v>
      </c>
      <c r="K30" s="79" t="n">
        <v>55</v>
      </c>
      <c r="L30" s="88" t="n">
        <v>27</v>
      </c>
      <c r="M30" s="93"/>
    </row>
    <row r="31" customFormat="false" ht="17.25" hidden="false" customHeight="true" outlineLevel="0" collapsed="false">
      <c r="A31" s="19" t="s">
        <v>55</v>
      </c>
      <c r="B31" s="79" t="n">
        <v>443</v>
      </c>
      <c r="C31" s="79" t="n">
        <v>57</v>
      </c>
      <c r="D31" s="79" t="n">
        <v>64</v>
      </c>
      <c r="E31" s="79" t="n">
        <v>61</v>
      </c>
      <c r="F31" s="79" t="n">
        <v>44</v>
      </c>
      <c r="G31" s="79" t="n">
        <v>16</v>
      </c>
      <c r="H31" s="79" t="n">
        <v>66</v>
      </c>
      <c r="I31" s="79" t="n">
        <v>30</v>
      </c>
      <c r="J31" s="79" t="n">
        <v>23</v>
      </c>
      <c r="K31" s="79" t="n">
        <v>49</v>
      </c>
      <c r="L31" s="88" t="n">
        <v>33</v>
      </c>
      <c r="M31" s="93"/>
    </row>
    <row r="32" customFormat="false" ht="17.25" hidden="false" customHeight="true" outlineLevel="0" collapsed="false">
      <c r="A32" s="19" t="s">
        <v>56</v>
      </c>
      <c r="B32" s="79" t="n">
        <v>504</v>
      </c>
      <c r="C32" s="79" t="n">
        <v>68</v>
      </c>
      <c r="D32" s="79" t="n">
        <v>72</v>
      </c>
      <c r="E32" s="79" t="n">
        <v>80</v>
      </c>
      <c r="F32" s="79" t="n">
        <v>59</v>
      </c>
      <c r="G32" s="79" t="n">
        <v>29</v>
      </c>
      <c r="H32" s="79" t="n">
        <v>56</v>
      </c>
      <c r="I32" s="79" t="n">
        <v>29</v>
      </c>
      <c r="J32" s="79" t="n">
        <v>27</v>
      </c>
      <c r="K32" s="79" t="n">
        <v>46</v>
      </c>
      <c r="L32" s="88" t="n">
        <v>38</v>
      </c>
      <c r="M32" s="93"/>
    </row>
    <row r="33" customFormat="false" ht="17.25" hidden="false" customHeight="true" outlineLevel="0" collapsed="false">
      <c r="A33" s="19" t="s">
        <v>57</v>
      </c>
      <c r="B33" s="79" t="n">
        <v>446</v>
      </c>
      <c r="C33" s="79" t="n">
        <v>74</v>
      </c>
      <c r="D33" s="79" t="n">
        <v>66</v>
      </c>
      <c r="E33" s="79" t="n">
        <v>60</v>
      </c>
      <c r="F33" s="79" t="n">
        <v>57</v>
      </c>
      <c r="G33" s="79" t="n">
        <v>27</v>
      </c>
      <c r="H33" s="79" t="n">
        <v>47</v>
      </c>
      <c r="I33" s="79" t="n">
        <v>21</v>
      </c>
      <c r="J33" s="79" t="n">
        <v>23</v>
      </c>
      <c r="K33" s="79" t="n">
        <v>39</v>
      </c>
      <c r="L33" s="88" t="n">
        <v>32</v>
      </c>
      <c r="M33" s="93"/>
    </row>
    <row r="34" customFormat="false" ht="17.25" hidden="false" customHeight="true" outlineLevel="0" collapsed="false">
      <c r="A34" s="19" t="s">
        <v>58</v>
      </c>
      <c r="B34" s="79" t="n">
        <v>448</v>
      </c>
      <c r="C34" s="79" t="n">
        <v>77</v>
      </c>
      <c r="D34" s="79" t="n">
        <v>69</v>
      </c>
      <c r="E34" s="79" t="n">
        <v>61</v>
      </c>
      <c r="F34" s="79" t="n">
        <v>73</v>
      </c>
      <c r="G34" s="79" t="n">
        <v>15</v>
      </c>
      <c r="H34" s="79" t="n">
        <v>42</v>
      </c>
      <c r="I34" s="79" t="n">
        <v>22</v>
      </c>
      <c r="J34" s="79" t="n">
        <v>21</v>
      </c>
      <c r="K34" s="79" t="n">
        <v>44</v>
      </c>
      <c r="L34" s="88" t="n">
        <v>24</v>
      </c>
      <c r="M34" s="93"/>
    </row>
    <row r="35" customFormat="false" ht="17.25" hidden="false" customHeight="true" outlineLevel="0" collapsed="false">
      <c r="A35" s="19" t="s">
        <v>59</v>
      </c>
      <c r="B35" s="79" t="n">
        <v>430</v>
      </c>
      <c r="C35" s="79" t="n">
        <v>66</v>
      </c>
      <c r="D35" s="79" t="n">
        <v>48</v>
      </c>
      <c r="E35" s="79" t="n">
        <v>72</v>
      </c>
      <c r="F35" s="79" t="n">
        <v>52</v>
      </c>
      <c r="G35" s="79" t="n">
        <v>23</v>
      </c>
      <c r="H35" s="79" t="n">
        <v>49</v>
      </c>
      <c r="I35" s="79" t="n">
        <v>15</v>
      </c>
      <c r="J35" s="79" t="n">
        <v>28</v>
      </c>
      <c r="K35" s="79" t="n">
        <v>46</v>
      </c>
      <c r="L35" s="88" t="n">
        <v>31</v>
      </c>
      <c r="M35" s="93"/>
    </row>
    <row r="36" customFormat="false" ht="17.25" hidden="false" customHeight="true" outlineLevel="0" collapsed="false">
      <c r="A36" s="19" t="s">
        <v>60</v>
      </c>
      <c r="B36" s="79" t="n">
        <v>426</v>
      </c>
      <c r="C36" s="79" t="n">
        <v>79</v>
      </c>
      <c r="D36" s="79" t="n">
        <v>59</v>
      </c>
      <c r="E36" s="79" t="n">
        <v>66</v>
      </c>
      <c r="F36" s="79" t="n">
        <v>60</v>
      </c>
      <c r="G36" s="79" t="n">
        <v>13</v>
      </c>
      <c r="H36" s="79" t="n">
        <v>57</v>
      </c>
      <c r="I36" s="79" t="n">
        <v>15</v>
      </c>
      <c r="J36" s="79" t="n">
        <v>20</v>
      </c>
      <c r="K36" s="79" t="n">
        <v>41</v>
      </c>
      <c r="L36" s="88" t="n">
        <v>16</v>
      </c>
      <c r="M36" s="93"/>
    </row>
    <row r="37" customFormat="false" ht="17.25" hidden="false" customHeight="true" outlineLevel="0" collapsed="false">
      <c r="A37" s="19" t="s">
        <v>61</v>
      </c>
      <c r="B37" s="79" t="n">
        <v>344</v>
      </c>
      <c r="C37" s="79" t="n">
        <v>59</v>
      </c>
      <c r="D37" s="79" t="n">
        <v>54</v>
      </c>
      <c r="E37" s="79" t="n">
        <v>49</v>
      </c>
      <c r="F37" s="79" t="n">
        <v>34</v>
      </c>
      <c r="G37" s="79" t="n">
        <v>23</v>
      </c>
      <c r="H37" s="79" t="n">
        <v>43</v>
      </c>
      <c r="I37" s="79" t="n">
        <v>14</v>
      </c>
      <c r="J37" s="79" t="n">
        <v>14</v>
      </c>
      <c r="K37" s="79" t="n">
        <v>33</v>
      </c>
      <c r="L37" s="88" t="n">
        <v>21</v>
      </c>
      <c r="M37" s="93"/>
    </row>
    <row r="38" customFormat="false" ht="17.25" hidden="false" customHeight="true" outlineLevel="0" collapsed="false">
      <c r="A38" s="19" t="s">
        <v>62</v>
      </c>
      <c r="B38" s="79" t="n">
        <v>402</v>
      </c>
      <c r="C38" s="79" t="n">
        <v>71</v>
      </c>
      <c r="D38" s="79" t="n">
        <v>45</v>
      </c>
      <c r="E38" s="79" t="n">
        <v>52</v>
      </c>
      <c r="F38" s="79" t="n">
        <v>54</v>
      </c>
      <c r="G38" s="79" t="n">
        <v>18</v>
      </c>
      <c r="H38" s="79" t="n">
        <v>61</v>
      </c>
      <c r="I38" s="79" t="n">
        <v>19</v>
      </c>
      <c r="J38" s="79" t="n">
        <v>26</v>
      </c>
      <c r="K38" s="79" t="n">
        <v>38</v>
      </c>
      <c r="L38" s="88" t="n">
        <v>18</v>
      </c>
      <c r="M38" s="93"/>
    </row>
    <row r="39" customFormat="false" ht="17.25" hidden="false" customHeight="true" outlineLevel="0" collapsed="false">
      <c r="A39" s="94" t="s">
        <v>63</v>
      </c>
      <c r="B39" s="95" t="n">
        <f aca="false">IF(SUM('3-自然'!B39,'3-人工'!B39)='1 年次別，死産数・死産率・死産性比'!C57,SUM('3-自然'!B39,'3-人工'!B39),"「不詳」があり合計が合いません。")</f>
        <v>346</v>
      </c>
      <c r="C39" s="95" t="n">
        <f aca="false">SUM('3-自然'!C39,'3-人工'!C39)</f>
        <v>79</v>
      </c>
      <c r="D39" s="95" t="n">
        <f aca="false">SUM('3-自然'!D39,'3-人工'!D39)</f>
        <v>37</v>
      </c>
      <c r="E39" s="95" t="n">
        <f aca="false">SUM('3-自然'!E39,'3-人工'!E39)</f>
        <v>54</v>
      </c>
      <c r="F39" s="95" t="n">
        <f aca="false">SUM('3-自然'!F39,'3-人工'!F39)</f>
        <v>35</v>
      </c>
      <c r="G39" s="95" t="n">
        <f aca="false">SUM('3-自然'!G39,'3-人工'!G39)</f>
        <v>16</v>
      </c>
      <c r="H39" s="95" t="n">
        <f aca="false">SUM('3-自然'!H39,'3-人工'!H39)</f>
        <v>37</v>
      </c>
      <c r="I39" s="95" t="n">
        <f aca="false">SUM('3-自然'!I39,'3-人工'!I39)</f>
        <v>10</v>
      </c>
      <c r="J39" s="95" t="n">
        <f aca="false">SUM('3-自然'!J39,'3-人工'!J39)</f>
        <v>22</v>
      </c>
      <c r="K39" s="95" t="n">
        <f aca="false">SUM('3-自然'!K39,'3-人工'!K39)</f>
        <v>40</v>
      </c>
      <c r="L39" s="96" t="n">
        <f aca="false">SUM('3-自然'!L39,'3-人工'!L39)</f>
        <v>16</v>
      </c>
      <c r="M39" s="93"/>
    </row>
    <row r="40" customFormat="false" ht="17.25" hidden="false" customHeight="true" outlineLevel="0" collapsed="false">
      <c r="A40" s="97"/>
      <c r="B40" s="98" t="s">
        <v>5</v>
      </c>
      <c r="C40" s="98"/>
      <c r="D40" s="98"/>
      <c r="E40" s="98"/>
      <c r="F40" s="98"/>
      <c r="G40" s="98"/>
      <c r="H40" s="98"/>
      <c r="I40" s="98"/>
      <c r="J40" s="98"/>
      <c r="K40" s="98"/>
      <c r="L40" s="98"/>
    </row>
    <row r="41" customFormat="false" ht="17.25" hidden="true" customHeight="true" outlineLevel="0" collapsed="false">
      <c r="A41" s="19" t="s">
        <v>30</v>
      </c>
      <c r="B41" s="99" t="n">
        <v>76.4154552410099</v>
      </c>
      <c r="C41" s="99" t="n">
        <v>123.343992690726</v>
      </c>
      <c r="D41" s="99" t="n">
        <v>81.7562452687358</v>
      </c>
      <c r="E41" s="99" t="n">
        <v>70.0768775872265</v>
      </c>
      <c r="F41" s="99" t="n">
        <v>63.8569604086846</v>
      </c>
      <c r="G41" s="100" t="s">
        <v>69</v>
      </c>
      <c r="H41" s="99" t="n">
        <v>80.023536334216</v>
      </c>
      <c r="I41" s="100" t="s">
        <v>69</v>
      </c>
      <c r="J41" s="99" t="n">
        <v>57.3951434878587</v>
      </c>
      <c r="K41" s="99" t="n">
        <v>69.6893366918556</v>
      </c>
      <c r="L41" s="101" t="s">
        <v>69</v>
      </c>
    </row>
    <row r="42" customFormat="false" ht="17.25" hidden="true" customHeight="true" outlineLevel="0" collapsed="false">
      <c r="A42" s="32" t="s">
        <v>86</v>
      </c>
      <c r="B42" s="99" t="n">
        <v>71.9899097700592</v>
      </c>
      <c r="C42" s="99" t="n">
        <v>110.906580763921</v>
      </c>
      <c r="D42" s="99" t="n">
        <v>74.8031496062992</v>
      </c>
      <c r="E42" s="99" t="n">
        <v>66.0901791229154</v>
      </c>
      <c r="F42" s="99" t="n">
        <v>60.4435778698513</v>
      </c>
      <c r="G42" s="100" t="s">
        <v>69</v>
      </c>
      <c r="H42" s="99" t="n">
        <v>73.2644017725258</v>
      </c>
      <c r="I42" s="100" t="s">
        <v>69</v>
      </c>
      <c r="J42" s="99" t="n">
        <v>49.8567335243553</v>
      </c>
      <c r="K42" s="99" t="n">
        <v>74.6355685131195</v>
      </c>
      <c r="L42" s="101" t="s">
        <v>69</v>
      </c>
    </row>
    <row r="43" customFormat="false" ht="17.25" hidden="true" customHeight="true" outlineLevel="0" collapsed="false">
      <c r="A43" s="32" t="s">
        <v>87</v>
      </c>
      <c r="B43" s="99" t="n">
        <v>68.4594119125408</v>
      </c>
      <c r="C43" s="99" t="n">
        <v>109.239653512993</v>
      </c>
      <c r="D43" s="99" t="n">
        <v>71.9091673675357</v>
      </c>
      <c r="E43" s="99" t="n">
        <v>65.5195234943746</v>
      </c>
      <c r="F43" s="99" t="n">
        <v>57.5849822425165</v>
      </c>
      <c r="G43" s="100" t="s">
        <v>69</v>
      </c>
      <c r="H43" s="99" t="n">
        <v>73.1414868105516</v>
      </c>
      <c r="I43" s="100" t="s">
        <v>69</v>
      </c>
      <c r="J43" s="99" t="n">
        <v>54.1362530413625</v>
      </c>
      <c r="K43" s="99" t="n">
        <v>58.9413447782546</v>
      </c>
      <c r="L43" s="101" t="s">
        <v>69</v>
      </c>
    </row>
    <row r="44" customFormat="false" ht="17.25" hidden="true" customHeight="true" outlineLevel="0" collapsed="false">
      <c r="A44" s="32" t="s">
        <v>88</v>
      </c>
      <c r="B44" s="99" t="n">
        <v>64.8870636550308</v>
      </c>
      <c r="C44" s="99" t="n">
        <v>109.281437125749</v>
      </c>
      <c r="D44" s="99" t="n">
        <v>67.3035171515415</v>
      </c>
      <c r="E44" s="99" t="n">
        <v>61.9708770741619</v>
      </c>
      <c r="F44" s="99" t="n">
        <v>54.8256695300657</v>
      </c>
      <c r="G44" s="100" t="s">
        <v>69</v>
      </c>
      <c r="H44" s="99" t="n">
        <v>60.0991325898389</v>
      </c>
      <c r="I44" s="100" t="s">
        <v>69</v>
      </c>
      <c r="J44" s="99" t="n">
        <v>44.9438202247191</v>
      </c>
      <c r="K44" s="99" t="n">
        <v>65.8091534549806</v>
      </c>
      <c r="L44" s="101" t="s">
        <v>69</v>
      </c>
    </row>
    <row r="45" customFormat="false" ht="17.25" hidden="true" customHeight="true" outlineLevel="0" collapsed="false">
      <c r="A45" s="19" t="s">
        <v>34</v>
      </c>
      <c r="B45" s="99" t="n">
        <v>62.6876876876877</v>
      </c>
      <c r="C45" s="99" t="n">
        <v>90.2298850574713</v>
      </c>
      <c r="D45" s="99" t="n">
        <v>71.9591457753018</v>
      </c>
      <c r="E45" s="99" t="n">
        <v>63.2244467860906</v>
      </c>
      <c r="F45" s="99" t="n">
        <v>54.9310168625447</v>
      </c>
      <c r="G45" s="100" t="s">
        <v>69</v>
      </c>
      <c r="H45" s="99" t="n">
        <v>59.1069707677482</v>
      </c>
      <c r="I45" s="100" t="s">
        <v>69</v>
      </c>
      <c r="J45" s="99" t="n">
        <v>52.5</v>
      </c>
      <c r="K45" s="99" t="n">
        <v>59.1463414634146</v>
      </c>
      <c r="L45" s="101" t="s">
        <v>69</v>
      </c>
    </row>
    <row r="46" customFormat="false" ht="17.25" hidden="true" customHeight="true" outlineLevel="0" collapsed="false">
      <c r="A46" s="19" t="s">
        <v>35</v>
      </c>
      <c r="B46" s="99" t="n">
        <v>64.379295532646</v>
      </c>
      <c r="C46" s="99" t="n">
        <v>98.9819004524887</v>
      </c>
      <c r="D46" s="99" t="n">
        <v>70.4291044776119</v>
      </c>
      <c r="E46" s="99" t="n">
        <v>56.544502617801</v>
      </c>
      <c r="F46" s="99" t="n">
        <v>68.0244399185336</v>
      </c>
      <c r="G46" s="99" t="n">
        <v>49.1803278688525</v>
      </c>
      <c r="H46" s="99" t="n">
        <v>61.2049729040485</v>
      </c>
      <c r="I46" s="100" t="s">
        <v>69</v>
      </c>
      <c r="J46" s="99" t="n">
        <v>42.191435768262</v>
      </c>
      <c r="K46" s="99" t="n">
        <v>66.699123661149</v>
      </c>
      <c r="L46" s="102" t="n">
        <v>66.1444734551784</v>
      </c>
    </row>
    <row r="47" customFormat="false" ht="17.25" hidden="true" customHeight="true" outlineLevel="0" collapsed="false">
      <c r="A47" s="19" t="s">
        <v>36</v>
      </c>
      <c r="B47" s="99" t="n">
        <v>55.6096505463594</v>
      </c>
      <c r="C47" s="99" t="n">
        <v>83.3333333333333</v>
      </c>
      <c r="D47" s="99" t="n">
        <v>63.4632819582956</v>
      </c>
      <c r="E47" s="99" t="n">
        <v>48.4140233722872</v>
      </c>
      <c r="F47" s="99" t="n">
        <v>58.3266291230893</v>
      </c>
      <c r="G47" s="99" t="n">
        <v>46.44412191582</v>
      </c>
      <c r="H47" s="99" t="n">
        <v>52.436974789916</v>
      </c>
      <c r="I47" s="100" t="s">
        <v>69</v>
      </c>
      <c r="J47" s="99" t="n">
        <v>42.5950196592398</v>
      </c>
      <c r="K47" s="99" t="n">
        <v>51.4285714285714</v>
      </c>
      <c r="L47" s="102" t="n">
        <v>58.0808080808081</v>
      </c>
    </row>
    <row r="48" customFormat="false" ht="17.25" hidden="true" customHeight="true" outlineLevel="0" collapsed="false">
      <c r="A48" s="19" t="s">
        <v>37</v>
      </c>
      <c r="B48" s="99" t="n">
        <v>52.2947322356545</v>
      </c>
      <c r="C48" s="99" t="n">
        <v>76.7766497461929</v>
      </c>
      <c r="D48" s="99" t="n">
        <v>53.1531531531532</v>
      </c>
      <c r="E48" s="99" t="n">
        <v>50.4053577722947</v>
      </c>
      <c r="F48" s="99" t="n">
        <v>52.9907667603372</v>
      </c>
      <c r="G48" s="99" t="n">
        <v>44.5402298850575</v>
      </c>
      <c r="H48" s="99" t="n">
        <v>50.1484658528538</v>
      </c>
      <c r="I48" s="100" t="s">
        <v>69</v>
      </c>
      <c r="J48" s="99" t="n">
        <v>36.3128491620112</v>
      </c>
      <c r="K48" s="99" t="n">
        <v>58.4541062801932</v>
      </c>
      <c r="L48" s="102" t="n">
        <v>44.6428571428571</v>
      </c>
    </row>
    <row r="49" customFormat="false" ht="17.25" hidden="true" customHeight="true" outlineLevel="0" collapsed="false">
      <c r="A49" s="32" t="s">
        <v>89</v>
      </c>
      <c r="B49" s="99" t="n">
        <v>51.6712043097955</v>
      </c>
      <c r="C49" s="99" t="n">
        <v>89.7079276773296</v>
      </c>
      <c r="D49" s="99" t="n">
        <v>62.6753975678204</v>
      </c>
      <c r="E49" s="99" t="n">
        <v>44.3061149761992</v>
      </c>
      <c r="F49" s="99" t="n">
        <v>53.709604005462</v>
      </c>
      <c r="G49" s="99" t="n">
        <v>50.6424792139078</v>
      </c>
      <c r="H49" s="99" t="n">
        <v>46.8424705065927</v>
      </c>
      <c r="I49" s="100" t="s">
        <v>69</v>
      </c>
      <c r="J49" s="99" t="n">
        <v>40.9153952843273</v>
      </c>
      <c r="K49" s="99" t="n">
        <v>41.9727177334732</v>
      </c>
      <c r="L49" s="102" t="n">
        <v>40.6301824212272</v>
      </c>
    </row>
    <row r="50" customFormat="false" ht="17.25" hidden="true" customHeight="true" outlineLevel="0" collapsed="false">
      <c r="A50" s="19" t="s">
        <v>39</v>
      </c>
      <c r="B50" s="99" t="n">
        <v>46.5623253214086</v>
      </c>
      <c r="C50" s="99" t="n">
        <v>70.814030443415</v>
      </c>
      <c r="D50" s="99" t="n">
        <v>41.0480349344978</v>
      </c>
      <c r="E50" s="99" t="n">
        <v>46.5116279069768</v>
      </c>
      <c r="F50" s="99" t="n">
        <v>48.3870967741935</v>
      </c>
      <c r="G50" s="99" t="n">
        <v>42.3850574712644</v>
      </c>
      <c r="H50" s="99" t="n">
        <v>45.5005055611729</v>
      </c>
      <c r="I50" s="100" t="s">
        <v>69</v>
      </c>
      <c r="J50" s="99" t="n">
        <v>45.0511945392492</v>
      </c>
      <c r="K50" s="99" t="n">
        <v>43.9615967660435</v>
      </c>
      <c r="L50" s="102" t="n">
        <v>37.0967741935484</v>
      </c>
    </row>
    <row r="51" customFormat="false" ht="17.25" hidden="true" customHeight="true" outlineLevel="0" collapsed="false">
      <c r="A51" s="19" t="s">
        <v>40</v>
      </c>
      <c r="B51" s="99" t="n">
        <v>43.2757502505749</v>
      </c>
      <c r="C51" s="99" t="n">
        <v>62.9865534324133</v>
      </c>
      <c r="D51" s="99" t="n">
        <v>50.0927643784787</v>
      </c>
      <c r="E51" s="99" t="n">
        <v>41.7910447761194</v>
      </c>
      <c r="F51" s="99" t="n">
        <v>47.5746268656716</v>
      </c>
      <c r="G51" s="99" t="n">
        <v>38.1493506493507</v>
      </c>
      <c r="H51" s="99" t="n">
        <v>43.5233160621762</v>
      </c>
      <c r="I51" s="100" t="s">
        <v>69</v>
      </c>
      <c r="J51" s="99" t="n">
        <v>34.3137254901961</v>
      </c>
      <c r="K51" s="99" t="n">
        <v>35.9028511087645</v>
      </c>
      <c r="L51" s="102" t="n">
        <v>29.4906166219839</v>
      </c>
    </row>
    <row r="52" customFormat="false" ht="17.25" hidden="true" customHeight="true" outlineLevel="0" collapsed="false">
      <c r="A52" s="19" t="s">
        <v>41</v>
      </c>
      <c r="B52" s="99" t="n">
        <v>41.8694657831467</v>
      </c>
      <c r="C52" s="99" t="n">
        <v>55.2834149755073</v>
      </c>
      <c r="D52" s="99" t="n">
        <v>50.5050505050505</v>
      </c>
      <c r="E52" s="99" t="n">
        <v>42.2794117647059</v>
      </c>
      <c r="F52" s="99" t="n">
        <v>42.6997245179063</v>
      </c>
      <c r="G52" s="99" t="n">
        <v>32.8495034377387</v>
      </c>
      <c r="H52" s="99" t="n">
        <v>38.5019250962548</v>
      </c>
      <c r="I52" s="100" t="s">
        <v>69</v>
      </c>
      <c r="J52" s="99" t="n">
        <v>28.5923753665689</v>
      </c>
      <c r="K52" s="99" t="n">
        <v>40.0658616904501</v>
      </c>
      <c r="L52" s="102" t="n">
        <v>42.8441203281677</v>
      </c>
    </row>
    <row r="53" customFormat="false" ht="17.25" hidden="true" customHeight="true" outlineLevel="0" collapsed="false">
      <c r="A53" s="19" t="s">
        <v>42</v>
      </c>
      <c r="B53" s="99" t="n">
        <v>45.4627458055205</v>
      </c>
      <c r="C53" s="99" t="n">
        <v>57.8114246386786</v>
      </c>
      <c r="D53" s="99" t="n">
        <v>52.9953917050691</v>
      </c>
      <c r="E53" s="99" t="n">
        <v>37.2740963855422</v>
      </c>
      <c r="F53" s="99" t="n">
        <v>51.0252742012399</v>
      </c>
      <c r="G53" s="99" t="n">
        <v>32.7022375215146</v>
      </c>
      <c r="H53" s="99" t="n">
        <v>44.5229681978799</v>
      </c>
      <c r="I53" s="100" t="s">
        <v>69</v>
      </c>
      <c r="J53" s="99" t="n">
        <v>29.9309286262471</v>
      </c>
      <c r="K53" s="99" t="n">
        <v>55.9556786703601</v>
      </c>
      <c r="L53" s="102" t="n">
        <v>40.7632263660017</v>
      </c>
    </row>
    <row r="54" customFormat="false" ht="17.25" hidden="false" customHeight="true" outlineLevel="0" collapsed="false">
      <c r="A54" s="19" t="s">
        <v>90</v>
      </c>
      <c r="B54" s="99" t="n">
        <v>42.130836691159</v>
      </c>
      <c r="C54" s="99" t="n">
        <v>54.7195622435021</v>
      </c>
      <c r="D54" s="99" t="n">
        <v>50.556586270872</v>
      </c>
      <c r="E54" s="99" t="n">
        <v>41.3193185936934</v>
      </c>
      <c r="F54" s="99" t="n">
        <v>39.0625</v>
      </c>
      <c r="G54" s="99" t="n">
        <v>41.3153456998314</v>
      </c>
      <c r="H54" s="99" t="n">
        <v>42.0892494929006</v>
      </c>
      <c r="I54" s="99" t="n">
        <v>42.654028436019</v>
      </c>
      <c r="J54" s="99" t="n">
        <v>27.1348762968875</v>
      </c>
      <c r="K54" s="99" t="n">
        <v>39.7727272727273</v>
      </c>
      <c r="L54" s="102" t="n">
        <v>38.86925795053</v>
      </c>
    </row>
    <row r="55" customFormat="false" ht="17.25" hidden="false" customHeight="true" outlineLevel="0" collapsed="false">
      <c r="A55" s="19" t="s">
        <v>44</v>
      </c>
      <c r="B55" s="99" t="n">
        <v>42.578392868275</v>
      </c>
      <c r="C55" s="99" t="n">
        <v>52.4822695035461</v>
      </c>
      <c r="D55" s="99" t="n">
        <v>48.1000481000481</v>
      </c>
      <c r="E55" s="99" t="n">
        <v>40.1402961808262</v>
      </c>
      <c r="F55" s="99" t="n">
        <v>36.0671936758893</v>
      </c>
      <c r="G55" s="99" t="n">
        <v>37.6202974628172</v>
      </c>
      <c r="H55" s="99" t="n">
        <v>38.0854348944931</v>
      </c>
      <c r="I55" s="99" t="n">
        <v>51.7038777908343</v>
      </c>
      <c r="J55" s="99" t="n">
        <v>46.8883205456095</v>
      </c>
      <c r="K55" s="99" t="n">
        <v>42.1225382932166</v>
      </c>
      <c r="L55" s="102" t="n">
        <v>39.0625</v>
      </c>
    </row>
    <row r="56" customFormat="false" ht="17.25" hidden="false" customHeight="true" outlineLevel="0" collapsed="false">
      <c r="A56" s="32" t="s">
        <v>45</v>
      </c>
      <c r="B56" s="99" t="n">
        <v>44.8542237727386</v>
      </c>
      <c r="C56" s="99" t="n">
        <v>67.1852899575672</v>
      </c>
      <c r="D56" s="99" t="n">
        <v>52.0934761441091</v>
      </c>
      <c r="E56" s="99" t="n">
        <v>36.384096024006</v>
      </c>
      <c r="F56" s="99" t="n">
        <v>38.1418092909535</v>
      </c>
      <c r="G56" s="99" t="n">
        <v>41.4041404140414</v>
      </c>
      <c r="H56" s="99" t="n">
        <v>47.5444096133751</v>
      </c>
      <c r="I56" s="99" t="n">
        <v>47.3876063183475</v>
      </c>
      <c r="J56" s="99" t="n">
        <v>38.9948006932409</v>
      </c>
      <c r="K56" s="99" t="n">
        <v>41.6898276820456</v>
      </c>
      <c r="L56" s="102" t="n">
        <v>43.8432835820896</v>
      </c>
    </row>
    <row r="57" customFormat="false" ht="17.25" hidden="false" customHeight="true" outlineLevel="0" collapsed="false">
      <c r="A57" s="19" t="s">
        <v>46</v>
      </c>
      <c r="B57" s="103" t="n">
        <v>44.7910168434186</v>
      </c>
      <c r="C57" s="103" t="n">
        <v>57.3770491803279</v>
      </c>
      <c r="D57" s="103" t="n">
        <v>45.2793834296725</v>
      </c>
      <c r="E57" s="103" t="n">
        <v>44.810417464573</v>
      </c>
      <c r="F57" s="103" t="n">
        <v>43.1241015812171</v>
      </c>
      <c r="G57" s="103" t="n">
        <v>36.3466915191053</v>
      </c>
      <c r="H57" s="103" t="n">
        <v>51.8716577540107</v>
      </c>
      <c r="I57" s="103" t="n">
        <v>49.59630911188</v>
      </c>
      <c r="J57" s="103" t="n">
        <v>44.0528634361233</v>
      </c>
      <c r="K57" s="103" t="n">
        <v>38.1720430107527</v>
      </c>
      <c r="L57" s="104" t="n">
        <v>33.4346504559271</v>
      </c>
    </row>
    <row r="58" customFormat="false" ht="17.25" hidden="false" customHeight="true" outlineLevel="0" collapsed="false">
      <c r="A58" s="105" t="s">
        <v>47</v>
      </c>
      <c r="B58" s="103" t="n">
        <v>37.2087273626306</v>
      </c>
      <c r="C58" s="99" t="n">
        <v>48.7646293888166</v>
      </c>
      <c r="D58" s="99" t="n">
        <v>40.7695831424645</v>
      </c>
      <c r="E58" s="99" t="n">
        <v>34.1981132075472</v>
      </c>
      <c r="F58" s="99" t="n">
        <v>41.8848167539267</v>
      </c>
      <c r="G58" s="99" t="n">
        <v>37.593984962406</v>
      </c>
      <c r="H58" s="99" t="n">
        <v>32.1264660887302</v>
      </c>
      <c r="I58" s="99" t="n">
        <v>34.1981132075472</v>
      </c>
      <c r="J58" s="99" t="n">
        <v>35.3390639923591</v>
      </c>
      <c r="K58" s="99" t="n">
        <v>30.4844855743059</v>
      </c>
      <c r="L58" s="102" t="n">
        <v>35.9848484848485</v>
      </c>
    </row>
    <row r="59" customFormat="false" ht="17.25" hidden="false" customHeight="true" outlineLevel="0" collapsed="false">
      <c r="A59" s="19" t="s">
        <v>48</v>
      </c>
      <c r="B59" s="103" t="n">
        <v>40.3710812539987</v>
      </c>
      <c r="C59" s="99" t="n">
        <v>48.6486486486487</v>
      </c>
      <c r="D59" s="99" t="n">
        <v>45.1950523311132</v>
      </c>
      <c r="E59" s="99" t="n">
        <v>32.0769847634322</v>
      </c>
      <c r="F59" s="99" t="n">
        <v>39.5738203957382</v>
      </c>
      <c r="G59" s="99" t="n">
        <v>38.6571719226857</v>
      </c>
      <c r="H59" s="99" t="n">
        <v>45.3074433656958</v>
      </c>
      <c r="I59" s="99" t="n">
        <v>38.6869871043376</v>
      </c>
      <c r="J59" s="99" t="n">
        <v>42.0168067226891</v>
      </c>
      <c r="K59" s="99" t="n">
        <v>40.5924300603401</v>
      </c>
      <c r="L59" s="102" t="n">
        <v>32.032032032032</v>
      </c>
      <c r="M59" s="106"/>
      <c r="N59" s="106"/>
    </row>
    <row r="60" s="106" customFormat="true" ht="17.25" hidden="false" customHeight="true" outlineLevel="0" collapsed="false">
      <c r="A60" s="19" t="s">
        <v>49</v>
      </c>
      <c r="B60" s="103" t="n">
        <v>39.1530944625407</v>
      </c>
      <c r="C60" s="99" t="n">
        <v>49.0006447453256</v>
      </c>
      <c r="D60" s="99" t="n">
        <v>40.6811731315043</v>
      </c>
      <c r="E60" s="99" t="n">
        <v>36.1192776144477</v>
      </c>
      <c r="F60" s="99" t="n">
        <v>39.7553516819572</v>
      </c>
      <c r="G60" s="99" t="n">
        <v>26.8924302788845</v>
      </c>
      <c r="H60" s="99" t="n">
        <v>42.4731182795699</v>
      </c>
      <c r="I60" s="99" t="n">
        <v>39.7877984084881</v>
      </c>
      <c r="J60" s="99" t="n">
        <v>41.2890231621349</v>
      </c>
      <c r="K60" s="99" t="n">
        <v>34.8066298342541</v>
      </c>
      <c r="L60" s="102" t="n">
        <v>38.0021715526602</v>
      </c>
    </row>
    <row r="61" customFormat="false" ht="17.25" hidden="false" customHeight="true" outlineLevel="0" collapsed="false">
      <c r="A61" s="19" t="s">
        <v>50</v>
      </c>
      <c r="B61" s="103" t="n">
        <v>40.7141890977952</v>
      </c>
      <c r="C61" s="99" t="n">
        <v>62.7084723148766</v>
      </c>
      <c r="D61" s="99" t="n">
        <v>39.647577092511</v>
      </c>
      <c r="E61" s="99" t="n">
        <v>40.6952098346757</v>
      </c>
      <c r="F61" s="99" t="n">
        <v>33.1262939958592</v>
      </c>
      <c r="G61" s="99" t="n">
        <v>35.1075877689694</v>
      </c>
      <c r="H61" s="99" t="n">
        <v>38.7464387464387</v>
      </c>
      <c r="I61" s="99" t="n">
        <v>42.5240054869685</v>
      </c>
      <c r="J61" s="99" t="n">
        <v>38.2932166301969</v>
      </c>
      <c r="K61" s="99" t="n">
        <v>36.9728480647025</v>
      </c>
      <c r="L61" s="102" t="n">
        <v>40.3825717321998</v>
      </c>
    </row>
    <row r="62" customFormat="false" ht="17.25" hidden="false" customHeight="true" outlineLevel="0" collapsed="false">
      <c r="A62" s="19" t="s">
        <v>51</v>
      </c>
      <c r="B62" s="103" t="n">
        <v>35.6792144026187</v>
      </c>
      <c r="C62" s="99" t="n">
        <v>44.3349753694581</v>
      </c>
      <c r="D62" s="99" t="n">
        <v>37.6266280752533</v>
      </c>
      <c r="E62" s="99" t="n">
        <v>33.4448160535117</v>
      </c>
      <c r="F62" s="99" t="n">
        <v>36.3820111167256</v>
      </c>
      <c r="G62" s="99" t="n">
        <v>32</v>
      </c>
      <c r="H62" s="99" t="n">
        <v>39.3318965517241</v>
      </c>
      <c r="I62" s="99" t="n">
        <v>33.0882352941176</v>
      </c>
      <c r="J62" s="99" t="n">
        <v>31.8543799772469</v>
      </c>
      <c r="K62" s="99" t="n">
        <v>29.4608115619789</v>
      </c>
      <c r="L62" s="102" t="n">
        <v>34.6232179226069</v>
      </c>
    </row>
    <row r="63" customFormat="false" ht="17.25" hidden="false" customHeight="true" outlineLevel="0" collapsed="false">
      <c r="A63" s="19" t="s">
        <v>52</v>
      </c>
      <c r="B63" s="103" t="n">
        <v>36.9976751909665</v>
      </c>
      <c r="C63" s="99" t="n">
        <v>43.3417085427136</v>
      </c>
      <c r="D63" s="99" t="n">
        <v>37.2492836676218</v>
      </c>
      <c r="E63" s="99" t="n">
        <v>36.0669815371404</v>
      </c>
      <c r="F63" s="99" t="n">
        <v>40.9538621047175</v>
      </c>
      <c r="G63" s="99" t="n">
        <v>28.3768444948922</v>
      </c>
      <c r="H63" s="99" t="n">
        <v>37.4510899944103</v>
      </c>
      <c r="I63" s="99" t="n">
        <v>38.2585751978892</v>
      </c>
      <c r="J63" s="99" t="n">
        <v>40.5701754385965</v>
      </c>
      <c r="K63" s="99" t="n">
        <v>31.1262026032824</v>
      </c>
      <c r="L63" s="102" t="n">
        <v>33.8645418326693</v>
      </c>
    </row>
    <row r="64" customFormat="false" ht="17.25" hidden="false" customHeight="true" outlineLevel="0" collapsed="false">
      <c r="A64" s="19" t="s">
        <v>53</v>
      </c>
      <c r="B64" s="103" t="n">
        <v>32.3316602568281</v>
      </c>
      <c r="C64" s="99" t="n">
        <v>39.8593200468933</v>
      </c>
      <c r="D64" s="99" t="n">
        <v>28.6638927415626</v>
      </c>
      <c r="E64" s="99" t="n">
        <v>31.2104597216364</v>
      </c>
      <c r="F64" s="99" t="n">
        <v>36.870951669158</v>
      </c>
      <c r="G64" s="99" t="n">
        <v>32.2952710495963</v>
      </c>
      <c r="H64" s="99" t="n">
        <v>33.9168490153173</v>
      </c>
      <c r="I64" s="99" t="n">
        <v>27.710843373494</v>
      </c>
      <c r="J64" s="99" t="n">
        <v>35.0877192982456</v>
      </c>
      <c r="K64" s="99" t="n">
        <v>24.79815455594</v>
      </c>
      <c r="L64" s="102" t="n">
        <v>32.5027085590466</v>
      </c>
    </row>
    <row r="65" customFormat="false" ht="17.25" hidden="false" customHeight="true" outlineLevel="0" collapsed="false">
      <c r="A65" s="19" t="s">
        <v>54</v>
      </c>
      <c r="B65" s="103" t="n">
        <v>31.2541739014291</v>
      </c>
      <c r="C65" s="103" t="n">
        <v>31.8627450980392</v>
      </c>
      <c r="D65" s="103" t="n">
        <v>34.3529411764706</v>
      </c>
      <c r="E65" s="103" t="n">
        <v>26.3042525208242</v>
      </c>
      <c r="F65" s="103" t="n">
        <v>33.2629355860612</v>
      </c>
      <c r="G65" s="103" t="n">
        <v>37.6028202115159</v>
      </c>
      <c r="H65" s="103" t="n">
        <v>33.6889387984279</v>
      </c>
      <c r="I65" s="103" t="n">
        <v>25.2206809583859</v>
      </c>
      <c r="J65" s="103" t="n">
        <v>28.9855072463768</v>
      </c>
      <c r="K65" s="103" t="n">
        <v>31.6091954022988</v>
      </c>
      <c r="L65" s="104" t="n">
        <v>27.5510204081633</v>
      </c>
    </row>
    <row r="66" customFormat="false" ht="17.25" hidden="false" customHeight="true" outlineLevel="0" collapsed="false">
      <c r="A66" s="19" t="s">
        <v>55</v>
      </c>
      <c r="B66" s="103" t="n">
        <v>29.1792912659729</v>
      </c>
      <c r="C66" s="103" t="n">
        <v>31.5265486725664</v>
      </c>
      <c r="D66" s="103" t="n">
        <v>30.9178743961353</v>
      </c>
      <c r="E66" s="103" t="n">
        <v>26.5448215839861</v>
      </c>
      <c r="F66" s="103" t="n">
        <v>22.0110055027514</v>
      </c>
      <c r="G66" s="103" t="n">
        <v>18.161180476731</v>
      </c>
      <c r="H66" s="103" t="n">
        <v>36.3236103467254</v>
      </c>
      <c r="I66" s="103" t="n">
        <v>38.3631713554987</v>
      </c>
      <c r="J66" s="103" t="n">
        <v>26.8378063010502</v>
      </c>
      <c r="K66" s="103" t="n">
        <v>28.4718187100523</v>
      </c>
      <c r="L66" s="104" t="n">
        <v>34.7734457323498</v>
      </c>
    </row>
    <row r="67" customFormat="false" ht="17.25" hidden="false" customHeight="true" outlineLevel="0" collapsed="false">
      <c r="A67" s="19" t="s">
        <v>56</v>
      </c>
      <c r="B67" s="103" t="n">
        <v>33.6112037345782</v>
      </c>
      <c r="C67" s="103" t="n">
        <v>38.3314543404735</v>
      </c>
      <c r="D67" s="103" t="n">
        <v>36.144578313253</v>
      </c>
      <c r="E67" s="103" t="n">
        <v>36.0198108959928</v>
      </c>
      <c r="F67" s="103" t="n">
        <v>30.3186022610483</v>
      </c>
      <c r="G67" s="103" t="n">
        <v>35.8467243510507</v>
      </c>
      <c r="H67" s="103" t="n">
        <v>29.7872340425532</v>
      </c>
      <c r="I67" s="103" t="n">
        <v>36.6161616161616</v>
      </c>
      <c r="J67" s="103" t="n">
        <v>32.4909747292419</v>
      </c>
      <c r="K67" s="103" t="n">
        <v>25.7703081232493</v>
      </c>
      <c r="L67" s="104" t="n">
        <v>39.3782383419689</v>
      </c>
    </row>
    <row r="68" customFormat="false" ht="17.25" hidden="false" customHeight="true" outlineLevel="0" collapsed="false">
      <c r="A68" s="19" t="s">
        <v>57</v>
      </c>
      <c r="B68" s="103" t="n">
        <v>29.8667380968325</v>
      </c>
      <c r="C68" s="103" t="n">
        <v>40.5701754385965</v>
      </c>
      <c r="D68" s="103" t="n">
        <v>33.0165082541271</v>
      </c>
      <c r="E68" s="103" t="n">
        <v>27.1370420624152</v>
      </c>
      <c r="F68" s="103" t="n">
        <v>28.8169868554095</v>
      </c>
      <c r="G68" s="103" t="n">
        <v>35.8090185676393</v>
      </c>
      <c r="H68" s="103" t="n">
        <v>24.9601699415826</v>
      </c>
      <c r="I68" s="103" t="n">
        <v>27.0967741935484</v>
      </c>
      <c r="J68" s="103" t="n">
        <v>27.2189349112426</v>
      </c>
      <c r="K68" s="103" t="n">
        <v>22.8739002932551</v>
      </c>
      <c r="L68" s="104" t="n">
        <v>33.3680917622524</v>
      </c>
    </row>
    <row r="69" customFormat="false" ht="17.25" hidden="false" customHeight="true" outlineLevel="0" collapsed="false">
      <c r="A69" s="19" t="s">
        <v>58</v>
      </c>
      <c r="B69" s="103" t="n">
        <v>29.7892147084248</v>
      </c>
      <c r="C69" s="103" t="n">
        <v>39.0070921985816</v>
      </c>
      <c r="D69" s="103" t="n">
        <v>33.69140625</v>
      </c>
      <c r="E69" s="103" t="n">
        <v>28.0976508521419</v>
      </c>
      <c r="F69" s="103" t="n">
        <v>37.5321336760925</v>
      </c>
      <c r="G69" s="103" t="n">
        <v>18.3823529411765</v>
      </c>
      <c r="H69" s="103" t="n">
        <v>22.9257641921397</v>
      </c>
      <c r="I69" s="103" t="n">
        <v>30.2613480055021</v>
      </c>
      <c r="J69" s="103" t="n">
        <v>26.2828535669587</v>
      </c>
      <c r="K69" s="103" t="n">
        <v>25.0142126208073</v>
      </c>
      <c r="L69" s="104" t="n">
        <v>24.7933884297521</v>
      </c>
    </row>
    <row r="70" customFormat="false" ht="17.25" hidden="false" customHeight="true" outlineLevel="0" collapsed="false">
      <c r="A70" s="19" t="s">
        <v>59</v>
      </c>
      <c r="B70" s="103" t="n">
        <v>28.7</v>
      </c>
      <c r="C70" s="103" t="n">
        <v>34.5368916797488</v>
      </c>
      <c r="D70" s="103" t="n">
        <v>24</v>
      </c>
      <c r="E70" s="103" t="n">
        <v>32.0998662505573</v>
      </c>
      <c r="F70" s="103" t="n">
        <v>26.1175288799598</v>
      </c>
      <c r="G70" s="103" t="n">
        <v>28.7859824780976</v>
      </c>
      <c r="H70" s="103" t="n">
        <v>25.4</v>
      </c>
      <c r="I70" s="103" t="n">
        <v>22.2222222222222</v>
      </c>
      <c r="J70" s="103" t="n">
        <v>34.2717258261934</v>
      </c>
      <c r="K70" s="103" t="n">
        <v>27.7610138805069</v>
      </c>
      <c r="L70" s="104" t="n">
        <v>31.7297850562948</v>
      </c>
    </row>
    <row r="71" customFormat="false" ht="17.25" hidden="false" customHeight="true" outlineLevel="0" collapsed="false">
      <c r="A71" s="19" t="s">
        <v>60</v>
      </c>
      <c r="B71" s="103" t="n">
        <v>28.3716283716284</v>
      </c>
      <c r="C71" s="103" t="n">
        <v>40.4505888376856</v>
      </c>
      <c r="D71" s="103" t="n">
        <v>28.0952380952381</v>
      </c>
      <c r="E71" s="103" t="n">
        <v>30.0820419325433</v>
      </c>
      <c r="F71" s="103" t="n">
        <v>30.7534597642235</v>
      </c>
      <c r="G71" s="103" t="n">
        <v>17.1277997364954</v>
      </c>
      <c r="H71" s="103" t="n">
        <v>29.305912596401</v>
      </c>
      <c r="I71" s="103" t="n">
        <v>22.7272727272727</v>
      </c>
      <c r="J71" s="103" t="n">
        <v>25.3485424588086</v>
      </c>
      <c r="K71" s="103" t="n">
        <v>24.1460541813899</v>
      </c>
      <c r="L71" s="104" t="n">
        <v>16.5631469979296</v>
      </c>
    </row>
    <row r="72" customFormat="false" ht="17.25" hidden="false" customHeight="true" outlineLevel="0" collapsed="false">
      <c r="A72" s="19" t="s">
        <v>61</v>
      </c>
      <c r="B72" s="103" t="n">
        <v>23.9470936303516</v>
      </c>
      <c r="C72" s="103" t="n">
        <v>33.1274564851207</v>
      </c>
      <c r="D72" s="103" t="n">
        <v>28.391167192429</v>
      </c>
      <c r="E72" s="103" t="n">
        <v>21.7487794052375</v>
      </c>
      <c r="F72" s="103" t="n">
        <v>18.05629314923</v>
      </c>
      <c r="G72" s="103" t="n">
        <v>31.25</v>
      </c>
      <c r="H72" s="103" t="n">
        <v>22.8723404255319</v>
      </c>
      <c r="I72" s="103" t="n">
        <v>20.9267563527653</v>
      </c>
      <c r="J72" s="103" t="n">
        <v>18.89338731444</v>
      </c>
      <c r="K72" s="103" t="n">
        <v>20.5607476635514</v>
      </c>
      <c r="L72" s="104" t="n">
        <v>22.9508196721311</v>
      </c>
    </row>
    <row r="73" customFormat="false" ht="17.25" hidden="false" customHeight="true" outlineLevel="0" collapsed="false">
      <c r="A73" s="19" t="s">
        <v>62</v>
      </c>
      <c r="B73" s="103" t="n">
        <v>28.2640793081628</v>
      </c>
      <c r="C73" s="103" t="n">
        <v>38.5241454150841</v>
      </c>
      <c r="D73" s="103" t="n">
        <v>23.4131113423517</v>
      </c>
      <c r="E73" s="103" t="n">
        <v>23.7551393330288</v>
      </c>
      <c r="F73" s="103" t="n">
        <v>30.1507537688442</v>
      </c>
      <c r="G73" s="103" t="n">
        <v>25.2100840336134</v>
      </c>
      <c r="H73" s="103" t="n">
        <v>33.8137472283814</v>
      </c>
      <c r="I73" s="103" t="n">
        <v>29.6875</v>
      </c>
      <c r="J73" s="103" t="n">
        <v>34.9462365591398</v>
      </c>
      <c r="K73" s="103" t="n">
        <v>22.4852071005917</v>
      </c>
      <c r="L73" s="104" t="n">
        <v>20.3160270880361</v>
      </c>
    </row>
    <row r="74" customFormat="false" ht="17.25" hidden="false" customHeight="true" outlineLevel="0" collapsed="false">
      <c r="A74" s="37" t="s">
        <v>63</v>
      </c>
      <c r="B74" s="107" t="n">
        <f aca="false">IF(SUM('3-自然'!B39,'3-人工'!B39)='1 年次別，死産数・死産率・死産性比'!C57,SUM('3-自然'!B74,'3-人工'!B74),"「不詳」があり合計が合いません。")</f>
        <v>25.4524054730028</v>
      </c>
      <c r="C74" s="108" t="n">
        <f aca="false">SUM('3-自然'!C74,'3-人工'!C74)</f>
        <v>43.3351618211739</v>
      </c>
      <c r="D74" s="108" t="n">
        <f aca="false">SUM('3-自然'!D74,'3-人工'!D74)</f>
        <v>19.6390658174098</v>
      </c>
      <c r="E74" s="108" t="n">
        <f aca="false">SUM('3-自然'!E74,'3-人工'!E74)</f>
        <v>26.5748031496063</v>
      </c>
      <c r="F74" s="108" t="n">
        <f aca="false">SUM('3-自然'!F74,'3-人工'!F74)</f>
        <v>20.0458190148912</v>
      </c>
      <c r="G74" s="108" t="n">
        <f aca="false">SUM('3-自然'!G74,'3-人工'!G74)</f>
        <v>23.6336779911374</v>
      </c>
      <c r="H74" s="108" t="n">
        <f aca="false">SUM('3-自然'!H74,'3-人工'!H74)</f>
        <v>21.5241419429901</v>
      </c>
      <c r="I74" s="108" t="n">
        <f aca="false">SUM('3-自然'!I74,'3-人工'!I74)</f>
        <v>15.2905198776758</v>
      </c>
      <c r="J74" s="108" t="n">
        <f aca="false">SUM('3-自然'!J74,'3-人工'!J74)</f>
        <v>33.1325301204819</v>
      </c>
      <c r="K74" s="108" t="n">
        <f aca="false">SUM('3-自然'!K74,'3-人工'!K74)</f>
        <v>25.4777070063694</v>
      </c>
      <c r="L74" s="109" t="n">
        <f aca="false">SUM('3-自然'!L74,'3-人工'!L74)</f>
        <v>19.3939393939394</v>
      </c>
    </row>
    <row r="75" s="1" customFormat="true" ht="17.25" hidden="false" customHeight="true" outlineLevel="0" collapsed="false">
      <c r="A75" s="110"/>
      <c r="B75" s="111"/>
      <c r="C75" s="111"/>
      <c r="D75" s="110"/>
      <c r="F75" s="111"/>
      <c r="G75" s="111"/>
      <c r="H75" s="110"/>
      <c r="J75" s="111"/>
      <c r="K75" s="111"/>
      <c r="L75" s="111"/>
    </row>
    <row r="76" customFormat="false" ht="13.5" hidden="false" customHeight="false" outlineLevel="0" collapsed="false">
      <c r="A76" s="112"/>
      <c r="B76" s="43"/>
      <c r="C76" s="43"/>
      <c r="D76" s="43"/>
      <c r="E76" s="43"/>
      <c r="F76" s="43"/>
      <c r="G76" s="43"/>
      <c r="H76" s="43"/>
      <c r="I76" s="43"/>
      <c r="J76" s="43"/>
      <c r="K76" s="43"/>
    </row>
    <row r="77" customFormat="false" ht="13.5" hidden="false" customHeight="false" outlineLevel="0" collapsed="false">
      <c r="A77" s="112"/>
      <c r="B77" s="43"/>
      <c r="C77" s="43"/>
      <c r="D77" s="43"/>
      <c r="E77" s="43"/>
      <c r="F77" s="43"/>
      <c r="G77" s="43"/>
      <c r="H77" s="43"/>
      <c r="I77" s="43"/>
      <c r="J77" s="43"/>
      <c r="K77" s="43"/>
    </row>
    <row r="78" customFormat="false" ht="13.5" hidden="false" customHeight="false" outlineLevel="0" collapsed="false">
      <c r="A78" s="112"/>
      <c r="B78" s="43"/>
      <c r="C78" s="43"/>
      <c r="D78" s="43"/>
      <c r="E78" s="43"/>
      <c r="F78" s="43"/>
      <c r="G78" s="43"/>
      <c r="H78" s="43"/>
      <c r="I78" s="43"/>
      <c r="J78" s="43"/>
      <c r="K78" s="43"/>
    </row>
    <row r="79" customFormat="false" ht="13.5" hidden="false" customHeight="false" outlineLevel="0" collapsed="false">
      <c r="A79" s="112"/>
      <c r="B79" s="43"/>
      <c r="C79" s="43"/>
      <c r="D79" s="43"/>
      <c r="E79" s="43"/>
      <c r="F79" s="43"/>
      <c r="G79" s="43"/>
      <c r="H79" s="43"/>
      <c r="I79" s="43"/>
      <c r="J79" s="43"/>
      <c r="K79" s="43"/>
    </row>
    <row r="80" customFormat="false" ht="13.5" hidden="false" customHeight="false" outlineLevel="0" collapsed="false">
      <c r="A80" s="112"/>
      <c r="B80" s="43"/>
      <c r="C80" s="43"/>
      <c r="D80" s="43"/>
      <c r="E80" s="43"/>
      <c r="F80" s="43"/>
      <c r="G80" s="43"/>
      <c r="H80" s="43"/>
      <c r="I80" s="43"/>
      <c r="J80" s="43"/>
      <c r="K80" s="43"/>
    </row>
    <row r="81" customFormat="false" ht="13.5" hidden="false" customHeight="false" outlineLevel="0" collapsed="false">
      <c r="A81" s="112"/>
      <c r="B81" s="43"/>
      <c r="C81" s="43"/>
      <c r="D81" s="43"/>
      <c r="E81" s="43"/>
      <c r="F81" s="43"/>
      <c r="G81" s="43"/>
      <c r="H81" s="43"/>
      <c r="I81" s="43"/>
      <c r="J81" s="43"/>
      <c r="K81" s="43"/>
    </row>
    <row r="82" customFormat="false" ht="13.5" hidden="false" customHeight="false" outlineLevel="0" collapsed="false">
      <c r="A82" s="112"/>
      <c r="B82" s="43"/>
      <c r="C82" s="43"/>
      <c r="D82" s="43"/>
      <c r="E82" s="43"/>
      <c r="F82" s="43"/>
      <c r="G82" s="43"/>
      <c r="H82" s="43"/>
      <c r="I82" s="43"/>
      <c r="J82" s="43"/>
      <c r="K82" s="43"/>
    </row>
  </sheetData>
  <mergeCells count="2">
    <mergeCell ref="B5:L5"/>
    <mergeCell ref="B40:L40"/>
  </mergeCells>
  <printOptions headings="false" gridLines="false" gridLinesSet="true" horizontalCentered="false" verticalCentered="false"/>
  <pageMargins left="0.779861111111111" right="0.279861111111111" top="0.990277777777778" bottom="0.779861111111111" header="0.511811023622047" footer="0.511811023622047"/>
  <pageSetup paperSize="9" scale="100" fitToWidth="1" fitToHeight="1" pageOrder="overThenDown" orientation="portrait" blackAndWhite="false" draft="false" cellComments="none" horizontalDpi="300" verticalDpi="300" copies="1"/>
  <headerFooter differentFirst="false" differentOddEven="false">
    <oddHeader/>
    <odd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X87"/>
  <sheetViews>
    <sheetView showFormulas="false" showGridLines="true" showRowColHeaders="true" showZeros="true" rightToLeft="false" tabSelected="false" showOutlineSymbols="true" defaultGridColor="true" view="normal" topLeftCell="A69" colorId="64" zoomScale="100" zoomScaleNormal="100" zoomScalePageLayoutView="100" workbookViewId="0">
      <selection pane="topLeft" activeCell="A75" activeCellId="0" sqref="A75"/>
    </sheetView>
  </sheetViews>
  <sheetFormatPr defaultColWidth="9.00390625" defaultRowHeight="13.5" customHeight="false" zeroHeight="false" outlineLevelRow="0" outlineLevelCol="0"/>
  <cols>
    <col collapsed="false" customWidth="true" hidden="false" outlineLevel="0" max="1" min="1" style="70" width="14.13"/>
    <col collapsed="false" customWidth="true" hidden="false" outlineLevel="0" max="2" min="2" style="0" width="7.63"/>
    <col collapsed="false" customWidth="true" hidden="false" outlineLevel="0" max="11" min="3" style="0" width="6.76"/>
    <col collapsed="false" customWidth="true" hidden="false" outlineLevel="0" max="12" min="12" style="43" width="6.76"/>
    <col collapsed="false" customWidth="false" hidden="false" outlineLevel="0" max="13" min="13" style="71" width="9"/>
    <col collapsed="false" customWidth="true" hidden="false" outlineLevel="0" max="14" min="14" style="71" width="6.26"/>
    <col collapsed="false" customWidth="true" hidden="false" outlineLevel="0" max="20" min="15" style="71" width="5"/>
    <col collapsed="false" customWidth="true" hidden="false" outlineLevel="0" max="21" min="21" style="71" width="4.76"/>
    <col collapsed="false" customWidth="true" hidden="false" outlineLevel="0" max="24" min="22" style="71" width="5"/>
    <col collapsed="false" customWidth="true" hidden="false" outlineLevel="0" max="25" min="25" style="71" width="8.76"/>
    <col collapsed="false" customWidth="false" hidden="false" outlineLevel="0" max="16384" min="26" style="71" width="9"/>
  </cols>
  <sheetData>
    <row r="1" customFormat="false" ht="13.8" hidden="false" customHeight="false" outlineLevel="0" collapsed="false">
      <c r="A1" s="72" t="s">
        <v>94</v>
      </c>
      <c r="B1" s="113"/>
      <c r="C1" s="113"/>
      <c r="D1" s="113"/>
      <c r="E1" s="113"/>
    </row>
    <row r="2" customFormat="false" ht="9" hidden="false" customHeight="true" outlineLevel="0" collapsed="false">
      <c r="A2" s="72"/>
      <c r="B2" s="113"/>
      <c r="C2" s="113"/>
      <c r="D2" s="113"/>
      <c r="E2" s="113"/>
    </row>
    <row r="3" customFormat="false" ht="21.75" hidden="false" customHeight="true" outlineLevel="0" collapsed="false">
      <c r="A3" s="75" t="s">
        <v>95</v>
      </c>
    </row>
    <row r="4" customFormat="false" ht="18" hidden="false" customHeight="true" outlineLevel="0" collapsed="false">
      <c r="A4" s="76" t="s">
        <v>75</v>
      </c>
      <c r="B4" s="9" t="s">
        <v>7</v>
      </c>
      <c r="C4" s="9" t="s">
        <v>76</v>
      </c>
      <c r="D4" s="9" t="s">
        <v>77</v>
      </c>
      <c r="E4" s="9" t="s">
        <v>78</v>
      </c>
      <c r="F4" s="9" t="s">
        <v>79</v>
      </c>
      <c r="G4" s="9" t="s">
        <v>80</v>
      </c>
      <c r="H4" s="9" t="s">
        <v>81</v>
      </c>
      <c r="I4" s="9" t="s">
        <v>82</v>
      </c>
      <c r="J4" s="9" t="s">
        <v>83</v>
      </c>
      <c r="K4" s="9" t="s">
        <v>84</v>
      </c>
      <c r="L4" s="10" t="s">
        <v>85</v>
      </c>
    </row>
    <row r="5" customFormat="false" ht="18" hidden="false" customHeight="true" outlineLevel="0" collapsed="false">
      <c r="A5" s="77"/>
      <c r="B5" s="78" t="s">
        <v>96</v>
      </c>
      <c r="C5" s="78"/>
      <c r="D5" s="78"/>
      <c r="E5" s="78"/>
      <c r="F5" s="78"/>
      <c r="G5" s="78"/>
      <c r="H5" s="78"/>
      <c r="I5" s="78"/>
      <c r="J5" s="78"/>
      <c r="K5" s="78"/>
      <c r="L5" s="78"/>
    </row>
    <row r="6" customFormat="false" ht="18" hidden="true" customHeight="true" outlineLevel="0" collapsed="false">
      <c r="A6" s="19" t="s">
        <v>30</v>
      </c>
      <c r="B6" s="114" t="n">
        <v>539</v>
      </c>
      <c r="C6" s="79" t="n">
        <v>65</v>
      </c>
      <c r="D6" s="79" t="n">
        <v>58</v>
      </c>
      <c r="E6" s="79" t="n">
        <v>75</v>
      </c>
      <c r="F6" s="79" t="n">
        <v>85</v>
      </c>
      <c r="G6" s="80" t="s">
        <v>12</v>
      </c>
      <c r="H6" s="79" t="n">
        <v>75</v>
      </c>
      <c r="I6" s="80" t="s">
        <v>12</v>
      </c>
      <c r="J6" s="79" t="n">
        <v>51</v>
      </c>
      <c r="K6" s="79" t="n">
        <v>130</v>
      </c>
      <c r="L6" s="81" t="s">
        <v>12</v>
      </c>
    </row>
    <row r="7" customFormat="false" ht="18" hidden="true" customHeight="true" outlineLevel="0" collapsed="false">
      <c r="A7" s="32" t="s">
        <v>86</v>
      </c>
      <c r="B7" s="114" t="n">
        <v>472</v>
      </c>
      <c r="C7" s="79" t="n">
        <v>51</v>
      </c>
      <c r="D7" s="79" t="n">
        <v>69</v>
      </c>
      <c r="E7" s="79" t="n">
        <v>55</v>
      </c>
      <c r="F7" s="79" t="n">
        <v>84</v>
      </c>
      <c r="G7" s="80" t="s">
        <v>12</v>
      </c>
      <c r="H7" s="79" t="n">
        <v>73</v>
      </c>
      <c r="I7" s="80" t="s">
        <v>12</v>
      </c>
      <c r="J7" s="79" t="n">
        <v>35</v>
      </c>
      <c r="K7" s="79" t="n">
        <v>105</v>
      </c>
      <c r="L7" s="81" t="s">
        <v>12</v>
      </c>
    </row>
    <row r="8" customFormat="false" ht="18" hidden="true" customHeight="true" outlineLevel="0" collapsed="false">
      <c r="A8" s="32" t="s">
        <v>87</v>
      </c>
      <c r="B8" s="114" t="n">
        <v>451</v>
      </c>
      <c r="C8" s="79" t="n">
        <v>47</v>
      </c>
      <c r="D8" s="79" t="n">
        <v>60</v>
      </c>
      <c r="E8" s="79" t="n">
        <v>70</v>
      </c>
      <c r="F8" s="79" t="n">
        <v>66</v>
      </c>
      <c r="G8" s="80" t="s">
        <v>12</v>
      </c>
      <c r="H8" s="79" t="n">
        <v>87</v>
      </c>
      <c r="I8" s="80" t="s">
        <v>12</v>
      </c>
      <c r="J8" s="79" t="n">
        <v>34</v>
      </c>
      <c r="K8" s="79" t="n">
        <v>87</v>
      </c>
      <c r="L8" s="81" t="s">
        <v>12</v>
      </c>
    </row>
    <row r="9" customFormat="false" ht="18" hidden="true" customHeight="true" outlineLevel="0" collapsed="false">
      <c r="A9" s="32" t="s">
        <v>88</v>
      </c>
      <c r="B9" s="114" t="n">
        <v>361</v>
      </c>
      <c r="C9" s="79" t="n">
        <v>45</v>
      </c>
      <c r="D9" s="79" t="n">
        <v>43</v>
      </c>
      <c r="E9" s="79" t="n">
        <v>63</v>
      </c>
      <c r="F9" s="79" t="n">
        <v>59</v>
      </c>
      <c r="G9" s="83" t="s">
        <v>12</v>
      </c>
      <c r="H9" s="79" t="n">
        <v>49</v>
      </c>
      <c r="I9" s="83" t="s">
        <v>12</v>
      </c>
      <c r="J9" s="79" t="n">
        <v>32</v>
      </c>
      <c r="K9" s="79" t="n">
        <v>70</v>
      </c>
      <c r="L9" s="84" t="s">
        <v>12</v>
      </c>
    </row>
    <row r="10" customFormat="false" ht="18" hidden="true" customHeight="true" outlineLevel="0" collapsed="false">
      <c r="A10" s="19" t="s">
        <v>34</v>
      </c>
      <c r="B10" s="114" t="n">
        <v>346</v>
      </c>
      <c r="C10" s="79" t="n">
        <v>31</v>
      </c>
      <c r="D10" s="79" t="n">
        <v>39</v>
      </c>
      <c r="E10" s="79" t="n">
        <v>66</v>
      </c>
      <c r="F10" s="115" t="n">
        <v>69</v>
      </c>
      <c r="G10" s="83" t="s">
        <v>12</v>
      </c>
      <c r="H10" s="79" t="n">
        <v>46</v>
      </c>
      <c r="I10" s="83" t="s">
        <v>12</v>
      </c>
      <c r="J10" s="79" t="n">
        <v>29</v>
      </c>
      <c r="K10" s="116" t="n">
        <v>66</v>
      </c>
      <c r="L10" s="84" t="s">
        <v>12</v>
      </c>
    </row>
    <row r="11" customFormat="false" ht="18" hidden="true" customHeight="true" outlineLevel="0" collapsed="false">
      <c r="A11" s="19" t="s">
        <v>35</v>
      </c>
      <c r="B11" s="114" t="n">
        <v>399</v>
      </c>
      <c r="C11" s="79" t="n">
        <v>40</v>
      </c>
      <c r="D11" s="79" t="n">
        <v>54</v>
      </c>
      <c r="E11" s="79" t="n">
        <v>62</v>
      </c>
      <c r="F11" s="79" t="n">
        <v>46</v>
      </c>
      <c r="G11" s="79" t="n">
        <v>29</v>
      </c>
      <c r="H11" s="79" t="n">
        <v>53</v>
      </c>
      <c r="I11" s="83" t="s">
        <v>12</v>
      </c>
      <c r="J11" s="79" t="n">
        <v>27</v>
      </c>
      <c r="K11" s="79" t="n">
        <v>49</v>
      </c>
      <c r="L11" s="88" t="n">
        <v>39</v>
      </c>
    </row>
    <row r="12" customFormat="false" ht="18" hidden="true" customHeight="true" outlineLevel="0" collapsed="false">
      <c r="A12" s="19" t="s">
        <v>36</v>
      </c>
      <c r="B12" s="114" t="n">
        <v>324</v>
      </c>
      <c r="C12" s="79" t="n">
        <v>20</v>
      </c>
      <c r="D12" s="79" t="n">
        <v>34</v>
      </c>
      <c r="E12" s="79" t="n">
        <v>51</v>
      </c>
      <c r="F12" s="79" t="n">
        <v>48</v>
      </c>
      <c r="G12" s="79" t="n">
        <v>18</v>
      </c>
      <c r="H12" s="79" t="n">
        <v>51</v>
      </c>
      <c r="I12" s="83" t="s">
        <v>12</v>
      </c>
      <c r="J12" s="79" t="n">
        <v>28</v>
      </c>
      <c r="K12" s="79" t="n">
        <v>41</v>
      </c>
      <c r="L12" s="88" t="n">
        <v>33</v>
      </c>
    </row>
    <row r="13" customFormat="false" ht="18" hidden="true" customHeight="true" outlineLevel="0" collapsed="false">
      <c r="A13" s="19" t="s">
        <v>37</v>
      </c>
      <c r="B13" s="114" t="n">
        <v>325</v>
      </c>
      <c r="C13" s="79" t="n">
        <v>27</v>
      </c>
      <c r="D13" s="79" t="n">
        <v>48</v>
      </c>
      <c r="E13" s="79" t="n">
        <v>53</v>
      </c>
      <c r="F13" s="79" t="n">
        <v>39</v>
      </c>
      <c r="G13" s="79" t="n">
        <v>24</v>
      </c>
      <c r="H13" s="79" t="n">
        <v>51</v>
      </c>
      <c r="I13" s="83" t="s">
        <v>12</v>
      </c>
      <c r="J13" s="79" t="n">
        <v>17</v>
      </c>
      <c r="K13" s="79" t="n">
        <v>44</v>
      </c>
      <c r="L13" s="88" t="n">
        <v>22</v>
      </c>
    </row>
    <row r="14" customFormat="false" ht="18" hidden="true" customHeight="true" outlineLevel="0" collapsed="false">
      <c r="A14" s="32" t="s">
        <v>89</v>
      </c>
      <c r="B14" s="114" t="n">
        <v>283</v>
      </c>
      <c r="C14" s="79" t="n">
        <v>35</v>
      </c>
      <c r="D14" s="79" t="n">
        <v>34</v>
      </c>
      <c r="E14" s="79" t="n">
        <v>46</v>
      </c>
      <c r="F14" s="79" t="n">
        <v>39</v>
      </c>
      <c r="G14" s="79" t="n">
        <v>16</v>
      </c>
      <c r="H14" s="79" t="n">
        <v>45</v>
      </c>
      <c r="I14" s="83" t="s">
        <v>12</v>
      </c>
      <c r="J14" s="79" t="n">
        <v>29</v>
      </c>
      <c r="K14" s="79" t="n">
        <v>28</v>
      </c>
      <c r="L14" s="88" t="n">
        <v>11</v>
      </c>
    </row>
    <row r="15" customFormat="false" ht="18" hidden="true" customHeight="true" outlineLevel="0" collapsed="false">
      <c r="A15" s="19" t="s">
        <v>39</v>
      </c>
      <c r="B15" s="114" t="n">
        <v>286</v>
      </c>
      <c r="C15" s="79" t="n">
        <v>27</v>
      </c>
      <c r="D15" s="79" t="n">
        <v>35</v>
      </c>
      <c r="E15" s="79" t="n">
        <v>51</v>
      </c>
      <c r="F15" s="79" t="n">
        <v>32</v>
      </c>
      <c r="G15" s="79" t="n">
        <v>26</v>
      </c>
      <c r="H15" s="79" t="n">
        <v>42</v>
      </c>
      <c r="I15" s="83" t="s">
        <v>12</v>
      </c>
      <c r="J15" s="79" t="n">
        <v>32</v>
      </c>
      <c r="K15" s="79" t="n">
        <v>27</v>
      </c>
      <c r="L15" s="88" t="n">
        <v>14</v>
      </c>
    </row>
    <row r="16" customFormat="false" ht="18" hidden="true" customHeight="true" outlineLevel="0" collapsed="false">
      <c r="A16" s="19" t="s">
        <v>40</v>
      </c>
      <c r="B16" s="114" t="n">
        <v>240</v>
      </c>
      <c r="C16" s="79" t="n">
        <v>18</v>
      </c>
      <c r="D16" s="79" t="n">
        <v>40</v>
      </c>
      <c r="E16" s="79" t="n">
        <v>37</v>
      </c>
      <c r="F16" s="79" t="n">
        <v>27</v>
      </c>
      <c r="G16" s="79" t="n">
        <v>13</v>
      </c>
      <c r="H16" s="79" t="n">
        <v>46</v>
      </c>
      <c r="I16" s="83" t="s">
        <v>12</v>
      </c>
      <c r="J16" s="79" t="n">
        <v>22</v>
      </c>
      <c r="K16" s="79" t="n">
        <v>20</v>
      </c>
      <c r="L16" s="88" t="n">
        <v>17</v>
      </c>
    </row>
    <row r="17" customFormat="false" ht="18" hidden="true" customHeight="true" outlineLevel="0" collapsed="false">
      <c r="A17" s="19" t="s">
        <v>41</v>
      </c>
      <c r="B17" s="114" t="n">
        <v>241</v>
      </c>
      <c r="C17" s="79" t="n">
        <v>15</v>
      </c>
      <c r="D17" s="79" t="n">
        <v>46</v>
      </c>
      <c r="E17" s="79" t="n">
        <v>46</v>
      </c>
      <c r="F17" s="79" t="n">
        <v>23</v>
      </c>
      <c r="G17" s="79" t="n">
        <v>16</v>
      </c>
      <c r="H17" s="79" t="n">
        <v>34</v>
      </c>
      <c r="I17" s="83" t="s">
        <v>12</v>
      </c>
      <c r="J17" s="79" t="n">
        <v>18</v>
      </c>
      <c r="K17" s="79" t="n">
        <v>24</v>
      </c>
      <c r="L17" s="88" t="n">
        <v>19</v>
      </c>
    </row>
    <row r="18" customFormat="false" ht="18" hidden="true" customHeight="true" outlineLevel="0" collapsed="false">
      <c r="A18" s="19" t="s">
        <v>42</v>
      </c>
      <c r="B18" s="114" t="n">
        <v>249</v>
      </c>
      <c r="C18" s="79" t="n">
        <v>18</v>
      </c>
      <c r="D18" s="79" t="n">
        <v>45</v>
      </c>
      <c r="E18" s="79" t="n">
        <v>34</v>
      </c>
      <c r="F18" s="79" t="n">
        <v>36</v>
      </c>
      <c r="G18" s="79" t="n">
        <v>5</v>
      </c>
      <c r="H18" s="117" t="n">
        <v>39</v>
      </c>
      <c r="I18" s="83" t="s">
        <v>12</v>
      </c>
      <c r="J18" s="79" t="n">
        <v>19</v>
      </c>
      <c r="K18" s="79" t="n">
        <v>31</v>
      </c>
      <c r="L18" s="88" t="n">
        <v>22</v>
      </c>
    </row>
    <row r="19" customFormat="false" ht="18" hidden="false" customHeight="true" outlineLevel="0" collapsed="false">
      <c r="A19" s="19" t="s">
        <v>90</v>
      </c>
      <c r="B19" s="114" t="n">
        <v>234</v>
      </c>
      <c r="C19" s="79" t="n">
        <v>18</v>
      </c>
      <c r="D19" s="79" t="n">
        <v>34</v>
      </c>
      <c r="E19" s="79" t="n">
        <v>45</v>
      </c>
      <c r="F19" s="79" t="n">
        <v>27</v>
      </c>
      <c r="G19" s="79" t="n">
        <v>12</v>
      </c>
      <c r="H19" s="79" t="n">
        <v>31</v>
      </c>
      <c r="I19" s="79" t="n">
        <v>19</v>
      </c>
      <c r="J19" s="79" t="n">
        <v>13</v>
      </c>
      <c r="K19" s="79" t="n">
        <v>20</v>
      </c>
      <c r="L19" s="88" t="n">
        <v>15</v>
      </c>
    </row>
    <row r="20" customFormat="false" ht="18" hidden="false" customHeight="true" outlineLevel="0" collapsed="false">
      <c r="A20" s="19" t="s">
        <v>44</v>
      </c>
      <c r="B20" s="114" t="n">
        <v>199</v>
      </c>
      <c r="C20" s="79" t="n">
        <v>14</v>
      </c>
      <c r="D20" s="79" t="n">
        <v>25</v>
      </c>
      <c r="E20" s="79" t="n">
        <v>38</v>
      </c>
      <c r="F20" s="79" t="n">
        <v>16</v>
      </c>
      <c r="G20" s="79" t="n">
        <v>10</v>
      </c>
      <c r="H20" s="79" t="n">
        <v>26</v>
      </c>
      <c r="I20" s="79" t="n">
        <v>15</v>
      </c>
      <c r="J20" s="79" t="n">
        <v>21</v>
      </c>
      <c r="K20" s="79" t="n">
        <v>27</v>
      </c>
      <c r="L20" s="88" t="n">
        <v>7</v>
      </c>
    </row>
    <row r="21" customFormat="false" ht="18" hidden="false" customHeight="true" outlineLevel="0" collapsed="false">
      <c r="A21" s="32" t="s">
        <v>45</v>
      </c>
      <c r="B21" s="114" t="n">
        <v>223</v>
      </c>
      <c r="C21" s="79" t="n">
        <v>25</v>
      </c>
      <c r="D21" s="79" t="n">
        <v>29</v>
      </c>
      <c r="E21" s="79" t="n">
        <v>34</v>
      </c>
      <c r="F21" s="79" t="n">
        <v>23</v>
      </c>
      <c r="G21" s="79" t="n">
        <v>19</v>
      </c>
      <c r="H21" s="79" t="n">
        <v>27</v>
      </c>
      <c r="I21" s="79" t="n">
        <v>12</v>
      </c>
      <c r="J21" s="79" t="n">
        <v>14</v>
      </c>
      <c r="K21" s="79" t="n">
        <v>22</v>
      </c>
      <c r="L21" s="88" t="n">
        <v>18</v>
      </c>
    </row>
    <row r="22" customFormat="false" ht="18" hidden="false" customHeight="true" outlineLevel="0" collapsed="false">
      <c r="A22" s="19" t="s">
        <v>46</v>
      </c>
      <c r="B22" s="114" t="n">
        <v>213</v>
      </c>
      <c r="C22" s="80" t="n">
        <v>19</v>
      </c>
      <c r="D22" s="80" t="n">
        <v>22</v>
      </c>
      <c r="E22" s="80" t="n">
        <v>32</v>
      </c>
      <c r="F22" s="80" t="n">
        <v>22</v>
      </c>
      <c r="G22" s="80" t="n">
        <v>12</v>
      </c>
      <c r="H22" s="80" t="n">
        <v>30</v>
      </c>
      <c r="I22" s="80" t="n">
        <v>17</v>
      </c>
      <c r="J22" s="80" t="n">
        <v>23</v>
      </c>
      <c r="K22" s="80" t="n">
        <v>24</v>
      </c>
      <c r="L22" s="81" t="n">
        <v>12</v>
      </c>
    </row>
    <row r="23" customFormat="false" ht="18" hidden="false" customHeight="true" outlineLevel="0" collapsed="false">
      <c r="A23" s="19" t="s">
        <v>47</v>
      </c>
      <c r="B23" s="114" t="n">
        <v>175</v>
      </c>
      <c r="C23" s="80" t="n">
        <v>17</v>
      </c>
      <c r="D23" s="80" t="n">
        <v>19</v>
      </c>
      <c r="E23" s="80" t="n">
        <v>25</v>
      </c>
      <c r="F23" s="80" t="n">
        <v>23</v>
      </c>
      <c r="G23" s="80" t="n">
        <v>9</v>
      </c>
      <c r="H23" s="80" t="n">
        <v>24</v>
      </c>
      <c r="I23" s="80" t="n">
        <v>10</v>
      </c>
      <c r="J23" s="80" t="n">
        <v>18</v>
      </c>
      <c r="K23" s="80" t="n">
        <v>21</v>
      </c>
      <c r="L23" s="81" t="n">
        <v>9</v>
      </c>
    </row>
    <row r="24" customFormat="false" ht="18" hidden="false" customHeight="true" outlineLevel="0" collapsed="false">
      <c r="A24" s="19" t="s">
        <v>48</v>
      </c>
      <c r="B24" s="114" t="n">
        <v>197</v>
      </c>
      <c r="C24" s="80" t="n">
        <v>14</v>
      </c>
      <c r="D24" s="80" t="n">
        <v>31</v>
      </c>
      <c r="E24" s="80" t="n">
        <v>21</v>
      </c>
      <c r="F24" s="80" t="n">
        <v>20</v>
      </c>
      <c r="G24" s="80" t="n">
        <v>16</v>
      </c>
      <c r="H24" s="80" t="n">
        <v>20</v>
      </c>
      <c r="I24" s="80" t="n">
        <v>22</v>
      </c>
      <c r="J24" s="80" t="n">
        <v>13</v>
      </c>
      <c r="K24" s="80" t="n">
        <v>29</v>
      </c>
      <c r="L24" s="81" t="n">
        <v>11</v>
      </c>
      <c r="N24" s="118" t="s">
        <v>7</v>
      </c>
      <c r="O24" s="118" t="s">
        <v>97</v>
      </c>
      <c r="P24" s="118" t="s">
        <v>98</v>
      </c>
      <c r="Q24" s="118" t="s">
        <v>99</v>
      </c>
      <c r="R24" s="118" t="s">
        <v>100</v>
      </c>
      <c r="S24" s="118" t="s">
        <v>101</v>
      </c>
      <c r="T24" s="118" t="s">
        <v>102</v>
      </c>
      <c r="U24" s="118" t="s">
        <v>103</v>
      </c>
      <c r="V24" s="118" t="s">
        <v>104</v>
      </c>
      <c r="W24" s="118" t="s">
        <v>105</v>
      </c>
      <c r="X24" s="118" t="s">
        <v>106</v>
      </c>
    </row>
    <row r="25" customFormat="false" ht="18" hidden="false" customHeight="true" outlineLevel="0" collapsed="false">
      <c r="A25" s="92" t="s">
        <v>91</v>
      </c>
      <c r="B25" s="114" t="n">
        <v>196</v>
      </c>
      <c r="C25" s="80" t="n">
        <v>21</v>
      </c>
      <c r="D25" s="80" t="n">
        <v>30</v>
      </c>
      <c r="E25" s="80" t="n">
        <v>29</v>
      </c>
      <c r="F25" s="80" t="n">
        <v>25</v>
      </c>
      <c r="G25" s="80" t="n">
        <v>13</v>
      </c>
      <c r="H25" s="80" t="n">
        <v>28</v>
      </c>
      <c r="I25" s="80" t="n">
        <v>8</v>
      </c>
      <c r="J25" s="80" t="n">
        <v>14</v>
      </c>
      <c r="K25" s="80" t="n">
        <v>19</v>
      </c>
      <c r="L25" s="81" t="n">
        <v>9</v>
      </c>
      <c r="N25" s="119" t="n">
        <v>14749</v>
      </c>
      <c r="O25" s="119" t="n">
        <v>1475</v>
      </c>
      <c r="P25" s="119" t="n">
        <v>2028</v>
      </c>
      <c r="Q25" s="119" t="n">
        <v>2295</v>
      </c>
      <c r="R25" s="119" t="n">
        <v>1884</v>
      </c>
      <c r="S25" s="119" t="n">
        <v>977</v>
      </c>
      <c r="T25" s="119" t="n">
        <v>1781</v>
      </c>
      <c r="U25" s="119" t="n">
        <v>724</v>
      </c>
      <c r="V25" s="119" t="n">
        <v>952</v>
      </c>
      <c r="W25" s="119" t="n">
        <v>1747</v>
      </c>
      <c r="X25" s="119" t="n">
        <v>886</v>
      </c>
    </row>
    <row r="26" customFormat="false" ht="18" hidden="false" customHeight="true" outlineLevel="0" collapsed="false">
      <c r="A26" s="92" t="s">
        <v>92</v>
      </c>
      <c r="B26" s="114" t="n">
        <v>191</v>
      </c>
      <c r="C26" s="80" t="n">
        <v>17</v>
      </c>
      <c r="D26" s="80" t="n">
        <v>30</v>
      </c>
      <c r="E26" s="80" t="n">
        <v>35</v>
      </c>
      <c r="F26" s="80" t="n">
        <v>21</v>
      </c>
      <c r="G26" s="80" t="n">
        <v>10</v>
      </c>
      <c r="H26" s="80" t="n">
        <v>20</v>
      </c>
      <c r="I26" s="80" t="n">
        <v>9</v>
      </c>
      <c r="J26" s="80" t="n">
        <v>11</v>
      </c>
      <c r="K26" s="80" t="n">
        <v>22</v>
      </c>
      <c r="L26" s="81" t="n">
        <v>16</v>
      </c>
      <c r="N26" s="119" t="n">
        <v>14184</v>
      </c>
      <c r="O26" s="119" t="n">
        <v>1405</v>
      </c>
      <c r="P26" s="119" t="n">
        <v>1962</v>
      </c>
      <c r="Q26" s="119" t="n">
        <v>2263</v>
      </c>
      <c r="R26" s="119" t="n">
        <v>1868</v>
      </c>
      <c r="S26" s="119" t="n">
        <v>852</v>
      </c>
      <c r="T26" s="119" t="n">
        <v>1687</v>
      </c>
      <c r="U26" s="119" t="n">
        <v>698</v>
      </c>
      <c r="V26" s="119" t="n">
        <v>879</v>
      </c>
      <c r="W26" s="119" t="n">
        <v>1667</v>
      </c>
      <c r="X26" s="119" t="n">
        <v>903</v>
      </c>
    </row>
    <row r="27" customFormat="false" ht="18" hidden="false" customHeight="true" outlineLevel="0" collapsed="false">
      <c r="A27" s="92" t="s">
        <v>93</v>
      </c>
      <c r="B27" s="114" t="n">
        <v>212</v>
      </c>
      <c r="C27" s="80" t="n">
        <v>24</v>
      </c>
      <c r="D27" s="80" t="n">
        <v>24</v>
      </c>
      <c r="E27" s="80" t="n">
        <v>32</v>
      </c>
      <c r="F27" s="80" t="n">
        <v>27</v>
      </c>
      <c r="G27" s="80" t="n">
        <v>11</v>
      </c>
      <c r="H27" s="80" t="n">
        <v>32</v>
      </c>
      <c r="I27" s="80" t="n">
        <v>12</v>
      </c>
      <c r="J27" s="80" t="n">
        <v>17</v>
      </c>
      <c r="K27" s="80" t="n">
        <v>19</v>
      </c>
      <c r="L27" s="81" t="n">
        <v>14</v>
      </c>
      <c r="N27" s="119" t="n">
        <v>14730</v>
      </c>
      <c r="O27" s="119" t="n">
        <v>1552</v>
      </c>
      <c r="P27" s="119" t="n">
        <v>1995</v>
      </c>
      <c r="Q27" s="119" t="n">
        <v>2312</v>
      </c>
      <c r="R27" s="119" t="n">
        <v>1907</v>
      </c>
      <c r="S27" s="119" t="n">
        <v>847</v>
      </c>
      <c r="T27" s="119" t="n">
        <v>1783</v>
      </c>
      <c r="U27" s="119" t="n">
        <v>789</v>
      </c>
      <c r="V27" s="119" t="n">
        <v>851</v>
      </c>
      <c r="W27" s="119" t="n">
        <v>1746</v>
      </c>
      <c r="X27" s="119" t="n">
        <v>948</v>
      </c>
    </row>
    <row r="28" customFormat="false" ht="17.25" hidden="false" customHeight="true" outlineLevel="0" collapsed="false">
      <c r="A28" s="19" t="s">
        <v>52</v>
      </c>
      <c r="B28" s="114" t="n">
        <v>199</v>
      </c>
      <c r="C28" s="80" t="n">
        <v>24</v>
      </c>
      <c r="D28" s="80" t="n">
        <v>29</v>
      </c>
      <c r="E28" s="80" t="n">
        <v>32</v>
      </c>
      <c r="F28" s="80" t="n">
        <v>26</v>
      </c>
      <c r="G28" s="80" t="n">
        <v>9</v>
      </c>
      <c r="H28" s="80" t="n">
        <v>24</v>
      </c>
      <c r="I28" s="80" t="n">
        <v>9</v>
      </c>
      <c r="J28" s="80" t="n">
        <v>18</v>
      </c>
      <c r="K28" s="80" t="n">
        <v>17</v>
      </c>
      <c r="L28" s="81" t="n">
        <v>11</v>
      </c>
      <c r="N28" s="119" t="n">
        <v>14498</v>
      </c>
      <c r="O28" s="119" t="n">
        <v>1523</v>
      </c>
      <c r="P28" s="119" t="n">
        <v>2016</v>
      </c>
      <c r="Q28" s="119" t="n">
        <v>2245</v>
      </c>
      <c r="R28" s="119" t="n">
        <v>1850</v>
      </c>
      <c r="S28" s="119" t="n">
        <v>856</v>
      </c>
      <c r="T28" s="119" t="n">
        <v>1722</v>
      </c>
      <c r="U28" s="119" t="n">
        <v>729</v>
      </c>
      <c r="V28" s="119" t="n">
        <v>875</v>
      </c>
      <c r="W28" s="119" t="n">
        <v>1712</v>
      </c>
      <c r="X28" s="119" t="n">
        <v>970</v>
      </c>
    </row>
    <row r="29" customFormat="false" ht="17.25" hidden="false" customHeight="true" outlineLevel="0" collapsed="false">
      <c r="A29" s="19" t="s">
        <v>53</v>
      </c>
      <c r="B29" s="120" t="n">
        <v>190</v>
      </c>
      <c r="C29" s="80" t="n">
        <v>14</v>
      </c>
      <c r="D29" s="80" t="n">
        <v>25</v>
      </c>
      <c r="E29" s="80" t="n">
        <v>38</v>
      </c>
      <c r="F29" s="80" t="n">
        <v>21</v>
      </c>
      <c r="G29" s="80" t="n">
        <v>10</v>
      </c>
      <c r="H29" s="80" t="n">
        <v>26</v>
      </c>
      <c r="I29" s="80" t="n">
        <v>12</v>
      </c>
      <c r="J29" s="80" t="n">
        <v>19</v>
      </c>
      <c r="K29" s="80" t="n">
        <v>17</v>
      </c>
      <c r="L29" s="81" t="n">
        <v>8</v>
      </c>
      <c r="N29" s="119" t="n">
        <v>14845</v>
      </c>
      <c r="O29" s="119" t="n">
        <v>1638</v>
      </c>
      <c r="P29" s="119" t="n">
        <v>2101</v>
      </c>
      <c r="Q29" s="119" t="n">
        <v>2297</v>
      </c>
      <c r="R29" s="119" t="n">
        <v>1933</v>
      </c>
      <c r="S29" s="119" t="n">
        <v>839</v>
      </c>
      <c r="T29" s="119" t="n">
        <v>1766</v>
      </c>
      <c r="U29" s="119" t="n">
        <v>807</v>
      </c>
      <c r="V29" s="119" t="n">
        <v>880</v>
      </c>
      <c r="W29" s="119" t="n">
        <v>1691</v>
      </c>
      <c r="X29" s="119" t="n">
        <v>893</v>
      </c>
    </row>
    <row r="30" customFormat="false" ht="17.25" hidden="false" customHeight="true" outlineLevel="0" collapsed="false">
      <c r="A30" s="19" t="s">
        <v>54</v>
      </c>
      <c r="B30" s="120" t="n">
        <v>175</v>
      </c>
      <c r="C30" s="80" t="n">
        <v>14</v>
      </c>
      <c r="D30" s="80" t="n">
        <v>30</v>
      </c>
      <c r="E30" s="80" t="n">
        <v>24</v>
      </c>
      <c r="F30" s="80" t="n">
        <v>24</v>
      </c>
      <c r="G30" s="80" t="n">
        <v>13</v>
      </c>
      <c r="H30" s="80" t="n">
        <v>20</v>
      </c>
      <c r="I30" s="80" t="n">
        <v>6</v>
      </c>
      <c r="J30" s="80" t="n">
        <v>9</v>
      </c>
      <c r="K30" s="80" t="n">
        <v>24</v>
      </c>
      <c r="L30" s="81" t="n">
        <v>11</v>
      </c>
      <c r="N30" s="119" t="n">
        <v>14506</v>
      </c>
      <c r="O30" s="119" t="n">
        <v>1580</v>
      </c>
      <c r="P30" s="119" t="n">
        <v>2052</v>
      </c>
      <c r="Q30" s="119" t="n">
        <v>2221</v>
      </c>
      <c r="R30" s="119" t="n">
        <v>1831</v>
      </c>
      <c r="S30" s="119" t="n">
        <v>819</v>
      </c>
      <c r="T30" s="119" t="n">
        <v>1721</v>
      </c>
      <c r="U30" s="119" t="n">
        <v>773</v>
      </c>
      <c r="V30" s="119" t="n">
        <v>871</v>
      </c>
      <c r="W30" s="119" t="n">
        <v>1685</v>
      </c>
      <c r="X30" s="119" t="n">
        <v>953</v>
      </c>
    </row>
    <row r="31" customFormat="false" ht="17.25" hidden="false" customHeight="true" outlineLevel="0" collapsed="false">
      <c r="A31" s="19" t="s">
        <v>55</v>
      </c>
      <c r="B31" s="120" t="n">
        <v>171</v>
      </c>
      <c r="C31" s="80" t="n">
        <v>17</v>
      </c>
      <c r="D31" s="80" t="n">
        <v>27</v>
      </c>
      <c r="E31" s="80" t="n">
        <v>20</v>
      </c>
      <c r="F31" s="80" t="n">
        <v>14</v>
      </c>
      <c r="G31" s="80" t="n">
        <v>6</v>
      </c>
      <c r="H31" s="80" t="n">
        <v>31</v>
      </c>
      <c r="I31" s="80" t="n">
        <v>14</v>
      </c>
      <c r="J31" s="80" t="n">
        <v>7</v>
      </c>
      <c r="K31" s="80" t="n">
        <v>21</v>
      </c>
      <c r="L31" s="81" t="n">
        <v>14</v>
      </c>
      <c r="N31" s="119" t="n">
        <v>14739</v>
      </c>
      <c r="O31" s="119" t="n">
        <v>1751</v>
      </c>
      <c r="P31" s="119" t="n">
        <v>2006</v>
      </c>
      <c r="Q31" s="119" t="n">
        <v>2237</v>
      </c>
      <c r="R31" s="119" t="n">
        <v>1955</v>
      </c>
      <c r="S31" s="119" t="n">
        <v>865</v>
      </c>
      <c r="T31" s="119" t="n">
        <v>1751</v>
      </c>
      <c r="U31" s="119" t="n">
        <v>752</v>
      </c>
      <c r="V31" s="119" t="n">
        <v>834</v>
      </c>
      <c r="W31" s="119" t="n">
        <v>1672</v>
      </c>
      <c r="X31" s="119" t="n">
        <v>916</v>
      </c>
    </row>
    <row r="32" customFormat="false" ht="17.25" hidden="false" customHeight="true" outlineLevel="0" collapsed="false">
      <c r="A32" s="19" t="s">
        <v>56</v>
      </c>
      <c r="B32" s="120" t="n">
        <v>192</v>
      </c>
      <c r="C32" s="80" t="n">
        <v>20</v>
      </c>
      <c r="D32" s="80" t="n">
        <v>26</v>
      </c>
      <c r="E32" s="80" t="n">
        <v>33</v>
      </c>
      <c r="F32" s="80" t="n">
        <v>20</v>
      </c>
      <c r="G32" s="80" t="n">
        <v>10</v>
      </c>
      <c r="H32" s="80" t="n">
        <v>24</v>
      </c>
      <c r="I32" s="80" t="n">
        <v>8</v>
      </c>
      <c r="J32" s="80" t="n">
        <v>13</v>
      </c>
      <c r="K32" s="80" t="n">
        <v>20</v>
      </c>
      <c r="L32" s="81" t="n">
        <v>18</v>
      </c>
      <c r="N32" s="119" t="n">
        <v>14491</v>
      </c>
      <c r="O32" s="119" t="n">
        <v>1706</v>
      </c>
      <c r="P32" s="119" t="n">
        <v>1920</v>
      </c>
      <c r="Q32" s="119" t="n">
        <v>2141</v>
      </c>
      <c r="R32" s="119" t="n">
        <v>1887</v>
      </c>
      <c r="S32" s="119" t="n">
        <v>780</v>
      </c>
      <c r="T32" s="119" t="n">
        <v>1824</v>
      </c>
      <c r="U32" s="119" t="n">
        <v>763</v>
      </c>
      <c r="V32" s="119" t="n">
        <v>804</v>
      </c>
      <c r="W32" s="119" t="n">
        <v>1739</v>
      </c>
      <c r="X32" s="119" t="n">
        <v>927</v>
      </c>
    </row>
    <row r="33" customFormat="false" ht="17.25" hidden="false" customHeight="true" outlineLevel="0" collapsed="false">
      <c r="A33" s="19" t="s">
        <v>57</v>
      </c>
      <c r="B33" s="120" t="n">
        <v>180</v>
      </c>
      <c r="C33" s="80" t="n">
        <v>25</v>
      </c>
      <c r="D33" s="80" t="n">
        <v>35</v>
      </c>
      <c r="E33" s="80" t="n">
        <v>27</v>
      </c>
      <c r="F33" s="80" t="n">
        <v>20</v>
      </c>
      <c r="G33" s="80" t="n">
        <v>11</v>
      </c>
      <c r="H33" s="80" t="n">
        <v>19</v>
      </c>
      <c r="I33" s="80" t="n">
        <v>11</v>
      </c>
      <c r="J33" s="80" t="n">
        <v>8</v>
      </c>
      <c r="K33" s="80" t="n">
        <v>13</v>
      </c>
      <c r="L33" s="81" t="n">
        <v>11</v>
      </c>
      <c r="N33" s="119" t="n">
        <v>14487</v>
      </c>
      <c r="O33" s="119" t="n">
        <v>1750</v>
      </c>
      <c r="P33" s="119" t="n">
        <v>1933</v>
      </c>
      <c r="Q33" s="119" t="n">
        <v>2151</v>
      </c>
      <c r="R33" s="119" t="n">
        <v>1921</v>
      </c>
      <c r="S33" s="119" t="n">
        <v>727</v>
      </c>
      <c r="T33" s="119" t="n">
        <v>1836</v>
      </c>
      <c r="U33" s="119" t="n">
        <v>754</v>
      </c>
      <c r="V33" s="119" t="n">
        <v>822</v>
      </c>
      <c r="W33" s="119" t="n">
        <v>1666</v>
      </c>
      <c r="X33" s="119" t="n">
        <v>927</v>
      </c>
    </row>
    <row r="34" customFormat="false" ht="17.25" hidden="false" customHeight="true" outlineLevel="0" collapsed="false">
      <c r="A34" s="19" t="s">
        <v>58</v>
      </c>
      <c r="B34" s="120" t="n">
        <v>145</v>
      </c>
      <c r="C34" s="80" t="n">
        <v>15</v>
      </c>
      <c r="D34" s="80" t="n">
        <v>24</v>
      </c>
      <c r="E34" s="80" t="n">
        <v>21</v>
      </c>
      <c r="F34" s="80" t="n">
        <v>26</v>
      </c>
      <c r="G34" s="80" t="n">
        <v>7</v>
      </c>
      <c r="H34" s="80" t="n">
        <v>14</v>
      </c>
      <c r="I34" s="80" t="n">
        <v>7</v>
      </c>
      <c r="J34" s="80" t="n">
        <v>6</v>
      </c>
      <c r="K34" s="80" t="n">
        <v>13</v>
      </c>
      <c r="L34" s="81" t="n">
        <v>12</v>
      </c>
      <c r="N34" s="119" t="n">
        <v>14591</v>
      </c>
      <c r="O34" s="119" t="n">
        <v>1897</v>
      </c>
      <c r="P34" s="119" t="n">
        <v>1979</v>
      </c>
      <c r="Q34" s="119" t="n">
        <v>2110</v>
      </c>
      <c r="R34" s="119" t="n">
        <v>1872</v>
      </c>
      <c r="S34" s="119" t="n">
        <v>801</v>
      </c>
      <c r="T34" s="119" t="n">
        <v>1790</v>
      </c>
      <c r="U34" s="119" t="n">
        <v>705</v>
      </c>
      <c r="V34" s="119" t="n">
        <v>778</v>
      </c>
      <c r="W34" s="119" t="n">
        <v>1715</v>
      </c>
      <c r="X34" s="119" t="n">
        <v>944</v>
      </c>
    </row>
    <row r="35" customFormat="false" ht="17.25" hidden="false" customHeight="true" outlineLevel="0" collapsed="false">
      <c r="A35" s="19" t="s">
        <v>107</v>
      </c>
      <c r="B35" s="120" t="n">
        <v>175</v>
      </c>
      <c r="C35" s="80" t="n">
        <v>24</v>
      </c>
      <c r="D35" s="80" t="n">
        <v>19</v>
      </c>
      <c r="E35" s="80" t="n">
        <v>40</v>
      </c>
      <c r="F35" s="80" t="n">
        <v>24</v>
      </c>
      <c r="G35" s="80" t="n">
        <v>6</v>
      </c>
      <c r="H35" s="80" t="n">
        <v>17</v>
      </c>
      <c r="I35" s="80" t="n">
        <v>5</v>
      </c>
      <c r="J35" s="80" t="n">
        <v>10</v>
      </c>
      <c r="K35" s="80" t="n">
        <v>20</v>
      </c>
      <c r="L35" s="81" t="n">
        <v>10</v>
      </c>
      <c r="N35" s="119" t="n">
        <v>14568</v>
      </c>
      <c r="O35" s="119" t="n">
        <v>1845</v>
      </c>
      <c r="P35" s="119" t="n">
        <v>1952</v>
      </c>
      <c r="Q35" s="119" t="n">
        <v>2171</v>
      </c>
      <c r="R35" s="119" t="n">
        <v>1939</v>
      </c>
      <c r="S35" s="119" t="n">
        <v>776</v>
      </c>
      <c r="T35" s="119" t="n">
        <v>1879</v>
      </c>
      <c r="U35" s="119" t="n">
        <v>660</v>
      </c>
      <c r="V35" s="119" t="n">
        <v>789</v>
      </c>
      <c r="W35" s="119" t="n">
        <v>1611</v>
      </c>
      <c r="X35" s="119" t="n">
        <v>946</v>
      </c>
    </row>
    <row r="36" customFormat="false" ht="17.25" hidden="false" customHeight="true" outlineLevel="0" collapsed="false">
      <c r="A36" s="19" t="s">
        <v>108</v>
      </c>
      <c r="B36" s="120" t="n">
        <v>160</v>
      </c>
      <c r="C36" s="80" t="n">
        <v>23</v>
      </c>
      <c r="D36" s="80" t="n">
        <v>21</v>
      </c>
      <c r="E36" s="80" t="n">
        <v>26</v>
      </c>
      <c r="F36" s="80" t="n">
        <v>22</v>
      </c>
      <c r="G36" s="80" t="n">
        <v>3</v>
      </c>
      <c r="H36" s="80" t="n">
        <v>19</v>
      </c>
      <c r="I36" s="80" t="n">
        <v>6</v>
      </c>
      <c r="J36" s="80" t="n">
        <v>9</v>
      </c>
      <c r="K36" s="80" t="n">
        <v>20</v>
      </c>
      <c r="L36" s="81" t="n">
        <v>11</v>
      </c>
      <c r="N36" s="119" t="n">
        <v>14589</v>
      </c>
      <c r="O36" s="119" t="n">
        <v>1874</v>
      </c>
      <c r="P36" s="119" t="n">
        <v>2041</v>
      </c>
      <c r="Q36" s="119" t="n">
        <v>2128</v>
      </c>
      <c r="R36" s="119" t="n">
        <v>1891</v>
      </c>
      <c r="S36" s="119" t="n">
        <v>746</v>
      </c>
      <c r="T36" s="119" t="n">
        <v>1888</v>
      </c>
      <c r="U36" s="119" t="n">
        <v>645</v>
      </c>
      <c r="V36" s="119" t="n">
        <v>769</v>
      </c>
      <c r="W36" s="119" t="n">
        <v>1657</v>
      </c>
      <c r="X36" s="119" t="n">
        <v>950</v>
      </c>
    </row>
    <row r="37" customFormat="false" ht="17.25" hidden="false" customHeight="true" outlineLevel="0" collapsed="false">
      <c r="A37" s="19" t="s">
        <v>61</v>
      </c>
      <c r="B37" s="120" t="n">
        <v>108</v>
      </c>
      <c r="C37" s="80" t="n">
        <v>9</v>
      </c>
      <c r="D37" s="80" t="n">
        <v>20</v>
      </c>
      <c r="E37" s="80" t="n">
        <v>15</v>
      </c>
      <c r="F37" s="80" t="n">
        <v>11</v>
      </c>
      <c r="G37" s="80" t="n">
        <v>7</v>
      </c>
      <c r="H37" s="80" t="n">
        <v>18</v>
      </c>
      <c r="I37" s="80" t="n">
        <v>7</v>
      </c>
      <c r="J37" s="80" t="n">
        <v>5</v>
      </c>
      <c r="K37" s="80" t="n">
        <v>7</v>
      </c>
      <c r="L37" s="81" t="n">
        <v>9</v>
      </c>
      <c r="N37" s="119" t="n">
        <v>14021</v>
      </c>
      <c r="O37" s="119" t="n">
        <v>1722</v>
      </c>
      <c r="P37" s="119" t="n">
        <v>1848</v>
      </c>
      <c r="Q37" s="119" t="n">
        <v>2204</v>
      </c>
      <c r="R37" s="119" t="n">
        <v>1849</v>
      </c>
      <c r="S37" s="119" t="n">
        <v>713</v>
      </c>
      <c r="T37" s="119" t="n">
        <v>1837</v>
      </c>
      <c r="U37" s="119" t="n">
        <v>655</v>
      </c>
      <c r="V37" s="119" t="n">
        <v>727</v>
      </c>
      <c r="W37" s="119" t="n">
        <v>1572</v>
      </c>
      <c r="X37" s="119" t="n">
        <v>894</v>
      </c>
    </row>
    <row r="38" customFormat="false" ht="17.25" hidden="false" customHeight="true" outlineLevel="0" collapsed="false">
      <c r="A38" s="19" t="s">
        <v>62</v>
      </c>
      <c r="B38" s="120" t="n">
        <v>178</v>
      </c>
      <c r="C38" s="80" t="n">
        <v>23</v>
      </c>
      <c r="D38" s="80" t="n">
        <v>19</v>
      </c>
      <c r="E38" s="80" t="n">
        <v>24</v>
      </c>
      <c r="F38" s="80" t="n">
        <v>23</v>
      </c>
      <c r="G38" s="80" t="n">
        <v>8</v>
      </c>
      <c r="H38" s="80" t="n">
        <v>24</v>
      </c>
      <c r="I38" s="80" t="n">
        <v>11</v>
      </c>
      <c r="J38" s="80" t="n">
        <v>14</v>
      </c>
      <c r="K38" s="80" t="n">
        <v>21</v>
      </c>
      <c r="L38" s="81" t="n">
        <v>11</v>
      </c>
      <c r="N38" s="119" t="n">
        <v>13821</v>
      </c>
      <c r="O38" s="119" t="n">
        <v>1772</v>
      </c>
      <c r="P38" s="119" t="n">
        <v>1877</v>
      </c>
      <c r="Q38" s="119" t="n">
        <v>2137</v>
      </c>
      <c r="R38" s="119" t="n">
        <v>1737</v>
      </c>
      <c r="S38" s="119" t="n">
        <v>696</v>
      </c>
      <c r="T38" s="119" t="n">
        <v>1743</v>
      </c>
      <c r="U38" s="119" t="n">
        <v>621</v>
      </c>
      <c r="V38" s="119" t="n">
        <v>718</v>
      </c>
      <c r="W38" s="119" t="n">
        <v>1652</v>
      </c>
      <c r="X38" s="119" t="n">
        <v>868</v>
      </c>
    </row>
    <row r="39" customFormat="false" ht="17.25" hidden="false" customHeight="true" outlineLevel="0" collapsed="false">
      <c r="A39" s="94" t="s">
        <v>63</v>
      </c>
      <c r="B39" s="95" t="n">
        <f aca="false">SUM(C39:L39)</f>
        <v>138</v>
      </c>
      <c r="C39" s="121" t="n">
        <f aca="false">'4　月・自然-人工別，区別死産数'!$B$18</f>
        <v>21</v>
      </c>
      <c r="D39" s="121" t="n">
        <f aca="false">'4　月・自然-人工別，区別死産数'!$B$19</f>
        <v>20</v>
      </c>
      <c r="E39" s="121" t="n">
        <f aca="false">'4　月・自然-人工別，区別死産数'!$B$20</f>
        <v>17</v>
      </c>
      <c r="F39" s="121" t="n">
        <f aca="false">'4　月・自然-人工別，区別死産数'!$B$21</f>
        <v>17</v>
      </c>
      <c r="G39" s="121" t="n">
        <f aca="false">'4　月・自然-人工別，区別死産数'!$B$22</f>
        <v>8</v>
      </c>
      <c r="H39" s="121" t="n">
        <f aca="false">'4　月・自然-人工別，区別死産数'!$B$23</f>
        <v>16</v>
      </c>
      <c r="I39" s="121" t="n">
        <f aca="false">'4　月・自然-人工別，区別死産数'!$B$24</f>
        <v>3</v>
      </c>
      <c r="J39" s="121" t="n">
        <f aca="false">'4　月・自然-人工別，区別死産数'!$B$25</f>
        <v>12</v>
      </c>
      <c r="K39" s="121" t="n">
        <f aca="false">'4　月・自然-人工別，区別死産数'!$B$26</f>
        <v>17</v>
      </c>
      <c r="L39" s="122" t="n">
        <f aca="false">'4　月・自然-人工別，区別死産数'!$B$27</f>
        <v>7</v>
      </c>
      <c r="N39" s="119" t="n">
        <f aca="false">[1]出生数!G$19</f>
        <v>13248</v>
      </c>
      <c r="O39" s="119" t="n">
        <f aca="false">[1]出生数!H$19</f>
        <v>1744</v>
      </c>
      <c r="P39" s="119" t="n">
        <f aca="false">[1]出生数!I$19</f>
        <v>1847</v>
      </c>
      <c r="Q39" s="119" t="n">
        <f aca="false">[1]出生数!J$19</f>
        <v>1978</v>
      </c>
      <c r="R39" s="119" t="n">
        <f aca="false">[1]出生数!K$19</f>
        <v>1711</v>
      </c>
      <c r="S39" s="119" t="n">
        <f aca="false">[1]出生数!L$19</f>
        <v>661</v>
      </c>
      <c r="T39" s="119" t="n">
        <f aca="false">[1]出生数!M$19</f>
        <v>1682</v>
      </c>
      <c r="U39" s="119" t="n">
        <f aca="false">[1]出生数!N$19</f>
        <v>644</v>
      </c>
      <c r="V39" s="119" t="n">
        <f aca="false">[1]出生数!O$19</f>
        <v>642</v>
      </c>
      <c r="W39" s="119" t="n">
        <f aca="false">[1]出生数!P$19</f>
        <v>1530</v>
      </c>
      <c r="X39" s="119" t="n">
        <f aca="false">[1]出生数!Q$19</f>
        <v>809</v>
      </c>
    </row>
    <row r="40" customFormat="false" ht="17.25" hidden="false" customHeight="true" outlineLevel="0" collapsed="false">
      <c r="A40" s="97"/>
      <c r="B40" s="98" t="s">
        <v>109</v>
      </c>
      <c r="C40" s="98"/>
      <c r="D40" s="98"/>
      <c r="E40" s="98"/>
      <c r="F40" s="98"/>
      <c r="G40" s="98"/>
      <c r="H40" s="98"/>
      <c r="I40" s="98"/>
      <c r="J40" s="98"/>
      <c r="K40" s="98"/>
      <c r="L40" s="98"/>
    </row>
    <row r="41" customFormat="false" ht="18" hidden="true" customHeight="true" outlineLevel="0" collapsed="false">
      <c r="A41" s="19" t="s">
        <v>30</v>
      </c>
      <c r="B41" s="123" t="n">
        <v>25.77467482785</v>
      </c>
      <c r="C41" s="99" t="n">
        <v>29.693924166286</v>
      </c>
      <c r="D41" s="99" t="n">
        <v>21.9530658591976</v>
      </c>
      <c r="E41" s="99" t="n">
        <v>22.1762270845653</v>
      </c>
      <c r="F41" s="99" t="n">
        <v>21.7113665389527</v>
      </c>
      <c r="G41" s="80" t="s">
        <v>69</v>
      </c>
      <c r="H41" s="99" t="n">
        <v>22.0653133274493</v>
      </c>
      <c r="I41" s="80" t="s">
        <v>69</v>
      </c>
      <c r="J41" s="99" t="n">
        <v>28.1456953642384</v>
      </c>
      <c r="K41" s="99" t="n">
        <v>36.3839910439407</v>
      </c>
      <c r="L41" s="81" t="s">
        <v>69</v>
      </c>
    </row>
    <row r="42" customFormat="false" ht="18" hidden="true" customHeight="true" outlineLevel="0" collapsed="false">
      <c r="A42" s="32" t="s">
        <v>86</v>
      </c>
      <c r="B42" s="123" t="n">
        <v>22.8970602503153</v>
      </c>
      <c r="C42" s="99" t="n">
        <v>23.4698573400828</v>
      </c>
      <c r="D42" s="99" t="n">
        <v>27.1653543307087</v>
      </c>
      <c r="E42" s="99" t="n">
        <v>16.9857936998147</v>
      </c>
      <c r="F42" s="99" t="n">
        <v>20.472824762369</v>
      </c>
      <c r="G42" s="80" t="s">
        <v>69</v>
      </c>
      <c r="H42" s="99" t="n">
        <v>21.5657311669128</v>
      </c>
      <c r="I42" s="80" t="s">
        <v>69</v>
      </c>
      <c r="J42" s="99" t="n">
        <v>20.0573065902579</v>
      </c>
      <c r="K42" s="99" t="n">
        <v>30.6122448979592</v>
      </c>
      <c r="L42" s="81" t="s">
        <v>69</v>
      </c>
    </row>
    <row r="43" customFormat="false" ht="18" hidden="true" customHeight="true" outlineLevel="0" collapsed="false">
      <c r="A43" s="32" t="s">
        <v>87</v>
      </c>
      <c r="B43" s="123" t="n">
        <v>22.6690123146519</v>
      </c>
      <c r="C43" s="99" t="n">
        <v>22.6179018286814</v>
      </c>
      <c r="D43" s="99" t="n">
        <v>25.2312867956266</v>
      </c>
      <c r="E43" s="99" t="n">
        <v>23.1634679020516</v>
      </c>
      <c r="F43" s="99" t="n">
        <v>16.7427701674277</v>
      </c>
      <c r="G43" s="80" t="s">
        <v>69</v>
      </c>
      <c r="H43" s="99" t="n">
        <v>26.0791366906475</v>
      </c>
      <c r="I43" s="80" t="s">
        <v>69</v>
      </c>
      <c r="J43" s="99" t="n">
        <v>20.6812652068127</v>
      </c>
      <c r="K43" s="99" t="n">
        <v>24.8927038626609</v>
      </c>
      <c r="L43" s="81" t="s">
        <v>69</v>
      </c>
    </row>
    <row r="44" customFormat="false" ht="18" hidden="true" customHeight="true" outlineLevel="0" collapsed="false">
      <c r="A44" s="32" t="s">
        <v>88</v>
      </c>
      <c r="B44" s="123" t="n">
        <v>18.5318275154004</v>
      </c>
      <c r="C44" s="99" t="n">
        <v>22.4550898203593</v>
      </c>
      <c r="D44" s="99" t="n">
        <v>18.6712983065567</v>
      </c>
      <c r="E44" s="99" t="n">
        <v>21.3342363697934</v>
      </c>
      <c r="F44" s="99" t="n">
        <v>14.9065184436584</v>
      </c>
      <c r="G44" s="83" t="s">
        <v>69</v>
      </c>
      <c r="H44" s="99" t="n">
        <v>15.179677819083</v>
      </c>
      <c r="I44" s="83" t="s">
        <v>69</v>
      </c>
      <c r="J44" s="99" t="n">
        <v>18.9237137788291</v>
      </c>
      <c r="K44" s="99" t="n">
        <v>20.939276099312</v>
      </c>
      <c r="L44" s="84" t="s">
        <v>69</v>
      </c>
    </row>
    <row r="45" customFormat="false" ht="18" hidden="true" customHeight="true" outlineLevel="0" collapsed="false">
      <c r="A45" s="19" t="s">
        <v>34</v>
      </c>
      <c r="B45" s="123" t="n">
        <v>18.5542685542686</v>
      </c>
      <c r="C45" s="99" t="n">
        <v>17.816091954023</v>
      </c>
      <c r="D45" s="99" t="n">
        <v>18.1058495821727</v>
      </c>
      <c r="E45" s="99" t="n">
        <v>23.1822971548999</v>
      </c>
      <c r="F45" s="99" t="n">
        <v>17.6290240163516</v>
      </c>
      <c r="G45" s="83" t="s">
        <v>69</v>
      </c>
      <c r="H45" s="99" t="n">
        <v>14.776742691937</v>
      </c>
      <c r="I45" s="83" t="s">
        <v>69</v>
      </c>
      <c r="J45" s="99" t="n">
        <v>18.125</v>
      </c>
      <c r="K45" s="99" t="n">
        <v>20.1219512195122</v>
      </c>
      <c r="L45" s="84" t="s">
        <v>69</v>
      </c>
    </row>
    <row r="46" customFormat="false" ht="18" hidden="true" customHeight="true" outlineLevel="0" collapsed="false">
      <c r="A46" s="19" t="s">
        <v>35</v>
      </c>
      <c r="B46" s="123" t="n">
        <v>21.4239690721649</v>
      </c>
      <c r="C46" s="99" t="n">
        <v>22.6244343891403</v>
      </c>
      <c r="D46" s="99" t="n">
        <v>25.1865671641791</v>
      </c>
      <c r="E46" s="99" t="n">
        <v>21.6404886561955</v>
      </c>
      <c r="F46" s="99" t="n">
        <v>18.7372708757638</v>
      </c>
      <c r="G46" s="99" t="n">
        <v>19.8087431693989</v>
      </c>
      <c r="H46" s="99" t="n">
        <v>16.8951227287217</v>
      </c>
      <c r="I46" s="83" t="s">
        <v>69</v>
      </c>
      <c r="J46" s="99" t="n">
        <v>17.0025188916877</v>
      </c>
      <c r="K46" s="99" t="n">
        <v>23.8558909444985</v>
      </c>
      <c r="L46" s="102" t="n">
        <v>33.9425587467363</v>
      </c>
    </row>
    <row r="47" customFormat="false" ht="18" hidden="true" customHeight="true" outlineLevel="0" collapsed="false">
      <c r="A47" s="19" t="s">
        <v>36</v>
      </c>
      <c r="B47" s="123" t="n">
        <v>17.5267770204479</v>
      </c>
      <c r="C47" s="99" t="n">
        <v>12.2549019607843</v>
      </c>
      <c r="D47" s="99" t="n">
        <v>15.4125113327289</v>
      </c>
      <c r="E47" s="99" t="n">
        <v>17.0283806343907</v>
      </c>
      <c r="F47" s="99" t="n">
        <v>19.3081255028158</v>
      </c>
      <c r="G47" s="99" t="n">
        <v>13.0624092888244</v>
      </c>
      <c r="H47" s="99" t="n">
        <v>17.1428571428571</v>
      </c>
      <c r="I47" s="83" t="s">
        <v>69</v>
      </c>
      <c r="J47" s="99" t="n">
        <v>18.348623853211</v>
      </c>
      <c r="K47" s="99" t="n">
        <v>19.5238095238095</v>
      </c>
      <c r="L47" s="102" t="n">
        <v>27.7777777777778</v>
      </c>
    </row>
    <row r="48" customFormat="false" ht="18" hidden="true" customHeight="true" outlineLevel="0" collapsed="false">
      <c r="A48" s="19" t="s">
        <v>37</v>
      </c>
      <c r="B48" s="123" t="n">
        <v>17.7780208960123</v>
      </c>
      <c r="C48" s="99" t="n">
        <v>17.1319796954315</v>
      </c>
      <c r="D48" s="99" t="n">
        <v>21.6216216216216</v>
      </c>
      <c r="E48" s="99" t="n">
        <v>18.6817060274938</v>
      </c>
      <c r="F48" s="99" t="n">
        <v>15.6563629064633</v>
      </c>
      <c r="G48" s="99" t="n">
        <v>17.2413793103448</v>
      </c>
      <c r="H48" s="99" t="n">
        <v>16.8261299901023</v>
      </c>
      <c r="I48" s="83" t="s">
        <v>69</v>
      </c>
      <c r="J48" s="99" t="n">
        <v>11.8715083798883</v>
      </c>
      <c r="K48" s="99" t="n">
        <v>21.256038647343</v>
      </c>
      <c r="L48" s="102" t="n">
        <v>17.8571428571429</v>
      </c>
    </row>
    <row r="49" customFormat="false" ht="18" hidden="true" customHeight="true" outlineLevel="0" collapsed="false">
      <c r="A49" s="32" t="s">
        <v>89</v>
      </c>
      <c r="B49" s="123" t="n">
        <v>16.3934426229508</v>
      </c>
      <c r="C49" s="99" t="n">
        <v>24.3393602225313</v>
      </c>
      <c r="D49" s="99" t="n">
        <v>15.9027128157156</v>
      </c>
      <c r="E49" s="99" t="n">
        <v>16.8436470157451</v>
      </c>
      <c r="F49" s="99" t="n">
        <v>17.7514792899408</v>
      </c>
      <c r="G49" s="99" t="n">
        <v>12.0937263794407</v>
      </c>
      <c r="H49" s="99" t="n">
        <v>15.6141568355309</v>
      </c>
      <c r="I49" s="83" t="s">
        <v>69</v>
      </c>
      <c r="J49" s="99" t="n">
        <v>20.1109570041609</v>
      </c>
      <c r="K49" s="99" t="n">
        <v>14.6904512067156</v>
      </c>
      <c r="L49" s="102" t="n">
        <v>9.12106135986733</v>
      </c>
    </row>
    <row r="50" customFormat="false" ht="18" hidden="true" customHeight="true" outlineLevel="0" collapsed="false">
      <c r="A50" s="19" t="s">
        <v>39</v>
      </c>
      <c r="B50" s="123" t="n">
        <v>15.9865846841811</v>
      </c>
      <c r="C50" s="99" t="n">
        <v>17.8689609530113</v>
      </c>
      <c r="D50" s="99" t="n">
        <v>15.2838427947598</v>
      </c>
      <c r="E50" s="99" t="n">
        <v>18.5319767441861</v>
      </c>
      <c r="F50" s="99" t="n">
        <v>13.949433304272</v>
      </c>
      <c r="G50" s="99" t="n">
        <v>18.6781609195402</v>
      </c>
      <c r="H50" s="99" t="n">
        <v>14.1557128412538</v>
      </c>
      <c r="I50" s="83" t="s">
        <v>69</v>
      </c>
      <c r="J50" s="99" t="n">
        <v>21.8430034129693</v>
      </c>
      <c r="K50" s="99" t="n">
        <v>13.6432541687721</v>
      </c>
      <c r="L50" s="102" t="n">
        <v>11.2903225806452</v>
      </c>
    </row>
    <row r="51" customFormat="false" ht="18" hidden="true" customHeight="true" outlineLevel="0" collapsed="false">
      <c r="A51" s="19" t="s">
        <v>40</v>
      </c>
      <c r="B51" s="123" t="n">
        <v>14.1501090737574</v>
      </c>
      <c r="C51" s="99" t="n">
        <v>12.7388535031847</v>
      </c>
      <c r="D51" s="99" t="n">
        <v>18.5528756957328</v>
      </c>
      <c r="E51" s="99" t="n">
        <v>13.8059701492537</v>
      </c>
      <c r="F51" s="99" t="n">
        <v>12.5932835820896</v>
      </c>
      <c r="G51" s="99" t="n">
        <v>10.5519480519481</v>
      </c>
      <c r="H51" s="99" t="n">
        <v>15.8894645941278</v>
      </c>
      <c r="I51" s="83" t="s">
        <v>69</v>
      </c>
      <c r="J51" s="99" t="n">
        <v>15.406162464986</v>
      </c>
      <c r="K51" s="99" t="n">
        <v>10.5596620908131</v>
      </c>
      <c r="L51" s="102" t="n">
        <v>15.1921358355675</v>
      </c>
    </row>
    <row r="52" customFormat="false" ht="18" hidden="true" customHeight="true" outlineLevel="0" collapsed="false">
      <c r="A52" s="19" t="s">
        <v>41</v>
      </c>
      <c r="B52" s="123" t="n">
        <v>14.1324107195215</v>
      </c>
      <c r="C52" s="99" t="n">
        <v>10.4968509447166</v>
      </c>
      <c r="D52" s="99" t="n">
        <v>20.2020202020202</v>
      </c>
      <c r="E52" s="99" t="n">
        <v>16.9117647058824</v>
      </c>
      <c r="F52" s="99" t="n">
        <v>10.5601469237833</v>
      </c>
      <c r="G52" s="99" t="n">
        <v>12.2230710466005</v>
      </c>
      <c r="H52" s="99" t="n">
        <v>11.9005950297515</v>
      </c>
      <c r="I52" s="83" t="s">
        <v>69</v>
      </c>
      <c r="J52" s="99" t="n">
        <v>13.1964809384164</v>
      </c>
      <c r="K52" s="99" t="n">
        <v>13.172338090011</v>
      </c>
      <c r="L52" s="102" t="n">
        <v>17.3199635369189</v>
      </c>
    </row>
    <row r="53" customFormat="false" ht="18" hidden="true" customHeight="true" outlineLevel="0" collapsed="false">
      <c r="A53" s="19" t="s">
        <v>42</v>
      </c>
      <c r="B53" s="123" t="n">
        <v>14.9738408803897</v>
      </c>
      <c r="C53" s="99" t="n">
        <v>12.388162422574</v>
      </c>
      <c r="D53" s="99" t="n">
        <v>20.7373271889401</v>
      </c>
      <c r="E53" s="99" t="n">
        <v>12.8012048192771</v>
      </c>
      <c r="F53" s="99" t="n">
        <v>17.1673819742489</v>
      </c>
      <c r="G53" s="99" t="n">
        <v>4.30292598967298</v>
      </c>
      <c r="H53" s="99" t="n">
        <v>13.7809187279152</v>
      </c>
      <c r="I53" s="83" t="s">
        <v>69</v>
      </c>
      <c r="J53" s="99" t="n">
        <v>14.5817344589409</v>
      </c>
      <c r="K53" s="99" t="n">
        <v>17.1745152354571</v>
      </c>
      <c r="L53" s="102" t="n">
        <v>19.0806591500434</v>
      </c>
    </row>
    <row r="54" customFormat="false" ht="18" hidden="false" customHeight="true" outlineLevel="0" collapsed="false">
      <c r="A54" s="19" t="s">
        <v>90</v>
      </c>
      <c r="B54" s="123" t="n">
        <v>13.8658449869637</v>
      </c>
      <c r="C54" s="99" t="n">
        <v>12.311901504788</v>
      </c>
      <c r="D54" s="99" t="n">
        <v>15.7699443413729</v>
      </c>
      <c r="E54" s="99" t="n">
        <v>16.3102573396158</v>
      </c>
      <c r="F54" s="99" t="n">
        <v>12.4080882352941</v>
      </c>
      <c r="G54" s="99" t="n">
        <v>10.1180438448567</v>
      </c>
      <c r="H54" s="99" t="n">
        <v>15.7200811359026</v>
      </c>
      <c r="I54" s="99" t="n">
        <v>22.5118483412322</v>
      </c>
      <c r="J54" s="99" t="n">
        <v>10.3750997605746</v>
      </c>
      <c r="K54" s="99" t="n">
        <v>10.3305785123967</v>
      </c>
      <c r="L54" s="102" t="n">
        <v>13.2508833922261</v>
      </c>
    </row>
    <row r="55" customFormat="false" ht="18" hidden="false" customHeight="true" outlineLevel="0" collapsed="false">
      <c r="A55" s="19" t="s">
        <v>44</v>
      </c>
      <c r="B55" s="123" t="n">
        <v>12.4057103671841</v>
      </c>
      <c r="C55" s="99" t="n">
        <v>9.9290780141844</v>
      </c>
      <c r="D55" s="99" t="n">
        <v>12.025012025012</v>
      </c>
      <c r="E55" s="99" t="n">
        <v>14.809041309431</v>
      </c>
      <c r="F55" s="99" t="n">
        <v>7.90513833992095</v>
      </c>
      <c r="G55" s="99" t="n">
        <v>8.74890638670166</v>
      </c>
      <c r="H55" s="99" t="n">
        <v>13.381369016984</v>
      </c>
      <c r="I55" s="99" t="n">
        <v>17.6263219741481</v>
      </c>
      <c r="J55" s="99" t="n">
        <v>17.9028132992327</v>
      </c>
      <c r="K55" s="99" t="n">
        <v>14.7702407002188</v>
      </c>
      <c r="L55" s="102" t="n">
        <v>6.8359375</v>
      </c>
    </row>
    <row r="56" customFormat="false" ht="18" hidden="false" customHeight="true" outlineLevel="0" collapsed="false">
      <c r="A56" s="32" t="s">
        <v>45</v>
      </c>
      <c r="B56" s="123" t="n">
        <v>13.8923498629454</v>
      </c>
      <c r="C56" s="99" t="n">
        <v>17.6803394625177</v>
      </c>
      <c r="D56" s="99" t="n">
        <v>14.1187925998053</v>
      </c>
      <c r="E56" s="99" t="n">
        <v>12.7531882970743</v>
      </c>
      <c r="F56" s="99" t="n">
        <v>11.2469437652812</v>
      </c>
      <c r="G56" s="99" t="n">
        <v>17.1017101710171</v>
      </c>
      <c r="H56" s="99" t="n">
        <v>14.1065830721003</v>
      </c>
      <c r="I56" s="99" t="n">
        <v>14.5808019441069</v>
      </c>
      <c r="J56" s="99" t="n">
        <v>12.1317157712305</v>
      </c>
      <c r="K56" s="99" t="n">
        <v>12.2290161200667</v>
      </c>
      <c r="L56" s="102" t="n">
        <v>16.7910447761194</v>
      </c>
      <c r="N56" s="106"/>
    </row>
    <row r="57" customFormat="false" ht="18" hidden="false" customHeight="true" outlineLevel="0" collapsed="false">
      <c r="A57" s="19" t="s">
        <v>46</v>
      </c>
      <c r="B57" s="124" t="n">
        <v>13.2875857766687</v>
      </c>
      <c r="C57" s="103" t="n">
        <v>12.9781420765027</v>
      </c>
      <c r="D57" s="103" t="n">
        <v>10.597302504817</v>
      </c>
      <c r="E57" s="103" t="n">
        <v>12.2558406740712</v>
      </c>
      <c r="F57" s="103" t="n">
        <v>10.5414470531864</v>
      </c>
      <c r="G57" s="103" t="n">
        <v>11.1835973904939</v>
      </c>
      <c r="H57" s="103" t="n">
        <v>16.0427807486631</v>
      </c>
      <c r="I57" s="103" t="n">
        <v>19.6078431372549</v>
      </c>
      <c r="J57" s="103" t="n">
        <v>20.2643171806167</v>
      </c>
      <c r="K57" s="103" t="n">
        <v>12.9032258064516</v>
      </c>
      <c r="L57" s="104" t="n">
        <v>12.1580547112462</v>
      </c>
      <c r="N57" s="106"/>
    </row>
    <row r="58" customFormat="false" ht="18" hidden="false" customHeight="true" outlineLevel="0" collapsed="false">
      <c r="A58" s="19" t="s">
        <v>47</v>
      </c>
      <c r="B58" s="124" t="n">
        <v>10.8164905123926</v>
      </c>
      <c r="C58" s="99" t="n">
        <v>11.0533159947984</v>
      </c>
      <c r="D58" s="99" t="n">
        <v>8.7036188731104</v>
      </c>
      <c r="E58" s="99" t="n">
        <v>9.82704402515723</v>
      </c>
      <c r="F58" s="99" t="n">
        <v>10.9471680152308</v>
      </c>
      <c r="G58" s="99" t="n">
        <v>8.45864661654135</v>
      </c>
      <c r="H58" s="99" t="n">
        <v>12.2386537480877</v>
      </c>
      <c r="I58" s="99" t="n">
        <v>11.7924528301887</v>
      </c>
      <c r="J58" s="99" t="n">
        <v>17.1919770773639</v>
      </c>
      <c r="K58" s="99" t="n">
        <v>11.4316820903647</v>
      </c>
      <c r="L58" s="102" t="n">
        <v>8.52272727272727</v>
      </c>
    </row>
    <row r="59" customFormat="false" ht="18" hidden="false" customHeight="true" outlineLevel="0" collapsed="false">
      <c r="A59" s="19" t="s">
        <v>48</v>
      </c>
      <c r="B59" s="124" t="n">
        <v>12.6039667306462</v>
      </c>
      <c r="C59" s="99" t="n">
        <v>9.45945945945946</v>
      </c>
      <c r="D59" s="99" t="n">
        <v>14.7478591817317</v>
      </c>
      <c r="E59" s="99" t="n">
        <v>8.42020850040096</v>
      </c>
      <c r="F59" s="99" t="n">
        <v>10.1471334348047</v>
      </c>
      <c r="G59" s="99" t="n">
        <v>16.2767039674466</v>
      </c>
      <c r="H59" s="99" t="n">
        <v>10.7874865156419</v>
      </c>
      <c r="I59" s="99" t="n">
        <v>25.7913247362251</v>
      </c>
      <c r="J59" s="99" t="n">
        <v>12.1381886087768</v>
      </c>
      <c r="K59" s="99" t="n">
        <v>15.907844212836</v>
      </c>
      <c r="L59" s="102" t="n">
        <v>11.011011011011</v>
      </c>
    </row>
    <row r="60" s="106" customFormat="true" ht="18" hidden="false" customHeight="true" outlineLevel="0" collapsed="false">
      <c r="A60" s="19" t="s">
        <v>49</v>
      </c>
      <c r="B60" s="124" t="n">
        <v>12.7687296416938</v>
      </c>
      <c r="C60" s="99" t="n">
        <v>13.5396518375242</v>
      </c>
      <c r="D60" s="99" t="n">
        <v>14.1911069063387</v>
      </c>
      <c r="E60" s="99" t="n">
        <v>12.1797564048719</v>
      </c>
      <c r="F60" s="99" t="n">
        <v>12.7420998980632</v>
      </c>
      <c r="G60" s="99" t="n">
        <v>12.9482071713147</v>
      </c>
      <c r="H60" s="99" t="n">
        <v>15.0537634408602</v>
      </c>
      <c r="I60" s="99" t="n">
        <v>10.6100795755968</v>
      </c>
      <c r="J60" s="99" t="n">
        <v>14.098690835851</v>
      </c>
      <c r="K60" s="99" t="n">
        <v>10.4972375690608</v>
      </c>
      <c r="L60" s="102" t="n">
        <v>9.77198697068404</v>
      </c>
    </row>
    <row r="61" customFormat="false" ht="18" hidden="false" customHeight="true" outlineLevel="0" collapsed="false">
      <c r="A61" s="19" t="s">
        <v>50</v>
      </c>
      <c r="B61" s="124" t="n">
        <v>12.9176247801975</v>
      </c>
      <c r="C61" s="99" t="n">
        <v>11.3408939292862</v>
      </c>
      <c r="D61" s="99" t="n">
        <v>14.6842878120411</v>
      </c>
      <c r="E61" s="99" t="n">
        <v>14.8367952522255</v>
      </c>
      <c r="F61" s="99" t="n">
        <v>10.8695652173913</v>
      </c>
      <c r="G61" s="99" t="n">
        <v>11.3250283125708</v>
      </c>
      <c r="H61" s="99" t="n">
        <v>11.3960113960114</v>
      </c>
      <c r="I61" s="99" t="n">
        <v>12.3456790123457</v>
      </c>
      <c r="J61" s="99" t="n">
        <v>12.035010940919</v>
      </c>
      <c r="K61" s="99" t="n">
        <v>12.7094165222415</v>
      </c>
      <c r="L61" s="102" t="n">
        <v>17.0031880977683</v>
      </c>
    </row>
    <row r="62" customFormat="false" ht="18" hidden="false" customHeight="true" outlineLevel="0" collapsed="false">
      <c r="A62" s="19" t="s">
        <v>51</v>
      </c>
      <c r="B62" s="124" t="n">
        <v>13.8788870703764</v>
      </c>
      <c r="C62" s="99" t="n">
        <v>14.7783251231527</v>
      </c>
      <c r="D62" s="99" t="n">
        <v>11.5774240231548</v>
      </c>
      <c r="E62" s="99" t="n">
        <v>13.3779264214047</v>
      </c>
      <c r="F62" s="99" t="n">
        <v>13.6432541687721</v>
      </c>
      <c r="G62" s="99" t="n">
        <v>12.5714285714286</v>
      </c>
      <c r="H62" s="99" t="n">
        <v>17.2413793103448</v>
      </c>
      <c r="I62" s="99" t="n">
        <v>14.7058823529412</v>
      </c>
      <c r="J62" s="99" t="n">
        <v>19.3401592718999</v>
      </c>
      <c r="K62" s="99" t="n">
        <v>10.5614230127849</v>
      </c>
      <c r="L62" s="102" t="n">
        <v>14.2566191446029</v>
      </c>
    </row>
    <row r="63" customFormat="false" ht="18" hidden="false" customHeight="true" outlineLevel="0" collapsed="false">
      <c r="A63" s="19" t="s">
        <v>52</v>
      </c>
      <c r="B63" s="124" t="n">
        <v>13.2181999335769</v>
      </c>
      <c r="C63" s="99" t="n">
        <v>15.0753768844221</v>
      </c>
      <c r="D63" s="99" t="n">
        <v>13.8490926456543</v>
      </c>
      <c r="E63" s="99" t="n">
        <v>13.7398024903392</v>
      </c>
      <c r="F63" s="99" t="n">
        <v>13.4784862623121</v>
      </c>
      <c r="G63" s="99" t="n">
        <v>10.2156640181612</v>
      </c>
      <c r="H63" s="99" t="n">
        <v>13.4153158188932</v>
      </c>
      <c r="I63" s="99" t="n">
        <v>11.8733509234829</v>
      </c>
      <c r="J63" s="99" t="n">
        <v>19.7368421052632</v>
      </c>
      <c r="K63" s="99" t="n">
        <v>9.62082625919638</v>
      </c>
      <c r="L63" s="102" t="n">
        <v>10.9561752988048</v>
      </c>
    </row>
    <row r="64" s="1" customFormat="true" ht="18" hidden="false" customHeight="true" outlineLevel="0" collapsed="false">
      <c r="A64" s="19" t="s">
        <v>53</v>
      </c>
      <c r="B64" s="103" t="n">
        <v>12.3851117919301</v>
      </c>
      <c r="C64" s="99" t="n">
        <v>8.2063305978898</v>
      </c>
      <c r="D64" s="99" t="n">
        <v>11.5580212667591</v>
      </c>
      <c r="E64" s="99" t="n">
        <v>16.0269928300295</v>
      </c>
      <c r="F64" s="99" t="n">
        <v>10.4633781763827</v>
      </c>
      <c r="G64" s="99" t="n">
        <v>11.5340253748558</v>
      </c>
      <c r="H64" s="99" t="n">
        <v>14.2231947483589</v>
      </c>
      <c r="I64" s="99" t="n">
        <v>14.4578313253012</v>
      </c>
      <c r="J64" s="99" t="n">
        <v>20.8333333333333</v>
      </c>
      <c r="K64" s="99" t="n">
        <v>9.80392156862745</v>
      </c>
      <c r="L64" s="102" t="n">
        <v>8.66738894907909</v>
      </c>
    </row>
    <row r="65" s="1" customFormat="true" ht="18" hidden="false" customHeight="true" outlineLevel="0" collapsed="false">
      <c r="A65" s="19" t="s">
        <v>54</v>
      </c>
      <c r="B65" s="103" t="n">
        <v>11.6869240016028</v>
      </c>
      <c r="C65" s="103" t="n">
        <v>8.57843137254902</v>
      </c>
      <c r="D65" s="103" t="n">
        <v>14.1176470588235</v>
      </c>
      <c r="E65" s="103" t="n">
        <v>10.5217010083297</v>
      </c>
      <c r="F65" s="103" t="n">
        <v>12.6715945089757</v>
      </c>
      <c r="G65" s="103" t="n">
        <v>15.2761457109283</v>
      </c>
      <c r="H65" s="103" t="n">
        <v>11.2296462661426</v>
      </c>
      <c r="I65" s="103" t="n">
        <v>7.56620428751576</v>
      </c>
      <c r="J65" s="103" t="n">
        <v>10.0334448160535</v>
      </c>
      <c r="K65" s="103" t="n">
        <v>13.7931034482759</v>
      </c>
      <c r="L65" s="104" t="n">
        <v>11.2244897959184</v>
      </c>
    </row>
    <row r="66" s="1" customFormat="true" ht="18" hidden="false" customHeight="true" outlineLevel="0" collapsed="false">
      <c r="A66" s="19" t="s">
        <v>55</v>
      </c>
      <c r="B66" s="103" t="n">
        <v>11.2633381636148</v>
      </c>
      <c r="C66" s="103" t="n">
        <v>9.40265486725664</v>
      </c>
      <c r="D66" s="103" t="n">
        <v>13.0434782608696</v>
      </c>
      <c r="E66" s="103" t="n">
        <v>8.70322019147084</v>
      </c>
      <c r="F66" s="103" t="n">
        <v>7.00350175087544</v>
      </c>
      <c r="G66" s="103" t="n">
        <v>6.81044267877412</v>
      </c>
      <c r="H66" s="103" t="n">
        <v>17.0610897083104</v>
      </c>
      <c r="I66" s="103" t="n">
        <v>17.9028132992327</v>
      </c>
      <c r="J66" s="103" t="n">
        <v>8.16802800466745</v>
      </c>
      <c r="K66" s="103" t="n">
        <v>12.2022080185938</v>
      </c>
      <c r="L66" s="104" t="n">
        <v>14.7523709167545</v>
      </c>
    </row>
    <row r="67" s="1" customFormat="true" ht="18" hidden="false" customHeight="true" outlineLevel="0" collapsed="false">
      <c r="A67" s="19" t="s">
        <v>56</v>
      </c>
      <c r="B67" s="103" t="n">
        <v>12.8042680893631</v>
      </c>
      <c r="C67" s="103" t="n">
        <v>11.2739571589628</v>
      </c>
      <c r="D67" s="103" t="n">
        <v>13.0522088353414</v>
      </c>
      <c r="E67" s="103" t="n">
        <v>14.858171994597</v>
      </c>
      <c r="F67" s="103" t="n">
        <v>10.2774922918808</v>
      </c>
      <c r="G67" s="103" t="n">
        <v>12.3609394313968</v>
      </c>
      <c r="H67" s="103" t="n">
        <v>12.7659574468085</v>
      </c>
      <c r="I67" s="103" t="n">
        <v>10.1010101010101</v>
      </c>
      <c r="J67" s="103" t="n">
        <v>15.6438026474128</v>
      </c>
      <c r="K67" s="103" t="n">
        <v>11.2044817927171</v>
      </c>
      <c r="L67" s="104" t="n">
        <v>18.6528497409326</v>
      </c>
    </row>
    <row r="68" s="1" customFormat="true" ht="18" hidden="false" customHeight="true" outlineLevel="0" collapsed="false">
      <c r="A68" s="19" t="s">
        <v>57</v>
      </c>
      <c r="B68" s="103" t="n">
        <v>12.0538404875109</v>
      </c>
      <c r="C68" s="103" t="n">
        <v>13.7061403508772</v>
      </c>
      <c r="D68" s="103" t="n">
        <v>17.5087543771886</v>
      </c>
      <c r="E68" s="103" t="n">
        <v>12.2116689280868</v>
      </c>
      <c r="F68" s="103" t="n">
        <v>10.1112234580384</v>
      </c>
      <c r="G68" s="103" t="n">
        <v>14.5888594164456</v>
      </c>
      <c r="H68" s="103" t="n">
        <v>10.0902814657462</v>
      </c>
      <c r="I68" s="103" t="n">
        <v>14.1935483870968</v>
      </c>
      <c r="J68" s="103" t="n">
        <v>9.46745562130178</v>
      </c>
      <c r="K68" s="103" t="n">
        <v>7.62463343108504</v>
      </c>
      <c r="L68" s="104" t="n">
        <v>11.4702815432742</v>
      </c>
    </row>
    <row r="69" s="1" customFormat="true" ht="18" hidden="false" customHeight="true" outlineLevel="0" collapsed="false">
      <c r="A69" s="19" t="s">
        <v>58</v>
      </c>
      <c r="B69" s="103" t="n">
        <v>9.64159851053926</v>
      </c>
      <c r="C69" s="103" t="n">
        <v>7.59878419452888</v>
      </c>
      <c r="D69" s="103" t="n">
        <v>11.71875</v>
      </c>
      <c r="E69" s="103" t="n">
        <v>9.67296176877015</v>
      </c>
      <c r="F69" s="103" t="n">
        <v>13.3676092544987</v>
      </c>
      <c r="G69" s="103" t="n">
        <v>8.57843137254902</v>
      </c>
      <c r="H69" s="103" t="n">
        <v>7.64192139737991</v>
      </c>
      <c r="I69" s="103" t="n">
        <v>9.62861072902338</v>
      </c>
      <c r="J69" s="103" t="n">
        <v>7.50938673341677</v>
      </c>
      <c r="K69" s="103" t="n">
        <v>7.39056281978397</v>
      </c>
      <c r="L69" s="104" t="n">
        <v>12.396694214876</v>
      </c>
    </row>
    <row r="70" s="1" customFormat="true" ht="18" hidden="false" customHeight="true" outlineLevel="0" collapsed="false">
      <c r="A70" s="19" t="s">
        <v>59</v>
      </c>
      <c r="B70" s="103" t="n">
        <v>11.6682224296573</v>
      </c>
      <c r="C70" s="103" t="n">
        <v>12.5588697017268</v>
      </c>
      <c r="D70" s="103" t="n">
        <v>9.5</v>
      </c>
      <c r="E70" s="103" t="n">
        <v>17.8332590280874</v>
      </c>
      <c r="F70" s="103" t="n">
        <v>12.054244098443</v>
      </c>
      <c r="G70" s="103" t="n">
        <v>7.50938673341677</v>
      </c>
      <c r="H70" s="103" t="n">
        <v>8.81742738589212</v>
      </c>
      <c r="I70" s="103" t="n">
        <v>7.40740740740741</v>
      </c>
      <c r="J70" s="103" t="n">
        <v>12.2399020807834</v>
      </c>
      <c r="K70" s="103" t="n">
        <v>12.070006035003</v>
      </c>
      <c r="L70" s="104" t="n">
        <v>10.2354145342886</v>
      </c>
    </row>
    <row r="71" s="1" customFormat="true" ht="18" hidden="false" customHeight="true" outlineLevel="0" collapsed="false">
      <c r="A71" s="19" t="s">
        <v>60</v>
      </c>
      <c r="B71" s="103" t="n">
        <v>10.6560106560107</v>
      </c>
      <c r="C71" s="103" t="n">
        <v>11.7767537122376</v>
      </c>
      <c r="D71" s="103" t="n">
        <v>10</v>
      </c>
      <c r="E71" s="103" t="n">
        <v>11.8505013673655</v>
      </c>
      <c r="F71" s="103" t="n">
        <v>11.2762685802153</v>
      </c>
      <c r="G71" s="103" t="n">
        <v>3.95256916996047</v>
      </c>
      <c r="H71" s="103" t="n">
        <v>9.76863753213368</v>
      </c>
      <c r="I71" s="103" t="n">
        <v>9.09090909090909</v>
      </c>
      <c r="J71" s="103" t="n">
        <v>11.4068441064639</v>
      </c>
      <c r="K71" s="103" t="n">
        <v>11.7785630153121</v>
      </c>
      <c r="L71" s="104" t="n">
        <v>11.3871635610766</v>
      </c>
    </row>
    <row r="72" s="1" customFormat="true" ht="18" hidden="false" customHeight="true" outlineLevel="0" collapsed="false">
      <c r="A72" s="19" t="s">
        <v>61</v>
      </c>
      <c r="B72" s="103" t="n">
        <v>7.518273581622</v>
      </c>
      <c r="C72" s="103" t="n">
        <v>5.05334081976418</v>
      </c>
      <c r="D72" s="103" t="n">
        <v>10.515247108307</v>
      </c>
      <c r="E72" s="103" t="n">
        <v>6.6577896138482</v>
      </c>
      <c r="F72" s="103" t="n">
        <v>5.84174190122146</v>
      </c>
      <c r="G72" s="103" t="n">
        <v>9.51086956521739</v>
      </c>
      <c r="H72" s="103" t="n">
        <v>9.57446808510638</v>
      </c>
      <c r="I72" s="103" t="n">
        <v>10.4633781763827</v>
      </c>
      <c r="J72" s="103" t="n">
        <v>6.7476383265857</v>
      </c>
      <c r="K72" s="103" t="n">
        <v>4.3613707165109</v>
      </c>
      <c r="L72" s="104" t="n">
        <v>9.83606557377049</v>
      </c>
    </row>
    <row r="73" s="1" customFormat="true" ht="18" hidden="false" customHeight="true" outlineLevel="0" collapsed="false">
      <c r="A73" s="19" t="s">
        <v>62</v>
      </c>
      <c r="B73" s="103" t="n">
        <v>12.5149405891865</v>
      </c>
      <c r="C73" s="103" t="n">
        <v>12.4796527400977</v>
      </c>
      <c r="D73" s="103" t="n">
        <v>9.88553590010406</v>
      </c>
      <c r="E73" s="103" t="n">
        <v>10.9639104613979</v>
      </c>
      <c r="F73" s="103" t="n">
        <v>12.8419877163596</v>
      </c>
      <c r="G73" s="103" t="n">
        <v>11.2044817927171</v>
      </c>
      <c r="H73" s="103" t="n">
        <v>13.3037694013304</v>
      </c>
      <c r="I73" s="103" t="n">
        <v>17.1875</v>
      </c>
      <c r="J73" s="103" t="n">
        <v>18.8172043010753</v>
      </c>
      <c r="K73" s="103" t="n">
        <v>12.4260355029586</v>
      </c>
      <c r="L73" s="104" t="n">
        <v>12.4153498871332</v>
      </c>
    </row>
    <row r="74" s="1" customFormat="true" ht="18" hidden="false" customHeight="true" outlineLevel="0" collapsed="false">
      <c r="A74" s="37" t="s">
        <v>63</v>
      </c>
      <c r="B74" s="107" t="n">
        <f aca="false">B39/('3-総数 死産数及び死産率，自然－人工･年次･区別'!B39+N39)*1000</f>
        <v>10.1515374429896</v>
      </c>
      <c r="C74" s="108" t="n">
        <f aca="false">C39/('3-総数 死産数及び死産率，自然－人工･年次･区別'!C39+O39)*1000</f>
        <v>11.5194733955019</v>
      </c>
      <c r="D74" s="108" t="n">
        <f aca="false">D39/('3-総数 死産数及び死産率，自然－人工･年次･区別'!D39+P39)*1000</f>
        <v>10.6157112526539</v>
      </c>
      <c r="E74" s="108" t="n">
        <f aca="false">E39/('3-総数 死産数及び死産率，自然－人工･年次･区別'!E39+Q39)*1000</f>
        <v>8.36614173228347</v>
      </c>
      <c r="F74" s="108" t="n">
        <f aca="false">F39/('3-総数 死産数及び死産率，自然－人工･年次･区別'!F39+R39)*1000</f>
        <v>9.73654066437572</v>
      </c>
      <c r="G74" s="108" t="n">
        <f aca="false">G39/('3-総数 死産数及び死産率，自然－人工･年次･区別'!G39+S39)*1000</f>
        <v>11.8168389955687</v>
      </c>
      <c r="H74" s="108" t="n">
        <f aca="false">H39/('3-総数 死産数及び死産率，自然－人工･年次･区別'!H39+T39)*1000</f>
        <v>9.30773705642816</v>
      </c>
      <c r="I74" s="108" t="n">
        <f aca="false">I39/('3-総数 死産数及び死産率，自然－人工･年次･区別'!I39+U39)*1000</f>
        <v>4.58715596330275</v>
      </c>
      <c r="J74" s="108" t="n">
        <f aca="false">J39/('3-総数 死産数及び死産率，自然－人工･年次･区別'!J39+V39)*1000</f>
        <v>18.0722891566265</v>
      </c>
      <c r="K74" s="108" t="n">
        <f aca="false">K39/('3-総数 死産数及び死産率，自然－人工･年次･区別'!K39+W39)*1000</f>
        <v>10.828025477707</v>
      </c>
      <c r="L74" s="109" t="n">
        <f aca="false">L39/('3-総数 死産数及び死産率，自然－人工･年次･区別'!L39+X39)*1000</f>
        <v>8.48484848484849</v>
      </c>
    </row>
    <row r="75" customFormat="false" ht="17.25" hidden="false" customHeight="true" outlineLevel="0" collapsed="false">
      <c r="A75" s="125" t="s">
        <v>110</v>
      </c>
      <c r="B75" s="111"/>
      <c r="C75" s="111"/>
      <c r="D75" s="110"/>
      <c r="F75" s="111"/>
      <c r="G75" s="111"/>
      <c r="H75" s="110"/>
      <c r="J75" s="111"/>
      <c r="K75" s="111"/>
      <c r="L75" s="111"/>
    </row>
    <row r="76" customFormat="false" ht="13.5" hidden="false" customHeight="false" outlineLevel="0" collapsed="false">
      <c r="A76" s="112"/>
      <c r="B76" s="43"/>
      <c r="C76" s="43"/>
      <c r="D76" s="43"/>
      <c r="E76" s="43"/>
      <c r="F76" s="43"/>
      <c r="G76" s="43"/>
      <c r="H76" s="43"/>
      <c r="I76" s="43"/>
      <c r="J76" s="43"/>
      <c r="K76" s="43"/>
    </row>
    <row r="77" customFormat="false" ht="13.5" hidden="false" customHeight="false" outlineLevel="0" collapsed="false">
      <c r="A77" s="112"/>
      <c r="B77" s="43"/>
      <c r="C77" s="43"/>
      <c r="D77" s="43"/>
      <c r="E77" s="43"/>
      <c r="F77" s="43"/>
      <c r="G77" s="43"/>
      <c r="H77" s="43"/>
      <c r="I77" s="43"/>
      <c r="J77" s="43"/>
      <c r="K77" s="43"/>
    </row>
    <row r="78" customFormat="false" ht="13.5" hidden="false" customHeight="false" outlineLevel="0" collapsed="false">
      <c r="A78" s="112"/>
      <c r="B78" s="43"/>
      <c r="C78" s="43"/>
      <c r="D78" s="43"/>
      <c r="E78" s="43"/>
      <c r="F78" s="43"/>
      <c r="G78" s="43"/>
      <c r="H78" s="43"/>
      <c r="I78" s="43"/>
      <c r="J78" s="43"/>
      <c r="K78" s="43"/>
    </row>
    <row r="79" customFormat="false" ht="13.5" hidden="false" customHeight="false" outlineLevel="0" collapsed="false">
      <c r="A79" s="112"/>
      <c r="B79" s="43"/>
      <c r="C79" s="43"/>
      <c r="D79" s="43"/>
      <c r="E79" s="43"/>
      <c r="F79" s="43"/>
      <c r="G79" s="43"/>
      <c r="H79" s="43"/>
      <c r="I79" s="43"/>
      <c r="J79" s="43"/>
      <c r="K79" s="43"/>
    </row>
    <row r="80" customFormat="false" ht="13.5" hidden="false" customHeight="false" outlineLevel="0" collapsed="false">
      <c r="A80" s="112"/>
      <c r="B80" s="43"/>
      <c r="C80" s="43"/>
      <c r="D80" s="43"/>
      <c r="E80" s="43"/>
      <c r="F80" s="43"/>
      <c r="G80" s="43"/>
      <c r="H80" s="43"/>
      <c r="I80" s="43"/>
      <c r="J80" s="43"/>
      <c r="K80" s="43"/>
    </row>
    <row r="81" customFormat="false" ht="13.5" hidden="false" customHeight="false" outlineLevel="0" collapsed="false">
      <c r="A81" s="112"/>
      <c r="B81" s="43"/>
      <c r="C81" s="43"/>
      <c r="D81" s="43"/>
      <c r="E81" s="43"/>
      <c r="F81" s="43"/>
      <c r="G81" s="43"/>
      <c r="H81" s="43"/>
      <c r="I81" s="43"/>
      <c r="J81" s="43"/>
      <c r="K81" s="43"/>
    </row>
    <row r="82" customFormat="false" ht="13.5" hidden="false" customHeight="false" outlineLevel="0" collapsed="false">
      <c r="A82" s="112"/>
      <c r="B82" s="43"/>
      <c r="C82" s="43"/>
      <c r="D82" s="43"/>
      <c r="E82" s="43"/>
      <c r="F82" s="43"/>
      <c r="G82" s="43"/>
      <c r="H82" s="43"/>
      <c r="I82" s="43"/>
      <c r="J82" s="43"/>
      <c r="K82" s="43"/>
    </row>
    <row r="83" customFormat="false" ht="13.5" hidden="false" customHeight="false" outlineLevel="0" collapsed="false">
      <c r="A83" s="112"/>
      <c r="B83" s="43"/>
      <c r="C83" s="43"/>
      <c r="D83" s="43"/>
      <c r="E83" s="43"/>
      <c r="F83" s="43"/>
      <c r="G83" s="43"/>
      <c r="H83" s="43"/>
      <c r="I83" s="43"/>
      <c r="J83" s="43"/>
      <c r="K83" s="43"/>
    </row>
    <row r="84" customFormat="false" ht="13.5" hidden="false" customHeight="false" outlineLevel="0" collapsed="false">
      <c r="A84" s="112"/>
      <c r="B84" s="43"/>
      <c r="C84" s="43"/>
      <c r="D84" s="43"/>
      <c r="E84" s="43"/>
      <c r="F84" s="43"/>
      <c r="G84" s="43"/>
      <c r="H84" s="43"/>
      <c r="I84" s="43"/>
      <c r="J84" s="43"/>
      <c r="K84" s="43"/>
    </row>
    <row r="85" customFormat="false" ht="13.5" hidden="false" customHeight="false" outlineLevel="0" collapsed="false">
      <c r="A85" s="112"/>
    </row>
    <row r="86" customFormat="false" ht="13.5" hidden="false" customHeight="false" outlineLevel="0" collapsed="false">
      <c r="A86" s="112"/>
    </row>
    <row r="87" customFormat="false" ht="13.5" hidden="false" customHeight="false" outlineLevel="0" collapsed="false">
      <c r="A87" s="112"/>
    </row>
  </sheetData>
  <mergeCells count="2">
    <mergeCell ref="B5:L5"/>
    <mergeCell ref="B40:L40"/>
  </mergeCells>
  <printOptions headings="false" gridLines="false" gridLinesSet="true" horizontalCentered="false" verticalCentered="false"/>
  <pageMargins left="0.8" right="0.279861111111111" top="0.990277777777778" bottom="0.790277777777778" header="0.511811023622047" footer="0.511811023622047"/>
  <pageSetup paperSize="9" scale="100" fitToWidth="1" fitToHeight="1" pageOrder="overThenDown" orientation="portrait" blackAndWhite="false" draft="false" cellComments="none" horizontalDpi="300" verticalDpi="300" copies="1"/>
  <headerFooter differentFirst="false" differentOddEven="false">
    <oddHeader/>
    <odd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X75"/>
  <sheetViews>
    <sheetView showFormulas="false" showGridLines="true" showRowColHeaders="true" showZeros="true" rightToLeft="false" tabSelected="false" showOutlineSymbols="true" defaultGridColor="true" view="normal" topLeftCell="A31" colorId="64" zoomScale="100" zoomScaleNormal="100" zoomScalePageLayoutView="100" workbookViewId="0">
      <selection pane="topLeft" activeCell="A75" activeCellId="0" sqref="A75"/>
    </sheetView>
  </sheetViews>
  <sheetFormatPr defaultColWidth="9.00390625" defaultRowHeight="13.5" customHeight="false" zeroHeight="false" outlineLevelRow="0" outlineLevelCol="0"/>
  <cols>
    <col collapsed="false" customWidth="true" hidden="false" outlineLevel="0" max="1" min="1" style="70" width="14.13"/>
    <col collapsed="false" customWidth="true" hidden="false" outlineLevel="0" max="12" min="2" style="0" width="6.76"/>
    <col collapsed="false" customWidth="false" hidden="false" outlineLevel="0" max="13" min="13" style="71" width="9"/>
    <col collapsed="false" customWidth="true" hidden="false" outlineLevel="0" max="14" min="14" style="71" width="6.76"/>
    <col collapsed="false" customWidth="true" hidden="false" outlineLevel="0" max="18" min="15" style="71" width="5.87"/>
    <col collapsed="false" customWidth="true" hidden="false" outlineLevel="0" max="19" min="19" style="71" width="5.26"/>
    <col collapsed="false" customWidth="true" hidden="false" outlineLevel="0" max="20" min="20" style="71" width="5.87"/>
    <col collapsed="false" customWidth="true" hidden="false" outlineLevel="0" max="21" min="21" style="71" width="4.87"/>
    <col collapsed="false" customWidth="true" hidden="false" outlineLevel="0" max="22" min="22" style="71" width="5.13"/>
    <col collapsed="false" customWidth="true" hidden="false" outlineLevel="0" max="23" min="23" style="71" width="5.63"/>
    <col collapsed="false" customWidth="true" hidden="false" outlineLevel="0" max="24" min="24" style="71" width="5.13"/>
    <col collapsed="false" customWidth="false" hidden="false" outlineLevel="0" max="16384" min="25" style="71" width="9"/>
  </cols>
  <sheetData>
    <row r="1" customFormat="false" ht="13.8" hidden="false" customHeight="false" outlineLevel="0" collapsed="false">
      <c r="A1" s="72" t="s">
        <v>94</v>
      </c>
      <c r="B1" s="113"/>
      <c r="C1" s="113"/>
      <c r="D1" s="113"/>
      <c r="E1" s="113"/>
    </row>
    <row r="2" customFormat="false" ht="8.25" hidden="false" customHeight="true" outlineLevel="0" collapsed="false">
      <c r="A2" s="72"/>
      <c r="B2" s="113"/>
      <c r="C2" s="113"/>
      <c r="D2" s="113"/>
      <c r="E2" s="113"/>
    </row>
    <row r="3" customFormat="false" ht="21.75" hidden="false" customHeight="true" outlineLevel="0" collapsed="false">
      <c r="A3" s="75" t="s">
        <v>111</v>
      </c>
    </row>
    <row r="4" customFormat="false" ht="18" hidden="false" customHeight="true" outlineLevel="0" collapsed="false">
      <c r="A4" s="76" t="s">
        <v>75</v>
      </c>
      <c r="B4" s="9" t="s">
        <v>7</v>
      </c>
      <c r="C4" s="9" t="s">
        <v>76</v>
      </c>
      <c r="D4" s="9" t="s">
        <v>77</v>
      </c>
      <c r="E4" s="9" t="s">
        <v>78</v>
      </c>
      <c r="F4" s="9" t="s">
        <v>79</v>
      </c>
      <c r="G4" s="9" t="s">
        <v>80</v>
      </c>
      <c r="H4" s="9" t="s">
        <v>81</v>
      </c>
      <c r="I4" s="9" t="s">
        <v>82</v>
      </c>
      <c r="J4" s="9" t="s">
        <v>83</v>
      </c>
      <c r="K4" s="9" t="s">
        <v>84</v>
      </c>
      <c r="L4" s="10" t="s">
        <v>85</v>
      </c>
    </row>
    <row r="5" customFormat="false" ht="18" hidden="false" customHeight="true" outlineLevel="0" collapsed="false">
      <c r="A5" s="77"/>
      <c r="B5" s="78" t="s">
        <v>112</v>
      </c>
      <c r="C5" s="78"/>
      <c r="D5" s="78"/>
      <c r="E5" s="78"/>
      <c r="F5" s="78"/>
      <c r="G5" s="78"/>
      <c r="H5" s="78"/>
      <c r="I5" s="78"/>
      <c r="J5" s="78"/>
      <c r="K5" s="78"/>
      <c r="L5" s="78"/>
    </row>
    <row r="6" customFormat="false" ht="18" hidden="true" customHeight="true" outlineLevel="0" collapsed="false">
      <c r="A6" s="19" t="s">
        <v>30</v>
      </c>
      <c r="B6" s="114" t="n">
        <v>1059</v>
      </c>
      <c r="C6" s="79" t="n">
        <v>205</v>
      </c>
      <c r="D6" s="79" t="n">
        <v>158</v>
      </c>
      <c r="E6" s="79" t="n">
        <v>162</v>
      </c>
      <c r="F6" s="79" t="n">
        <v>165</v>
      </c>
      <c r="G6" s="80" t="s">
        <v>12</v>
      </c>
      <c r="H6" s="79" t="n">
        <v>197</v>
      </c>
      <c r="I6" s="80" t="s">
        <v>12</v>
      </c>
      <c r="J6" s="79" t="n">
        <v>53</v>
      </c>
      <c r="K6" s="79" t="n">
        <v>119</v>
      </c>
      <c r="L6" s="81" t="s">
        <v>12</v>
      </c>
    </row>
    <row r="7" customFormat="false" ht="18" hidden="true" customHeight="true" outlineLevel="0" collapsed="false">
      <c r="A7" s="32" t="s">
        <v>86</v>
      </c>
      <c r="B7" s="114" t="n">
        <v>1012</v>
      </c>
      <c r="C7" s="79" t="n">
        <v>190</v>
      </c>
      <c r="D7" s="79" t="n">
        <v>121</v>
      </c>
      <c r="E7" s="79" t="n">
        <v>159</v>
      </c>
      <c r="F7" s="79" t="n">
        <v>164</v>
      </c>
      <c r="G7" s="80" t="s">
        <v>12</v>
      </c>
      <c r="H7" s="79" t="n">
        <v>175</v>
      </c>
      <c r="I7" s="80" t="s">
        <v>12</v>
      </c>
      <c r="J7" s="79" t="n">
        <v>52</v>
      </c>
      <c r="K7" s="79" t="n">
        <v>151</v>
      </c>
      <c r="L7" s="81" t="s">
        <v>12</v>
      </c>
    </row>
    <row r="8" customFormat="false" ht="18" hidden="true" customHeight="true" outlineLevel="0" collapsed="false">
      <c r="A8" s="32" t="s">
        <v>87</v>
      </c>
      <c r="B8" s="114" t="n">
        <v>911</v>
      </c>
      <c r="C8" s="79" t="n">
        <v>180</v>
      </c>
      <c r="D8" s="79" t="n">
        <v>111</v>
      </c>
      <c r="E8" s="79" t="n">
        <v>128</v>
      </c>
      <c r="F8" s="79" t="n">
        <v>161</v>
      </c>
      <c r="G8" s="80" t="s">
        <v>12</v>
      </c>
      <c r="H8" s="79" t="n">
        <v>157</v>
      </c>
      <c r="I8" s="80" t="s">
        <v>12</v>
      </c>
      <c r="J8" s="79" t="n">
        <v>55</v>
      </c>
      <c r="K8" s="79" t="n">
        <v>119</v>
      </c>
      <c r="L8" s="81" t="s">
        <v>12</v>
      </c>
    </row>
    <row r="9" customFormat="false" ht="18" hidden="true" customHeight="true" outlineLevel="0" collapsed="false">
      <c r="A9" s="32" t="s">
        <v>88</v>
      </c>
      <c r="B9" s="114" t="n">
        <v>903</v>
      </c>
      <c r="C9" s="79" t="n">
        <v>174</v>
      </c>
      <c r="D9" s="79" t="n">
        <v>112</v>
      </c>
      <c r="E9" s="79" t="n">
        <v>120</v>
      </c>
      <c r="F9" s="79" t="n">
        <v>158</v>
      </c>
      <c r="G9" s="83" t="s">
        <v>12</v>
      </c>
      <c r="H9" s="79" t="n">
        <v>145</v>
      </c>
      <c r="I9" s="83" t="s">
        <v>12</v>
      </c>
      <c r="J9" s="79" t="n">
        <v>44</v>
      </c>
      <c r="K9" s="79" t="n">
        <v>150</v>
      </c>
      <c r="L9" s="84" t="s">
        <v>12</v>
      </c>
    </row>
    <row r="10" customFormat="false" ht="18" hidden="true" customHeight="true" outlineLevel="0" collapsed="false">
      <c r="A10" s="19" t="s">
        <v>34</v>
      </c>
      <c r="B10" s="114" t="n">
        <v>823</v>
      </c>
      <c r="C10" s="79" t="n">
        <v>126</v>
      </c>
      <c r="D10" s="79" t="n">
        <v>116</v>
      </c>
      <c r="E10" s="79" t="n">
        <v>114</v>
      </c>
      <c r="F10" s="85" t="n">
        <v>146</v>
      </c>
      <c r="G10" s="83" t="s">
        <v>12</v>
      </c>
      <c r="H10" s="79" t="n">
        <v>138</v>
      </c>
      <c r="I10" s="83" t="s">
        <v>12</v>
      </c>
      <c r="J10" s="79" t="n">
        <v>55</v>
      </c>
      <c r="K10" s="86" t="n">
        <v>128</v>
      </c>
      <c r="L10" s="84" t="s">
        <v>12</v>
      </c>
    </row>
    <row r="11" customFormat="false" ht="18" hidden="true" customHeight="true" outlineLevel="0" collapsed="false">
      <c r="A11" s="19" t="s">
        <v>35</v>
      </c>
      <c r="B11" s="114" t="n">
        <v>800</v>
      </c>
      <c r="C11" s="79" t="n">
        <v>135</v>
      </c>
      <c r="D11" s="79" t="n">
        <v>97</v>
      </c>
      <c r="E11" s="79" t="n">
        <v>100</v>
      </c>
      <c r="F11" s="79" t="n">
        <v>121</v>
      </c>
      <c r="G11" s="79" t="n">
        <v>43</v>
      </c>
      <c r="H11" s="79" t="n">
        <v>139</v>
      </c>
      <c r="I11" s="83" t="s">
        <v>12</v>
      </c>
      <c r="J11" s="79" t="n">
        <v>40</v>
      </c>
      <c r="K11" s="79" t="n">
        <v>88</v>
      </c>
      <c r="L11" s="88" t="n">
        <v>37</v>
      </c>
    </row>
    <row r="12" customFormat="false" ht="18" hidden="true" customHeight="true" outlineLevel="0" collapsed="false">
      <c r="A12" s="19" t="s">
        <v>36</v>
      </c>
      <c r="B12" s="114" t="n">
        <v>704</v>
      </c>
      <c r="C12" s="79" t="n">
        <v>116</v>
      </c>
      <c r="D12" s="79" t="n">
        <v>106</v>
      </c>
      <c r="E12" s="79" t="n">
        <v>94</v>
      </c>
      <c r="F12" s="79" t="n">
        <v>97</v>
      </c>
      <c r="G12" s="79" t="n">
        <v>46</v>
      </c>
      <c r="H12" s="79" t="n">
        <v>105</v>
      </c>
      <c r="I12" s="83" t="s">
        <v>12</v>
      </c>
      <c r="J12" s="79" t="n">
        <v>37</v>
      </c>
      <c r="K12" s="79" t="n">
        <v>67</v>
      </c>
      <c r="L12" s="88" t="n">
        <v>36</v>
      </c>
    </row>
    <row r="13" customFormat="false" ht="18" hidden="true" customHeight="true" outlineLevel="0" collapsed="false">
      <c r="A13" s="19" t="s">
        <v>37</v>
      </c>
      <c r="B13" s="114" t="n">
        <v>631</v>
      </c>
      <c r="C13" s="79" t="n">
        <v>94</v>
      </c>
      <c r="D13" s="79" t="n">
        <v>70</v>
      </c>
      <c r="E13" s="79" t="n">
        <v>90</v>
      </c>
      <c r="F13" s="79" t="n">
        <v>93</v>
      </c>
      <c r="G13" s="79" t="n">
        <v>38</v>
      </c>
      <c r="H13" s="79" t="n">
        <v>101</v>
      </c>
      <c r="I13" s="83" t="s">
        <v>12</v>
      </c>
      <c r="J13" s="79" t="n">
        <v>35</v>
      </c>
      <c r="K13" s="79" t="n">
        <v>77</v>
      </c>
      <c r="L13" s="88" t="n">
        <v>33</v>
      </c>
    </row>
    <row r="14" customFormat="false" ht="18" hidden="true" customHeight="true" outlineLevel="0" collapsed="false">
      <c r="A14" s="32" t="s">
        <v>89</v>
      </c>
      <c r="B14" s="114" t="n">
        <v>609</v>
      </c>
      <c r="C14" s="79" t="n">
        <v>94</v>
      </c>
      <c r="D14" s="79" t="n">
        <v>100</v>
      </c>
      <c r="E14" s="79" t="n">
        <v>75</v>
      </c>
      <c r="F14" s="79" t="n">
        <v>79</v>
      </c>
      <c r="G14" s="79" t="n">
        <v>51</v>
      </c>
      <c r="H14" s="79" t="n">
        <v>90</v>
      </c>
      <c r="I14" s="83" t="s">
        <v>12</v>
      </c>
      <c r="J14" s="79" t="n">
        <v>30</v>
      </c>
      <c r="K14" s="79" t="n">
        <v>52</v>
      </c>
      <c r="L14" s="88" t="n">
        <v>38</v>
      </c>
    </row>
    <row r="15" customFormat="false" ht="18" hidden="true" customHeight="true" outlineLevel="0" collapsed="false">
      <c r="A15" s="19" t="s">
        <v>39</v>
      </c>
      <c r="B15" s="114" t="n">
        <v>547</v>
      </c>
      <c r="C15" s="79" t="n">
        <v>80</v>
      </c>
      <c r="D15" s="79" t="n">
        <v>59</v>
      </c>
      <c r="E15" s="79" t="n">
        <v>77</v>
      </c>
      <c r="F15" s="79" t="n">
        <v>79</v>
      </c>
      <c r="G15" s="79" t="n">
        <v>33</v>
      </c>
      <c r="H15" s="79" t="n">
        <v>93</v>
      </c>
      <c r="I15" s="83" t="s">
        <v>12</v>
      </c>
      <c r="J15" s="79" t="n">
        <v>34</v>
      </c>
      <c r="K15" s="79" t="n">
        <v>60</v>
      </c>
      <c r="L15" s="88" t="n">
        <v>32</v>
      </c>
    </row>
    <row r="16" customFormat="false" ht="18" hidden="true" customHeight="true" outlineLevel="0" collapsed="false">
      <c r="A16" s="19" t="s">
        <v>40</v>
      </c>
      <c r="B16" s="114" t="n">
        <v>494</v>
      </c>
      <c r="C16" s="79" t="n">
        <v>71</v>
      </c>
      <c r="D16" s="79" t="n">
        <v>68</v>
      </c>
      <c r="E16" s="79" t="n">
        <v>75</v>
      </c>
      <c r="F16" s="79" t="n">
        <v>75</v>
      </c>
      <c r="G16" s="79" t="n">
        <v>34</v>
      </c>
      <c r="H16" s="79" t="n">
        <v>80</v>
      </c>
      <c r="I16" s="83" t="s">
        <v>12</v>
      </c>
      <c r="J16" s="79" t="n">
        <v>27</v>
      </c>
      <c r="K16" s="79" t="n">
        <v>48</v>
      </c>
      <c r="L16" s="88" t="n">
        <v>16</v>
      </c>
    </row>
    <row r="17" customFormat="false" ht="18" hidden="true" customHeight="true" outlineLevel="0" collapsed="false">
      <c r="A17" s="19" t="s">
        <v>41</v>
      </c>
      <c r="B17" s="114" t="n">
        <v>473</v>
      </c>
      <c r="C17" s="79" t="n">
        <v>64</v>
      </c>
      <c r="D17" s="79" t="n">
        <v>69</v>
      </c>
      <c r="E17" s="79" t="n">
        <v>69</v>
      </c>
      <c r="F17" s="79" t="n">
        <v>70</v>
      </c>
      <c r="G17" s="79" t="n">
        <v>27</v>
      </c>
      <c r="H17" s="79" t="n">
        <v>76</v>
      </c>
      <c r="I17" s="83" t="s">
        <v>12</v>
      </c>
      <c r="J17" s="79" t="n">
        <v>21</v>
      </c>
      <c r="K17" s="79" t="n">
        <v>49</v>
      </c>
      <c r="L17" s="88" t="n">
        <v>28</v>
      </c>
    </row>
    <row r="18" customFormat="false" ht="18" hidden="true" customHeight="true" outlineLevel="0" collapsed="false">
      <c r="A18" s="19" t="s">
        <v>42</v>
      </c>
      <c r="B18" s="114" t="n">
        <v>507</v>
      </c>
      <c r="C18" s="79" t="n">
        <v>66</v>
      </c>
      <c r="D18" s="79" t="n">
        <v>70</v>
      </c>
      <c r="E18" s="79" t="n">
        <v>65</v>
      </c>
      <c r="F18" s="79" t="n">
        <v>71</v>
      </c>
      <c r="G18" s="79" t="n">
        <v>33</v>
      </c>
      <c r="H18" s="117" t="n">
        <v>87</v>
      </c>
      <c r="I18" s="83" t="s">
        <v>12</v>
      </c>
      <c r="J18" s="79" t="n">
        <v>20</v>
      </c>
      <c r="K18" s="79" t="n">
        <v>70</v>
      </c>
      <c r="L18" s="88" t="n">
        <v>25</v>
      </c>
    </row>
    <row r="19" customFormat="false" ht="18" hidden="false" customHeight="true" outlineLevel="0" collapsed="false">
      <c r="A19" s="19" t="s">
        <v>90</v>
      </c>
      <c r="B19" s="114" t="n">
        <v>477</v>
      </c>
      <c r="C19" s="79" t="n">
        <v>62</v>
      </c>
      <c r="D19" s="79" t="n">
        <v>75</v>
      </c>
      <c r="E19" s="79" t="n">
        <v>69</v>
      </c>
      <c r="F19" s="79" t="n">
        <v>58</v>
      </c>
      <c r="G19" s="79" t="n">
        <v>37</v>
      </c>
      <c r="H19" s="79" t="n">
        <v>52</v>
      </c>
      <c r="I19" s="79" t="n">
        <v>17</v>
      </c>
      <c r="J19" s="79" t="n">
        <v>21</v>
      </c>
      <c r="K19" s="79" t="n">
        <v>57</v>
      </c>
      <c r="L19" s="88" t="n">
        <v>29</v>
      </c>
    </row>
    <row r="20" customFormat="false" ht="18" hidden="false" customHeight="true" outlineLevel="0" collapsed="false">
      <c r="A20" s="19" t="s">
        <v>44</v>
      </c>
      <c r="B20" s="114" t="n">
        <v>484</v>
      </c>
      <c r="C20" s="79" t="n">
        <v>60</v>
      </c>
      <c r="D20" s="79" t="n">
        <v>75</v>
      </c>
      <c r="E20" s="79" t="n">
        <v>65</v>
      </c>
      <c r="F20" s="79" t="n">
        <v>57</v>
      </c>
      <c r="G20" s="79" t="n">
        <v>33</v>
      </c>
      <c r="H20" s="79" t="n">
        <v>48</v>
      </c>
      <c r="I20" s="79" t="n">
        <v>29</v>
      </c>
      <c r="J20" s="79" t="n">
        <v>34</v>
      </c>
      <c r="K20" s="79" t="n">
        <v>50</v>
      </c>
      <c r="L20" s="88" t="n">
        <v>33</v>
      </c>
    </row>
    <row r="21" customFormat="false" ht="18" hidden="false" customHeight="true" outlineLevel="0" collapsed="false">
      <c r="A21" s="32" t="s">
        <v>45</v>
      </c>
      <c r="B21" s="114" t="n">
        <v>497</v>
      </c>
      <c r="C21" s="79" t="n">
        <v>70</v>
      </c>
      <c r="D21" s="79" t="n">
        <v>78</v>
      </c>
      <c r="E21" s="79" t="n">
        <v>63</v>
      </c>
      <c r="F21" s="79" t="n">
        <v>55</v>
      </c>
      <c r="G21" s="79" t="n">
        <v>27</v>
      </c>
      <c r="H21" s="79" t="n">
        <v>64</v>
      </c>
      <c r="I21" s="79" t="n">
        <v>27</v>
      </c>
      <c r="J21" s="79" t="n">
        <v>31</v>
      </c>
      <c r="K21" s="79" t="n">
        <v>53</v>
      </c>
      <c r="L21" s="88" t="n">
        <v>29</v>
      </c>
    </row>
    <row r="22" customFormat="false" ht="18" hidden="false" customHeight="true" outlineLevel="0" collapsed="false">
      <c r="A22" s="19" t="s">
        <v>46</v>
      </c>
      <c r="B22" s="114" t="n">
        <v>505</v>
      </c>
      <c r="C22" s="80" t="n">
        <v>65</v>
      </c>
      <c r="D22" s="80" t="n">
        <v>72</v>
      </c>
      <c r="E22" s="80" t="n">
        <v>85</v>
      </c>
      <c r="F22" s="80" t="n">
        <v>68</v>
      </c>
      <c r="G22" s="80" t="n">
        <v>27</v>
      </c>
      <c r="H22" s="80" t="n">
        <v>67</v>
      </c>
      <c r="I22" s="80" t="n">
        <v>26</v>
      </c>
      <c r="J22" s="80" t="n">
        <v>27</v>
      </c>
      <c r="K22" s="80" t="n">
        <v>47</v>
      </c>
      <c r="L22" s="81" t="n">
        <v>21</v>
      </c>
    </row>
    <row r="23" customFormat="false" ht="18" hidden="false" customHeight="true" outlineLevel="0" collapsed="false">
      <c r="A23" s="19" t="s">
        <v>47</v>
      </c>
      <c r="B23" s="114" t="n">
        <v>427</v>
      </c>
      <c r="C23" s="80" t="n">
        <v>58</v>
      </c>
      <c r="D23" s="80" t="n">
        <v>70</v>
      </c>
      <c r="E23" s="80" t="n">
        <v>62</v>
      </c>
      <c r="F23" s="80" t="n">
        <v>65</v>
      </c>
      <c r="G23" s="80" t="n">
        <v>31</v>
      </c>
      <c r="H23" s="80" t="n">
        <v>39</v>
      </c>
      <c r="I23" s="80" t="n">
        <v>19</v>
      </c>
      <c r="J23" s="80" t="n">
        <v>19</v>
      </c>
      <c r="K23" s="80" t="n">
        <v>35</v>
      </c>
      <c r="L23" s="81" t="n">
        <v>29</v>
      </c>
    </row>
    <row r="24" customFormat="false" ht="18" hidden="false" customHeight="true" outlineLevel="0" collapsed="false">
      <c r="A24" s="19" t="s">
        <v>48</v>
      </c>
      <c r="B24" s="114" t="n">
        <v>434</v>
      </c>
      <c r="C24" s="80" t="n">
        <v>58</v>
      </c>
      <c r="D24" s="80" t="n">
        <v>64</v>
      </c>
      <c r="E24" s="80" t="n">
        <v>59</v>
      </c>
      <c r="F24" s="80" t="n">
        <v>58</v>
      </c>
      <c r="G24" s="80" t="n">
        <v>22</v>
      </c>
      <c r="H24" s="80" t="n">
        <v>64</v>
      </c>
      <c r="I24" s="80" t="n">
        <v>11</v>
      </c>
      <c r="J24" s="80" t="n">
        <v>32</v>
      </c>
      <c r="K24" s="80" t="n">
        <v>45</v>
      </c>
      <c r="L24" s="81" t="n">
        <v>21</v>
      </c>
      <c r="N24" s="118" t="s">
        <v>7</v>
      </c>
      <c r="O24" s="118" t="s">
        <v>97</v>
      </c>
      <c r="P24" s="118" t="s">
        <v>98</v>
      </c>
      <c r="Q24" s="118" t="s">
        <v>99</v>
      </c>
      <c r="R24" s="118" t="s">
        <v>100</v>
      </c>
      <c r="S24" s="118" t="s">
        <v>101</v>
      </c>
      <c r="T24" s="118" t="s">
        <v>102</v>
      </c>
      <c r="U24" s="118" t="s">
        <v>103</v>
      </c>
      <c r="V24" s="118" t="s">
        <v>104</v>
      </c>
      <c r="W24" s="118" t="s">
        <v>105</v>
      </c>
      <c r="X24" s="118" t="s">
        <v>106</v>
      </c>
    </row>
    <row r="25" customFormat="false" ht="18" hidden="false" customHeight="true" outlineLevel="0" collapsed="false">
      <c r="A25" s="92" t="s">
        <v>91</v>
      </c>
      <c r="B25" s="114" t="n">
        <v>405</v>
      </c>
      <c r="C25" s="80" t="n">
        <v>55</v>
      </c>
      <c r="D25" s="80" t="n">
        <v>56</v>
      </c>
      <c r="E25" s="80" t="n">
        <v>57</v>
      </c>
      <c r="F25" s="80" t="n">
        <v>53</v>
      </c>
      <c r="G25" s="80" t="n">
        <v>14</v>
      </c>
      <c r="H25" s="80" t="n">
        <v>51</v>
      </c>
      <c r="I25" s="80" t="n">
        <v>22</v>
      </c>
      <c r="J25" s="80" t="n">
        <v>27</v>
      </c>
      <c r="K25" s="80" t="n">
        <v>44</v>
      </c>
      <c r="L25" s="81" t="n">
        <v>26</v>
      </c>
      <c r="N25" s="119" t="n">
        <v>14749</v>
      </c>
      <c r="O25" s="119" t="n">
        <v>1475</v>
      </c>
      <c r="P25" s="119" t="n">
        <v>2028</v>
      </c>
      <c r="Q25" s="119" t="n">
        <v>2295</v>
      </c>
      <c r="R25" s="119" t="n">
        <v>1884</v>
      </c>
      <c r="S25" s="119" t="n">
        <v>977</v>
      </c>
      <c r="T25" s="119" t="n">
        <v>1781</v>
      </c>
      <c r="U25" s="119" t="n">
        <v>724</v>
      </c>
      <c r="V25" s="119" t="n">
        <v>952</v>
      </c>
      <c r="W25" s="119" t="n">
        <v>1747</v>
      </c>
      <c r="X25" s="119" t="n">
        <v>886</v>
      </c>
    </row>
    <row r="26" customFormat="false" ht="18" hidden="false" customHeight="true" outlineLevel="0" collapsed="false">
      <c r="A26" s="92" t="s">
        <v>92</v>
      </c>
      <c r="B26" s="114" t="n">
        <v>411</v>
      </c>
      <c r="C26" s="80" t="n">
        <v>77</v>
      </c>
      <c r="D26" s="80" t="n">
        <v>51</v>
      </c>
      <c r="E26" s="80" t="n">
        <v>61</v>
      </c>
      <c r="F26" s="80" t="n">
        <v>43</v>
      </c>
      <c r="G26" s="80" t="n">
        <v>21</v>
      </c>
      <c r="H26" s="80" t="n">
        <v>48</v>
      </c>
      <c r="I26" s="80" t="n">
        <v>22</v>
      </c>
      <c r="J26" s="80" t="n">
        <v>24</v>
      </c>
      <c r="K26" s="80" t="n">
        <v>42</v>
      </c>
      <c r="L26" s="81" t="n">
        <v>22</v>
      </c>
      <c r="N26" s="119" t="n">
        <v>14184</v>
      </c>
      <c r="O26" s="119" t="n">
        <v>1405</v>
      </c>
      <c r="P26" s="119" t="n">
        <v>1962</v>
      </c>
      <c r="Q26" s="119" t="n">
        <v>2263</v>
      </c>
      <c r="R26" s="119" t="n">
        <v>1868</v>
      </c>
      <c r="S26" s="119" t="n">
        <v>852</v>
      </c>
      <c r="T26" s="119" t="n">
        <v>1687</v>
      </c>
      <c r="U26" s="119" t="n">
        <v>698</v>
      </c>
      <c r="V26" s="119" t="n">
        <v>879</v>
      </c>
      <c r="W26" s="119" t="n">
        <v>1667</v>
      </c>
      <c r="X26" s="119" t="n">
        <v>903</v>
      </c>
    </row>
    <row r="27" customFormat="false" ht="18" hidden="false" customHeight="true" outlineLevel="0" collapsed="false">
      <c r="A27" s="92" t="s">
        <v>93</v>
      </c>
      <c r="B27" s="114" t="n">
        <v>333</v>
      </c>
      <c r="C27" s="80" t="n">
        <v>48</v>
      </c>
      <c r="D27" s="80" t="n">
        <v>54</v>
      </c>
      <c r="E27" s="80" t="n">
        <v>48</v>
      </c>
      <c r="F27" s="80" t="n">
        <v>45</v>
      </c>
      <c r="G27" s="80" t="n">
        <v>17</v>
      </c>
      <c r="H27" s="80" t="n">
        <v>41</v>
      </c>
      <c r="I27" s="80" t="n">
        <v>15</v>
      </c>
      <c r="J27" s="80" t="n">
        <v>11</v>
      </c>
      <c r="K27" s="80" t="n">
        <v>34</v>
      </c>
      <c r="L27" s="81" t="n">
        <v>20</v>
      </c>
      <c r="N27" s="119" t="n">
        <v>14730</v>
      </c>
      <c r="O27" s="119" t="n">
        <v>1552</v>
      </c>
      <c r="P27" s="119" t="n">
        <v>1995</v>
      </c>
      <c r="Q27" s="119" t="n">
        <v>2312</v>
      </c>
      <c r="R27" s="119" t="n">
        <v>1907</v>
      </c>
      <c r="S27" s="119" t="n">
        <v>847</v>
      </c>
      <c r="T27" s="119" t="n">
        <v>1783</v>
      </c>
      <c r="U27" s="119" t="n">
        <v>789</v>
      </c>
      <c r="V27" s="119" t="n">
        <v>851</v>
      </c>
      <c r="W27" s="119" t="n">
        <v>1746</v>
      </c>
      <c r="X27" s="119" t="n">
        <v>948</v>
      </c>
    </row>
    <row r="28" customFormat="false" ht="18" hidden="false" customHeight="true" outlineLevel="0" collapsed="false">
      <c r="A28" s="19" t="s">
        <v>52</v>
      </c>
      <c r="B28" s="114" t="n">
        <v>358</v>
      </c>
      <c r="C28" s="80" t="n">
        <v>45</v>
      </c>
      <c r="D28" s="80" t="n">
        <v>49</v>
      </c>
      <c r="E28" s="80" t="n">
        <v>52</v>
      </c>
      <c r="F28" s="80" t="n">
        <v>53</v>
      </c>
      <c r="G28" s="80" t="n">
        <v>16</v>
      </c>
      <c r="H28" s="80" t="n">
        <v>43</v>
      </c>
      <c r="I28" s="80" t="n">
        <v>20</v>
      </c>
      <c r="J28" s="80" t="n">
        <v>19</v>
      </c>
      <c r="K28" s="80" t="n">
        <v>38</v>
      </c>
      <c r="L28" s="81" t="n">
        <v>23</v>
      </c>
      <c r="N28" s="119" t="n">
        <v>14498</v>
      </c>
      <c r="O28" s="119" t="n">
        <v>1523</v>
      </c>
      <c r="P28" s="119" t="n">
        <v>2016</v>
      </c>
      <c r="Q28" s="119" t="n">
        <v>2245</v>
      </c>
      <c r="R28" s="119" t="n">
        <v>1850</v>
      </c>
      <c r="S28" s="119" t="n">
        <v>856</v>
      </c>
      <c r="T28" s="119" t="n">
        <v>1722</v>
      </c>
      <c r="U28" s="119" t="n">
        <v>729</v>
      </c>
      <c r="V28" s="119" t="n">
        <v>875</v>
      </c>
      <c r="W28" s="119" t="n">
        <v>1712</v>
      </c>
      <c r="X28" s="119" t="n">
        <v>970</v>
      </c>
    </row>
    <row r="29" customFormat="false" ht="19.5" hidden="false" customHeight="true" outlineLevel="0" collapsed="false">
      <c r="A29" s="19" t="s">
        <v>53</v>
      </c>
      <c r="B29" s="114" t="n">
        <v>306</v>
      </c>
      <c r="C29" s="80" t="n">
        <v>54</v>
      </c>
      <c r="D29" s="80" t="n">
        <v>37</v>
      </c>
      <c r="E29" s="80" t="n">
        <v>36</v>
      </c>
      <c r="F29" s="80" t="n">
        <v>53</v>
      </c>
      <c r="G29" s="80" t="n">
        <v>18</v>
      </c>
      <c r="H29" s="80" t="n">
        <v>36</v>
      </c>
      <c r="I29" s="80" t="n">
        <v>11</v>
      </c>
      <c r="J29" s="80" t="n">
        <v>13</v>
      </c>
      <c r="K29" s="80" t="n">
        <v>26</v>
      </c>
      <c r="L29" s="81" t="n">
        <v>22</v>
      </c>
      <c r="N29" s="119" t="n">
        <v>14845</v>
      </c>
      <c r="O29" s="119" t="n">
        <v>1638</v>
      </c>
      <c r="P29" s="119" t="n">
        <v>2101</v>
      </c>
      <c r="Q29" s="119" t="n">
        <v>2297</v>
      </c>
      <c r="R29" s="119" t="n">
        <v>1933</v>
      </c>
      <c r="S29" s="119" t="n">
        <v>839</v>
      </c>
      <c r="T29" s="119" t="n">
        <v>1766</v>
      </c>
      <c r="U29" s="119" t="n">
        <v>807</v>
      </c>
      <c r="V29" s="119" t="n">
        <v>880</v>
      </c>
      <c r="W29" s="119" t="n">
        <v>1691</v>
      </c>
      <c r="X29" s="119" t="n">
        <v>893</v>
      </c>
    </row>
    <row r="30" customFormat="false" ht="19.5" hidden="false" customHeight="true" outlineLevel="0" collapsed="false">
      <c r="A30" s="19" t="s">
        <v>54</v>
      </c>
      <c r="B30" s="114" t="n">
        <v>293</v>
      </c>
      <c r="C30" s="80" t="n">
        <v>38</v>
      </c>
      <c r="D30" s="80" t="n">
        <v>43</v>
      </c>
      <c r="E30" s="80" t="n">
        <v>36</v>
      </c>
      <c r="F30" s="80" t="n">
        <v>39</v>
      </c>
      <c r="G30" s="80" t="n">
        <v>19</v>
      </c>
      <c r="H30" s="80" t="n">
        <v>40</v>
      </c>
      <c r="I30" s="80" t="n">
        <v>14</v>
      </c>
      <c r="J30" s="80" t="n">
        <v>17</v>
      </c>
      <c r="K30" s="80" t="n">
        <v>31</v>
      </c>
      <c r="L30" s="81" t="n">
        <v>16</v>
      </c>
      <c r="N30" s="119" t="n">
        <v>14506</v>
      </c>
      <c r="O30" s="119" t="n">
        <v>1580</v>
      </c>
      <c r="P30" s="119" t="n">
        <v>2052</v>
      </c>
      <c r="Q30" s="119" t="n">
        <v>2221</v>
      </c>
      <c r="R30" s="119" t="n">
        <v>1831</v>
      </c>
      <c r="S30" s="119" t="n">
        <v>819</v>
      </c>
      <c r="T30" s="119" t="n">
        <v>1721</v>
      </c>
      <c r="U30" s="119" t="n">
        <v>773</v>
      </c>
      <c r="V30" s="119" t="n">
        <v>871</v>
      </c>
      <c r="W30" s="119" t="n">
        <v>1685</v>
      </c>
      <c r="X30" s="119" t="n">
        <v>953</v>
      </c>
    </row>
    <row r="31" customFormat="false" ht="19.5" hidden="false" customHeight="true" outlineLevel="0" collapsed="false">
      <c r="A31" s="19" t="s">
        <v>55</v>
      </c>
      <c r="B31" s="114" t="n">
        <v>272</v>
      </c>
      <c r="C31" s="80" t="n">
        <v>40</v>
      </c>
      <c r="D31" s="80" t="n">
        <v>37</v>
      </c>
      <c r="E31" s="80" t="n">
        <v>41</v>
      </c>
      <c r="F31" s="80" t="n">
        <v>30</v>
      </c>
      <c r="G31" s="80" t="n">
        <v>10</v>
      </c>
      <c r="H31" s="80" t="n">
        <v>35</v>
      </c>
      <c r="I31" s="80" t="n">
        <v>16</v>
      </c>
      <c r="J31" s="80" t="n">
        <v>16</v>
      </c>
      <c r="K31" s="80" t="n">
        <v>28</v>
      </c>
      <c r="L31" s="81" t="n">
        <v>19</v>
      </c>
      <c r="N31" s="119" t="n">
        <v>14739</v>
      </c>
      <c r="O31" s="119" t="n">
        <v>1751</v>
      </c>
      <c r="P31" s="119" t="n">
        <v>2006</v>
      </c>
      <c r="Q31" s="119" t="n">
        <v>2237</v>
      </c>
      <c r="R31" s="119" t="n">
        <v>1955</v>
      </c>
      <c r="S31" s="119" t="n">
        <v>865</v>
      </c>
      <c r="T31" s="119" t="n">
        <v>1751</v>
      </c>
      <c r="U31" s="119" t="n">
        <v>752</v>
      </c>
      <c r="V31" s="119" t="n">
        <v>834</v>
      </c>
      <c r="W31" s="119" t="n">
        <v>1672</v>
      </c>
      <c r="X31" s="119" t="n">
        <v>916</v>
      </c>
    </row>
    <row r="32" customFormat="false" ht="19.5" hidden="false" customHeight="true" outlineLevel="0" collapsed="false">
      <c r="A32" s="19" t="s">
        <v>56</v>
      </c>
      <c r="B32" s="114" t="n">
        <v>312</v>
      </c>
      <c r="C32" s="80" t="n">
        <v>48</v>
      </c>
      <c r="D32" s="80" t="n">
        <v>46</v>
      </c>
      <c r="E32" s="80" t="n">
        <v>47</v>
      </c>
      <c r="F32" s="80" t="n">
        <v>39</v>
      </c>
      <c r="G32" s="80" t="n">
        <v>19</v>
      </c>
      <c r="H32" s="80" t="n">
        <v>32</v>
      </c>
      <c r="I32" s="80" t="n">
        <v>21</v>
      </c>
      <c r="J32" s="80" t="n">
        <v>14</v>
      </c>
      <c r="K32" s="80" t="n">
        <v>26</v>
      </c>
      <c r="L32" s="81" t="n">
        <v>20</v>
      </c>
      <c r="N32" s="119" t="n">
        <v>14491</v>
      </c>
      <c r="O32" s="119" t="n">
        <v>1706</v>
      </c>
      <c r="P32" s="119" t="n">
        <v>1920</v>
      </c>
      <c r="Q32" s="119" t="n">
        <v>2141</v>
      </c>
      <c r="R32" s="119" t="n">
        <v>1887</v>
      </c>
      <c r="S32" s="119" t="n">
        <v>780</v>
      </c>
      <c r="T32" s="119" t="n">
        <v>1824</v>
      </c>
      <c r="U32" s="119" t="n">
        <v>763</v>
      </c>
      <c r="V32" s="119" t="n">
        <v>804</v>
      </c>
      <c r="W32" s="119" t="n">
        <v>1739</v>
      </c>
      <c r="X32" s="119" t="n">
        <v>927</v>
      </c>
    </row>
    <row r="33" customFormat="false" ht="19.5" hidden="false" customHeight="true" outlineLevel="0" collapsed="false">
      <c r="A33" s="19" t="s">
        <v>57</v>
      </c>
      <c r="B33" s="114" t="n">
        <v>266</v>
      </c>
      <c r="C33" s="80" t="n">
        <v>49</v>
      </c>
      <c r="D33" s="80" t="n">
        <v>31</v>
      </c>
      <c r="E33" s="80" t="n">
        <v>33</v>
      </c>
      <c r="F33" s="80" t="n">
        <v>37</v>
      </c>
      <c r="G33" s="80" t="n">
        <v>16</v>
      </c>
      <c r="H33" s="80" t="n">
        <v>28</v>
      </c>
      <c r="I33" s="80" t="n">
        <v>10</v>
      </c>
      <c r="J33" s="80" t="n">
        <v>15</v>
      </c>
      <c r="K33" s="80" t="n">
        <v>26</v>
      </c>
      <c r="L33" s="81" t="n">
        <v>21</v>
      </c>
      <c r="N33" s="119" t="n">
        <v>14487</v>
      </c>
      <c r="O33" s="119" t="n">
        <v>1750</v>
      </c>
      <c r="P33" s="119" t="n">
        <v>1933</v>
      </c>
      <c r="Q33" s="119" t="n">
        <v>2151</v>
      </c>
      <c r="R33" s="119" t="n">
        <v>1921</v>
      </c>
      <c r="S33" s="119" t="n">
        <v>727</v>
      </c>
      <c r="T33" s="119" t="n">
        <v>1836</v>
      </c>
      <c r="U33" s="119" t="n">
        <v>754</v>
      </c>
      <c r="V33" s="119" t="n">
        <v>822</v>
      </c>
      <c r="W33" s="119" t="n">
        <v>1666</v>
      </c>
      <c r="X33" s="119" t="n">
        <v>927</v>
      </c>
    </row>
    <row r="34" customFormat="false" ht="19.5" hidden="false" customHeight="true" outlineLevel="0" collapsed="false">
      <c r="A34" s="19" t="s">
        <v>58</v>
      </c>
      <c r="B34" s="114" t="n">
        <v>303</v>
      </c>
      <c r="C34" s="80" t="n">
        <v>62</v>
      </c>
      <c r="D34" s="80" t="n">
        <v>45</v>
      </c>
      <c r="E34" s="80" t="n">
        <v>40</v>
      </c>
      <c r="F34" s="80" t="n">
        <v>47</v>
      </c>
      <c r="G34" s="80" t="n">
        <v>8</v>
      </c>
      <c r="H34" s="80" t="n">
        <v>28</v>
      </c>
      <c r="I34" s="80" t="n">
        <v>15</v>
      </c>
      <c r="J34" s="80" t="n">
        <v>15</v>
      </c>
      <c r="K34" s="80" t="n">
        <v>31</v>
      </c>
      <c r="L34" s="81" t="n">
        <v>12</v>
      </c>
      <c r="N34" s="119" t="n">
        <v>14591</v>
      </c>
      <c r="O34" s="119" t="n">
        <v>1897</v>
      </c>
      <c r="P34" s="119" t="n">
        <v>1979</v>
      </c>
      <c r="Q34" s="119" t="n">
        <v>2110</v>
      </c>
      <c r="R34" s="119" t="n">
        <v>1872</v>
      </c>
      <c r="S34" s="119" t="n">
        <v>801</v>
      </c>
      <c r="T34" s="119" t="n">
        <v>1790</v>
      </c>
      <c r="U34" s="119" t="n">
        <v>705</v>
      </c>
      <c r="V34" s="119" t="n">
        <v>778</v>
      </c>
      <c r="W34" s="119" t="n">
        <v>1715</v>
      </c>
      <c r="X34" s="119" t="n">
        <v>944</v>
      </c>
    </row>
    <row r="35" customFormat="false" ht="19.5" hidden="false" customHeight="true" outlineLevel="0" collapsed="false">
      <c r="A35" s="19" t="s">
        <v>59</v>
      </c>
      <c r="B35" s="114" t="n">
        <v>254</v>
      </c>
      <c r="C35" s="80" t="n">
        <v>42</v>
      </c>
      <c r="D35" s="80" t="n">
        <v>29</v>
      </c>
      <c r="E35" s="80" t="n">
        <v>32</v>
      </c>
      <c r="F35" s="80" t="n">
        <v>28</v>
      </c>
      <c r="G35" s="80" t="n">
        <v>17</v>
      </c>
      <c r="H35" s="80" t="n">
        <v>31</v>
      </c>
      <c r="I35" s="80" t="n">
        <v>10</v>
      </c>
      <c r="J35" s="80" t="n">
        <v>18</v>
      </c>
      <c r="K35" s="80" t="n">
        <v>26</v>
      </c>
      <c r="L35" s="81" t="n">
        <v>21</v>
      </c>
      <c r="N35" s="119" t="n">
        <v>14568</v>
      </c>
      <c r="O35" s="119" t="n">
        <v>1845</v>
      </c>
      <c r="P35" s="119" t="n">
        <v>1952</v>
      </c>
      <c r="Q35" s="119" t="n">
        <v>2171</v>
      </c>
      <c r="R35" s="119" t="n">
        <v>1939</v>
      </c>
      <c r="S35" s="119" t="n">
        <v>776</v>
      </c>
      <c r="T35" s="119" t="n">
        <v>1879</v>
      </c>
      <c r="U35" s="119" t="n">
        <v>660</v>
      </c>
      <c r="V35" s="119" t="n">
        <v>789</v>
      </c>
      <c r="W35" s="119" t="n">
        <v>1611</v>
      </c>
      <c r="X35" s="119" t="n">
        <v>946</v>
      </c>
    </row>
    <row r="36" customFormat="false" ht="19.5" hidden="false" customHeight="true" outlineLevel="0" collapsed="false">
      <c r="A36" s="19" t="s">
        <v>60</v>
      </c>
      <c r="B36" s="114" t="n">
        <v>266</v>
      </c>
      <c r="C36" s="80" t="n">
        <v>56</v>
      </c>
      <c r="D36" s="80" t="n">
        <v>38</v>
      </c>
      <c r="E36" s="80" t="n">
        <v>40</v>
      </c>
      <c r="F36" s="80" t="n">
        <v>38</v>
      </c>
      <c r="G36" s="80" t="n">
        <v>10</v>
      </c>
      <c r="H36" s="80" t="n">
        <v>38</v>
      </c>
      <c r="I36" s="80" t="n">
        <v>9</v>
      </c>
      <c r="J36" s="80" t="n">
        <v>11</v>
      </c>
      <c r="K36" s="80" t="n">
        <v>21</v>
      </c>
      <c r="L36" s="81" t="n">
        <v>5</v>
      </c>
      <c r="N36" s="119" t="n">
        <v>14589</v>
      </c>
      <c r="O36" s="119" t="n">
        <v>1874</v>
      </c>
      <c r="P36" s="119" t="n">
        <v>2041</v>
      </c>
      <c r="Q36" s="119" t="n">
        <v>2128</v>
      </c>
      <c r="R36" s="119" t="n">
        <v>1891</v>
      </c>
      <c r="S36" s="119" t="n">
        <v>746</v>
      </c>
      <c r="T36" s="119" t="n">
        <v>1888</v>
      </c>
      <c r="U36" s="119" t="n">
        <v>645</v>
      </c>
      <c r="V36" s="119" t="n">
        <v>769</v>
      </c>
      <c r="W36" s="119" t="n">
        <v>1657</v>
      </c>
      <c r="X36" s="119" t="n">
        <v>950</v>
      </c>
    </row>
    <row r="37" customFormat="false" ht="19.5" hidden="false" customHeight="true" outlineLevel="0" collapsed="false">
      <c r="A37" s="19" t="s">
        <v>61</v>
      </c>
      <c r="B37" s="114" t="n">
        <v>236</v>
      </c>
      <c r="C37" s="80" t="n">
        <v>50</v>
      </c>
      <c r="D37" s="80" t="n">
        <v>34</v>
      </c>
      <c r="E37" s="80" t="n">
        <v>34</v>
      </c>
      <c r="F37" s="80" t="n">
        <v>23</v>
      </c>
      <c r="G37" s="80" t="n">
        <v>16</v>
      </c>
      <c r="H37" s="80" t="n">
        <v>25</v>
      </c>
      <c r="I37" s="80" t="n">
        <v>7</v>
      </c>
      <c r="J37" s="80" t="n">
        <v>9</v>
      </c>
      <c r="K37" s="80" t="n">
        <v>26</v>
      </c>
      <c r="L37" s="81" t="n">
        <v>12</v>
      </c>
      <c r="N37" s="119" t="n">
        <v>14021</v>
      </c>
      <c r="O37" s="119" t="n">
        <v>1722</v>
      </c>
      <c r="P37" s="119" t="n">
        <v>1848</v>
      </c>
      <c r="Q37" s="119" t="n">
        <v>2204</v>
      </c>
      <c r="R37" s="119" t="n">
        <v>1849</v>
      </c>
      <c r="S37" s="119" t="n">
        <v>713</v>
      </c>
      <c r="T37" s="119" t="n">
        <v>1837</v>
      </c>
      <c r="U37" s="119" t="n">
        <v>655</v>
      </c>
      <c r="V37" s="119" t="n">
        <v>727</v>
      </c>
      <c r="W37" s="119" t="n">
        <v>1572</v>
      </c>
      <c r="X37" s="119" t="n">
        <v>894</v>
      </c>
    </row>
    <row r="38" customFormat="false" ht="19.5" hidden="false" customHeight="true" outlineLevel="0" collapsed="false">
      <c r="A38" s="19" t="s">
        <v>62</v>
      </c>
      <c r="B38" s="114" t="n">
        <v>224</v>
      </c>
      <c r="C38" s="80" t="n">
        <v>48</v>
      </c>
      <c r="D38" s="80" t="n">
        <v>26</v>
      </c>
      <c r="E38" s="80" t="n">
        <v>28</v>
      </c>
      <c r="F38" s="80" t="n">
        <v>31</v>
      </c>
      <c r="G38" s="80" t="n">
        <v>10</v>
      </c>
      <c r="H38" s="80" t="n">
        <v>37</v>
      </c>
      <c r="I38" s="80" t="n">
        <v>8</v>
      </c>
      <c r="J38" s="80" t="n">
        <v>12</v>
      </c>
      <c r="K38" s="80" t="n">
        <v>17</v>
      </c>
      <c r="L38" s="81" t="n">
        <v>7</v>
      </c>
      <c r="N38" s="119" t="n">
        <v>13821</v>
      </c>
      <c r="O38" s="119" t="n">
        <v>1772</v>
      </c>
      <c r="P38" s="119" t="n">
        <v>1877</v>
      </c>
      <c r="Q38" s="119" t="n">
        <v>2137</v>
      </c>
      <c r="R38" s="119" t="n">
        <v>1737</v>
      </c>
      <c r="S38" s="119" t="n">
        <v>696</v>
      </c>
      <c r="T38" s="119" t="n">
        <v>1743</v>
      </c>
      <c r="U38" s="119" t="n">
        <v>621</v>
      </c>
      <c r="V38" s="119" t="n">
        <v>718</v>
      </c>
      <c r="W38" s="119" t="n">
        <v>1652</v>
      </c>
      <c r="X38" s="119" t="n">
        <v>868</v>
      </c>
    </row>
    <row r="39" customFormat="false" ht="19.5" hidden="false" customHeight="true" outlineLevel="0" collapsed="false">
      <c r="A39" s="94" t="s">
        <v>63</v>
      </c>
      <c r="B39" s="126" t="n">
        <f aca="false">SUM(C39:L39)</f>
        <v>208</v>
      </c>
      <c r="C39" s="121" t="n">
        <f aca="false">'4　月・自然-人工別，区別死産数'!$B$30</f>
        <v>58</v>
      </c>
      <c r="D39" s="121" t="n">
        <f aca="false">'4　月・自然-人工別，区別死産数'!$B$31</f>
        <v>17</v>
      </c>
      <c r="E39" s="121" t="n">
        <f aca="false">'4　月・自然-人工別，区別死産数'!$B$32</f>
        <v>37</v>
      </c>
      <c r="F39" s="121" t="n">
        <f aca="false">'4　月・自然-人工別，区別死産数'!$B$33</f>
        <v>18</v>
      </c>
      <c r="G39" s="121" t="n">
        <f aca="false">'4　月・自然-人工別，区別死産数'!$B$34</f>
        <v>8</v>
      </c>
      <c r="H39" s="121" t="n">
        <f aca="false">'4　月・自然-人工別，区別死産数'!$B$35</f>
        <v>21</v>
      </c>
      <c r="I39" s="121" t="n">
        <f aca="false">'4　月・自然-人工別，区別死産数'!$B$36</f>
        <v>7</v>
      </c>
      <c r="J39" s="121" t="n">
        <f aca="false">'4　月・自然-人工別，区別死産数'!$B$37</f>
        <v>10</v>
      </c>
      <c r="K39" s="121" t="n">
        <f aca="false">'4　月・自然-人工別，区別死産数'!$B$38</f>
        <v>23</v>
      </c>
      <c r="L39" s="122" t="n">
        <f aca="false">'4　月・自然-人工別，区別死産数'!$B$39</f>
        <v>9</v>
      </c>
      <c r="N39" s="119" t="n">
        <f aca="false">[1]出生数!G$19</f>
        <v>13248</v>
      </c>
      <c r="O39" s="119" t="n">
        <f aca="false">[1]出生数!H$19</f>
        <v>1744</v>
      </c>
      <c r="P39" s="119" t="n">
        <f aca="false">[1]出生数!I$19</f>
        <v>1847</v>
      </c>
      <c r="Q39" s="119" t="n">
        <f aca="false">[1]出生数!J$19</f>
        <v>1978</v>
      </c>
      <c r="R39" s="119" t="n">
        <f aca="false">[1]出生数!K$19</f>
        <v>1711</v>
      </c>
      <c r="S39" s="119" t="n">
        <f aca="false">[1]出生数!L$19</f>
        <v>661</v>
      </c>
      <c r="T39" s="119" t="n">
        <f aca="false">[1]出生数!M$19</f>
        <v>1682</v>
      </c>
      <c r="U39" s="119" t="n">
        <f aca="false">[1]出生数!N$19</f>
        <v>644</v>
      </c>
      <c r="V39" s="119" t="n">
        <f aca="false">[1]出生数!O$19</f>
        <v>642</v>
      </c>
      <c r="W39" s="119" t="n">
        <f aca="false">[1]出生数!P$19</f>
        <v>1530</v>
      </c>
      <c r="X39" s="119" t="n">
        <f aca="false">[1]出生数!Q$19</f>
        <v>809</v>
      </c>
    </row>
    <row r="40" customFormat="false" ht="18" hidden="false" customHeight="true" outlineLevel="0" collapsed="false">
      <c r="A40" s="127"/>
      <c r="B40" s="98" t="s">
        <v>113</v>
      </c>
      <c r="C40" s="98"/>
      <c r="D40" s="98"/>
      <c r="E40" s="98"/>
      <c r="F40" s="98"/>
      <c r="G40" s="98"/>
      <c r="H40" s="98"/>
      <c r="I40" s="98"/>
      <c r="J40" s="98"/>
      <c r="K40" s="98"/>
      <c r="L40" s="98"/>
    </row>
    <row r="41" customFormat="false" ht="18" hidden="true" customHeight="true" outlineLevel="0" collapsed="false">
      <c r="A41" s="19" t="s">
        <v>30</v>
      </c>
      <c r="B41" s="123" t="n">
        <v>50.6407804131599</v>
      </c>
      <c r="C41" s="99" t="n">
        <v>93.6500685244404</v>
      </c>
      <c r="D41" s="99" t="n">
        <v>59.8031794095382</v>
      </c>
      <c r="E41" s="99" t="n">
        <v>47.9006505026611</v>
      </c>
      <c r="F41" s="99" t="n">
        <v>42.1455938697318</v>
      </c>
      <c r="G41" s="80" t="s">
        <v>69</v>
      </c>
      <c r="H41" s="99" t="n">
        <v>57.9582230067667</v>
      </c>
      <c r="I41" s="80" t="s">
        <v>69</v>
      </c>
      <c r="J41" s="99" t="n">
        <v>29.2494481236203</v>
      </c>
      <c r="K41" s="99" t="n">
        <v>33.3053456479149</v>
      </c>
      <c r="L41" s="81" t="s">
        <v>69</v>
      </c>
    </row>
    <row r="42" customFormat="false" ht="18" hidden="true" customHeight="true" outlineLevel="0" collapsed="false">
      <c r="A42" s="32" t="s">
        <v>86</v>
      </c>
      <c r="B42" s="123" t="n">
        <v>49.0928495197439</v>
      </c>
      <c r="C42" s="99" t="n">
        <v>87.436723423838</v>
      </c>
      <c r="D42" s="99" t="n">
        <v>47.6377952755906</v>
      </c>
      <c r="E42" s="99" t="n">
        <v>49.1043854231007</v>
      </c>
      <c r="F42" s="99" t="n">
        <v>39.9707531074823</v>
      </c>
      <c r="G42" s="80" t="s">
        <v>69</v>
      </c>
      <c r="H42" s="99" t="n">
        <v>51.698670605613</v>
      </c>
      <c r="I42" s="80" t="s">
        <v>69</v>
      </c>
      <c r="J42" s="99" t="n">
        <v>29.7994269340974</v>
      </c>
      <c r="K42" s="99" t="n">
        <v>44.0233236151604</v>
      </c>
      <c r="L42" s="81" t="s">
        <v>69</v>
      </c>
    </row>
    <row r="43" customFormat="false" ht="18" hidden="true" customHeight="true" outlineLevel="0" collapsed="false">
      <c r="A43" s="32" t="s">
        <v>87</v>
      </c>
      <c r="B43" s="123" t="n">
        <v>45.7903995978889</v>
      </c>
      <c r="C43" s="99" t="n">
        <v>86.6217516843119</v>
      </c>
      <c r="D43" s="99" t="n">
        <v>46.6778805719092</v>
      </c>
      <c r="E43" s="99" t="n">
        <v>42.356055592323</v>
      </c>
      <c r="F43" s="99" t="n">
        <v>40.8422120750888</v>
      </c>
      <c r="G43" s="80" t="s">
        <v>69</v>
      </c>
      <c r="H43" s="99" t="n">
        <v>47.0623501199041</v>
      </c>
      <c r="I43" s="80" t="s">
        <v>69</v>
      </c>
      <c r="J43" s="99" t="n">
        <v>33.4549878345499</v>
      </c>
      <c r="K43" s="99" t="n">
        <v>34.0486409155937</v>
      </c>
      <c r="L43" s="81" t="s">
        <v>69</v>
      </c>
    </row>
    <row r="44" customFormat="false" ht="18" hidden="true" customHeight="true" outlineLevel="0" collapsed="false">
      <c r="A44" s="32" t="s">
        <v>88</v>
      </c>
      <c r="B44" s="123" t="n">
        <v>46.3552361396304</v>
      </c>
      <c r="C44" s="99" t="n">
        <v>86.8263473053892</v>
      </c>
      <c r="D44" s="99" t="n">
        <v>48.6322188449848</v>
      </c>
      <c r="E44" s="99" t="n">
        <v>40.6366407043684</v>
      </c>
      <c r="F44" s="99" t="n">
        <v>39.9191510864073</v>
      </c>
      <c r="G44" s="83" t="s">
        <v>69</v>
      </c>
      <c r="H44" s="99" t="n">
        <v>44.9194547707559</v>
      </c>
      <c r="I44" s="83" t="s">
        <v>69</v>
      </c>
      <c r="J44" s="99" t="n">
        <v>26.02010644589</v>
      </c>
      <c r="K44" s="99" t="n">
        <v>44.8698773556686</v>
      </c>
      <c r="L44" s="84" t="s">
        <v>69</v>
      </c>
    </row>
    <row r="45" customFormat="false" ht="18" hidden="true" customHeight="true" outlineLevel="0" collapsed="false">
      <c r="A45" s="19" t="s">
        <v>34</v>
      </c>
      <c r="B45" s="123" t="n">
        <v>44.1334191334191</v>
      </c>
      <c r="C45" s="99" t="n">
        <v>72.4137931034483</v>
      </c>
      <c r="D45" s="99" t="n">
        <v>53.8532961931291</v>
      </c>
      <c r="E45" s="99" t="n">
        <v>40.0421496311907</v>
      </c>
      <c r="F45" s="99" t="n">
        <v>37.3019928461932</v>
      </c>
      <c r="G45" s="83" t="s">
        <v>69</v>
      </c>
      <c r="H45" s="99" t="n">
        <v>44.3302280758111</v>
      </c>
      <c r="I45" s="83" t="s">
        <v>69</v>
      </c>
      <c r="J45" s="99" t="n">
        <v>34.375</v>
      </c>
      <c r="K45" s="99" t="n">
        <v>39.0243902439024</v>
      </c>
      <c r="L45" s="84" t="s">
        <v>69</v>
      </c>
    </row>
    <row r="46" customFormat="false" ht="18" hidden="true" customHeight="true" outlineLevel="0" collapsed="false">
      <c r="A46" s="19" t="s">
        <v>35</v>
      </c>
      <c r="B46" s="123" t="n">
        <v>42.9553264604811</v>
      </c>
      <c r="C46" s="99" t="n">
        <v>76.3574660633484</v>
      </c>
      <c r="D46" s="99" t="n">
        <v>45.2425373134328</v>
      </c>
      <c r="E46" s="99" t="n">
        <v>34.9040139616056</v>
      </c>
      <c r="F46" s="99" t="n">
        <v>49.2871690427699</v>
      </c>
      <c r="G46" s="99" t="n">
        <v>29.3715846994536</v>
      </c>
      <c r="H46" s="99" t="n">
        <v>44.3098501753267</v>
      </c>
      <c r="I46" s="83" t="s">
        <v>69</v>
      </c>
      <c r="J46" s="99" t="n">
        <v>25.1889168765743</v>
      </c>
      <c r="K46" s="99" t="n">
        <v>42.8432327166504</v>
      </c>
      <c r="L46" s="102" t="n">
        <v>32.2019147084421</v>
      </c>
    </row>
    <row r="47" customFormat="false" ht="18" hidden="true" customHeight="true" outlineLevel="0" collapsed="false">
      <c r="A47" s="19" t="s">
        <v>36</v>
      </c>
      <c r="B47" s="123" t="n">
        <v>38.0828735259115</v>
      </c>
      <c r="C47" s="99" t="n">
        <v>71.078431372549</v>
      </c>
      <c r="D47" s="99" t="n">
        <v>48.0507706255666</v>
      </c>
      <c r="E47" s="99" t="n">
        <v>31.3856427378965</v>
      </c>
      <c r="F47" s="99" t="n">
        <v>39.0185036202735</v>
      </c>
      <c r="G47" s="99" t="n">
        <v>33.3817126269956</v>
      </c>
      <c r="H47" s="99" t="n">
        <v>35.2941176470588</v>
      </c>
      <c r="I47" s="83" t="s">
        <v>69</v>
      </c>
      <c r="J47" s="99" t="n">
        <v>24.2463958060288</v>
      </c>
      <c r="K47" s="99" t="n">
        <v>31.9047619047619</v>
      </c>
      <c r="L47" s="102" t="n">
        <v>30.3030303030303</v>
      </c>
    </row>
    <row r="48" customFormat="false" ht="18" hidden="true" customHeight="true" outlineLevel="0" collapsed="false">
      <c r="A48" s="19" t="s">
        <v>37</v>
      </c>
      <c r="B48" s="123" t="n">
        <v>34.5167113396423</v>
      </c>
      <c r="C48" s="99" t="n">
        <v>59.6446700507614</v>
      </c>
      <c r="D48" s="99" t="n">
        <v>31.5315315315315</v>
      </c>
      <c r="E48" s="99" t="n">
        <v>31.7236517448008</v>
      </c>
      <c r="F48" s="99" t="n">
        <v>37.3344038538739</v>
      </c>
      <c r="G48" s="99" t="n">
        <v>27.2988505747126</v>
      </c>
      <c r="H48" s="99" t="n">
        <v>33.3223358627516</v>
      </c>
      <c r="I48" s="83" t="s">
        <v>69</v>
      </c>
      <c r="J48" s="99" t="n">
        <v>24.4413407821229</v>
      </c>
      <c r="K48" s="99" t="n">
        <v>37.1980676328502</v>
      </c>
      <c r="L48" s="102" t="n">
        <v>26.7857142857143</v>
      </c>
    </row>
    <row r="49" customFormat="false" ht="18" hidden="true" customHeight="true" outlineLevel="0" collapsed="false">
      <c r="A49" s="32" t="s">
        <v>89</v>
      </c>
      <c r="B49" s="123" t="n">
        <v>35.2777616868447</v>
      </c>
      <c r="C49" s="99" t="n">
        <v>65.3685674547983</v>
      </c>
      <c r="D49" s="99" t="n">
        <v>46.7726847521048</v>
      </c>
      <c r="E49" s="99" t="n">
        <v>27.462467960454</v>
      </c>
      <c r="F49" s="99" t="n">
        <v>35.9581247155212</v>
      </c>
      <c r="G49" s="99" t="n">
        <v>38.5487528344671</v>
      </c>
      <c r="H49" s="99" t="n">
        <v>31.2283136710618</v>
      </c>
      <c r="I49" s="83" t="s">
        <v>69</v>
      </c>
      <c r="J49" s="99" t="n">
        <v>20.8044382801664</v>
      </c>
      <c r="K49" s="99" t="n">
        <v>27.2822665267576</v>
      </c>
      <c r="L49" s="102" t="n">
        <v>31.5091210613599</v>
      </c>
    </row>
    <row r="50" customFormat="false" ht="18" hidden="true" customHeight="true" outlineLevel="0" collapsed="false">
      <c r="A50" s="19" t="s">
        <v>39</v>
      </c>
      <c r="B50" s="123" t="n">
        <v>30.5757406372275</v>
      </c>
      <c r="C50" s="99" t="n">
        <v>52.9450694904037</v>
      </c>
      <c r="D50" s="99" t="n">
        <v>25.764192139738</v>
      </c>
      <c r="E50" s="99" t="n">
        <v>27.9796511627907</v>
      </c>
      <c r="F50" s="99" t="n">
        <v>34.4376634699215</v>
      </c>
      <c r="G50" s="99" t="n">
        <v>23.7068965517241</v>
      </c>
      <c r="H50" s="99" t="n">
        <v>31.3447927199191</v>
      </c>
      <c r="I50" s="83" t="s">
        <v>69</v>
      </c>
      <c r="J50" s="99" t="n">
        <v>23.2081911262799</v>
      </c>
      <c r="K50" s="99" t="n">
        <v>30.3183425972714</v>
      </c>
      <c r="L50" s="102" t="n">
        <v>25.8064516129032</v>
      </c>
    </row>
    <row r="51" customFormat="false" ht="18" hidden="true" customHeight="true" outlineLevel="0" collapsed="false">
      <c r="A51" s="19" t="s">
        <v>40</v>
      </c>
      <c r="B51" s="123" t="n">
        <v>29.1256411768174</v>
      </c>
      <c r="C51" s="99" t="n">
        <v>50.2476999292286</v>
      </c>
      <c r="D51" s="99" t="n">
        <v>31.5398886827458</v>
      </c>
      <c r="E51" s="99" t="n">
        <v>27.9850746268657</v>
      </c>
      <c r="F51" s="99" t="n">
        <v>34.9813432835821</v>
      </c>
      <c r="G51" s="99" t="n">
        <v>27.5974025974026</v>
      </c>
      <c r="H51" s="99" t="n">
        <v>27.6338514680484</v>
      </c>
      <c r="I51" s="83" t="s">
        <v>69</v>
      </c>
      <c r="J51" s="99" t="n">
        <v>18.9075630252101</v>
      </c>
      <c r="K51" s="99" t="n">
        <v>25.3431890179514</v>
      </c>
      <c r="L51" s="102" t="n">
        <v>14.2984807864164</v>
      </c>
    </row>
    <row r="52" customFormat="false" ht="18" hidden="true" customHeight="true" outlineLevel="0" collapsed="false">
      <c r="A52" s="19" t="s">
        <v>41</v>
      </c>
      <c r="B52" s="123" t="n">
        <v>27.7370550636252</v>
      </c>
      <c r="C52" s="99" t="n">
        <v>44.7865640307908</v>
      </c>
      <c r="D52" s="99" t="n">
        <v>30.3030303030303</v>
      </c>
      <c r="E52" s="99" t="n">
        <v>25.3676470588235</v>
      </c>
      <c r="F52" s="99" t="n">
        <v>32.1395775941231</v>
      </c>
      <c r="G52" s="99" t="n">
        <v>20.6264323911383</v>
      </c>
      <c r="H52" s="99" t="n">
        <v>26.6013300665033</v>
      </c>
      <c r="I52" s="83" t="s">
        <v>69</v>
      </c>
      <c r="J52" s="99" t="n">
        <v>15.3958944281525</v>
      </c>
      <c r="K52" s="99" t="n">
        <v>26.8935236004391</v>
      </c>
      <c r="L52" s="102" t="n">
        <v>25.5241567912489</v>
      </c>
    </row>
    <row r="53" customFormat="false" ht="18" hidden="true" customHeight="true" outlineLevel="0" collapsed="false">
      <c r="A53" s="19" t="s">
        <v>42</v>
      </c>
      <c r="B53" s="123" t="n">
        <v>30.4889049251308</v>
      </c>
      <c r="C53" s="99" t="n">
        <v>45.4232622161046</v>
      </c>
      <c r="D53" s="99" t="n">
        <v>32.258064516129</v>
      </c>
      <c r="E53" s="99" t="n">
        <v>24.4728915662651</v>
      </c>
      <c r="F53" s="99" t="n">
        <v>33.8578922269909</v>
      </c>
      <c r="G53" s="99" t="n">
        <v>28.3993115318417</v>
      </c>
      <c r="H53" s="99" t="n">
        <v>30.7420494699647</v>
      </c>
      <c r="I53" s="83" t="s">
        <v>69</v>
      </c>
      <c r="J53" s="99" t="n">
        <v>15.3491941673062</v>
      </c>
      <c r="K53" s="99" t="n">
        <v>38.781163434903</v>
      </c>
      <c r="L53" s="102" t="n">
        <v>21.6825672159584</v>
      </c>
    </row>
    <row r="54" customFormat="false" ht="18" hidden="false" customHeight="true" outlineLevel="0" collapsed="false">
      <c r="A54" s="19" t="s">
        <v>90</v>
      </c>
      <c r="B54" s="123" t="n">
        <v>28.2649917041953</v>
      </c>
      <c r="C54" s="99" t="n">
        <v>42.4076607387141</v>
      </c>
      <c r="D54" s="99" t="n">
        <v>34.7866419294991</v>
      </c>
      <c r="E54" s="99" t="n">
        <v>25.0090612540776</v>
      </c>
      <c r="F54" s="99" t="n">
        <v>26.6544117647059</v>
      </c>
      <c r="G54" s="99" t="n">
        <v>31.1973018549747</v>
      </c>
      <c r="H54" s="99" t="n">
        <v>26.369168356998</v>
      </c>
      <c r="I54" s="99" t="n">
        <v>20.1421800947867</v>
      </c>
      <c r="J54" s="99" t="n">
        <v>16.7597765363129</v>
      </c>
      <c r="K54" s="99" t="n">
        <v>29.4421487603306</v>
      </c>
      <c r="L54" s="102" t="n">
        <v>25.6183745583039</v>
      </c>
    </row>
    <row r="55" customFormat="false" ht="18" hidden="false" customHeight="true" outlineLevel="0" collapsed="false">
      <c r="A55" s="19" t="s">
        <v>44</v>
      </c>
      <c r="B55" s="123" t="n">
        <v>30.172682501091</v>
      </c>
      <c r="C55" s="99" t="n">
        <v>42.5531914893617</v>
      </c>
      <c r="D55" s="99" t="n">
        <v>36.0750360750361</v>
      </c>
      <c r="E55" s="99" t="n">
        <v>25.3312548713952</v>
      </c>
      <c r="F55" s="99" t="n">
        <v>28.1620553359684</v>
      </c>
      <c r="G55" s="99" t="n">
        <v>28.8713910761155</v>
      </c>
      <c r="H55" s="99" t="n">
        <v>24.704065877509</v>
      </c>
      <c r="I55" s="99" t="n">
        <v>34.0775558166863</v>
      </c>
      <c r="J55" s="99" t="n">
        <v>28.9855072463768</v>
      </c>
      <c r="K55" s="99" t="n">
        <v>27.3522975929978</v>
      </c>
      <c r="L55" s="102" t="n">
        <v>32.2265625</v>
      </c>
    </row>
    <row r="56" customFormat="false" ht="18" hidden="false" customHeight="true" outlineLevel="0" collapsed="false">
      <c r="A56" s="32" t="s">
        <v>45</v>
      </c>
      <c r="B56" s="123" t="n">
        <v>30.9618739097932</v>
      </c>
      <c r="C56" s="99" t="n">
        <v>49.5049504950495</v>
      </c>
      <c r="D56" s="99" t="n">
        <v>37.9746835443038</v>
      </c>
      <c r="E56" s="99" t="n">
        <v>23.6309077269317</v>
      </c>
      <c r="F56" s="99" t="n">
        <v>26.8948655256724</v>
      </c>
      <c r="G56" s="99" t="n">
        <v>24.3024302430243</v>
      </c>
      <c r="H56" s="99" t="n">
        <v>33.4378265412748</v>
      </c>
      <c r="I56" s="99" t="n">
        <v>32.8068043742406</v>
      </c>
      <c r="J56" s="99" t="n">
        <v>26.8630849220104</v>
      </c>
      <c r="K56" s="99" t="n">
        <v>29.4608115619789</v>
      </c>
      <c r="L56" s="102" t="n">
        <v>27.0522388059702</v>
      </c>
    </row>
    <row r="57" customFormat="false" ht="18" hidden="false" customHeight="true" outlineLevel="0" collapsed="false">
      <c r="A57" s="19" t="s">
        <v>46</v>
      </c>
      <c r="B57" s="124" t="n">
        <v>31.5034310667498</v>
      </c>
      <c r="C57" s="103" t="n">
        <v>44.3989071038251</v>
      </c>
      <c r="D57" s="103" t="n">
        <v>34.6820809248555</v>
      </c>
      <c r="E57" s="103" t="n">
        <v>32.5545767905017</v>
      </c>
      <c r="F57" s="103" t="n">
        <v>32.5826545280307</v>
      </c>
      <c r="G57" s="103" t="n">
        <v>25.1630941286114</v>
      </c>
      <c r="H57" s="103" t="n">
        <v>35.8288770053476</v>
      </c>
      <c r="I57" s="103" t="n">
        <v>29.9884659746251</v>
      </c>
      <c r="J57" s="103" t="n">
        <v>23.7885462555066</v>
      </c>
      <c r="K57" s="103" t="n">
        <v>25.2688172043011</v>
      </c>
      <c r="L57" s="104" t="n">
        <v>21.2765957446809</v>
      </c>
    </row>
    <row r="58" customFormat="false" ht="18" hidden="false" customHeight="true" outlineLevel="0" collapsed="false">
      <c r="A58" s="19" t="s">
        <v>47</v>
      </c>
      <c r="B58" s="124" t="n">
        <v>26.392236850238</v>
      </c>
      <c r="C58" s="99" t="n">
        <v>37.7113133940182</v>
      </c>
      <c r="D58" s="99" t="n">
        <v>32.0659642693541</v>
      </c>
      <c r="E58" s="99" t="n">
        <v>24.3710691823899</v>
      </c>
      <c r="F58" s="99" t="n">
        <v>30.9376487386959</v>
      </c>
      <c r="G58" s="99" t="n">
        <v>29.1353383458647</v>
      </c>
      <c r="H58" s="99" t="n">
        <v>19.8878123406425</v>
      </c>
      <c r="I58" s="99" t="n">
        <v>22.4056603773585</v>
      </c>
      <c r="J58" s="99" t="n">
        <v>18.1470869149952</v>
      </c>
      <c r="K58" s="99" t="n">
        <v>19.0528034839412</v>
      </c>
      <c r="L58" s="102" t="n">
        <v>27.4621212121212</v>
      </c>
    </row>
    <row r="59" customFormat="false" ht="18" hidden="false" customHeight="true" outlineLevel="0" collapsed="false">
      <c r="A59" s="19" t="s">
        <v>48</v>
      </c>
      <c r="B59" s="124" t="n">
        <v>27.7671145233525</v>
      </c>
      <c r="C59" s="99" t="n">
        <v>39.1891891891892</v>
      </c>
      <c r="D59" s="99" t="n">
        <v>30.4471931493815</v>
      </c>
      <c r="E59" s="99" t="n">
        <v>23.6567762630313</v>
      </c>
      <c r="F59" s="99" t="n">
        <v>29.4266869609335</v>
      </c>
      <c r="G59" s="99" t="n">
        <v>22.3804679552391</v>
      </c>
      <c r="H59" s="99" t="n">
        <v>34.5199568500539</v>
      </c>
      <c r="I59" s="99" t="n">
        <v>12.8956623681125</v>
      </c>
      <c r="J59" s="99" t="n">
        <v>29.8786181139122</v>
      </c>
      <c r="K59" s="99" t="n">
        <v>24.6845858475041</v>
      </c>
      <c r="L59" s="102" t="n">
        <v>21.021021021021</v>
      </c>
    </row>
    <row r="60" customFormat="false" ht="18" hidden="false" customHeight="true" outlineLevel="0" collapsed="false">
      <c r="A60" s="19" t="s">
        <v>49</v>
      </c>
      <c r="B60" s="103" t="n">
        <v>26.3843648208469</v>
      </c>
      <c r="C60" s="99" t="n">
        <v>35.4609929078014</v>
      </c>
      <c r="D60" s="99" t="n">
        <v>26.4900662251656</v>
      </c>
      <c r="E60" s="99" t="n">
        <v>23.9395212095758</v>
      </c>
      <c r="F60" s="99" t="n">
        <v>27.013251783894</v>
      </c>
      <c r="G60" s="99" t="n">
        <v>13.9442231075697</v>
      </c>
      <c r="H60" s="99" t="n">
        <v>27.4193548387097</v>
      </c>
      <c r="I60" s="99" t="n">
        <v>29.1777188328912</v>
      </c>
      <c r="J60" s="99" t="n">
        <v>27.190332326284</v>
      </c>
      <c r="K60" s="99" t="n">
        <v>24.3093922651934</v>
      </c>
      <c r="L60" s="102" t="n">
        <v>28.2301845819761</v>
      </c>
      <c r="N60" s="106"/>
    </row>
    <row r="61" customFormat="false" ht="18" hidden="false" customHeight="true" outlineLevel="0" collapsed="false">
      <c r="A61" s="19" t="s">
        <v>50</v>
      </c>
      <c r="B61" s="103" t="n">
        <v>27.7965643175977</v>
      </c>
      <c r="C61" s="99" t="n">
        <v>51.3675783855904</v>
      </c>
      <c r="D61" s="99" t="n">
        <v>24.9632892804699</v>
      </c>
      <c r="E61" s="99" t="n">
        <v>25.8584145824502</v>
      </c>
      <c r="F61" s="99" t="n">
        <v>22.2567287784679</v>
      </c>
      <c r="G61" s="99" t="n">
        <v>23.7825594563986</v>
      </c>
      <c r="H61" s="99" t="n">
        <v>27.3504273504274</v>
      </c>
      <c r="I61" s="99" t="n">
        <v>30.1783264746228</v>
      </c>
      <c r="J61" s="99" t="n">
        <v>26.2582056892779</v>
      </c>
      <c r="K61" s="99" t="n">
        <v>24.263431542461</v>
      </c>
      <c r="L61" s="102" t="n">
        <v>23.3793836344315</v>
      </c>
      <c r="N61" s="106"/>
    </row>
    <row r="62" customFormat="false" ht="18" hidden="false" customHeight="true" outlineLevel="0" collapsed="false">
      <c r="A62" s="19" t="s">
        <v>51</v>
      </c>
      <c r="B62" s="124" t="n">
        <v>21.8003273322422</v>
      </c>
      <c r="C62" s="99" t="n">
        <v>29.5566502463054</v>
      </c>
      <c r="D62" s="99" t="n">
        <v>26.0492040520984</v>
      </c>
      <c r="E62" s="99" t="n">
        <v>20.066889632107</v>
      </c>
      <c r="F62" s="99" t="n">
        <v>22.7387569479535</v>
      </c>
      <c r="G62" s="99" t="n">
        <v>19.4285714285714</v>
      </c>
      <c r="H62" s="99" t="n">
        <v>22.0905172413793</v>
      </c>
      <c r="I62" s="99" t="n">
        <v>18.3823529411765</v>
      </c>
      <c r="J62" s="99" t="n">
        <v>12.514220705347</v>
      </c>
      <c r="K62" s="99" t="n">
        <v>18.899388549194</v>
      </c>
      <c r="L62" s="102" t="n">
        <v>20.3665987780041</v>
      </c>
    </row>
    <row r="63" customFormat="false" ht="19.5" hidden="false" customHeight="true" outlineLevel="0" collapsed="false">
      <c r="A63" s="19" t="s">
        <v>52</v>
      </c>
      <c r="B63" s="124" t="n">
        <v>23.7794752573896</v>
      </c>
      <c r="C63" s="99" t="n">
        <v>28.2663316582915</v>
      </c>
      <c r="D63" s="99" t="n">
        <v>23.4001910219675</v>
      </c>
      <c r="E63" s="99" t="n">
        <v>22.3271790468012</v>
      </c>
      <c r="F63" s="99" t="n">
        <v>27.4753758424054</v>
      </c>
      <c r="G63" s="99" t="n">
        <v>18.161180476731</v>
      </c>
      <c r="H63" s="99" t="n">
        <v>24.035774175517</v>
      </c>
      <c r="I63" s="99" t="n">
        <v>26.3852242744063</v>
      </c>
      <c r="J63" s="99" t="n">
        <v>20.8333333333333</v>
      </c>
      <c r="K63" s="99" t="n">
        <v>21.505376344086</v>
      </c>
      <c r="L63" s="102" t="n">
        <v>22.9083665338645</v>
      </c>
    </row>
    <row r="64" customFormat="false" ht="18.75" hidden="false" customHeight="true" outlineLevel="0" collapsed="false">
      <c r="A64" s="19" t="s">
        <v>53</v>
      </c>
      <c r="B64" s="124" t="n">
        <v>19.946548464898</v>
      </c>
      <c r="C64" s="99" t="n">
        <v>31.6529894490035</v>
      </c>
      <c r="D64" s="99" t="n">
        <v>17.1058714748035</v>
      </c>
      <c r="E64" s="99" t="n">
        <v>15.1834668916069</v>
      </c>
      <c r="F64" s="99" t="n">
        <v>26.4075734927753</v>
      </c>
      <c r="G64" s="99" t="n">
        <v>20.7612456747405</v>
      </c>
      <c r="H64" s="99" t="n">
        <v>19.6936542669584</v>
      </c>
      <c r="I64" s="99" t="n">
        <v>13.2530120481928</v>
      </c>
      <c r="J64" s="99" t="n">
        <v>14.2543859649123</v>
      </c>
      <c r="K64" s="99" t="n">
        <v>14.9942329873126</v>
      </c>
      <c r="L64" s="102" t="n">
        <v>23.8353196099675</v>
      </c>
    </row>
    <row r="65" customFormat="false" ht="18.75" hidden="false" customHeight="true" outlineLevel="0" collapsed="false">
      <c r="A65" s="19" t="s">
        <v>54</v>
      </c>
      <c r="B65" s="124" t="n">
        <v>19.5672498998264</v>
      </c>
      <c r="C65" s="103" t="n">
        <v>23.2843137254902</v>
      </c>
      <c r="D65" s="103" t="n">
        <v>20.2352941176471</v>
      </c>
      <c r="E65" s="103" t="n">
        <v>15.7825515124945</v>
      </c>
      <c r="F65" s="103" t="n">
        <v>20.5913410770855</v>
      </c>
      <c r="G65" s="103" t="n">
        <v>22.3266745005875</v>
      </c>
      <c r="H65" s="103" t="n">
        <v>22.4592925322852</v>
      </c>
      <c r="I65" s="103" t="n">
        <v>17.6544766708701</v>
      </c>
      <c r="J65" s="103" t="n">
        <v>18.9520624303233</v>
      </c>
      <c r="K65" s="103" t="n">
        <v>17.816091954023</v>
      </c>
      <c r="L65" s="104" t="n">
        <v>16.3265306122449</v>
      </c>
    </row>
    <row r="66" customFormat="false" ht="18.75" hidden="false" customHeight="true" outlineLevel="0" collapsed="false">
      <c r="A66" s="19" t="s">
        <v>55</v>
      </c>
      <c r="B66" s="124" t="n">
        <v>17.9159531023581</v>
      </c>
      <c r="C66" s="103" t="n">
        <v>22.1238938053097</v>
      </c>
      <c r="D66" s="103" t="n">
        <v>17.8743961352657</v>
      </c>
      <c r="E66" s="103" t="n">
        <v>17.8416013925152</v>
      </c>
      <c r="F66" s="103" t="n">
        <v>15.0075037518759</v>
      </c>
      <c r="G66" s="103" t="n">
        <v>11.3507377979569</v>
      </c>
      <c r="H66" s="103" t="n">
        <v>19.262520638415</v>
      </c>
      <c r="I66" s="103" t="n">
        <v>20.460358056266</v>
      </c>
      <c r="J66" s="103" t="n">
        <v>18.6697782963827</v>
      </c>
      <c r="K66" s="103" t="n">
        <v>16.2696106914585</v>
      </c>
      <c r="L66" s="104" t="n">
        <v>20.0210748155954</v>
      </c>
    </row>
    <row r="67" customFormat="false" ht="18.75" hidden="false" customHeight="true" outlineLevel="0" collapsed="false">
      <c r="A67" s="19" t="s">
        <v>56</v>
      </c>
      <c r="B67" s="124" t="n">
        <v>20.8069356452151</v>
      </c>
      <c r="C67" s="103" t="n">
        <v>27.0574971815107</v>
      </c>
      <c r="D67" s="103" t="n">
        <v>23.0923694779116</v>
      </c>
      <c r="E67" s="103" t="n">
        <v>21.1616389013958</v>
      </c>
      <c r="F67" s="103" t="n">
        <v>20.0411099691675</v>
      </c>
      <c r="G67" s="103" t="n">
        <v>23.4857849196539</v>
      </c>
      <c r="H67" s="103" t="n">
        <v>17.0212765957447</v>
      </c>
      <c r="I67" s="103" t="n">
        <v>26.5151515151515</v>
      </c>
      <c r="J67" s="103" t="n">
        <v>16.8471720818291</v>
      </c>
      <c r="K67" s="103" t="n">
        <v>14.5658263305322</v>
      </c>
      <c r="L67" s="104" t="n">
        <v>20.7253886010363</v>
      </c>
    </row>
    <row r="68" customFormat="false" ht="18.75" hidden="false" customHeight="true" outlineLevel="0" collapsed="false">
      <c r="A68" s="19" t="s">
        <v>57</v>
      </c>
      <c r="B68" s="124" t="n">
        <v>17.8128976093216</v>
      </c>
      <c r="C68" s="103" t="n">
        <v>26.8640350877193</v>
      </c>
      <c r="D68" s="103" t="n">
        <v>15.5077538769385</v>
      </c>
      <c r="E68" s="103" t="n">
        <v>14.9253731343284</v>
      </c>
      <c r="F68" s="103" t="n">
        <v>18.7057633973711</v>
      </c>
      <c r="G68" s="103" t="n">
        <v>21.2201591511936</v>
      </c>
      <c r="H68" s="103" t="n">
        <v>14.8698884758364</v>
      </c>
      <c r="I68" s="103" t="n">
        <v>12.9032258064516</v>
      </c>
      <c r="J68" s="103" t="n">
        <v>17.7514792899408</v>
      </c>
      <c r="K68" s="103" t="n">
        <v>15.2492668621701</v>
      </c>
      <c r="L68" s="104" t="n">
        <v>21.8978102189781</v>
      </c>
    </row>
    <row r="69" customFormat="false" ht="18.75" hidden="false" customHeight="true" outlineLevel="0" collapsed="false">
      <c r="A69" s="19" t="s">
        <v>58</v>
      </c>
      <c r="B69" s="124" t="n">
        <v>20.1476161978855</v>
      </c>
      <c r="C69" s="103" t="n">
        <v>31.4083080040527</v>
      </c>
      <c r="D69" s="103" t="n">
        <v>21.97265625</v>
      </c>
      <c r="E69" s="103" t="n">
        <v>18.4246890833717</v>
      </c>
      <c r="F69" s="103" t="n">
        <v>24.1645244215938</v>
      </c>
      <c r="G69" s="103" t="n">
        <v>9.80392156862745</v>
      </c>
      <c r="H69" s="103" t="n">
        <v>15.2838427947598</v>
      </c>
      <c r="I69" s="103" t="n">
        <v>20.6327372764787</v>
      </c>
      <c r="J69" s="103" t="n">
        <v>18.7734668335419</v>
      </c>
      <c r="K69" s="103" t="n">
        <v>17.6236498010233</v>
      </c>
      <c r="L69" s="104" t="n">
        <v>12.396694214876</v>
      </c>
    </row>
    <row r="70" customFormat="false" ht="18.75" hidden="false" customHeight="true" outlineLevel="0" collapsed="false">
      <c r="A70" s="19" t="s">
        <v>59</v>
      </c>
      <c r="B70" s="124" t="n">
        <v>16.9355914121883</v>
      </c>
      <c r="C70" s="103" t="n">
        <v>21.978021978022</v>
      </c>
      <c r="D70" s="103" t="n">
        <v>14.5</v>
      </c>
      <c r="E70" s="103" t="n">
        <v>14.2666072224699</v>
      </c>
      <c r="F70" s="103" t="n">
        <v>14.0632847815168</v>
      </c>
      <c r="G70" s="103" t="n">
        <v>21.2765957446809</v>
      </c>
      <c r="H70" s="103" t="n">
        <v>16.0788381742739</v>
      </c>
      <c r="I70" s="103" t="n">
        <v>14.8148148148148</v>
      </c>
      <c r="J70" s="103" t="n">
        <v>22.03182374541</v>
      </c>
      <c r="K70" s="103" t="n">
        <v>15.6910078455039</v>
      </c>
      <c r="L70" s="104" t="n">
        <v>21.4943705220061</v>
      </c>
    </row>
    <row r="71" customFormat="false" ht="18.75" hidden="false" customHeight="true" outlineLevel="0" collapsed="false">
      <c r="A71" s="19" t="s">
        <v>60</v>
      </c>
      <c r="B71" s="124" t="n">
        <v>17.7156177156177</v>
      </c>
      <c r="C71" s="103" t="n">
        <v>28.673835125448</v>
      </c>
      <c r="D71" s="103" t="n">
        <v>18.0952380952381</v>
      </c>
      <c r="E71" s="103" t="n">
        <v>18.2315405651778</v>
      </c>
      <c r="F71" s="103" t="n">
        <v>19.4771911840082</v>
      </c>
      <c r="G71" s="103" t="n">
        <v>13.1752305665349</v>
      </c>
      <c r="H71" s="103" t="n">
        <v>19.5372750642674</v>
      </c>
      <c r="I71" s="103" t="n">
        <v>13.6363636363636</v>
      </c>
      <c r="J71" s="103" t="n">
        <v>13.9416983523447</v>
      </c>
      <c r="K71" s="103" t="n">
        <v>12.3674911660777</v>
      </c>
      <c r="L71" s="104" t="n">
        <v>5.175983436853</v>
      </c>
    </row>
    <row r="72" customFormat="false" ht="18.75" hidden="false" customHeight="true" outlineLevel="0" collapsed="false">
      <c r="A72" s="19" t="s">
        <v>61</v>
      </c>
      <c r="B72" s="124" t="n">
        <v>16.4288200487296</v>
      </c>
      <c r="C72" s="103" t="n">
        <v>28.0741156653565</v>
      </c>
      <c r="D72" s="103" t="n">
        <v>17.875920084122</v>
      </c>
      <c r="E72" s="103" t="n">
        <v>15.0909897913893</v>
      </c>
      <c r="F72" s="103" t="n">
        <v>12.2145512480085</v>
      </c>
      <c r="G72" s="103" t="n">
        <v>21.7391304347826</v>
      </c>
      <c r="H72" s="103" t="n">
        <v>13.2978723404255</v>
      </c>
      <c r="I72" s="103" t="n">
        <v>10.4633781763827</v>
      </c>
      <c r="J72" s="103" t="n">
        <v>12.1457489878543</v>
      </c>
      <c r="K72" s="103" t="n">
        <v>16.1993769470405</v>
      </c>
      <c r="L72" s="104" t="n">
        <v>13.1147540983607</v>
      </c>
    </row>
    <row r="73" customFormat="false" ht="18.75" hidden="false" customHeight="true" outlineLevel="0" collapsed="false">
      <c r="A73" s="19" t="s">
        <v>62</v>
      </c>
      <c r="B73" s="124" t="n">
        <v>15.7491387189763</v>
      </c>
      <c r="C73" s="103" t="n">
        <v>26.0444926749864</v>
      </c>
      <c r="D73" s="103" t="n">
        <v>13.5275754422477</v>
      </c>
      <c r="E73" s="103" t="n">
        <v>12.7912288716309</v>
      </c>
      <c r="F73" s="103" t="n">
        <v>17.3087660524846</v>
      </c>
      <c r="G73" s="103" t="n">
        <v>14.0056022408964</v>
      </c>
      <c r="H73" s="103" t="n">
        <v>20.509977827051</v>
      </c>
      <c r="I73" s="103" t="n">
        <v>12.5</v>
      </c>
      <c r="J73" s="103" t="n">
        <v>16.1290322580645</v>
      </c>
      <c r="K73" s="103" t="n">
        <v>10.0591715976331</v>
      </c>
      <c r="L73" s="104" t="n">
        <v>7.90067720090294</v>
      </c>
    </row>
    <row r="74" customFormat="false" ht="18.75" hidden="false" customHeight="true" outlineLevel="0" collapsed="false">
      <c r="A74" s="37" t="s">
        <v>63</v>
      </c>
      <c r="B74" s="128" t="n">
        <f aca="false">B39/('3-総数 死産数及び死産率，自然－人工･年次･区別'!B39+'3-人工'!N39)*1000</f>
        <v>15.3008680300132</v>
      </c>
      <c r="C74" s="108" t="n">
        <f aca="false">C39/('3-総数 死産数及び死産率，自然－人工･年次･区別'!C39+'3-人工'!O39)*1000</f>
        <v>31.815688425672</v>
      </c>
      <c r="D74" s="108" t="n">
        <f aca="false">D39/('3-総数 死産数及び死産率，自然－人工･年次･区別'!D39+'3-人工'!P39)*1000</f>
        <v>9.02335456475584</v>
      </c>
      <c r="E74" s="108" t="n">
        <f aca="false">E39/('3-総数 死産数及び死産率，自然－人工･年次･区別'!E39+'3-人工'!Q39)*1000</f>
        <v>18.2086614173228</v>
      </c>
      <c r="F74" s="108" t="n">
        <f aca="false">F39/('3-総数 死産数及び死産率，自然－人工･年次･区別'!F39+'3-人工'!R39)*1000</f>
        <v>10.3092783505155</v>
      </c>
      <c r="G74" s="108" t="n">
        <f aca="false">G39/('3-総数 死産数及び死産率，自然－人工･年次･区別'!G39+'3-人工'!S39)*1000</f>
        <v>11.8168389955687</v>
      </c>
      <c r="H74" s="108" t="n">
        <f aca="false">H39/('3-総数 死産数及び死産率，自然－人工･年次･区別'!H39+'3-人工'!T39)*1000</f>
        <v>12.216404886562</v>
      </c>
      <c r="I74" s="108" t="n">
        <f aca="false">I39/('3-総数 死産数及び死産率，自然－人工･年次･区別'!I39+'3-人工'!U39)*1000</f>
        <v>10.7033639143731</v>
      </c>
      <c r="J74" s="108" t="n">
        <f aca="false">J39/('3-総数 死産数及び死産率，自然－人工･年次･区別'!J39+'3-人工'!V39)*1000</f>
        <v>15.0602409638554</v>
      </c>
      <c r="K74" s="108" t="n">
        <f aca="false">K39/('3-総数 死産数及び死産率，自然－人工･年次･区別'!K39+'3-人工'!W39)*1000</f>
        <v>14.6496815286624</v>
      </c>
      <c r="L74" s="109" t="n">
        <f aca="false">L39/('3-総数 死産数及び死産率，自然－人工･年次･区別'!L39+'3-人工'!X39)*1000</f>
        <v>10.9090909090909</v>
      </c>
    </row>
    <row r="75" s="1" customFormat="true" ht="17.25" hidden="false" customHeight="true" outlineLevel="0" collapsed="false">
      <c r="A75" s="125"/>
      <c r="B75" s="111"/>
      <c r="C75" s="111"/>
      <c r="D75" s="110"/>
      <c r="F75" s="111"/>
      <c r="G75" s="111"/>
      <c r="H75" s="110"/>
      <c r="J75" s="111"/>
      <c r="K75" s="111"/>
      <c r="L75" s="111"/>
    </row>
  </sheetData>
  <mergeCells count="2">
    <mergeCell ref="B5:L5"/>
    <mergeCell ref="B40:L40"/>
  </mergeCells>
  <printOptions headings="false" gridLines="false" gridLinesSet="true" horizontalCentered="false" verticalCentered="false"/>
  <pageMargins left="0.7875" right="0.275694444444444" top="0.984027777777778" bottom="0.7875" header="0.511811023622047" footer="0.511811023622047"/>
  <pageSetup paperSize="9" scale="100" fitToWidth="1" fitToHeight="1" pageOrder="overThenDown" orientation="portrait" blackAndWhite="false" draft="false" cellComments="none" horizontalDpi="300" verticalDpi="300" copies="1"/>
  <headerFooter differentFirst="false" differentOddEven="false">
    <oddHeader/>
    <odd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Y4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9.00390625" defaultRowHeight="13.5" customHeight="false" zeroHeight="false" outlineLevelRow="0" outlineLevelCol="0"/>
  <cols>
    <col collapsed="false" customWidth="true" hidden="false" outlineLevel="0" max="1" min="1" style="129" width="9.26"/>
    <col collapsed="false" customWidth="true" hidden="false" outlineLevel="0" max="2" min="2" style="0" width="7"/>
    <col collapsed="false" customWidth="true" hidden="false" outlineLevel="0" max="13" min="3" style="0" width="6"/>
    <col collapsed="false" customWidth="true" hidden="false" outlineLevel="0" max="14" min="14" style="43" width="6"/>
    <col collapsed="false" customWidth="false" hidden="false" outlineLevel="0" max="16384" min="15" style="71" width="9"/>
  </cols>
  <sheetData>
    <row r="1" customFormat="false" ht="15" hidden="false" customHeight="false" outlineLevel="0" collapsed="false">
      <c r="A1" s="130" t="s">
        <v>114</v>
      </c>
      <c r="B1" s="131"/>
      <c r="C1" s="131"/>
      <c r="D1" s="131"/>
      <c r="E1" s="131"/>
      <c r="F1" s="6"/>
      <c r="G1" s="6"/>
      <c r="H1" s="6"/>
      <c r="I1" s="6"/>
      <c r="J1" s="6"/>
      <c r="K1" s="6"/>
      <c r="L1" s="6"/>
      <c r="M1" s="6"/>
      <c r="N1" s="74"/>
    </row>
    <row r="2" customFormat="false" ht="13.5" hidden="false" customHeight="false" outlineLevel="0" collapsed="false">
      <c r="A2" s="132"/>
      <c r="B2" s="74"/>
      <c r="C2" s="74"/>
      <c r="D2" s="74"/>
      <c r="E2" s="74"/>
      <c r="F2" s="74"/>
      <c r="G2" s="74"/>
      <c r="H2" s="74"/>
      <c r="I2" s="74"/>
      <c r="J2" s="74"/>
      <c r="K2" s="74"/>
      <c r="L2" s="74"/>
      <c r="M2" s="74"/>
      <c r="N2" s="133" t="s">
        <v>115</v>
      </c>
    </row>
    <row r="3" customFormat="false" ht="21" hidden="false" customHeight="true" outlineLevel="0" collapsed="false">
      <c r="A3" s="7" t="s">
        <v>116</v>
      </c>
      <c r="B3" s="9" t="s">
        <v>7</v>
      </c>
      <c r="C3" s="134" t="s">
        <v>117</v>
      </c>
      <c r="D3" s="134" t="s">
        <v>118</v>
      </c>
      <c r="E3" s="134" t="s">
        <v>119</v>
      </c>
      <c r="F3" s="134" t="s">
        <v>120</v>
      </c>
      <c r="G3" s="134" t="s">
        <v>121</v>
      </c>
      <c r="H3" s="134" t="s">
        <v>122</v>
      </c>
      <c r="I3" s="134" t="s">
        <v>123</v>
      </c>
      <c r="J3" s="134" t="s">
        <v>124</v>
      </c>
      <c r="K3" s="134" t="s">
        <v>125</v>
      </c>
      <c r="L3" s="134" t="s">
        <v>126</v>
      </c>
      <c r="M3" s="134" t="s">
        <v>127</v>
      </c>
      <c r="N3" s="135" t="s">
        <v>128</v>
      </c>
      <c r="O3" s="136"/>
    </row>
    <row r="4" customFormat="false" ht="21" hidden="false" customHeight="true" outlineLevel="0" collapsed="false">
      <c r="A4" s="137"/>
      <c r="B4" s="138" t="s">
        <v>4</v>
      </c>
      <c r="C4" s="138"/>
      <c r="D4" s="138"/>
      <c r="E4" s="138"/>
      <c r="F4" s="138"/>
      <c r="G4" s="138"/>
      <c r="H4" s="138"/>
      <c r="I4" s="138"/>
      <c r="J4" s="138"/>
      <c r="K4" s="138"/>
      <c r="L4" s="138"/>
      <c r="M4" s="138"/>
      <c r="N4" s="138"/>
      <c r="O4" s="136"/>
    </row>
    <row r="5" customFormat="false" ht="18.75" hidden="false" customHeight="true" outlineLevel="0" collapsed="false">
      <c r="A5" s="139" t="s">
        <v>7</v>
      </c>
      <c r="B5" s="140" t="n">
        <f aca="false">SUM(B17,B29)</f>
        <v>346</v>
      </c>
      <c r="C5" s="140" t="n">
        <f aca="false">SUM(C17,C29)</f>
        <v>35</v>
      </c>
      <c r="D5" s="140" t="n">
        <f aca="false">SUM(D17,D29)</f>
        <v>21</v>
      </c>
      <c r="E5" s="140" t="n">
        <f aca="false">SUM(E17,E29)</f>
        <v>26</v>
      </c>
      <c r="F5" s="140" t="n">
        <f aca="false">SUM(F17,F29)</f>
        <v>22</v>
      </c>
      <c r="G5" s="140" t="n">
        <f aca="false">SUM(G17,G29)</f>
        <v>29</v>
      </c>
      <c r="H5" s="140" t="n">
        <f aca="false">SUM(H17,H29)</f>
        <v>30</v>
      </c>
      <c r="I5" s="140" t="n">
        <f aca="false">SUM(I17,I29)</f>
        <v>23</v>
      </c>
      <c r="J5" s="140" t="n">
        <f aca="false">SUM(J17,J29)</f>
        <v>35</v>
      </c>
      <c r="K5" s="140" t="n">
        <f aca="false">SUM(K17,K29)</f>
        <v>23</v>
      </c>
      <c r="L5" s="140" t="n">
        <f aca="false">SUM(L17,L29)</f>
        <v>41</v>
      </c>
      <c r="M5" s="140" t="n">
        <f aca="false">SUM(M17,M29)</f>
        <v>34</v>
      </c>
      <c r="N5" s="141" t="n">
        <f aca="false">SUM(N17,N29)</f>
        <v>27</v>
      </c>
      <c r="O5" s="93"/>
    </row>
    <row r="6" customFormat="false" ht="18.75" hidden="false" customHeight="true" outlineLevel="0" collapsed="false">
      <c r="A6" s="139" t="s">
        <v>97</v>
      </c>
      <c r="B6" s="140" t="n">
        <f aca="false">SUM(B18,B30)</f>
        <v>79</v>
      </c>
      <c r="C6" s="142" t="n">
        <f aca="false">SUM(C18,C30)</f>
        <v>8</v>
      </c>
      <c r="D6" s="142" t="n">
        <f aca="false">SUM(D18,D30)</f>
        <v>6</v>
      </c>
      <c r="E6" s="142" t="n">
        <f aca="false">SUM(E18,E30)</f>
        <v>4</v>
      </c>
      <c r="F6" s="142" t="n">
        <f aca="false">SUM(F18,F30)</f>
        <v>4</v>
      </c>
      <c r="G6" s="142" t="n">
        <f aca="false">SUM(G18,G30)</f>
        <v>5</v>
      </c>
      <c r="H6" s="142" t="n">
        <f aca="false">SUM(H18,H30)</f>
        <v>14</v>
      </c>
      <c r="I6" s="142" t="n">
        <f aca="false">SUM(I18,I30)</f>
        <v>5</v>
      </c>
      <c r="J6" s="142" t="n">
        <f aca="false">SUM(J18,J30)</f>
        <v>3</v>
      </c>
      <c r="K6" s="142" t="n">
        <f aca="false">SUM(K18,K30)</f>
        <v>5</v>
      </c>
      <c r="L6" s="142" t="n">
        <f aca="false">SUM(L18,L30)</f>
        <v>12</v>
      </c>
      <c r="M6" s="142" t="n">
        <f aca="false">SUM(M18,M30)</f>
        <v>11</v>
      </c>
      <c r="N6" s="143" t="n">
        <f aca="false">SUM(N18,N30)</f>
        <v>2</v>
      </c>
    </row>
    <row r="7" customFormat="false" ht="18.75" hidden="false" customHeight="true" outlineLevel="0" collapsed="false">
      <c r="A7" s="139" t="s">
        <v>98</v>
      </c>
      <c r="B7" s="144" t="n">
        <f aca="false">SUM(B19,B31)</f>
        <v>37</v>
      </c>
      <c r="C7" s="142" t="n">
        <f aca="false">SUM(C19,C31)</f>
        <v>4</v>
      </c>
      <c r="D7" s="142" t="n">
        <f aca="false">SUM(D19,D31)</f>
        <v>3</v>
      </c>
      <c r="E7" s="142" t="n">
        <f aca="false">SUM(E19,E31)</f>
        <v>4</v>
      </c>
      <c r="F7" s="142" t="n">
        <f aca="false">SUM(F19,F31)</f>
        <v>4</v>
      </c>
      <c r="G7" s="142" t="n">
        <f aca="false">SUM(G19,G31)</f>
        <v>2</v>
      </c>
      <c r="H7" s="142" t="n">
        <f aca="false">SUM(H19,H31)</f>
        <v>0</v>
      </c>
      <c r="I7" s="142" t="n">
        <f aca="false">SUM(I19,I31)</f>
        <v>3</v>
      </c>
      <c r="J7" s="142" t="n">
        <f aca="false">SUM(J19,J31)</f>
        <v>5</v>
      </c>
      <c r="K7" s="142" t="n">
        <f aca="false">SUM(K19,K31)</f>
        <v>0</v>
      </c>
      <c r="L7" s="142" t="n">
        <f aca="false">SUM(L19,L31)</f>
        <v>6</v>
      </c>
      <c r="M7" s="142" t="n">
        <f aca="false">SUM(M19,M31)</f>
        <v>2</v>
      </c>
      <c r="N7" s="143" t="n">
        <f aca="false">SUM(N19,N31)</f>
        <v>4</v>
      </c>
      <c r="O7" s="106"/>
    </row>
    <row r="8" customFormat="false" ht="18.75" hidden="false" customHeight="true" outlineLevel="0" collapsed="false">
      <c r="A8" s="139" t="s">
        <v>99</v>
      </c>
      <c r="B8" s="144" t="n">
        <f aca="false">SUM(B20,B32)</f>
        <v>54</v>
      </c>
      <c r="C8" s="142" t="n">
        <f aca="false">SUM(C20,C32)</f>
        <v>6</v>
      </c>
      <c r="D8" s="142" t="n">
        <f aca="false">SUM(D20,D32)</f>
        <v>4</v>
      </c>
      <c r="E8" s="142" t="n">
        <f aca="false">SUM(E20,E32)</f>
        <v>4</v>
      </c>
      <c r="F8" s="142" t="n">
        <f aca="false">SUM(F20,F32)</f>
        <v>5</v>
      </c>
      <c r="G8" s="142" t="n">
        <f aca="false">SUM(G20,G32)</f>
        <v>4</v>
      </c>
      <c r="H8" s="142" t="n">
        <f aca="false">SUM(H20,H32)</f>
        <v>7</v>
      </c>
      <c r="I8" s="142" t="n">
        <f aca="false">SUM(I20,I32)</f>
        <v>2</v>
      </c>
      <c r="J8" s="142" t="n">
        <f aca="false">SUM(J20,J32)</f>
        <v>6</v>
      </c>
      <c r="K8" s="142" t="n">
        <f aca="false">SUM(K20,K32)</f>
        <v>4</v>
      </c>
      <c r="L8" s="142" t="n">
        <f aca="false">SUM(L20,L32)</f>
        <v>6</v>
      </c>
      <c r="M8" s="142" t="n">
        <f aca="false">SUM(M20,M32)</f>
        <v>2</v>
      </c>
      <c r="N8" s="143" t="n">
        <f aca="false">SUM(N20,N32)</f>
        <v>4</v>
      </c>
    </row>
    <row r="9" customFormat="false" ht="18.75" hidden="false" customHeight="true" outlineLevel="0" collapsed="false">
      <c r="A9" s="139" t="s">
        <v>100</v>
      </c>
      <c r="B9" s="140" t="n">
        <f aca="false">SUM(B21,B33)</f>
        <v>35</v>
      </c>
      <c r="C9" s="142" t="n">
        <f aca="false">SUM(C21,C33)</f>
        <v>2</v>
      </c>
      <c r="D9" s="142" t="n">
        <f aca="false">SUM(D21,D33)</f>
        <v>1</v>
      </c>
      <c r="E9" s="142" t="n">
        <f aca="false">SUM(E21,E33)</f>
        <v>5</v>
      </c>
      <c r="F9" s="142" t="n">
        <f aca="false">SUM(F21,F33)</f>
        <v>2</v>
      </c>
      <c r="G9" s="142" t="n">
        <f aca="false">SUM(G21,G33)</f>
        <v>3</v>
      </c>
      <c r="H9" s="142" t="n">
        <f aca="false">SUM(H21,H33)</f>
        <v>3</v>
      </c>
      <c r="I9" s="142" t="n">
        <f aca="false">SUM(I21,I33)</f>
        <v>3</v>
      </c>
      <c r="J9" s="142" t="n">
        <f aca="false">SUM(J21,J33)</f>
        <v>4</v>
      </c>
      <c r="K9" s="142" t="n">
        <f aca="false">SUM(K21,K33)</f>
        <v>3</v>
      </c>
      <c r="L9" s="142" t="n">
        <f aca="false">SUM(L21,L33)</f>
        <v>3</v>
      </c>
      <c r="M9" s="142" t="n">
        <f aca="false">SUM(M21,M33)</f>
        <v>5</v>
      </c>
      <c r="N9" s="143" t="n">
        <f aca="false">SUM(N21,N33)</f>
        <v>1</v>
      </c>
    </row>
    <row r="10" customFormat="false" ht="18.75" hidden="false" customHeight="true" outlineLevel="0" collapsed="false">
      <c r="A10" s="139" t="s">
        <v>101</v>
      </c>
      <c r="B10" s="140" t="n">
        <f aca="false">SUM(B22,B34)</f>
        <v>16</v>
      </c>
      <c r="C10" s="142" t="n">
        <f aca="false">SUM(C22,C34)</f>
        <v>1</v>
      </c>
      <c r="D10" s="142" t="n">
        <f aca="false">SUM(D22,D34)</f>
        <v>0</v>
      </c>
      <c r="E10" s="142" t="n">
        <f aca="false">SUM(E22,E34)</f>
        <v>2</v>
      </c>
      <c r="F10" s="142" t="n">
        <f aca="false">SUM(F22,F34)</f>
        <v>2</v>
      </c>
      <c r="G10" s="142" t="n">
        <f aca="false">SUM(G22,G34)</f>
        <v>1</v>
      </c>
      <c r="H10" s="142" t="n">
        <f aca="false">SUM(H22,H34)</f>
        <v>2</v>
      </c>
      <c r="I10" s="142" t="n">
        <f aca="false">SUM(I22,I34)</f>
        <v>2</v>
      </c>
      <c r="J10" s="142" t="n">
        <f aca="false">SUM(J22,J34)</f>
        <v>1</v>
      </c>
      <c r="K10" s="142" t="n">
        <f aca="false">SUM(K22,K34)</f>
        <v>1</v>
      </c>
      <c r="L10" s="142" t="n">
        <f aca="false">SUM(L22,L34)</f>
        <v>1</v>
      </c>
      <c r="M10" s="142" t="n">
        <f aca="false">SUM(M22,M34)</f>
        <v>1</v>
      </c>
      <c r="N10" s="143" t="n">
        <f aca="false">SUM(N22,N34)</f>
        <v>2</v>
      </c>
    </row>
    <row r="11" customFormat="false" ht="18.75" hidden="false" customHeight="true" outlineLevel="0" collapsed="false">
      <c r="A11" s="139" t="s">
        <v>102</v>
      </c>
      <c r="B11" s="140" t="n">
        <f aca="false">SUM(B23,B35)</f>
        <v>37</v>
      </c>
      <c r="C11" s="142" t="n">
        <f aca="false">SUM(C23,C35)</f>
        <v>4</v>
      </c>
      <c r="D11" s="142" t="n">
        <f aca="false">SUM(D23,D35)</f>
        <v>1</v>
      </c>
      <c r="E11" s="142" t="n">
        <f aca="false">SUM(E23,E35)</f>
        <v>3</v>
      </c>
      <c r="F11" s="142" t="n">
        <f aca="false">SUM(F23,F35)</f>
        <v>3</v>
      </c>
      <c r="G11" s="142" t="n">
        <f aca="false">SUM(G23,G35)</f>
        <v>6</v>
      </c>
      <c r="H11" s="142" t="n">
        <f aca="false">SUM(H23,H35)</f>
        <v>0</v>
      </c>
      <c r="I11" s="142" t="n">
        <f aca="false">SUM(I23,I35)</f>
        <v>3</v>
      </c>
      <c r="J11" s="142" t="n">
        <f aca="false">SUM(J23,J35)</f>
        <v>2</v>
      </c>
      <c r="K11" s="142" t="n">
        <f aca="false">SUM(K23,K35)</f>
        <v>4</v>
      </c>
      <c r="L11" s="142" t="n">
        <f aca="false">SUM(L23,L35)</f>
        <v>4</v>
      </c>
      <c r="M11" s="142" t="n">
        <f aca="false">SUM(M23,M35)</f>
        <v>4</v>
      </c>
      <c r="N11" s="143" t="n">
        <f aca="false">SUM(N23,N35)</f>
        <v>3</v>
      </c>
    </row>
    <row r="12" customFormat="false" ht="18.75" hidden="false" customHeight="true" outlineLevel="0" collapsed="false">
      <c r="A12" s="139" t="s">
        <v>103</v>
      </c>
      <c r="B12" s="140" t="n">
        <f aca="false">SUM(B24,B36)</f>
        <v>10</v>
      </c>
      <c r="C12" s="142" t="n">
        <f aca="false">SUM(C24,C36)</f>
        <v>2</v>
      </c>
      <c r="D12" s="142" t="n">
        <f aca="false">SUM(D24,D36)</f>
        <v>0</v>
      </c>
      <c r="E12" s="142" t="n">
        <f aca="false">SUM(E24,E36)</f>
        <v>0</v>
      </c>
      <c r="F12" s="142" t="n">
        <f aca="false">SUM(F24,F36)</f>
        <v>1</v>
      </c>
      <c r="G12" s="142" t="n">
        <f aca="false">SUM(G24,G36)</f>
        <v>2</v>
      </c>
      <c r="H12" s="142" t="n">
        <f aca="false">SUM(H24,H36)</f>
        <v>1</v>
      </c>
      <c r="I12" s="142" t="n">
        <f aca="false">SUM(I24,I36)</f>
        <v>0</v>
      </c>
      <c r="J12" s="142" t="n">
        <f aca="false">SUM(J24,J36)</f>
        <v>2</v>
      </c>
      <c r="K12" s="142" t="n">
        <f aca="false">SUM(K24,K36)</f>
        <v>0</v>
      </c>
      <c r="L12" s="142" t="n">
        <f aca="false">SUM(L24,L36)</f>
        <v>2</v>
      </c>
      <c r="M12" s="142" t="n">
        <f aca="false">SUM(M24,M36)</f>
        <v>0</v>
      </c>
      <c r="N12" s="143" t="n">
        <f aca="false">SUM(N24,N36)</f>
        <v>0</v>
      </c>
    </row>
    <row r="13" customFormat="false" ht="18.75" hidden="false" customHeight="true" outlineLevel="0" collapsed="false">
      <c r="A13" s="139" t="s">
        <v>104</v>
      </c>
      <c r="B13" s="140" t="n">
        <f aca="false">SUM(B25,B37)</f>
        <v>22</v>
      </c>
      <c r="C13" s="142" t="n">
        <f aca="false">SUM(C25,C37)</f>
        <v>1</v>
      </c>
      <c r="D13" s="142" t="n">
        <f aca="false">SUM(D25,D37)</f>
        <v>2</v>
      </c>
      <c r="E13" s="142" t="n">
        <f aca="false">SUM(E25,E37)</f>
        <v>1</v>
      </c>
      <c r="F13" s="142" t="n">
        <f aca="false">SUM(F25,F37)</f>
        <v>0</v>
      </c>
      <c r="G13" s="142" t="n">
        <f aca="false">SUM(G25,G37)</f>
        <v>1</v>
      </c>
      <c r="H13" s="142" t="n">
        <f aca="false">SUM(H25,H37)</f>
        <v>1</v>
      </c>
      <c r="I13" s="142" t="n">
        <f aca="false">SUM(I25,I37)</f>
        <v>1</v>
      </c>
      <c r="J13" s="142" t="n">
        <f aca="false">SUM(J25,J37)</f>
        <v>3</v>
      </c>
      <c r="K13" s="142" t="n">
        <f aca="false">SUM(K25,K37)</f>
        <v>3</v>
      </c>
      <c r="L13" s="142" t="n">
        <f aca="false">SUM(L25,L37)</f>
        <v>2</v>
      </c>
      <c r="M13" s="142" t="n">
        <f aca="false">SUM(M25,M37)</f>
        <v>2</v>
      </c>
      <c r="N13" s="143" t="n">
        <f aca="false">SUM(N25,N37)</f>
        <v>5</v>
      </c>
    </row>
    <row r="14" customFormat="false" ht="18.75" hidden="false" customHeight="true" outlineLevel="0" collapsed="false">
      <c r="A14" s="139" t="s">
        <v>105</v>
      </c>
      <c r="B14" s="140" t="n">
        <f aca="false">SUM(B26,B38)</f>
        <v>40</v>
      </c>
      <c r="C14" s="142" t="n">
        <f aca="false">SUM(C26,C38)</f>
        <v>5</v>
      </c>
      <c r="D14" s="142" t="n">
        <f aca="false">SUM(D26,D38)</f>
        <v>4</v>
      </c>
      <c r="E14" s="142" t="n">
        <f aca="false">SUM(E26,E38)</f>
        <v>2</v>
      </c>
      <c r="F14" s="142" t="n">
        <f aca="false">SUM(F26,F38)</f>
        <v>1</v>
      </c>
      <c r="G14" s="142" t="n">
        <f aca="false">SUM(G26,G38)</f>
        <v>3</v>
      </c>
      <c r="H14" s="142" t="n">
        <f aca="false">SUM(H26,H38)</f>
        <v>1</v>
      </c>
      <c r="I14" s="142" t="n">
        <f aca="false">SUM(I26,I38)</f>
        <v>4</v>
      </c>
      <c r="J14" s="142" t="n">
        <f aca="false">SUM(J26,J38)</f>
        <v>5</v>
      </c>
      <c r="K14" s="142" t="n">
        <f aca="false">SUM(K26,K38)</f>
        <v>3</v>
      </c>
      <c r="L14" s="142" t="n">
        <f aca="false">SUM(L26,L38)</f>
        <v>5</v>
      </c>
      <c r="M14" s="142" t="n">
        <f aca="false">SUM(M26,M38)</f>
        <v>5</v>
      </c>
      <c r="N14" s="143" t="n">
        <f aca="false">SUM(N26,N38)</f>
        <v>2</v>
      </c>
    </row>
    <row r="15" customFormat="false" ht="18.75" hidden="false" customHeight="true" outlineLevel="0" collapsed="false">
      <c r="A15" s="139" t="s">
        <v>106</v>
      </c>
      <c r="B15" s="140" t="n">
        <f aca="false">SUM(B27,B39)</f>
        <v>16</v>
      </c>
      <c r="C15" s="142" t="n">
        <f aca="false">SUM(C27,C39)</f>
        <v>2</v>
      </c>
      <c r="D15" s="142" t="n">
        <f aca="false">SUM(D27,D39)</f>
        <v>0</v>
      </c>
      <c r="E15" s="142" t="n">
        <f aca="false">SUM(E27,E39)</f>
        <v>1</v>
      </c>
      <c r="F15" s="142" t="n">
        <f aca="false">SUM(F27,F39)</f>
        <v>0</v>
      </c>
      <c r="G15" s="142" t="n">
        <f aca="false">SUM(G27,G39)</f>
        <v>2</v>
      </c>
      <c r="H15" s="142" t="n">
        <f aca="false">SUM(H27,H39)</f>
        <v>1</v>
      </c>
      <c r="I15" s="142" t="n">
        <f aca="false">SUM(I27,I39)</f>
        <v>0</v>
      </c>
      <c r="J15" s="142" t="n">
        <f aca="false">SUM(J27,J39)</f>
        <v>4</v>
      </c>
      <c r="K15" s="142" t="n">
        <f aca="false">SUM(K27,K39)</f>
        <v>0</v>
      </c>
      <c r="L15" s="142" t="n">
        <f aca="false">SUM(L27,L39)</f>
        <v>0</v>
      </c>
      <c r="M15" s="142" t="n">
        <f aca="false">SUM(M27,M39)</f>
        <v>2</v>
      </c>
      <c r="N15" s="143" t="n">
        <f aca="false">SUM(N27,N39)</f>
        <v>4</v>
      </c>
    </row>
    <row r="16" customFormat="false" ht="18.75" hidden="false" customHeight="true" outlineLevel="0" collapsed="false">
      <c r="A16" s="145"/>
      <c r="B16" s="146" t="s">
        <v>67</v>
      </c>
      <c r="C16" s="146"/>
      <c r="D16" s="146"/>
      <c r="E16" s="146"/>
      <c r="F16" s="146"/>
      <c r="G16" s="146"/>
      <c r="H16" s="146"/>
      <c r="I16" s="146"/>
      <c r="J16" s="146"/>
      <c r="K16" s="146"/>
      <c r="L16" s="146"/>
      <c r="M16" s="146"/>
      <c r="N16" s="146"/>
    </row>
    <row r="17" customFormat="false" ht="18.75" hidden="false" customHeight="true" outlineLevel="0" collapsed="false">
      <c r="A17" s="139" t="s">
        <v>7</v>
      </c>
      <c r="B17" s="144" t="n">
        <f aca="false">SUM(C17:N17)</f>
        <v>138</v>
      </c>
      <c r="C17" s="144" t="n">
        <f aca="false">SUM(C18:C27)</f>
        <v>14</v>
      </c>
      <c r="D17" s="144" t="n">
        <f aca="false">SUM(D18:D27)</f>
        <v>11</v>
      </c>
      <c r="E17" s="144" t="n">
        <f aca="false">SUM(E18:E27)</f>
        <v>12</v>
      </c>
      <c r="F17" s="144" t="n">
        <f aca="false">SUM(F18:F27)</f>
        <v>8</v>
      </c>
      <c r="G17" s="144" t="n">
        <f aca="false">SUM(G18:G27)</f>
        <v>14</v>
      </c>
      <c r="H17" s="144" t="n">
        <f aca="false">SUM(H18:H27)</f>
        <v>11</v>
      </c>
      <c r="I17" s="144" t="n">
        <f aca="false">SUM(I18:I27)</f>
        <v>5</v>
      </c>
      <c r="J17" s="144" t="n">
        <f aca="false">SUM(J18:J27)</f>
        <v>14</v>
      </c>
      <c r="K17" s="144" t="n">
        <f aca="false">SUM(K18:K27)</f>
        <v>11</v>
      </c>
      <c r="L17" s="144" t="n">
        <f aca="false">SUM(L18:L27)</f>
        <v>13</v>
      </c>
      <c r="M17" s="144" t="n">
        <f aca="false">SUM(M18:M27)</f>
        <v>16</v>
      </c>
      <c r="N17" s="147" t="n">
        <f aca="false">SUM(N18:N27)</f>
        <v>9</v>
      </c>
      <c r="BN17" s="148"/>
      <c r="BO17" s="148"/>
      <c r="BP17" s="148"/>
      <c r="BQ17" s="148"/>
      <c r="BR17" s="148"/>
      <c r="BS17" s="148"/>
      <c r="BT17" s="148"/>
      <c r="BU17" s="148"/>
      <c r="BV17" s="148"/>
      <c r="BW17" s="148"/>
      <c r="BX17" s="148"/>
      <c r="BY17" s="148"/>
    </row>
    <row r="18" s="148" customFormat="true" ht="18.75" hidden="false" customHeight="true" outlineLevel="0" collapsed="false">
      <c r="A18" s="139" t="s">
        <v>97</v>
      </c>
      <c r="B18" s="144" t="n">
        <f aca="false">SUM(C18:N18)</f>
        <v>21</v>
      </c>
      <c r="C18" s="149" t="n">
        <v>0</v>
      </c>
      <c r="D18" s="149" t="n">
        <v>3</v>
      </c>
      <c r="E18" s="149" t="n">
        <v>1</v>
      </c>
      <c r="F18" s="149" t="n">
        <v>1</v>
      </c>
      <c r="G18" s="149" t="n">
        <v>1</v>
      </c>
      <c r="H18" s="149" t="n">
        <v>2</v>
      </c>
      <c r="I18" s="149" t="n">
        <v>1</v>
      </c>
      <c r="J18" s="149" t="n">
        <v>2</v>
      </c>
      <c r="K18" s="149" t="n">
        <v>1</v>
      </c>
      <c r="L18" s="149" t="n">
        <v>4</v>
      </c>
      <c r="M18" s="149" t="n">
        <v>5</v>
      </c>
      <c r="N18" s="150" t="n">
        <v>0</v>
      </c>
      <c r="P18" s="71"/>
      <c r="Q18" s="71"/>
      <c r="R18" s="71"/>
      <c r="S18" s="71"/>
      <c r="T18" s="71"/>
      <c r="U18" s="71"/>
      <c r="V18" s="71"/>
      <c r="W18" s="71"/>
      <c r="X18" s="71"/>
      <c r="Y18" s="71"/>
      <c r="Z18" s="71"/>
      <c r="AA18" s="71"/>
      <c r="AB18" s="71"/>
      <c r="AC18" s="71"/>
      <c r="AD18" s="71"/>
      <c r="AE18" s="71"/>
      <c r="AF18" s="71"/>
      <c r="AG18" s="71"/>
      <c r="AH18" s="71"/>
      <c r="AI18" s="71"/>
      <c r="AJ18" s="71"/>
      <c r="AK18" s="71"/>
      <c r="AL18" s="71"/>
      <c r="AM18" s="71"/>
      <c r="AN18" s="71"/>
      <c r="AO18" s="71"/>
      <c r="AP18" s="71"/>
      <c r="AQ18" s="71"/>
      <c r="AR18" s="71"/>
      <c r="AS18" s="71"/>
      <c r="AT18" s="71"/>
      <c r="AU18" s="71"/>
      <c r="AV18" s="71"/>
      <c r="AW18" s="71"/>
      <c r="AX18" s="71"/>
      <c r="AY18" s="71"/>
      <c r="AZ18" s="71"/>
      <c r="BA18" s="71"/>
      <c r="BB18" s="71"/>
      <c r="BC18" s="71"/>
      <c r="BD18" s="71"/>
      <c r="BE18" s="71"/>
      <c r="BF18" s="71"/>
      <c r="BG18" s="71"/>
      <c r="BH18" s="71"/>
      <c r="BI18" s="71"/>
      <c r="BJ18" s="71"/>
      <c r="BK18" s="71"/>
      <c r="BL18" s="71"/>
      <c r="BM18" s="71"/>
      <c r="BN18" s="71"/>
      <c r="BO18" s="71"/>
      <c r="BP18" s="71"/>
      <c r="BQ18" s="71"/>
      <c r="BR18" s="71"/>
      <c r="BS18" s="71"/>
      <c r="BT18" s="71"/>
      <c r="BU18" s="71"/>
      <c r="BV18" s="71"/>
      <c r="BW18" s="71"/>
      <c r="BX18" s="71"/>
      <c r="BY18" s="71"/>
    </row>
    <row r="19" customFormat="false" ht="18.75" hidden="false" customHeight="true" outlineLevel="0" collapsed="false">
      <c r="A19" s="139" t="s">
        <v>98</v>
      </c>
      <c r="B19" s="140" t="n">
        <f aca="false">SUM(C19:N19)</f>
        <v>20</v>
      </c>
      <c r="C19" s="149" t="n">
        <v>2</v>
      </c>
      <c r="D19" s="149" t="n">
        <v>3</v>
      </c>
      <c r="E19" s="149" t="n">
        <v>4</v>
      </c>
      <c r="F19" s="149" t="n">
        <v>2</v>
      </c>
      <c r="G19" s="149" t="n">
        <v>1</v>
      </c>
      <c r="H19" s="149" t="n">
        <v>0</v>
      </c>
      <c r="I19" s="149" t="n">
        <v>0</v>
      </c>
      <c r="J19" s="149" t="n">
        <v>2</v>
      </c>
      <c r="K19" s="149" t="n">
        <v>0</v>
      </c>
      <c r="L19" s="149" t="n">
        <v>3</v>
      </c>
      <c r="M19" s="149" t="n">
        <v>2</v>
      </c>
      <c r="N19" s="150" t="n">
        <v>1</v>
      </c>
    </row>
    <row r="20" customFormat="false" ht="18.75" hidden="false" customHeight="true" outlineLevel="0" collapsed="false">
      <c r="A20" s="139" t="s">
        <v>99</v>
      </c>
      <c r="B20" s="144" t="n">
        <f aca="false">SUM(C20:N20)</f>
        <v>17</v>
      </c>
      <c r="C20" s="149" t="n">
        <v>4</v>
      </c>
      <c r="D20" s="149" t="n">
        <v>3</v>
      </c>
      <c r="E20" s="149" t="n">
        <v>1</v>
      </c>
      <c r="F20" s="149" t="n">
        <v>1</v>
      </c>
      <c r="G20" s="149" t="n">
        <v>2</v>
      </c>
      <c r="H20" s="149" t="n">
        <v>3</v>
      </c>
      <c r="I20" s="149" t="n">
        <v>1</v>
      </c>
      <c r="J20" s="149" t="n">
        <v>0</v>
      </c>
      <c r="K20" s="149" t="n">
        <v>1</v>
      </c>
      <c r="L20" s="149" t="n">
        <v>1</v>
      </c>
      <c r="M20" s="149" t="n">
        <v>0</v>
      </c>
      <c r="N20" s="150" t="n">
        <v>0</v>
      </c>
      <c r="O20" s="64"/>
      <c r="P20" s="148"/>
      <c r="Q20" s="148"/>
      <c r="R20" s="148"/>
      <c r="S20" s="148"/>
      <c r="T20" s="148"/>
      <c r="U20" s="148"/>
      <c r="V20" s="148"/>
      <c r="W20" s="148"/>
      <c r="X20" s="148"/>
      <c r="Y20" s="148"/>
      <c r="Z20" s="148"/>
      <c r="AA20" s="148"/>
      <c r="AB20" s="148"/>
      <c r="AC20" s="148"/>
      <c r="AD20" s="148"/>
      <c r="AE20" s="148"/>
      <c r="AF20" s="148"/>
      <c r="AG20" s="148"/>
      <c r="AH20" s="148"/>
      <c r="AI20" s="148"/>
      <c r="AJ20" s="148"/>
      <c r="AK20" s="148"/>
      <c r="AL20" s="148"/>
      <c r="AM20" s="148"/>
      <c r="AN20" s="148"/>
      <c r="AO20" s="148"/>
      <c r="AP20" s="148"/>
      <c r="AQ20" s="148"/>
      <c r="AR20" s="148"/>
      <c r="AS20" s="148"/>
      <c r="AT20" s="148"/>
      <c r="AU20" s="148"/>
      <c r="AV20" s="148"/>
      <c r="AW20" s="148"/>
      <c r="AX20" s="148"/>
      <c r="AY20" s="148"/>
      <c r="AZ20" s="148"/>
      <c r="BA20" s="148"/>
      <c r="BB20" s="148"/>
      <c r="BC20" s="148"/>
      <c r="BD20" s="148"/>
      <c r="BE20" s="148"/>
      <c r="BF20" s="148"/>
      <c r="BG20" s="148"/>
      <c r="BH20" s="148"/>
      <c r="BI20" s="148"/>
      <c r="BJ20" s="148"/>
      <c r="BK20" s="148"/>
      <c r="BL20" s="148"/>
      <c r="BM20" s="148"/>
    </row>
    <row r="21" customFormat="false" ht="18.75" hidden="false" customHeight="true" outlineLevel="0" collapsed="false">
      <c r="A21" s="139" t="s">
        <v>100</v>
      </c>
      <c r="B21" s="140" t="n">
        <f aca="false">SUM(C21:N21)</f>
        <v>17</v>
      </c>
      <c r="C21" s="149" t="n">
        <v>2</v>
      </c>
      <c r="D21" s="149" t="n">
        <v>0</v>
      </c>
      <c r="E21" s="149" t="n">
        <v>1</v>
      </c>
      <c r="F21" s="149" t="n">
        <v>2</v>
      </c>
      <c r="G21" s="149" t="n">
        <v>1</v>
      </c>
      <c r="H21" s="149" t="n">
        <v>1</v>
      </c>
      <c r="I21" s="149" t="n">
        <v>1</v>
      </c>
      <c r="J21" s="149" t="n">
        <v>2</v>
      </c>
      <c r="K21" s="149" t="n">
        <v>2</v>
      </c>
      <c r="L21" s="149" t="n">
        <v>1</v>
      </c>
      <c r="M21" s="149" t="n">
        <v>3</v>
      </c>
      <c r="N21" s="150" t="n">
        <v>1</v>
      </c>
      <c r="O21" s="93"/>
    </row>
    <row r="22" customFormat="false" ht="18.75" hidden="false" customHeight="true" outlineLevel="0" collapsed="false">
      <c r="A22" s="139" t="s">
        <v>101</v>
      </c>
      <c r="B22" s="140" t="n">
        <f aca="false">SUM(C22:N22)</f>
        <v>8</v>
      </c>
      <c r="C22" s="149" t="n">
        <v>1</v>
      </c>
      <c r="D22" s="149" t="n">
        <v>0</v>
      </c>
      <c r="E22" s="149" t="n">
        <v>1</v>
      </c>
      <c r="F22" s="149" t="n">
        <v>0</v>
      </c>
      <c r="G22" s="149" t="n">
        <v>1</v>
      </c>
      <c r="H22" s="149" t="n">
        <v>2</v>
      </c>
      <c r="I22" s="149" t="n">
        <v>1</v>
      </c>
      <c r="J22" s="149" t="n">
        <v>1</v>
      </c>
      <c r="K22" s="149" t="n">
        <v>1</v>
      </c>
      <c r="L22" s="149" t="n">
        <v>0</v>
      </c>
      <c r="M22" s="149" t="n">
        <v>0</v>
      </c>
      <c r="N22" s="150" t="n">
        <v>0</v>
      </c>
      <c r="O22" s="93"/>
    </row>
    <row r="23" customFormat="false" ht="18.75" hidden="false" customHeight="true" outlineLevel="0" collapsed="false">
      <c r="A23" s="139" t="s">
        <v>102</v>
      </c>
      <c r="B23" s="144" t="n">
        <f aca="false">SUM(C23:N23)</f>
        <v>16</v>
      </c>
      <c r="C23" s="149" t="n">
        <v>1</v>
      </c>
      <c r="D23" s="149" t="n">
        <v>0</v>
      </c>
      <c r="E23" s="149" t="n">
        <v>2</v>
      </c>
      <c r="F23" s="149" t="n">
        <v>2</v>
      </c>
      <c r="G23" s="149" t="n">
        <v>2</v>
      </c>
      <c r="H23" s="149" t="n">
        <v>0</v>
      </c>
      <c r="I23" s="149" t="n">
        <v>1</v>
      </c>
      <c r="J23" s="149" t="n">
        <v>1</v>
      </c>
      <c r="K23" s="149" t="n">
        <v>3</v>
      </c>
      <c r="L23" s="149" t="n">
        <v>0</v>
      </c>
      <c r="M23" s="149" t="n">
        <v>2</v>
      </c>
      <c r="N23" s="150" t="n">
        <v>2</v>
      </c>
      <c r="O23" s="93"/>
    </row>
    <row r="24" customFormat="false" ht="18.75" hidden="false" customHeight="true" outlineLevel="0" collapsed="false">
      <c r="A24" s="139" t="s">
        <v>103</v>
      </c>
      <c r="B24" s="140" t="n">
        <f aca="false">SUM(C24:N24)</f>
        <v>3</v>
      </c>
      <c r="C24" s="149" t="n">
        <v>0</v>
      </c>
      <c r="D24" s="149" t="n">
        <v>0</v>
      </c>
      <c r="E24" s="149" t="n">
        <v>0</v>
      </c>
      <c r="F24" s="149" t="n">
        <v>0</v>
      </c>
      <c r="G24" s="149" t="n">
        <v>1</v>
      </c>
      <c r="H24" s="149" t="n">
        <v>0</v>
      </c>
      <c r="I24" s="149" t="n">
        <v>0</v>
      </c>
      <c r="J24" s="149" t="n">
        <v>1</v>
      </c>
      <c r="K24" s="149" t="n">
        <v>0</v>
      </c>
      <c r="L24" s="149" t="n">
        <v>1</v>
      </c>
      <c r="M24" s="149" t="n">
        <v>0</v>
      </c>
      <c r="N24" s="150" t="n">
        <v>0</v>
      </c>
      <c r="O24" s="93"/>
    </row>
    <row r="25" customFormat="false" ht="18.75" hidden="false" customHeight="true" outlineLevel="0" collapsed="false">
      <c r="A25" s="139" t="s">
        <v>104</v>
      </c>
      <c r="B25" s="140" t="n">
        <f aca="false">SUM(C25:N25)</f>
        <v>12</v>
      </c>
      <c r="C25" s="149" t="n">
        <v>1</v>
      </c>
      <c r="D25" s="149" t="n">
        <v>1</v>
      </c>
      <c r="E25" s="149" t="n">
        <v>0</v>
      </c>
      <c r="F25" s="149" t="n">
        <v>0</v>
      </c>
      <c r="G25" s="149" t="n">
        <v>1</v>
      </c>
      <c r="H25" s="149" t="n">
        <v>1</v>
      </c>
      <c r="I25" s="149" t="n">
        <v>0</v>
      </c>
      <c r="J25" s="149" t="n">
        <v>2</v>
      </c>
      <c r="K25" s="149" t="n">
        <v>2</v>
      </c>
      <c r="L25" s="149" t="n">
        <v>1</v>
      </c>
      <c r="M25" s="149" t="n">
        <v>0</v>
      </c>
      <c r="N25" s="150" t="n">
        <v>3</v>
      </c>
      <c r="O25" s="93"/>
    </row>
    <row r="26" customFormat="false" ht="18.75" hidden="false" customHeight="true" outlineLevel="0" collapsed="false">
      <c r="A26" s="139" t="s">
        <v>105</v>
      </c>
      <c r="B26" s="144" t="n">
        <f aca="false">SUM(C26:N26)</f>
        <v>17</v>
      </c>
      <c r="C26" s="149" t="n">
        <v>2</v>
      </c>
      <c r="D26" s="149" t="n">
        <v>1</v>
      </c>
      <c r="E26" s="149" t="n">
        <v>1</v>
      </c>
      <c r="F26" s="149" t="n">
        <v>0</v>
      </c>
      <c r="G26" s="149" t="n">
        <v>3</v>
      </c>
      <c r="H26" s="149" t="n">
        <v>1</v>
      </c>
      <c r="I26" s="149" t="n">
        <v>0</v>
      </c>
      <c r="J26" s="149" t="n">
        <v>3</v>
      </c>
      <c r="K26" s="149" t="n">
        <v>1</v>
      </c>
      <c r="L26" s="149" t="n">
        <v>2</v>
      </c>
      <c r="M26" s="149" t="n">
        <v>3</v>
      </c>
      <c r="N26" s="150" t="n">
        <v>0</v>
      </c>
      <c r="O26" s="93"/>
    </row>
    <row r="27" customFormat="false" ht="18.75" hidden="false" customHeight="true" outlineLevel="0" collapsed="false">
      <c r="A27" s="139" t="s">
        <v>106</v>
      </c>
      <c r="B27" s="140" t="n">
        <f aca="false">SUM(C27:N27)</f>
        <v>7</v>
      </c>
      <c r="C27" s="149" t="n">
        <v>1</v>
      </c>
      <c r="D27" s="149" t="n">
        <v>0</v>
      </c>
      <c r="E27" s="149" t="n">
        <v>1</v>
      </c>
      <c r="F27" s="149" t="n">
        <v>0</v>
      </c>
      <c r="G27" s="149" t="n">
        <v>1</v>
      </c>
      <c r="H27" s="149" t="n">
        <v>1</v>
      </c>
      <c r="I27" s="149" t="n">
        <v>0</v>
      </c>
      <c r="J27" s="149" t="n">
        <v>0</v>
      </c>
      <c r="K27" s="149" t="n">
        <v>0</v>
      </c>
      <c r="L27" s="149" t="n">
        <v>0</v>
      </c>
      <c r="M27" s="149" t="n">
        <v>1</v>
      </c>
      <c r="N27" s="150" t="n">
        <v>2</v>
      </c>
      <c r="O27" s="93"/>
    </row>
    <row r="28" customFormat="false" ht="18.75" hidden="false" customHeight="true" outlineLevel="0" collapsed="false">
      <c r="A28" s="145"/>
      <c r="B28" s="146" t="s">
        <v>68</v>
      </c>
      <c r="C28" s="146"/>
      <c r="D28" s="146"/>
      <c r="E28" s="146"/>
      <c r="F28" s="146"/>
      <c r="G28" s="146"/>
      <c r="H28" s="146"/>
      <c r="I28" s="146"/>
      <c r="J28" s="146"/>
      <c r="K28" s="146"/>
      <c r="L28" s="146"/>
      <c r="M28" s="146"/>
      <c r="N28" s="146"/>
      <c r="O28" s="93"/>
    </row>
    <row r="29" customFormat="false" ht="18.75" hidden="false" customHeight="true" outlineLevel="0" collapsed="false">
      <c r="A29" s="139" t="s">
        <v>7</v>
      </c>
      <c r="B29" s="144" t="n">
        <f aca="false">SUM(C29:N29)</f>
        <v>208</v>
      </c>
      <c r="C29" s="144" t="n">
        <f aca="false">SUM(C30:C39)</f>
        <v>21</v>
      </c>
      <c r="D29" s="144" t="n">
        <f aca="false">SUM(D30:D39)</f>
        <v>10</v>
      </c>
      <c r="E29" s="144" t="n">
        <f aca="false">SUM(E30:E39)</f>
        <v>14</v>
      </c>
      <c r="F29" s="144" t="n">
        <f aca="false">SUM(F30:F39)</f>
        <v>14</v>
      </c>
      <c r="G29" s="144" t="n">
        <f aca="false">SUM(G30:G39)</f>
        <v>15</v>
      </c>
      <c r="H29" s="144" t="n">
        <f aca="false">SUM(H30:H39)</f>
        <v>19</v>
      </c>
      <c r="I29" s="144" t="n">
        <f aca="false">SUM(I30:I39)</f>
        <v>18</v>
      </c>
      <c r="J29" s="144" t="n">
        <f aca="false">SUM(J30:J39)</f>
        <v>21</v>
      </c>
      <c r="K29" s="144" t="n">
        <f aca="false">SUM(K30:K39)</f>
        <v>12</v>
      </c>
      <c r="L29" s="144" t="n">
        <f aca="false">SUM(L30:L39)</f>
        <v>28</v>
      </c>
      <c r="M29" s="144" t="n">
        <f aca="false">SUM(M30:M39)</f>
        <v>18</v>
      </c>
      <c r="N29" s="147" t="n">
        <f aca="false">SUM(N30:N39)</f>
        <v>18</v>
      </c>
      <c r="O29" s="93"/>
    </row>
    <row r="30" customFormat="false" ht="18.75" hidden="false" customHeight="true" outlineLevel="0" collapsed="false">
      <c r="A30" s="139" t="s">
        <v>97</v>
      </c>
      <c r="B30" s="140" t="n">
        <f aca="false">SUM(C30:N30)</f>
        <v>58</v>
      </c>
      <c r="C30" s="149" t="n">
        <v>8</v>
      </c>
      <c r="D30" s="149" t="n">
        <v>3</v>
      </c>
      <c r="E30" s="149" t="n">
        <v>3</v>
      </c>
      <c r="F30" s="149" t="n">
        <v>3</v>
      </c>
      <c r="G30" s="149" t="n">
        <v>4</v>
      </c>
      <c r="H30" s="149" t="n">
        <v>12</v>
      </c>
      <c r="I30" s="149" t="n">
        <v>4</v>
      </c>
      <c r="J30" s="149" t="n">
        <v>1</v>
      </c>
      <c r="K30" s="149" t="n">
        <v>4</v>
      </c>
      <c r="L30" s="149" t="n">
        <v>8</v>
      </c>
      <c r="M30" s="149" t="n">
        <v>6</v>
      </c>
      <c r="N30" s="150" t="n">
        <v>2</v>
      </c>
      <c r="O30" s="93"/>
    </row>
    <row r="31" customFormat="false" ht="18.75" hidden="false" customHeight="true" outlineLevel="0" collapsed="false">
      <c r="A31" s="139" t="s">
        <v>98</v>
      </c>
      <c r="B31" s="140" t="n">
        <f aca="false">SUM(C31:N31)</f>
        <v>17</v>
      </c>
      <c r="C31" s="149" t="n">
        <v>2</v>
      </c>
      <c r="D31" s="149" t="n">
        <v>0</v>
      </c>
      <c r="E31" s="149" t="n">
        <v>0</v>
      </c>
      <c r="F31" s="149" t="n">
        <v>2</v>
      </c>
      <c r="G31" s="149" t="n">
        <v>1</v>
      </c>
      <c r="H31" s="149" t="n">
        <v>0</v>
      </c>
      <c r="I31" s="149" t="n">
        <v>3</v>
      </c>
      <c r="J31" s="149" t="n">
        <v>3</v>
      </c>
      <c r="K31" s="149" t="n">
        <v>0</v>
      </c>
      <c r="L31" s="149" t="n">
        <v>3</v>
      </c>
      <c r="M31" s="149" t="n">
        <v>0</v>
      </c>
      <c r="N31" s="150" t="n">
        <v>3</v>
      </c>
      <c r="O31" s="93"/>
    </row>
    <row r="32" customFormat="false" ht="18.75" hidden="false" customHeight="true" outlineLevel="0" collapsed="false">
      <c r="A32" s="139" t="s">
        <v>99</v>
      </c>
      <c r="B32" s="140" t="n">
        <f aca="false">SUM(C32:N32)</f>
        <v>37</v>
      </c>
      <c r="C32" s="149" t="n">
        <v>2</v>
      </c>
      <c r="D32" s="149" t="n">
        <v>1</v>
      </c>
      <c r="E32" s="149" t="n">
        <v>3</v>
      </c>
      <c r="F32" s="149" t="n">
        <v>4</v>
      </c>
      <c r="G32" s="149" t="n">
        <v>2</v>
      </c>
      <c r="H32" s="149" t="n">
        <v>4</v>
      </c>
      <c r="I32" s="149" t="n">
        <v>1</v>
      </c>
      <c r="J32" s="149" t="n">
        <v>6</v>
      </c>
      <c r="K32" s="149" t="n">
        <v>3</v>
      </c>
      <c r="L32" s="149" t="n">
        <v>5</v>
      </c>
      <c r="M32" s="149" t="n">
        <v>2</v>
      </c>
      <c r="N32" s="150" t="n">
        <v>4</v>
      </c>
    </row>
    <row r="33" customFormat="false" ht="18.75" hidden="false" customHeight="true" outlineLevel="0" collapsed="false">
      <c r="A33" s="139" t="s">
        <v>100</v>
      </c>
      <c r="B33" s="140" t="n">
        <f aca="false">SUM(C33:N33)</f>
        <v>18</v>
      </c>
      <c r="C33" s="149" t="n">
        <v>0</v>
      </c>
      <c r="D33" s="149" t="n">
        <v>1</v>
      </c>
      <c r="E33" s="149" t="n">
        <v>4</v>
      </c>
      <c r="F33" s="149" t="n">
        <v>0</v>
      </c>
      <c r="G33" s="149" t="n">
        <v>2</v>
      </c>
      <c r="H33" s="149" t="n">
        <v>2</v>
      </c>
      <c r="I33" s="149" t="n">
        <v>2</v>
      </c>
      <c r="J33" s="149" t="n">
        <v>2</v>
      </c>
      <c r="K33" s="149" t="n">
        <v>1</v>
      </c>
      <c r="L33" s="149" t="n">
        <v>2</v>
      </c>
      <c r="M33" s="149" t="n">
        <v>2</v>
      </c>
      <c r="N33" s="150" t="n">
        <v>0</v>
      </c>
      <c r="BN33" s="136"/>
      <c r="BO33" s="136"/>
      <c r="BP33" s="136"/>
      <c r="BQ33" s="136"/>
      <c r="BR33" s="136"/>
      <c r="BS33" s="136"/>
      <c r="BT33" s="136"/>
      <c r="BU33" s="136"/>
      <c r="BV33" s="136"/>
      <c r="BW33" s="136"/>
      <c r="BX33" s="136"/>
      <c r="BY33" s="136"/>
    </row>
    <row r="34" s="136" customFormat="true" ht="18.75" hidden="false" customHeight="true" outlineLevel="0" collapsed="false">
      <c r="A34" s="139" t="s">
        <v>101</v>
      </c>
      <c r="B34" s="140" t="n">
        <f aca="false">SUM(C34:N34)</f>
        <v>8</v>
      </c>
      <c r="C34" s="149" t="n">
        <v>0</v>
      </c>
      <c r="D34" s="149" t="n">
        <v>0</v>
      </c>
      <c r="E34" s="149" t="n">
        <v>1</v>
      </c>
      <c r="F34" s="149" t="n">
        <v>2</v>
      </c>
      <c r="G34" s="149" t="n">
        <v>0</v>
      </c>
      <c r="H34" s="149" t="n">
        <v>0</v>
      </c>
      <c r="I34" s="149" t="n">
        <v>1</v>
      </c>
      <c r="J34" s="149" t="n">
        <v>0</v>
      </c>
      <c r="K34" s="149" t="n">
        <v>0</v>
      </c>
      <c r="L34" s="149" t="n">
        <v>1</v>
      </c>
      <c r="M34" s="149" t="n">
        <v>1</v>
      </c>
      <c r="N34" s="150" t="n">
        <v>2</v>
      </c>
      <c r="P34" s="71"/>
      <c r="Q34" s="71"/>
      <c r="R34" s="71"/>
      <c r="S34" s="71"/>
      <c r="T34" s="71"/>
      <c r="U34" s="71"/>
      <c r="V34" s="71"/>
      <c r="W34" s="71"/>
      <c r="X34" s="71"/>
      <c r="Y34" s="71"/>
      <c r="Z34" s="71"/>
      <c r="AA34" s="71"/>
      <c r="AB34" s="71"/>
      <c r="AC34" s="71"/>
      <c r="AD34" s="71"/>
      <c r="AE34" s="71"/>
      <c r="AF34" s="71"/>
      <c r="AG34" s="71"/>
      <c r="AH34" s="71"/>
      <c r="AI34" s="71"/>
      <c r="AJ34" s="71"/>
      <c r="AK34" s="71"/>
      <c r="AL34" s="71"/>
      <c r="AM34" s="71"/>
      <c r="AN34" s="71"/>
      <c r="AO34" s="71"/>
      <c r="AP34" s="71"/>
      <c r="AQ34" s="71"/>
      <c r="AR34" s="71"/>
      <c r="AS34" s="71"/>
      <c r="AT34" s="71"/>
      <c r="AU34" s="71"/>
      <c r="AV34" s="71"/>
      <c r="AW34" s="71"/>
      <c r="AX34" s="71"/>
      <c r="AY34" s="71"/>
      <c r="AZ34" s="71"/>
      <c r="BA34" s="71"/>
      <c r="BB34" s="71"/>
      <c r="BC34" s="71"/>
      <c r="BD34" s="71"/>
      <c r="BE34" s="71"/>
      <c r="BF34" s="71"/>
      <c r="BG34" s="71"/>
      <c r="BH34" s="71"/>
      <c r="BI34" s="71"/>
      <c r="BJ34" s="71"/>
      <c r="BK34" s="71"/>
      <c r="BL34" s="71"/>
      <c r="BM34" s="71"/>
      <c r="BN34" s="71"/>
      <c r="BO34" s="71"/>
      <c r="BP34" s="71"/>
      <c r="BQ34" s="71"/>
      <c r="BR34" s="71"/>
      <c r="BS34" s="71"/>
      <c r="BT34" s="71"/>
      <c r="BU34" s="71"/>
      <c r="BV34" s="71"/>
      <c r="BW34" s="71"/>
      <c r="BX34" s="71"/>
      <c r="BY34" s="71"/>
    </row>
    <row r="35" customFormat="false" ht="18.75" hidden="false" customHeight="true" outlineLevel="0" collapsed="false">
      <c r="A35" s="139" t="s">
        <v>102</v>
      </c>
      <c r="B35" s="140" t="n">
        <f aca="false">SUM(C35:N35)</f>
        <v>21</v>
      </c>
      <c r="C35" s="149" t="n">
        <v>3</v>
      </c>
      <c r="D35" s="149" t="n">
        <v>1</v>
      </c>
      <c r="E35" s="149" t="n">
        <v>1</v>
      </c>
      <c r="F35" s="149" t="n">
        <v>1</v>
      </c>
      <c r="G35" s="149" t="n">
        <v>4</v>
      </c>
      <c r="H35" s="149" t="n">
        <v>0</v>
      </c>
      <c r="I35" s="149" t="n">
        <v>2</v>
      </c>
      <c r="J35" s="149" t="n">
        <v>1</v>
      </c>
      <c r="K35" s="149" t="n">
        <v>1</v>
      </c>
      <c r="L35" s="149" t="n">
        <v>4</v>
      </c>
      <c r="M35" s="149" t="n">
        <v>2</v>
      </c>
      <c r="N35" s="150" t="n">
        <v>1</v>
      </c>
    </row>
    <row r="36" customFormat="false" ht="18.75" hidden="false" customHeight="true" outlineLevel="0" collapsed="false">
      <c r="A36" s="139" t="s">
        <v>103</v>
      </c>
      <c r="B36" s="140" t="n">
        <f aca="false">SUM(C36:N36)</f>
        <v>7</v>
      </c>
      <c r="C36" s="149" t="n">
        <v>2</v>
      </c>
      <c r="D36" s="149" t="n">
        <v>0</v>
      </c>
      <c r="E36" s="149" t="n">
        <v>0</v>
      </c>
      <c r="F36" s="149" t="n">
        <v>1</v>
      </c>
      <c r="G36" s="149" t="n">
        <v>1</v>
      </c>
      <c r="H36" s="149" t="n">
        <v>1</v>
      </c>
      <c r="I36" s="149" t="n">
        <v>0</v>
      </c>
      <c r="J36" s="149" t="n">
        <v>1</v>
      </c>
      <c r="K36" s="149" t="n">
        <v>0</v>
      </c>
      <c r="L36" s="149" t="n">
        <v>1</v>
      </c>
      <c r="M36" s="149" t="n">
        <v>0</v>
      </c>
      <c r="N36" s="150" t="n">
        <v>0</v>
      </c>
      <c r="P36" s="136"/>
      <c r="Q36" s="136"/>
      <c r="R36" s="136"/>
      <c r="S36" s="136"/>
      <c r="T36" s="136"/>
      <c r="U36" s="136"/>
      <c r="V36" s="136"/>
      <c r="W36" s="136"/>
      <c r="X36" s="136"/>
      <c r="Y36" s="136"/>
      <c r="Z36" s="136"/>
      <c r="AA36" s="136"/>
      <c r="AB36" s="136"/>
      <c r="AC36" s="136"/>
      <c r="AD36" s="136"/>
      <c r="AE36" s="136"/>
      <c r="AF36" s="136"/>
      <c r="AG36" s="136"/>
      <c r="AH36" s="136"/>
      <c r="AI36" s="136"/>
      <c r="AJ36" s="136"/>
      <c r="AK36" s="136"/>
      <c r="AL36" s="136"/>
      <c r="AM36" s="136"/>
      <c r="AN36" s="136"/>
      <c r="AO36" s="136"/>
      <c r="AP36" s="136"/>
      <c r="AQ36" s="136"/>
      <c r="AR36" s="136"/>
      <c r="AS36" s="136"/>
      <c r="AT36" s="136"/>
      <c r="AU36" s="136"/>
      <c r="AV36" s="136"/>
      <c r="AW36" s="136"/>
      <c r="AX36" s="136"/>
      <c r="AY36" s="136"/>
      <c r="AZ36" s="136"/>
      <c r="BA36" s="136"/>
      <c r="BB36" s="136"/>
      <c r="BC36" s="136"/>
      <c r="BD36" s="136"/>
      <c r="BE36" s="136"/>
      <c r="BF36" s="136"/>
      <c r="BG36" s="136"/>
      <c r="BH36" s="136"/>
      <c r="BI36" s="136"/>
      <c r="BJ36" s="136"/>
      <c r="BK36" s="136"/>
      <c r="BL36" s="136"/>
      <c r="BM36" s="136"/>
    </row>
    <row r="37" customFormat="false" ht="18.75" hidden="false" customHeight="true" outlineLevel="0" collapsed="false">
      <c r="A37" s="139" t="s">
        <v>104</v>
      </c>
      <c r="B37" s="140" t="n">
        <f aca="false">SUM(C37:N37)</f>
        <v>10</v>
      </c>
      <c r="C37" s="149" t="n">
        <v>0</v>
      </c>
      <c r="D37" s="149" t="n">
        <v>1</v>
      </c>
      <c r="E37" s="149" t="n">
        <v>1</v>
      </c>
      <c r="F37" s="149" t="n">
        <v>0</v>
      </c>
      <c r="G37" s="149" t="n">
        <v>0</v>
      </c>
      <c r="H37" s="149" t="n">
        <v>0</v>
      </c>
      <c r="I37" s="149" t="n">
        <v>1</v>
      </c>
      <c r="J37" s="149" t="n">
        <v>1</v>
      </c>
      <c r="K37" s="149" t="n">
        <v>1</v>
      </c>
      <c r="L37" s="149" t="n">
        <v>1</v>
      </c>
      <c r="M37" s="149" t="n">
        <v>2</v>
      </c>
      <c r="N37" s="150" t="n">
        <v>2</v>
      </c>
    </row>
    <row r="38" customFormat="false" ht="18.75" hidden="false" customHeight="true" outlineLevel="0" collapsed="false">
      <c r="A38" s="139" t="s">
        <v>105</v>
      </c>
      <c r="B38" s="140" t="n">
        <f aca="false">SUM(C38:N38)</f>
        <v>23</v>
      </c>
      <c r="C38" s="149" t="n">
        <v>3</v>
      </c>
      <c r="D38" s="149" t="n">
        <v>3</v>
      </c>
      <c r="E38" s="149" t="n">
        <v>1</v>
      </c>
      <c r="F38" s="149" t="n">
        <v>1</v>
      </c>
      <c r="G38" s="149" t="n">
        <v>0</v>
      </c>
      <c r="H38" s="149" t="n">
        <v>0</v>
      </c>
      <c r="I38" s="149" t="n">
        <v>4</v>
      </c>
      <c r="J38" s="149" t="n">
        <v>2</v>
      </c>
      <c r="K38" s="149" t="n">
        <v>2</v>
      </c>
      <c r="L38" s="149" t="n">
        <v>3</v>
      </c>
      <c r="M38" s="149" t="n">
        <v>2</v>
      </c>
      <c r="N38" s="150" t="n">
        <v>2</v>
      </c>
    </row>
    <row r="39" customFormat="false" ht="18.75" hidden="false" customHeight="true" outlineLevel="0" collapsed="false">
      <c r="A39" s="151" t="s">
        <v>106</v>
      </c>
      <c r="B39" s="152" t="n">
        <f aca="false">SUM(C39:N39)</f>
        <v>9</v>
      </c>
      <c r="C39" s="153" t="n">
        <v>1</v>
      </c>
      <c r="D39" s="153" t="n">
        <v>0</v>
      </c>
      <c r="E39" s="153" t="n">
        <v>0</v>
      </c>
      <c r="F39" s="153" t="n">
        <v>0</v>
      </c>
      <c r="G39" s="153" t="n">
        <v>1</v>
      </c>
      <c r="H39" s="153" t="n">
        <v>0</v>
      </c>
      <c r="I39" s="153" t="n">
        <v>0</v>
      </c>
      <c r="J39" s="153" t="n">
        <v>4</v>
      </c>
      <c r="K39" s="153" t="n">
        <v>0</v>
      </c>
      <c r="L39" s="153" t="n">
        <v>0</v>
      </c>
      <c r="M39" s="153" t="n">
        <v>1</v>
      </c>
      <c r="N39" s="154" t="n">
        <v>2</v>
      </c>
    </row>
    <row r="40" customFormat="false" ht="21" hidden="false" customHeight="true" outlineLevel="0" collapsed="false"/>
    <row r="41" customFormat="false" ht="21" hidden="false" customHeight="true" outlineLevel="0" collapsed="false">
      <c r="A41" s="155"/>
    </row>
    <row r="42" customFormat="false" ht="21" hidden="false" customHeight="true" outlineLevel="0" collapsed="false"/>
    <row r="43" s="71" customFormat="true" ht="21" hidden="false" customHeight="true" outlineLevel="0" collapsed="false">
      <c r="A43" s="129"/>
    </row>
    <row r="44" customFormat="false" ht="21" hidden="false" customHeight="true" outlineLevel="0" collapsed="false"/>
    <row r="45" customFormat="false" ht="21" hidden="false" customHeight="true" outlineLevel="0" collapsed="false"/>
    <row r="46" customFormat="false" ht="19.5" hidden="false" customHeight="true" outlineLevel="0" collapsed="false"/>
  </sheetData>
  <sheetProtection sheet="true" objects="true" scenarios="true"/>
  <mergeCells count="3">
    <mergeCell ref="B4:N4"/>
    <mergeCell ref="B16:N16"/>
    <mergeCell ref="B28:N28"/>
  </mergeCells>
  <printOptions headings="false" gridLines="false" gridLinesSet="true" horizontalCentered="false" verticalCentered="false"/>
  <pageMargins left="0.770138888888889" right="0.7" top="0.990277777777778" bottom="0.7875" header="0.511811023622047" footer="0.511811023622047"/>
  <pageSetup paperSize="9" scale="100" fitToWidth="1" fitToHeight="1" pageOrder="overThenDown"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O4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9.00390625" defaultRowHeight="13.5" customHeight="false" zeroHeight="false" outlineLevelRow="0" outlineLevelCol="0"/>
  <cols>
    <col collapsed="false" customWidth="true" hidden="false" outlineLevel="0" max="1" min="1" style="129" width="9.26"/>
    <col collapsed="false" customWidth="true" hidden="false" outlineLevel="0" max="2" min="2" style="0" width="7"/>
    <col collapsed="false" customWidth="true" hidden="false" outlineLevel="0" max="13" min="3" style="0" width="6"/>
    <col collapsed="false" customWidth="true" hidden="false" outlineLevel="0" max="14" min="14" style="43" width="6"/>
    <col collapsed="false" customWidth="false" hidden="false" outlineLevel="0" max="15" min="15" style="71" width="9"/>
    <col collapsed="false" customWidth="true" hidden="false" outlineLevel="0" max="16" min="16" style="71" width="5.26"/>
    <col collapsed="false" customWidth="true" hidden="false" outlineLevel="0" max="25" min="17" style="71" width="4.5"/>
    <col collapsed="false" customWidth="true" hidden="false" outlineLevel="0" max="28" min="26" style="71" width="5"/>
    <col collapsed="false" customWidth="true" hidden="false" outlineLevel="0" max="29" min="29" style="71" width="9.37"/>
    <col collapsed="false" customWidth="true" hidden="false" outlineLevel="0" max="30" min="30" style="71" width="5.26"/>
    <col collapsed="false" customWidth="false" hidden="false" outlineLevel="0" max="16384" min="31" style="71" width="9"/>
  </cols>
  <sheetData>
    <row r="1" customFormat="false" ht="15" hidden="false" customHeight="false" outlineLevel="0" collapsed="false">
      <c r="A1" s="156" t="s">
        <v>129</v>
      </c>
      <c r="B1" s="157"/>
      <c r="C1" s="157"/>
      <c r="D1" s="157"/>
      <c r="E1" s="157"/>
      <c r="F1" s="74"/>
      <c r="G1" s="74"/>
      <c r="H1" s="74"/>
      <c r="I1" s="74"/>
      <c r="J1" s="74"/>
      <c r="K1" s="74"/>
      <c r="L1" s="74"/>
      <c r="M1" s="74"/>
      <c r="N1" s="74"/>
    </row>
    <row r="2" customFormat="false" ht="13.5" hidden="false" customHeight="false" outlineLevel="0" collapsed="false">
      <c r="A2" s="132"/>
      <c r="B2" s="74"/>
      <c r="C2" s="74"/>
      <c r="D2" s="74"/>
      <c r="E2" s="74"/>
      <c r="F2" s="74"/>
      <c r="G2" s="74"/>
      <c r="H2" s="74"/>
      <c r="I2" s="74"/>
      <c r="J2" s="74"/>
      <c r="K2" s="74"/>
      <c r="L2" s="74"/>
      <c r="M2" s="74"/>
      <c r="N2" s="158" t="str">
        <f aca="false">'4　月・自然-人工別，区別死産数'!$N$2</f>
        <v>平成30年</v>
      </c>
    </row>
    <row r="3" customFormat="false" ht="21" hidden="false" customHeight="true" outlineLevel="0" collapsed="false">
      <c r="A3" s="7" t="s">
        <v>116</v>
      </c>
      <c r="B3" s="9" t="s">
        <v>7</v>
      </c>
      <c r="C3" s="134" t="s">
        <v>117</v>
      </c>
      <c r="D3" s="134" t="s">
        <v>118</v>
      </c>
      <c r="E3" s="134" t="s">
        <v>119</v>
      </c>
      <c r="F3" s="134" t="s">
        <v>120</v>
      </c>
      <c r="G3" s="134" t="s">
        <v>121</v>
      </c>
      <c r="H3" s="134" t="s">
        <v>122</v>
      </c>
      <c r="I3" s="134" t="s">
        <v>123</v>
      </c>
      <c r="J3" s="134" t="s">
        <v>124</v>
      </c>
      <c r="K3" s="134" t="s">
        <v>125</v>
      </c>
      <c r="L3" s="134" t="s">
        <v>126</v>
      </c>
      <c r="M3" s="134" t="s">
        <v>127</v>
      </c>
      <c r="N3" s="135" t="s">
        <v>128</v>
      </c>
      <c r="O3" s="136"/>
    </row>
    <row r="4" customFormat="false" ht="19.5" hidden="false" customHeight="true" outlineLevel="0" collapsed="false">
      <c r="A4" s="159"/>
      <c r="B4" s="160" t="s">
        <v>5</v>
      </c>
      <c r="C4" s="160"/>
      <c r="D4" s="160"/>
      <c r="E4" s="160"/>
      <c r="F4" s="160"/>
      <c r="G4" s="160"/>
      <c r="H4" s="160"/>
      <c r="I4" s="160"/>
      <c r="J4" s="160"/>
      <c r="K4" s="160"/>
      <c r="L4" s="160"/>
      <c r="M4" s="160"/>
      <c r="N4" s="160"/>
      <c r="P4" s="161" t="str">
        <f aca="false">[1]出生数!G3</f>
        <v>総数</v>
      </c>
      <c r="Q4" s="161" t="str">
        <f aca="false">[1]出生数!V3</f>
        <v>１月</v>
      </c>
      <c r="R4" s="161" t="str">
        <f aca="false">[1]出生数!W3</f>
        <v>２月</v>
      </c>
      <c r="S4" s="161" t="str">
        <f aca="false">[1]出生数!X3</f>
        <v>３月</v>
      </c>
      <c r="T4" s="161" t="str">
        <f aca="false">[1]出生数!Y3</f>
        <v>４月</v>
      </c>
      <c r="U4" s="161" t="str">
        <f aca="false">[1]出生数!Z3</f>
        <v>５月</v>
      </c>
      <c r="V4" s="161" t="str">
        <f aca="false">[1]出生数!AA3</f>
        <v>６月</v>
      </c>
      <c r="W4" s="161" t="str">
        <f aca="false">[1]出生数!AB3</f>
        <v>７月</v>
      </c>
      <c r="X4" s="161" t="str">
        <f aca="false">[1]出生数!AC3</f>
        <v>８月</v>
      </c>
      <c r="Y4" s="161" t="str">
        <f aca="false">[1]出生数!AD3</f>
        <v>９月</v>
      </c>
      <c r="Z4" s="161" t="str">
        <f aca="false">[1]出生数!AE3</f>
        <v>１０月</v>
      </c>
      <c r="AA4" s="161" t="str">
        <f aca="false">[1]出生数!AF3</f>
        <v>１１月</v>
      </c>
      <c r="AB4" s="161" t="str">
        <f aca="false">[1]出生数!AG3</f>
        <v>１２月</v>
      </c>
    </row>
    <row r="5" customFormat="false" ht="19.5" hidden="false" customHeight="true" outlineLevel="0" collapsed="false">
      <c r="A5" s="139" t="s">
        <v>7</v>
      </c>
      <c r="B5" s="162" t="n">
        <f aca="false">'4　月・自然-人工別，区別死産数'!B5/('4　月・自然-人工別，区別死産数'!B5+'5　月・自然-人工別，区別死産率'!P5)*1000</f>
        <v>25.4524054730028</v>
      </c>
      <c r="C5" s="163" t="n">
        <f aca="false">'4　月・自然-人工別，区別死産数'!C5/('4　月・自然-人工別，区別死産数'!C5+'5　月・自然-人工別，区別死産率'!Q5)*1000</f>
        <v>29.9145299145299</v>
      </c>
      <c r="D5" s="163" t="n">
        <f aca="false">'4　月・自然-人工別，区別死産数'!D5/('4　月・自然-人工別，区別死産数'!D5+'5　月・自然-人工別，区別死産率'!R5)*1000</f>
        <v>19.3014705882353</v>
      </c>
      <c r="E5" s="163" t="n">
        <f aca="false">'4　月・自然-人工別，区別死産数'!E5/('4　月・自然-人工別，区別死産数'!E5+'5　月・自然-人工別，区別死産率'!S5)*1000</f>
        <v>23.5507246376812</v>
      </c>
      <c r="F5" s="163" t="n">
        <f aca="false">'4　月・自然-人工別，区別死産数'!F5/('4　月・自然-人工別，区別死産数'!F5+'5　月・自然-人工別，区別死産率'!T5)*1000</f>
        <v>20.2020202020202</v>
      </c>
      <c r="G5" s="163" t="n">
        <f aca="false">'4　月・自然-人工別，区別死産数'!G5/('4　月・自然-人工別，区別死産数'!G5+'5　月・自然-人工別，区別死産率'!U5)*1000</f>
        <v>25.0648228176318</v>
      </c>
      <c r="H5" s="163" t="n">
        <f aca="false">'4　月・自然-人工別，区別死産数'!H5/('4　月・自然-人工別，区別死産数'!H5+'5　月・自然-人工別，区別死産率'!V5)*1000</f>
        <v>26.3157894736842</v>
      </c>
      <c r="I5" s="163" t="n">
        <f aca="false">'4　月・自然-人工別，区別死産数'!I5/('4　月・自然-人工別，区別死産数'!I5+'5　月・自然-人工別，区別死産率'!W5)*1000</f>
        <v>20</v>
      </c>
      <c r="J5" s="163" t="n">
        <f aca="false">'4　月・自然-人工別，区別死産数'!J5/('4　月・自然-人工別，区別死産数'!J5+'5　月・自然-人工別，区別死産率'!X5)*1000</f>
        <v>27.9329608938547</v>
      </c>
      <c r="K5" s="163" t="n">
        <f aca="false">'4　月・自然-人工別，区別死産数'!K5/('4　月・自然-人工別，区別死産数'!K5+'5　月・自然-人工別，区別死産率'!Y5)*1000</f>
        <v>20.7207207207207</v>
      </c>
      <c r="L5" s="163" t="n">
        <f aca="false">'4　月・自然-人工別，区別死産数'!L5/('4　月・自然-人工別，区別死産数'!L5+'5　月・自然-人工別，区別死産率'!Z5)*1000</f>
        <v>33.6065573770492</v>
      </c>
      <c r="M5" s="163" t="n">
        <f aca="false">'4　月・自然-人工別，区別死産数'!M5/('4　月・自然-人工別，区別死産数'!M5+'5　月・自然-人工別，区別死産率'!AA5)*1000</f>
        <v>31.8054256314312</v>
      </c>
      <c r="N5" s="164" t="n">
        <f aca="false">'4　月・自然-人工別，区別死産数'!N5/('4　月・自然-人工別，区別死産数'!N5+'5　月・自然-人工別，区別死産率'!AB5)*1000</f>
        <v>25.8620689655172</v>
      </c>
      <c r="P5" s="165" t="n">
        <f aca="false">[1]出生数!G4</f>
        <v>13248</v>
      </c>
      <c r="Q5" s="165" t="n">
        <f aca="false">[1]出生数!V4</f>
        <v>1135</v>
      </c>
      <c r="R5" s="165" t="n">
        <f aca="false">[1]出生数!W4</f>
        <v>1067</v>
      </c>
      <c r="S5" s="165" t="n">
        <f aca="false">[1]出生数!X4</f>
        <v>1078</v>
      </c>
      <c r="T5" s="165" t="n">
        <f aca="false">[1]出生数!Y4</f>
        <v>1067</v>
      </c>
      <c r="U5" s="165" t="n">
        <f aca="false">[1]出生数!Z4</f>
        <v>1128</v>
      </c>
      <c r="V5" s="165" t="n">
        <f aca="false">[1]出生数!AA4</f>
        <v>1110</v>
      </c>
      <c r="W5" s="165" t="n">
        <f aca="false">[1]出生数!AB4</f>
        <v>1127</v>
      </c>
      <c r="X5" s="165" t="n">
        <f aca="false">[1]出生数!AC4</f>
        <v>1218</v>
      </c>
      <c r="Y5" s="165" t="n">
        <f aca="false">[1]出生数!AD4</f>
        <v>1087</v>
      </c>
      <c r="Z5" s="165" t="n">
        <f aca="false">[1]出生数!AE4</f>
        <v>1179</v>
      </c>
      <c r="AA5" s="165" t="n">
        <f aca="false">[1]出生数!AF4</f>
        <v>1035</v>
      </c>
      <c r="AB5" s="165" t="n">
        <f aca="false">[1]出生数!AG4</f>
        <v>1017</v>
      </c>
    </row>
    <row r="6" customFormat="false" ht="19.5" hidden="false" customHeight="true" outlineLevel="0" collapsed="false">
      <c r="A6" s="139" t="s">
        <v>97</v>
      </c>
      <c r="B6" s="162" t="n">
        <f aca="false">'4　月・自然-人工別，区別死産数'!B6/('4　月・自然-人工別，区別死産数'!B6+'5　月・自然-人工別，区別死産率'!P6)*1000</f>
        <v>43.3351618211739</v>
      </c>
      <c r="C6" s="166" t="n">
        <f aca="false">'4　月・自然-人工別，区別死産数'!C6/('4　月・自然-人工別，区別死産数'!C6+'5　月・自然-人工別，区別死産率'!Q6)*1000</f>
        <v>55.1724137931034</v>
      </c>
      <c r="D6" s="166" t="n">
        <f aca="false">'4　月・自然-人工別，区別死産数'!D6/('4　月・自然-人工別，区別死産数'!D6+'5　月・自然-人工別，区別死産率'!R6)*1000</f>
        <v>37.9746835443038</v>
      </c>
      <c r="E6" s="166" t="n">
        <f aca="false">'4　月・自然-人工別，区別死産数'!E6/('4　月・自然-人工別，区別死産数'!E6+'5　月・自然-人工別，区別死産率'!S6)*1000</f>
        <v>25.974025974026</v>
      </c>
      <c r="F6" s="166" t="n">
        <f aca="false">'4　月・自然-人工別，区別死産数'!F6/('4　月・自然-人工別，区別死産数'!F6+'5　月・自然-人工別，区別死産率'!T6)*1000</f>
        <v>29.1970802919708</v>
      </c>
      <c r="G6" s="166" t="n">
        <f aca="false">'4　月・自然-人工別，区別死産数'!G6/('4　月・自然-人工別，区別死産数'!G6+'5　月・自然-人工別，区別死産率'!U6)*1000</f>
        <v>31.25</v>
      </c>
      <c r="H6" s="166" t="n">
        <f aca="false">'4　月・自然-人工別，区別死産数'!H6/('4　月・自然-人工別，区別死産数'!H6+'5　月・自然-人工別，区別死産率'!V6)*1000</f>
        <v>88.0503144654088</v>
      </c>
      <c r="I6" s="166" t="n">
        <f aca="false">'4　月・自然-人工別，区別死産数'!I6/('4　月・自然-人工別，区別死産数'!I6+'5　月・自然-人工別，区別死産率'!W6)*1000</f>
        <v>36.231884057971</v>
      </c>
      <c r="J6" s="166" t="n">
        <f aca="false">'4　月・自然-人工別，区別死産数'!J6/('4　月・自然-人工別，区別死産数'!J6+'5　月・自然-人工別，区別死産率'!X6)*1000</f>
        <v>17.6470588235294</v>
      </c>
      <c r="K6" s="166" t="n">
        <f aca="false">'4　月・自然-人工別，区別死産数'!K6/('4　月・自然-人工別，区別死産数'!K6+'5　月・自然-人工別，区別死産率'!Y6)*1000</f>
        <v>36.231884057971</v>
      </c>
      <c r="L6" s="166" t="n">
        <f aca="false">'4　月・自然-人工別，区別死産数'!L6/('4　月・自然-人工別，区別死産数'!L6+'5　月・自然-人工別，区別死産率'!Z6)*1000</f>
        <v>67.7966101694915</v>
      </c>
      <c r="M6" s="166" t="n">
        <f aca="false">'4　月・自然-人工別，区別死産数'!M6/('4　月・自然-人工別，区別死産数'!M6+'5　月・自然-人工別，区別死産率'!AA6)*1000</f>
        <v>79.7101449275362</v>
      </c>
      <c r="N6" s="167" t="n">
        <f aca="false">'4　月・自然-人工別，区別死産数'!N6/('4　月・自然-人工別，区別死産数'!N6+'5　月・自然-人工別，区別死産率'!AB6)*1000</f>
        <v>13.4228187919463</v>
      </c>
      <c r="O6" s="106"/>
      <c r="P6" s="165" t="n">
        <f aca="false">[1]出生数!G5</f>
        <v>1744</v>
      </c>
      <c r="Q6" s="165" t="n">
        <f aca="false">[1]出生数!V5</f>
        <v>137</v>
      </c>
      <c r="R6" s="165" t="n">
        <f aca="false">[1]出生数!W5</f>
        <v>152</v>
      </c>
      <c r="S6" s="165" t="n">
        <f aca="false">[1]出生数!X5</f>
        <v>150</v>
      </c>
      <c r="T6" s="165" t="n">
        <f aca="false">[1]出生数!Y5</f>
        <v>133</v>
      </c>
      <c r="U6" s="165" t="n">
        <f aca="false">[1]出生数!Z5</f>
        <v>155</v>
      </c>
      <c r="V6" s="165" t="n">
        <f aca="false">[1]出生数!AA5</f>
        <v>145</v>
      </c>
      <c r="W6" s="165" t="n">
        <f aca="false">[1]出生数!AB5</f>
        <v>133</v>
      </c>
      <c r="X6" s="165" t="n">
        <f aca="false">[1]出生数!AC5</f>
        <v>167</v>
      </c>
      <c r="Y6" s="165" t="n">
        <f aca="false">[1]出生数!AD5</f>
        <v>133</v>
      </c>
      <c r="Z6" s="165" t="n">
        <f aca="false">[1]出生数!AE5</f>
        <v>165</v>
      </c>
      <c r="AA6" s="165" t="n">
        <f aca="false">[1]出生数!AF5</f>
        <v>127</v>
      </c>
      <c r="AB6" s="165" t="n">
        <f aca="false">[1]出生数!AG5</f>
        <v>147</v>
      </c>
    </row>
    <row r="7" customFormat="false" ht="19.5" hidden="false" customHeight="true" outlineLevel="0" collapsed="false">
      <c r="A7" s="139" t="s">
        <v>98</v>
      </c>
      <c r="B7" s="163" t="n">
        <f aca="false">'4　月・自然-人工別，区別死産数'!B7/('4　月・自然-人工別，区別死産数'!B7+'5　月・自然-人工別，区別死産率'!P7)*1000</f>
        <v>19.6390658174098</v>
      </c>
      <c r="C7" s="166" t="n">
        <f aca="false">'4　月・自然-人工別，区別死産数'!C7/('4　月・自然-人工別，区別死産数'!C7+'5　月・自然-人工別，区別死産率'!Q7)*1000</f>
        <v>23.121387283237</v>
      </c>
      <c r="D7" s="166" t="n">
        <f aca="false">'4　月・自然-人工別，区別死産数'!D7/('4　月・自然-人工別，区別死産数'!D7+'5　月・自然-人工別，区別死産率'!R7)*1000</f>
        <v>21.1267605633803</v>
      </c>
      <c r="E7" s="166" t="n">
        <f aca="false">'4　月・自然-人工別，区別死産数'!E7/('4　月・自然-人工別，区別死産数'!E7+'5　月・自然-人工別，区別死産率'!S7)*1000</f>
        <v>28.3687943262411</v>
      </c>
      <c r="F7" s="166" t="n">
        <f aca="false">'4　月・自然-人工別，区別死産数'!F7/('4　月・自然-人工別，区別死産数'!F7+'5　月・自然-人工別，区別死産率'!T7)*1000</f>
        <v>28.3687943262411</v>
      </c>
      <c r="G7" s="166" t="n">
        <f aca="false">'4　月・自然-人工別，区別死産数'!G7/('4　月・自然-人工別，区別死産数'!G7+'5　月・自然-人工別，区別死産率'!U7)*1000</f>
        <v>11.3636363636364</v>
      </c>
      <c r="H7" s="166" t="n">
        <f aca="false">'4　月・自然-人工別，区別死産数'!H7/('4　月・自然-人工別，区別死産数'!H7+'5　月・自然-人工別，区別死産率'!V7)*1000</f>
        <v>0</v>
      </c>
      <c r="I7" s="166" t="n">
        <f aca="false">'4　月・自然-人工別，区別死産数'!I7/('4　月・自然-人工別，区別死産数'!I7+'5　月・自然-人工別，区別死産率'!W7)*1000</f>
        <v>17.7514792899408</v>
      </c>
      <c r="J7" s="166" t="n">
        <f aca="false">'4　月・自然-人工別，区別死産数'!J7/('4　月・自然-人工別，区別死産数'!J7+'5　月・自然-人工別，区別死産率'!X7)*1000</f>
        <v>26.5957446808511</v>
      </c>
      <c r="K7" s="166" t="n">
        <f aca="false">'4　月・自然-人工別，区別死産数'!K7/('4　月・自然-人工別，区別死産数'!K7+'5　月・自然-人工別，区別死産率'!Y7)*1000</f>
        <v>0</v>
      </c>
      <c r="L7" s="166" t="n">
        <f aca="false">'4　月・自然-人工別，区別死産数'!L7/('4　月・自然-人工別，区別死産数'!L7+'5　月・自然-人工別，区別死産率'!Z7)*1000</f>
        <v>34.4827586206897</v>
      </c>
      <c r="M7" s="166" t="n">
        <f aca="false">'4　月・自然-人工別，区別死産数'!M7/('4　月・自然-人工別，区別死産数'!M7+'5　月・自然-人工別，区別死産率'!AA7)*1000</f>
        <v>14.2857142857143</v>
      </c>
      <c r="N7" s="167" t="n">
        <f aca="false">'4　月・自然-人工別，区別死産数'!N7/('4　月・自然-人工別，区別死産数'!N7+'5　月・自然-人工別，区別死産率'!AB7)*1000</f>
        <v>28.9855072463768</v>
      </c>
      <c r="P7" s="165" t="n">
        <f aca="false">[1]出生数!G6</f>
        <v>1847</v>
      </c>
      <c r="Q7" s="165" t="n">
        <f aca="false">[1]出生数!V6</f>
        <v>169</v>
      </c>
      <c r="R7" s="165" t="n">
        <f aca="false">[1]出生数!W6</f>
        <v>139</v>
      </c>
      <c r="S7" s="165" t="n">
        <f aca="false">[1]出生数!X6</f>
        <v>137</v>
      </c>
      <c r="T7" s="165" t="n">
        <f aca="false">[1]出生数!Y6</f>
        <v>137</v>
      </c>
      <c r="U7" s="165" t="n">
        <f aca="false">[1]出生数!Z6</f>
        <v>174</v>
      </c>
      <c r="V7" s="165" t="n">
        <f aca="false">[1]出生数!AA6</f>
        <v>164</v>
      </c>
      <c r="W7" s="165" t="n">
        <f aca="false">[1]出生数!AB6</f>
        <v>166</v>
      </c>
      <c r="X7" s="165" t="n">
        <f aca="false">[1]出生数!AC6</f>
        <v>183</v>
      </c>
      <c r="Y7" s="165" t="n">
        <f aca="false">[1]出生数!AD6</f>
        <v>138</v>
      </c>
      <c r="Z7" s="165" t="n">
        <f aca="false">[1]出生数!AE6</f>
        <v>168</v>
      </c>
      <c r="AA7" s="165" t="n">
        <f aca="false">[1]出生数!AF6</f>
        <v>138</v>
      </c>
      <c r="AB7" s="165" t="n">
        <f aca="false">[1]出生数!AG6</f>
        <v>134</v>
      </c>
    </row>
    <row r="8" customFormat="false" ht="19.5" hidden="false" customHeight="true" outlineLevel="0" collapsed="false">
      <c r="A8" s="139" t="s">
        <v>99</v>
      </c>
      <c r="B8" s="163" t="n">
        <f aca="false">'4　月・自然-人工別，区別死産数'!B8/('4　月・自然-人工別，区別死産数'!B8+'5　月・自然-人工別，区別死産率'!P8)*1000</f>
        <v>26.5748031496063</v>
      </c>
      <c r="C8" s="166" t="n">
        <f aca="false">'4　月・自然-人工別，区別死産数'!C8/('4　月・自然-人工別，区別死産数'!C8+'5　月・自然-人工別，区別死産率'!Q8)*1000</f>
        <v>34.6820809248555</v>
      </c>
      <c r="D8" s="166" t="n">
        <f aca="false">'4　月・自然-人工別，区別死産数'!D8/('4　月・自然-人工別，区別死産数'!D8+'5　月・自然-人工別，区別死産率'!R8)*1000</f>
        <v>29.4117647058824</v>
      </c>
      <c r="E8" s="166" t="n">
        <f aca="false">'4　月・自然-人工別，区別死産数'!E8/('4　月・自然-人工別，区別死産数'!E8+'5　月・自然-人工別，区別死産率'!S8)*1000</f>
        <v>24.2424242424242</v>
      </c>
      <c r="F8" s="166" t="n">
        <f aca="false">'4　月・自然-人工別，区別死産数'!F8/('4　月・自然-人工別，区別死産数'!F8+'5　月・自然-人工別，区別死産率'!T8)*1000</f>
        <v>28.4090909090909</v>
      </c>
      <c r="G8" s="166" t="n">
        <f aca="false">'4　月・自然-人工別，区別死産数'!G8/('4　月・自然-人工別，区別死産数'!G8+'5　月・自然-人工別，区別死産率'!U8)*1000</f>
        <v>24.0963855421687</v>
      </c>
      <c r="H8" s="166" t="n">
        <f aca="false">'4　月・自然-人工別，区別死産数'!H8/('4　月・自然-人工別，区別死産数'!H8+'5　月・自然-人工別，区別死産率'!V8)*1000</f>
        <v>40.6976744186047</v>
      </c>
      <c r="I8" s="166" t="n">
        <f aca="false">'4　月・自然-人工別，区別死産数'!I8/('4　月・自然-人工別，区別死産数'!I8+'5　月・自然-人工別，区別死産率'!W8)*1000</f>
        <v>11.0497237569061</v>
      </c>
      <c r="J8" s="166" t="n">
        <f aca="false">'4　月・自然-人工別，区別死産数'!J8/('4　月・自然-人工別，区別死産数'!J8+'5　月・自然-人工別，区別死産率'!X8)*1000</f>
        <v>33.8983050847458</v>
      </c>
      <c r="K8" s="166" t="n">
        <f aca="false">'4　月・自然-人工別，区別死産数'!K8/('4　月・自然-人工別，区別死産数'!K8+'5　月・自然-人工別，区別死産率'!Y8)*1000</f>
        <v>20.5128205128205</v>
      </c>
      <c r="L8" s="166" t="n">
        <f aca="false">'4　月・自然-人工別，区別死産数'!L8/('4　月・自然-人工別，区別死産数'!L8+'5　月・自然-人工別，区別死産率'!Z8)*1000</f>
        <v>31.5789473684211</v>
      </c>
      <c r="M8" s="166" t="n">
        <f aca="false">'4　月・自然-人工別，区別死産数'!M8/('4　月・自然-人工別，区別死産数'!M8+'5　月・自然-人工別，区別死産率'!AA8)*1000</f>
        <v>13.2450331125828</v>
      </c>
      <c r="N8" s="167" t="n">
        <f aca="false">'4　月・自然-人工別，区別死産数'!N8/('4　月・自然-人工別，区別死産数'!N8+'5　月・自然-人工別，区別死産率'!AB8)*1000</f>
        <v>26.6666666666667</v>
      </c>
      <c r="P8" s="165" t="n">
        <f aca="false">[1]出生数!G7</f>
        <v>1978</v>
      </c>
      <c r="Q8" s="165" t="n">
        <f aca="false">[1]出生数!V7</f>
        <v>167</v>
      </c>
      <c r="R8" s="165" t="n">
        <f aca="false">[1]出生数!W7</f>
        <v>132</v>
      </c>
      <c r="S8" s="165" t="n">
        <f aca="false">[1]出生数!X7</f>
        <v>161</v>
      </c>
      <c r="T8" s="165" t="n">
        <f aca="false">[1]出生数!Y7</f>
        <v>171</v>
      </c>
      <c r="U8" s="165" t="n">
        <f aca="false">[1]出生数!Z7</f>
        <v>162</v>
      </c>
      <c r="V8" s="165" t="n">
        <f aca="false">[1]出生数!AA7</f>
        <v>165</v>
      </c>
      <c r="W8" s="165" t="n">
        <f aca="false">[1]出生数!AB7</f>
        <v>179</v>
      </c>
      <c r="X8" s="165" t="n">
        <f aca="false">[1]出生数!AC7</f>
        <v>171</v>
      </c>
      <c r="Y8" s="165" t="n">
        <f aca="false">[1]出生数!AD7</f>
        <v>191</v>
      </c>
      <c r="Z8" s="165" t="n">
        <f aca="false">[1]出生数!AE7</f>
        <v>184</v>
      </c>
      <c r="AA8" s="165" t="n">
        <f aca="false">[1]出生数!AF7</f>
        <v>149</v>
      </c>
      <c r="AB8" s="165" t="n">
        <f aca="false">[1]出生数!AG7</f>
        <v>146</v>
      </c>
    </row>
    <row r="9" customFormat="false" ht="19.5" hidden="false" customHeight="true" outlineLevel="0" collapsed="false">
      <c r="A9" s="139" t="s">
        <v>100</v>
      </c>
      <c r="B9" s="162" t="n">
        <f aca="false">'4　月・自然-人工別，区別死産数'!B9/('4　月・自然-人工別，区別死産数'!B9+'5　月・自然-人工別，区別死産率'!P9)*1000</f>
        <v>20.0458190148912</v>
      </c>
      <c r="C9" s="166" t="n">
        <f aca="false">'4　月・自然-人工別，区別死産数'!C9/('4　月・自然-人工別，区別死産数'!C9+'5　月・自然-人工別，区別死産率'!Q9)*1000</f>
        <v>13.6986301369863</v>
      </c>
      <c r="D9" s="166" t="n">
        <f aca="false">'4　月・自然-人工別，区別死産数'!D9/('4　月・自然-人工別，区別死産数'!D9+'5　月・自然-人工別，区別死産率'!R9)*1000</f>
        <v>6.71140939597315</v>
      </c>
      <c r="E9" s="166" t="n">
        <f aca="false">'4　月・自然-人工別，区別死産数'!E9/('4　月・自然-人工別，区別死産数'!E9+'5　月・自然-人工別，区別死産率'!S9)*1000</f>
        <v>39.0625</v>
      </c>
      <c r="F9" s="166" t="n">
        <f aca="false">'4　月・自然-人工別，区別死産数'!F9/('4　月・自然-人工別，区別死産数'!F9+'5　月・自然-人工別，区別死産率'!T9)*1000</f>
        <v>14.2857142857143</v>
      </c>
      <c r="G9" s="166" t="n">
        <f aca="false">'4　月・自然-人工別，区別死産数'!G9/('4　月・自然-人工別，区別死産数'!G9+'5　月・自然-人工別，区別死産率'!U9)*1000</f>
        <v>21.1267605633803</v>
      </c>
      <c r="H9" s="166" t="n">
        <f aca="false">'4　月・自然-人工別，区別死産数'!H9/('4　月・自然-人工別，区別死産数'!H9+'5　月・自然-人工別，区別死産率'!V9)*1000</f>
        <v>21.2765957446809</v>
      </c>
      <c r="I9" s="166" t="n">
        <f aca="false">'4　月・自然-人工別，区別死産数'!I9/('4　月・自然-人工別，区別死産数'!I9+'5　月・自然-人工別，区別死産率'!W9)*1000</f>
        <v>20.5479452054795</v>
      </c>
      <c r="J9" s="166" t="n">
        <f aca="false">'4　月・自然-人工別，区別死産数'!J9/('4　月・自然-人工別，区別死産数'!J9+'5　月・自然-人工別，区別死産率'!X9)*1000</f>
        <v>26.8456375838926</v>
      </c>
      <c r="K9" s="166" t="n">
        <f aca="false">'4　月・自然-人工別，区別死産数'!K9/('4　月・自然-人工別，区別死産数'!K9+'5　月・自然-人工別，区別死産率'!Y9)*1000</f>
        <v>21.2765957446809</v>
      </c>
      <c r="L9" s="166" t="n">
        <f aca="false">'4　月・自然-人工別，区別死産数'!L9/('4　月・自然-人工別，区別死産数'!L9+'5　月・自然-人工別，区別死産率'!Z9)*1000</f>
        <v>17.5438596491228</v>
      </c>
      <c r="M9" s="166" t="n">
        <f aca="false">'4　月・自然-人工別，区別死産数'!M9/('4　月・自然-人工別，区別死産数'!M9+'5　月・自然-人工別，区別死産率'!AA9)*1000</f>
        <v>31.25</v>
      </c>
      <c r="N9" s="167" t="n">
        <f aca="false">'4　月・自然-人工別，区別死産数'!N9/('4　月・自然-人工別，区別死産数'!N9+'5　月・自然-人工別，区別死産率'!AB9)*1000</f>
        <v>7.5187969924812</v>
      </c>
      <c r="P9" s="165" t="n">
        <f aca="false">[1]出生数!G8</f>
        <v>1711</v>
      </c>
      <c r="Q9" s="165" t="n">
        <f aca="false">[1]出生数!V8</f>
        <v>144</v>
      </c>
      <c r="R9" s="165" t="n">
        <f aca="false">[1]出生数!W8</f>
        <v>148</v>
      </c>
      <c r="S9" s="165" t="n">
        <f aca="false">[1]出生数!X8</f>
        <v>123</v>
      </c>
      <c r="T9" s="165" t="n">
        <f aca="false">[1]出生数!Y8</f>
        <v>138</v>
      </c>
      <c r="U9" s="165" t="n">
        <f aca="false">[1]出生数!Z8</f>
        <v>139</v>
      </c>
      <c r="V9" s="165" t="n">
        <f aca="false">[1]出生数!AA8</f>
        <v>138</v>
      </c>
      <c r="W9" s="165" t="n">
        <f aca="false">[1]出生数!AB8</f>
        <v>143</v>
      </c>
      <c r="X9" s="165" t="n">
        <f aca="false">[1]出生数!AC8</f>
        <v>145</v>
      </c>
      <c r="Y9" s="165" t="n">
        <f aca="false">[1]出生数!AD8</f>
        <v>138</v>
      </c>
      <c r="Z9" s="165" t="n">
        <f aca="false">[1]出生数!AE8</f>
        <v>168</v>
      </c>
      <c r="AA9" s="165" t="n">
        <f aca="false">[1]出生数!AF8</f>
        <v>155</v>
      </c>
      <c r="AB9" s="165" t="n">
        <f aca="false">[1]出生数!AG8</f>
        <v>132</v>
      </c>
    </row>
    <row r="10" customFormat="false" ht="19.5" hidden="false" customHeight="true" outlineLevel="0" collapsed="false">
      <c r="A10" s="139" t="s">
        <v>101</v>
      </c>
      <c r="B10" s="162" t="n">
        <f aca="false">'4　月・自然-人工別，区別死産数'!B10/('4　月・自然-人工別，区別死産数'!B10+'5　月・自然-人工別，区別死産率'!P10)*1000</f>
        <v>23.6336779911374</v>
      </c>
      <c r="C10" s="166" t="n">
        <f aca="false">'4　月・自然-人工別，区別死産数'!C10/('4　月・自然-人工別，区別死産数'!C10+'5　月・自然-人工別，区別死産率'!Q10)*1000</f>
        <v>18.5185185185185</v>
      </c>
      <c r="D10" s="166" t="n">
        <f aca="false">'4　月・自然-人工別，区別死産数'!D10/('4　月・自然-人工別，区別死産数'!D10+'5　月・自然-人工別，区別死産率'!R10)*1000</f>
        <v>0</v>
      </c>
      <c r="E10" s="166" t="n">
        <f aca="false">'4　月・自然-人工別，区別死産数'!E10/('4　月・自然-人工別，区別死産数'!E10+'5　月・自然-人工別，区別死産率'!S10)*1000</f>
        <v>38.4615384615385</v>
      </c>
      <c r="F10" s="166" t="n">
        <f aca="false">'4　月・自然-人工別，区別死産数'!F10/('4　月・自然-人工別，区別死産数'!F10+'5　月・自然-人工別，区別死産率'!T10)*1000</f>
        <v>32.258064516129</v>
      </c>
      <c r="G10" s="166" t="n">
        <f aca="false">'4　月・自然-人工別，区別死産数'!G10/('4　月・自然-人工別，区別死産数'!G10+'5　月・自然-人工別，区別死産率'!U10)*1000</f>
        <v>23.8095238095238</v>
      </c>
      <c r="H10" s="166" t="n">
        <f aca="false">'4　月・自然-人工別，区別死産数'!H10/('4　月・自然-人工別，区別死産数'!H10+'5　月・自然-人工別，区別死産率'!V10)*1000</f>
        <v>38.4615384615385</v>
      </c>
      <c r="I10" s="166" t="n">
        <f aca="false">'4　月・自然-人工別，区別死産数'!I10/('4　月・自然-人工別，区別死産数'!I10+'5　月・自然-人工別，区別死産率'!W10)*1000</f>
        <v>40</v>
      </c>
      <c r="J10" s="166" t="n">
        <f aca="false">'4　月・自然-人工別，区別死産数'!J10/('4　月・自然-人工別，区別死産数'!J10+'5　月・自然-人工別，区別死産率'!X10)*1000</f>
        <v>12.1951219512195</v>
      </c>
      <c r="K10" s="166" t="n">
        <f aca="false">'4　月・自然-人工別，区別死産数'!K10/('4　月・自然-人工別，区別死産数'!K10+'5　月・自然-人工別，区別死産率'!Y10)*1000</f>
        <v>14.7058823529412</v>
      </c>
      <c r="L10" s="166" t="n">
        <f aca="false">'4　月・自然-人工別，区別死産数'!L10/('4　月・自然-人工別，区別死産数'!L10+'5　月・自然-人工別，区別死産率'!Z10)*1000</f>
        <v>18.8679245283019</v>
      </c>
      <c r="M10" s="166" t="n">
        <f aca="false">'4　月・自然-人工別，区別死産数'!M10/('4　月・自然-人工別，区別死産数'!M10+'5　月・自然-人工別，区別死産率'!AA10)*1000</f>
        <v>18.8679245283019</v>
      </c>
      <c r="N10" s="167" t="n">
        <f aca="false">'4　月・自然-人工別，区別死産数'!N10/('4　月・自然-人工別，区別死産数'!N10+'5　月・自然-人工別，区別死産率'!AB10)*1000</f>
        <v>35.7142857142857</v>
      </c>
      <c r="P10" s="165" t="n">
        <f aca="false">[1]出生数!G9</f>
        <v>661</v>
      </c>
      <c r="Q10" s="165" t="n">
        <f aca="false">[1]出生数!V9</f>
        <v>53</v>
      </c>
      <c r="R10" s="165" t="n">
        <f aca="false">[1]出生数!W9</f>
        <v>53</v>
      </c>
      <c r="S10" s="165" t="n">
        <f aca="false">[1]出生数!X9</f>
        <v>50</v>
      </c>
      <c r="T10" s="165" t="n">
        <f aca="false">[1]出生数!Y9</f>
        <v>60</v>
      </c>
      <c r="U10" s="165" t="n">
        <f aca="false">[1]出生数!Z9</f>
        <v>41</v>
      </c>
      <c r="V10" s="165" t="n">
        <f aca="false">[1]出生数!AA9</f>
        <v>50</v>
      </c>
      <c r="W10" s="165" t="n">
        <f aca="false">[1]出生数!AB9</f>
        <v>48</v>
      </c>
      <c r="X10" s="165" t="n">
        <f aca="false">[1]出生数!AC9</f>
        <v>81</v>
      </c>
      <c r="Y10" s="165" t="n">
        <f aca="false">[1]出生数!AD9</f>
        <v>67</v>
      </c>
      <c r="Z10" s="165" t="n">
        <f aca="false">[1]出生数!AE9</f>
        <v>52</v>
      </c>
      <c r="AA10" s="165" t="n">
        <f aca="false">[1]出生数!AF9</f>
        <v>52</v>
      </c>
      <c r="AB10" s="165" t="n">
        <f aca="false">[1]出生数!AG9</f>
        <v>54</v>
      </c>
    </row>
    <row r="11" customFormat="false" ht="19.5" hidden="false" customHeight="true" outlineLevel="0" collapsed="false">
      <c r="A11" s="139" t="s">
        <v>102</v>
      </c>
      <c r="B11" s="162" t="n">
        <f aca="false">'4　月・自然-人工別，区別死産数'!B11/('4　月・自然-人工別，区別死産数'!B11+'5　月・自然-人工別，区別死産率'!P11)*1000</f>
        <v>21.5241419429901</v>
      </c>
      <c r="C11" s="166" t="n">
        <f aca="false">'4　月・自然-人工別，区別死産数'!C11/('4　月・自然-人工別，区別死産数'!C11+'5　月・自然-人工別，区別死産率'!Q11)*1000</f>
        <v>23.121387283237</v>
      </c>
      <c r="D11" s="166" t="n">
        <f aca="false">'4　月・自然-人工別，区別死産数'!D11/('4　月・自然-人工別，区別死産数'!D11+'5　月・自然-人工別，区別死産率'!R11)*1000</f>
        <v>6.45161290322581</v>
      </c>
      <c r="E11" s="166" t="n">
        <f aca="false">'4　月・自然-人工別，区別死産数'!E11/('4　月・自然-人工別，区別死産数'!E11+'5　月・自然-人工別，区別死産率'!S11)*1000</f>
        <v>20.8333333333333</v>
      </c>
      <c r="F11" s="166" t="n">
        <f aca="false">'4　月・自然-人工別，区別死産数'!F11/('4　月・自然-人工別，区別死産数'!F11+'5　月・自然-人工別，区別死産率'!T11)*1000</f>
        <v>21.8978102189781</v>
      </c>
      <c r="G11" s="166" t="n">
        <f aca="false">'4　月・自然-人工別，区別死産数'!G11/('4　月・自然-人工別，区別死産数'!G11+'5　月・自然-人工別，区別死産率'!U11)*1000</f>
        <v>43.4782608695652</v>
      </c>
      <c r="H11" s="166" t="n">
        <f aca="false">'4　月・自然-人工別，区別死産数'!H11/('4　月・自然-人工別，区別死産数'!H11+'5　月・自然-人工別，区別死産率'!V11)*1000</f>
        <v>0</v>
      </c>
      <c r="I11" s="166" t="n">
        <f aca="false">'4　月・自然-人工別，区別死産数'!I11/('4　月・自然-人工別，区別死産数'!I11+'5　月・自然-人工別，区別死産率'!W11)*1000</f>
        <v>20.5479452054795</v>
      </c>
      <c r="J11" s="166" t="n">
        <f aca="false">'4　月・自然-人工別，区別死産数'!J11/('4　月・自然-人工別，区別死産数'!J11+'5　月・自然-人工別，区別死産率'!X11)*1000</f>
        <v>12.9032258064516</v>
      </c>
      <c r="K11" s="166" t="n">
        <f aca="false">'4　月・自然-人工別，区別死産数'!K11/('4　月・自然-人工別，区別死産数'!K11+'5　月・自然-人工別，区別死産率'!Y11)*1000</f>
        <v>32</v>
      </c>
      <c r="L11" s="166" t="n">
        <f aca="false">'4　月・自然-人工別，区別死産数'!L11/('4　月・自然-人工別，区別死産数'!L11+'5　月・自然-人工別，区別死産率'!Z11)*1000</f>
        <v>27.3972602739726</v>
      </c>
      <c r="M11" s="166" t="n">
        <f aca="false">'4　月・自然-人工別，区別死産数'!M11/('4　月・自然-人工別，区別死産数'!M11+'5　月・自然-人工別，区別死産率'!AA11)*1000</f>
        <v>30.5343511450382</v>
      </c>
      <c r="N11" s="167" t="n">
        <f aca="false">'4　月・自然-人工別，区別死産数'!N11/('4　月・自然-人工別，区別死産数'!N11+'5　月・自然-人工別，区別死産率'!AB11)*1000</f>
        <v>23.6220472440945</v>
      </c>
      <c r="P11" s="165" t="n">
        <f aca="false">[1]出生数!G10</f>
        <v>1682</v>
      </c>
      <c r="Q11" s="165" t="n">
        <f aca="false">[1]出生数!V10</f>
        <v>169</v>
      </c>
      <c r="R11" s="165" t="n">
        <f aca="false">[1]出生数!W10</f>
        <v>154</v>
      </c>
      <c r="S11" s="165" t="n">
        <f aca="false">[1]出生数!X10</f>
        <v>141</v>
      </c>
      <c r="T11" s="165" t="n">
        <f aca="false">[1]出生数!Y10</f>
        <v>134</v>
      </c>
      <c r="U11" s="165" t="n">
        <f aca="false">[1]出生数!Z10</f>
        <v>132</v>
      </c>
      <c r="V11" s="165" t="n">
        <f aca="false">[1]出生数!AA10</f>
        <v>142</v>
      </c>
      <c r="W11" s="165" t="n">
        <f aca="false">[1]出生数!AB10</f>
        <v>143</v>
      </c>
      <c r="X11" s="165" t="n">
        <f aca="false">[1]出生数!AC10</f>
        <v>153</v>
      </c>
      <c r="Y11" s="165" t="n">
        <f aca="false">[1]出生数!AD10</f>
        <v>121</v>
      </c>
      <c r="Z11" s="165" t="n">
        <f aca="false">[1]出生数!AE10</f>
        <v>142</v>
      </c>
      <c r="AA11" s="165" t="n">
        <f aca="false">[1]出生数!AF10</f>
        <v>127</v>
      </c>
      <c r="AB11" s="165" t="n">
        <f aca="false">[1]出生数!AG10</f>
        <v>124</v>
      </c>
    </row>
    <row r="12" customFormat="false" ht="19.5" hidden="false" customHeight="true" outlineLevel="0" collapsed="false">
      <c r="A12" s="139" t="s">
        <v>103</v>
      </c>
      <c r="B12" s="162" t="n">
        <f aca="false">'4　月・自然-人工別，区別死産数'!B12/('4　月・自然-人工別，区別死産数'!B12+'5　月・自然-人工別，区別死産率'!P12)*1000</f>
        <v>15.2905198776758</v>
      </c>
      <c r="C12" s="166" t="n">
        <f aca="false">'4　月・自然-人工別，区別死産数'!C12/('4　月・自然-人工別，区別死産数'!C12+'5　月・自然-人工別，区別死産率'!Q12)*1000</f>
        <v>37.037037037037</v>
      </c>
      <c r="D12" s="166" t="n">
        <f aca="false">'4　月・自然-人工別，区別死産数'!D12/('4　月・自然-人工別，区別死産数'!D12+'5　月・自然-人工別，区別死産率'!R12)*1000</f>
        <v>0</v>
      </c>
      <c r="E12" s="166" t="n">
        <f aca="false">'4　月・自然-人工別，区別死産数'!E12/('4　月・自然-人工別，区別死産数'!E12+'5　月・自然-人工別，区別死産率'!S12)*1000</f>
        <v>0</v>
      </c>
      <c r="F12" s="166" t="n">
        <f aca="false">'4　月・自然-人工別，区別死産数'!F12/('4　月・自然-人工別，区別死産数'!F12+'5　月・自然-人工別，区別死産率'!T12)*1000</f>
        <v>20</v>
      </c>
      <c r="G12" s="166" t="n">
        <f aca="false">'4　月・自然-人工別，区別死産数'!G12/('4　月・自然-人工別，区別死産数'!G12+'5　月・自然-人工別，区別死産率'!U12)*1000</f>
        <v>34.4827586206897</v>
      </c>
      <c r="H12" s="166" t="n">
        <f aca="false">'4　月・自然-人工別，区別死産数'!H12/('4　月・自然-人工別，区別死産数'!H12+'5　月・自然-人工別，区別死産率'!V12)*1000</f>
        <v>14.7058823529412</v>
      </c>
      <c r="I12" s="166" t="n">
        <f aca="false">'4　月・自然-人工別，区別死産数'!I12/('4　月・自然-人工別，区別死産数'!I12+'5　月・自然-人工別，区別死産率'!W12)*1000</f>
        <v>0</v>
      </c>
      <c r="J12" s="166" t="n">
        <f aca="false">'4　月・自然-人工別，区別死産数'!J12/('4　月・自然-人工別，区別死産数'!J12+'5　月・自然-人工別，区別死産率'!X12)*1000</f>
        <v>31.25</v>
      </c>
      <c r="K12" s="166" t="n">
        <f aca="false">'4　月・自然-人工別，区別死産数'!K12/('4　月・自然-人工別，区別死産数'!K12+'5　月・自然-人工別，区別死産率'!Y12)*1000</f>
        <v>0</v>
      </c>
      <c r="L12" s="166" t="n">
        <f aca="false">'4　月・自然-人工別，区別死産数'!L12/('4　月・自然-人工別，区別死産数'!L12+'5　月・自然-人工別，区別死産率'!Z12)*1000</f>
        <v>37.037037037037</v>
      </c>
      <c r="M12" s="166" t="n">
        <f aca="false">'4　月・自然-人工別，区別死産数'!M12/('4　月・自然-人工別，区別死産数'!M12+'5　月・自然-人工別，区別死産率'!AA12)*1000</f>
        <v>0</v>
      </c>
      <c r="N12" s="167" t="n">
        <f aca="false">'4　月・自然-人工別，区別死産数'!N12/('4　月・自然-人工別，区別死産数'!N12+'5　月・自然-人工別，区別死産率'!AB12)*1000</f>
        <v>0</v>
      </c>
      <c r="P12" s="165" t="n">
        <f aca="false">[1]出生数!G11</f>
        <v>644</v>
      </c>
      <c r="Q12" s="165" t="n">
        <f aca="false">[1]出生数!V11</f>
        <v>52</v>
      </c>
      <c r="R12" s="165" t="n">
        <f aca="false">[1]出生数!W11</f>
        <v>61</v>
      </c>
      <c r="S12" s="165" t="n">
        <f aca="false">[1]出生数!X11</f>
        <v>57</v>
      </c>
      <c r="T12" s="165" t="n">
        <f aca="false">[1]出生数!Y11</f>
        <v>49</v>
      </c>
      <c r="U12" s="165" t="n">
        <f aca="false">[1]出生数!Z11</f>
        <v>56</v>
      </c>
      <c r="V12" s="165" t="n">
        <f aca="false">[1]出生数!AA11</f>
        <v>67</v>
      </c>
      <c r="W12" s="165" t="n">
        <f aca="false">[1]出生数!AB11</f>
        <v>42</v>
      </c>
      <c r="X12" s="165" t="n">
        <f aca="false">[1]出生数!AC11</f>
        <v>62</v>
      </c>
      <c r="Y12" s="165" t="n">
        <f aca="false">[1]出生数!AD11</f>
        <v>40</v>
      </c>
      <c r="Z12" s="165" t="n">
        <f aca="false">[1]出生数!AE11</f>
        <v>52</v>
      </c>
      <c r="AA12" s="165" t="n">
        <f aca="false">[1]出生数!AF11</f>
        <v>52</v>
      </c>
      <c r="AB12" s="165" t="n">
        <f aca="false">[1]出生数!AG11</f>
        <v>54</v>
      </c>
    </row>
    <row r="13" customFormat="false" ht="19.5" hidden="false" customHeight="true" outlineLevel="0" collapsed="false">
      <c r="A13" s="139" t="s">
        <v>104</v>
      </c>
      <c r="B13" s="162" t="n">
        <f aca="false">'4　月・自然-人工別，区別死産数'!B13/('4　月・自然-人工別，区別死産数'!B13+'5　月・自然-人工別，区別死産率'!P13)*1000</f>
        <v>33.1325301204819</v>
      </c>
      <c r="C13" s="166" t="n">
        <f aca="false">'4　月・自然-人工別，区別死産数'!C13/('4　月・自然-人工別，区別死産数'!C13+'5　月・自然-人工別，区別死産率'!Q13)*1000</f>
        <v>22.2222222222222</v>
      </c>
      <c r="D13" s="166" t="n">
        <f aca="false">'4　月・自然-人工別，区別死産数'!D13/('4　月・自然-人工別，区別死産数'!D13+'5　月・自然-人工別，区別死産率'!R13)*1000</f>
        <v>43.4782608695652</v>
      </c>
      <c r="E13" s="166" t="n">
        <f aca="false">'4　月・自然-人工別，区別死産数'!E13/('4　月・自然-人工別，区別死産数'!E13+'5　月・自然-人工別，区別死産率'!S13)*1000</f>
        <v>15.8730158730159</v>
      </c>
      <c r="F13" s="166" t="n">
        <f aca="false">'4　月・自然-人工別，区別死産数'!F13/('4　月・自然-人工別，区別死産数'!F13+'5　月・自然-人工別，区別死産率'!T13)*1000</f>
        <v>0</v>
      </c>
      <c r="G13" s="166" t="n">
        <f aca="false">'4　月・自然-人工別，区別死産数'!G13/('4　月・自然-人工別，区別死産数'!G13+'5　月・自然-人工別，区別死産率'!U13)*1000</f>
        <v>18.5185185185185</v>
      </c>
      <c r="H13" s="166" t="n">
        <f aca="false">'4　月・自然-人工別，区別死産数'!H13/('4　月・自然-人工別，区別死産数'!H13+'5　月・自然-人工別，区別死産率'!V13)*1000</f>
        <v>17.2413793103448</v>
      </c>
      <c r="I13" s="166" t="n">
        <f aca="false">'4　月・自然-人工別，区別死産数'!I13/('4　月・自然-人工別，区別死産数'!I13+'5　月・自然-人工別，区別死産率'!W13)*1000</f>
        <v>15.3846153846154</v>
      </c>
      <c r="J13" s="166" t="n">
        <f aca="false">'4　月・自然-人工別，区別死産数'!J13/('4　月・自然-人工別，区別死産数'!J13+'5　月・自然-人工別，区別死産率'!X13)*1000</f>
        <v>61.2244897959184</v>
      </c>
      <c r="K13" s="166" t="n">
        <f aca="false">'4　月・自然-人工別，区別死産数'!K13/('4　月・自然-人工別，区別死産数'!K13+'5　月・自然-人工別，区別死産率'!Y13)*1000</f>
        <v>46.875</v>
      </c>
      <c r="L13" s="166" t="n">
        <f aca="false">'4　月・自然-人工別，区別死産数'!L13/('4　月・自然-人工別，区別死産数'!L13+'5　月・自然-人工別，区別死産率'!Z13)*1000</f>
        <v>33.8983050847458</v>
      </c>
      <c r="M13" s="166" t="n">
        <f aca="false">'4　月・自然-人工別，区別死産数'!M13/('4　月・自然-人工別，区別死産数'!M13+'5　月・自然-人工別，区別死産率'!AA13)*1000</f>
        <v>41.6666666666667</v>
      </c>
      <c r="N13" s="167" t="n">
        <f aca="false">'4　月・自然-人工別，区別死産数'!N13/('4　月・自然-人工別，区別死産数'!N13+'5　月・自然-人工別，区別死産率'!AB13)*1000</f>
        <v>75.7575757575758</v>
      </c>
      <c r="P13" s="165" t="n">
        <f aca="false">[1]出生数!G12</f>
        <v>642</v>
      </c>
      <c r="Q13" s="165" t="n">
        <f aca="false">[1]出生数!V12</f>
        <v>44</v>
      </c>
      <c r="R13" s="165" t="n">
        <f aca="false">[1]出生数!W12</f>
        <v>44</v>
      </c>
      <c r="S13" s="165" t="n">
        <f aca="false">[1]出生数!X12</f>
        <v>62</v>
      </c>
      <c r="T13" s="165" t="n">
        <f aca="false">[1]出生数!Y12</f>
        <v>47</v>
      </c>
      <c r="U13" s="165" t="n">
        <f aca="false">[1]出生数!Z12</f>
        <v>53</v>
      </c>
      <c r="V13" s="165" t="n">
        <f aca="false">[1]出生数!AA12</f>
        <v>57</v>
      </c>
      <c r="W13" s="165" t="n">
        <f aca="false">[1]出生数!AB12</f>
        <v>64</v>
      </c>
      <c r="X13" s="165" t="n">
        <f aca="false">[1]出生数!AC12</f>
        <v>46</v>
      </c>
      <c r="Y13" s="165" t="n">
        <f aca="false">[1]出生数!AD12</f>
        <v>61</v>
      </c>
      <c r="Z13" s="165" t="n">
        <f aca="false">[1]出生数!AE12</f>
        <v>57</v>
      </c>
      <c r="AA13" s="165" t="n">
        <f aca="false">[1]出生数!AF12</f>
        <v>46</v>
      </c>
      <c r="AB13" s="165" t="n">
        <f aca="false">[1]出生数!AG12</f>
        <v>61</v>
      </c>
    </row>
    <row r="14" customFormat="false" ht="19.5" hidden="false" customHeight="true" outlineLevel="0" collapsed="false">
      <c r="A14" s="139" t="s">
        <v>105</v>
      </c>
      <c r="B14" s="162" t="n">
        <f aca="false">'4　月・自然-人工別，区別死産数'!B14/('4　月・自然-人工別，区別死産数'!B14+'5　月・自然-人工別，区別死産率'!P14)*1000</f>
        <v>25.4777070063694</v>
      </c>
      <c r="C14" s="166" t="n">
        <f aca="false">'4　月・自然-人工別，区別死産数'!C14/('4　月・自然-人工別，区別死産数'!C14+'5　月・自然-人工別，区別死産率'!Q14)*1000</f>
        <v>36.231884057971</v>
      </c>
      <c r="D14" s="166" t="n">
        <f aca="false">'4　月・自然-人工別，区別死産数'!D14/('4　月・自然-人工別，区別死産数'!D14+'5　月・自然-人工別，区別死産率'!R14)*1000</f>
        <v>34.1880341880342</v>
      </c>
      <c r="E14" s="166" t="n">
        <f aca="false">'4　月・自然-人工別，区別死産数'!E14/('4　月・自然-人工別，区別死産数'!E14+'5　月・自然-人工別，区別死産率'!S14)*1000</f>
        <v>16.3934426229508</v>
      </c>
      <c r="F14" s="166" t="n">
        <f aca="false">'4　月・自然-人工別，区別死産数'!F14/('4　月・自然-人工別，区別死産数'!F14+'5　月・自然-人工別，区別死産率'!T14)*1000</f>
        <v>8.06451612903226</v>
      </c>
      <c r="G14" s="166" t="n">
        <f aca="false">'4　月・自然-人工別，区別死産数'!G14/('4　月・自然-人工別，区別死産数'!G14+'5　月・自然-人工別，区別死産率'!U14)*1000</f>
        <v>20.5479452054795</v>
      </c>
      <c r="H14" s="166" t="n">
        <f aca="false">'4　月・自然-人工別，区別死産数'!H14/('4　月・自然-人工別，区別死産数'!H14+'5　月・自然-人工別，区別死産率'!V14)*1000</f>
        <v>7.40740740740741</v>
      </c>
      <c r="I14" s="166" t="n">
        <f aca="false">'4　月・自然-人工別，区別死産数'!I14/('4　月・自然-人工別，区別死産数'!I14+'5　月・自然-人工別，区別死産率'!W14)*1000</f>
        <v>26.8456375838926</v>
      </c>
      <c r="J14" s="166" t="n">
        <f aca="false">'4　月・自然-人工別，区別死産数'!J14/('4　月・自然-人工別，区別死産数'!J14+'5　月・自然-人工別，区別死産率'!X14)*1000</f>
        <v>36.231884057971</v>
      </c>
      <c r="K14" s="166" t="n">
        <f aca="false">'4　月・自然-人工別，区別死産数'!K14/('4　月・自然-人工別，区別死産数'!K14+'5　月・自然-人工別，区別死産率'!Y14)*1000</f>
        <v>20.6896551724138</v>
      </c>
      <c r="L14" s="166" t="n">
        <f aca="false">'4　月・自然-人工別，区別死産数'!L14/('4　月・自然-人工別，区別死産数'!L14+'5　月・自然-人工別，区別死産率'!Z14)*1000</f>
        <v>40.3225806451613</v>
      </c>
      <c r="M14" s="166" t="n">
        <f aca="false">'4　月・自然-人工別，区別死産数'!M14/('4　月・自然-人工別，区別死産数'!M14+'5　月・自然-人工別，区別死産率'!AA14)*1000</f>
        <v>42.7350427350427</v>
      </c>
      <c r="N14" s="167" t="n">
        <f aca="false">'4　月・自然-人工別，区別死産数'!N14/('4　月・自然-人工別，区別死産数'!N14+'5　月・自然-人工別，区別死産率'!AB14)*1000</f>
        <v>17.3913043478261</v>
      </c>
      <c r="P14" s="165" t="n">
        <f aca="false">[1]出生数!G13</f>
        <v>1530</v>
      </c>
      <c r="Q14" s="165" t="n">
        <f aca="false">[1]出生数!V13</f>
        <v>133</v>
      </c>
      <c r="R14" s="165" t="n">
        <f aca="false">[1]出生数!W13</f>
        <v>113</v>
      </c>
      <c r="S14" s="165" t="n">
        <f aca="false">[1]出生数!X13</f>
        <v>120</v>
      </c>
      <c r="T14" s="165" t="n">
        <f aca="false">[1]出生数!Y13</f>
        <v>123</v>
      </c>
      <c r="U14" s="165" t="n">
        <f aca="false">[1]出生数!Z13</f>
        <v>143</v>
      </c>
      <c r="V14" s="165" t="n">
        <f aca="false">[1]出生数!AA13</f>
        <v>134</v>
      </c>
      <c r="W14" s="165" t="n">
        <f aca="false">[1]出生数!AB13</f>
        <v>145</v>
      </c>
      <c r="X14" s="165" t="n">
        <f aca="false">[1]出生数!AC13</f>
        <v>133</v>
      </c>
      <c r="Y14" s="165" t="n">
        <f aca="false">[1]出生数!AD13</f>
        <v>142</v>
      </c>
      <c r="Z14" s="165" t="n">
        <f aca="false">[1]出生数!AE13</f>
        <v>119</v>
      </c>
      <c r="AA14" s="165" t="n">
        <f aca="false">[1]出生数!AF13</f>
        <v>112</v>
      </c>
      <c r="AB14" s="165" t="n">
        <f aca="false">[1]出生数!AG13</f>
        <v>113</v>
      </c>
    </row>
    <row r="15" customFormat="false" ht="19.5" hidden="false" customHeight="true" outlineLevel="0" collapsed="false">
      <c r="A15" s="139" t="s">
        <v>106</v>
      </c>
      <c r="B15" s="162" t="n">
        <f aca="false">'4　月・自然-人工別，区別死産数'!B15/('4　月・自然-人工別，区別死産数'!B15+'5　月・自然-人工別，区別死産率'!P15)*1000</f>
        <v>19.3939393939394</v>
      </c>
      <c r="C15" s="166" t="n">
        <f aca="false">'4　月・自然-人工別，区別死産数'!C15/('4　月・自然-人工別，区別死産数'!C15+'5　月・自然-人工別，区別死産率'!Q15)*1000</f>
        <v>28.9855072463768</v>
      </c>
      <c r="D15" s="166" t="n">
        <f aca="false">'4　月・自然-人工別，区別死産数'!D15/('4　月・自然-人工別，区別死産数'!D15+'5　月・自然-人工別，区別死産率'!R15)*1000</f>
        <v>0</v>
      </c>
      <c r="E15" s="166" t="n">
        <f aca="false">'4　月・自然-人工別，区別死産数'!E15/('4　月・自然-人工別，区別死産数'!E15+'5　月・自然-人工別，区別死産率'!S15)*1000</f>
        <v>12.8205128205128</v>
      </c>
      <c r="F15" s="166" t="n">
        <f aca="false">'4　月・自然-人工別，区別死産数'!F15/('4　月・自然-人工別，区別死産数'!F15+'5　月・自然-人工別，区別死産率'!T15)*1000</f>
        <v>0</v>
      </c>
      <c r="G15" s="166" t="n">
        <f aca="false">'4　月・自然-人工別，区別死産数'!G15/('4　月・自然-人工別，区別死産数'!G15+'5　月・自然-人工別，区別死産率'!U15)*1000</f>
        <v>26.6666666666667</v>
      </c>
      <c r="H15" s="166" t="n">
        <f aca="false">'4　月・自然-人工別，区別死産数'!H15/('4　月・自然-人工別，区別死産数'!H15+'5　月・自然-人工別，区別死産率'!V15)*1000</f>
        <v>20.4081632653061</v>
      </c>
      <c r="I15" s="166" t="n">
        <f aca="false">'4　月・自然-人工別，区別死産数'!I15/('4　月・自然-人工別，区別死産数'!I15+'5　月・自然-人工別，区別死産率'!W15)*1000</f>
        <v>0</v>
      </c>
      <c r="J15" s="166" t="n">
        <f aca="false">'4　月・自然-人工別，区別死産数'!J15/('4　月・自然-人工別，区別死産数'!J15+'5　月・自然-人工別，区別死産率'!X15)*1000</f>
        <v>49.3827160493827</v>
      </c>
      <c r="K15" s="166" t="n">
        <f aca="false">'4　月・自然-人工別，区別死産数'!K15/('4　月・自然-人工別，区別死産数'!K15+'5　月・自然-人工別，区別死産率'!Y15)*1000</f>
        <v>0</v>
      </c>
      <c r="L15" s="166" t="n">
        <f aca="false">'4　月・自然-人工別，区別死産数'!L15/('4　月・自然-人工別，区別死産数'!L15+'5　月・自然-人工別，区別死産率'!Z15)*1000</f>
        <v>0</v>
      </c>
      <c r="M15" s="166" t="n">
        <f aca="false">'4　月・自然-人工別，区別死産数'!M15/('4　月・自然-人工別，区別死産数'!M15+'5　月・自然-人工別，区別死産率'!AA15)*1000</f>
        <v>25.3164556962025</v>
      </c>
      <c r="N15" s="167" t="n">
        <f aca="false">'4　月・自然-人工別，区別死産数'!N15/('4　月・自然-人工別，区別死産数'!N15+'5　月・自然-人工別，区別死産率'!AB15)*1000</f>
        <v>71.4285714285714</v>
      </c>
      <c r="P15" s="165" t="n">
        <f aca="false">[1]出生数!G14</f>
        <v>809</v>
      </c>
      <c r="Q15" s="165" t="n">
        <f aca="false">[1]出生数!V14</f>
        <v>67</v>
      </c>
      <c r="R15" s="165" t="n">
        <f aca="false">[1]出生数!W14</f>
        <v>71</v>
      </c>
      <c r="S15" s="165" t="n">
        <f aca="false">[1]出生数!X14</f>
        <v>77</v>
      </c>
      <c r="T15" s="165" t="n">
        <f aca="false">[1]出生数!Y14</f>
        <v>75</v>
      </c>
      <c r="U15" s="165" t="n">
        <f aca="false">[1]出生数!Z14</f>
        <v>73</v>
      </c>
      <c r="V15" s="165" t="n">
        <f aca="false">[1]出生数!AA14</f>
        <v>48</v>
      </c>
      <c r="W15" s="165" t="n">
        <f aca="false">[1]出生数!AB14</f>
        <v>64</v>
      </c>
      <c r="X15" s="165" t="n">
        <f aca="false">[1]出生数!AC14</f>
        <v>77</v>
      </c>
      <c r="Y15" s="165" t="n">
        <f aca="false">[1]出生数!AD14</f>
        <v>56</v>
      </c>
      <c r="Z15" s="165" t="n">
        <f aca="false">[1]出生数!AE14</f>
        <v>72</v>
      </c>
      <c r="AA15" s="165" t="n">
        <f aca="false">[1]出生数!AF14</f>
        <v>77</v>
      </c>
      <c r="AB15" s="165" t="n">
        <f aca="false">[1]出生数!AG14</f>
        <v>52</v>
      </c>
    </row>
    <row r="16" customFormat="false" ht="19.5" hidden="false" customHeight="true" outlineLevel="0" collapsed="false">
      <c r="A16" s="145"/>
      <c r="B16" s="146" t="s">
        <v>109</v>
      </c>
      <c r="C16" s="146"/>
      <c r="D16" s="146"/>
      <c r="E16" s="146"/>
      <c r="F16" s="146"/>
      <c r="G16" s="146"/>
      <c r="H16" s="146"/>
      <c r="I16" s="146"/>
      <c r="J16" s="146"/>
      <c r="K16" s="146"/>
      <c r="L16" s="146"/>
      <c r="M16" s="146"/>
      <c r="N16" s="146"/>
      <c r="CG16" s="148"/>
      <c r="CH16" s="148"/>
      <c r="CI16" s="148"/>
      <c r="CJ16" s="148"/>
      <c r="CK16" s="148"/>
      <c r="CL16" s="148"/>
      <c r="CM16" s="148"/>
      <c r="CN16" s="148"/>
      <c r="CO16" s="148"/>
    </row>
    <row r="17" s="148" customFormat="true" ht="19.5" hidden="false" customHeight="true" outlineLevel="0" collapsed="false">
      <c r="A17" s="139" t="s">
        <v>7</v>
      </c>
      <c r="B17" s="162" t="n">
        <f aca="false">'4　月・自然-人工別，区別死産数'!B17/('4　月・自然-人工別，区別死産数'!B5+'5　月・自然-人工別，区別死産率'!P5)*1000</f>
        <v>10.1515374429896</v>
      </c>
      <c r="C17" s="162" t="n">
        <f aca="false">'4　月・自然-人工別，区別死産数'!C17/('4　月・自然-人工別，区別死産数'!C5+'5　月・自然-人工別，区別死産率'!Q5)*1000</f>
        <v>11.965811965812</v>
      </c>
      <c r="D17" s="162" t="n">
        <f aca="false">'4　月・自然-人工別，区別死産数'!D17/('4　月・自然-人工別，区別死産数'!D5+'5　月・自然-人工別，区別死産率'!R5)*1000</f>
        <v>10.1102941176471</v>
      </c>
      <c r="E17" s="162" t="n">
        <f aca="false">'4　月・自然-人工別，区別死産数'!E17/('4　月・自然-人工別，区別死産数'!E5+'5　月・自然-人工別，区別死産率'!S5)*1000</f>
        <v>10.8695652173913</v>
      </c>
      <c r="F17" s="162" t="n">
        <f aca="false">'4　月・自然-人工別，区別死産数'!F17/('4　月・自然-人工別，区別死産数'!F5+'5　月・自然-人工別，区別死産率'!T5)*1000</f>
        <v>7.34618916437098</v>
      </c>
      <c r="G17" s="162" t="n">
        <f aca="false">'4　月・自然-人工別，区別死産数'!G17/('4　月・自然-人工別，区別死産数'!G5+'5　月・自然-人工別，区別死産率'!U5)*1000</f>
        <v>12.1002592912705</v>
      </c>
      <c r="H17" s="162" t="n">
        <f aca="false">'4　月・自然-人工別，区別死産数'!H17/('4　月・自然-人工別，区別死産数'!H5+'5　月・自然-人工別，区別死産率'!V5)*1000</f>
        <v>9.64912280701755</v>
      </c>
      <c r="I17" s="162" t="n">
        <f aca="false">'4　月・自然-人工別，区別死産数'!I17/('4　月・自然-人工別，区別死産数'!I5+'5　月・自然-人工別，区別死産率'!W5)*1000</f>
        <v>4.34782608695652</v>
      </c>
      <c r="J17" s="162" t="n">
        <f aca="false">'4　月・自然-人工別，区別死産数'!J17/('4　月・自然-人工別，区別死産数'!J5+'5　月・自然-人工別，区別死産率'!X5)*1000</f>
        <v>11.1731843575419</v>
      </c>
      <c r="K17" s="162" t="n">
        <f aca="false">'4　月・自然-人工別，区別死産数'!K17/('4　月・自然-人工別，区別死産数'!K5+'5　月・自然-人工別，区別死産率'!Y5)*1000</f>
        <v>9.90990990990991</v>
      </c>
      <c r="L17" s="162" t="n">
        <f aca="false">'4　月・自然-人工別，区別死産数'!L17/('4　月・自然-人工別，区別死産数'!L5+'5　月・自然-人工別，区別死産率'!Z5)*1000</f>
        <v>10.655737704918</v>
      </c>
      <c r="M17" s="162" t="n">
        <f aca="false">'4　月・自然-人工別，区別死産数'!M17/('4　月・自然-人工別，区別死産数'!M5+'5　月・自然-人工別，区別死産率'!AA5)*1000</f>
        <v>14.9672591206735</v>
      </c>
      <c r="N17" s="168" t="n">
        <f aca="false">'4　月・自然-人工別，区別死産数'!N17/('4　月・自然-人工別，区別死産数'!N5+'5　月・自然-人工別，区別死産率'!AB5)*1000</f>
        <v>8.62068965517241</v>
      </c>
      <c r="P17" s="71"/>
      <c r="Q17" s="71"/>
      <c r="R17" s="71"/>
      <c r="S17" s="71"/>
      <c r="T17" s="71"/>
      <c r="U17" s="71"/>
      <c r="V17" s="71"/>
      <c r="W17" s="71"/>
      <c r="X17" s="71"/>
      <c r="Y17" s="71"/>
      <c r="Z17" s="71"/>
      <c r="AA17" s="71"/>
      <c r="AB17" s="71"/>
      <c r="AC17" s="71"/>
      <c r="AD17" s="71"/>
      <c r="AE17" s="71"/>
      <c r="AF17" s="71"/>
      <c r="AG17" s="71"/>
      <c r="AH17" s="71"/>
      <c r="AI17" s="71"/>
      <c r="AJ17" s="71"/>
      <c r="AK17" s="71"/>
      <c r="AL17" s="71"/>
      <c r="AM17" s="71"/>
      <c r="AN17" s="71"/>
      <c r="AO17" s="71"/>
      <c r="AP17" s="71"/>
      <c r="AQ17" s="71"/>
      <c r="AR17" s="71"/>
      <c r="AS17" s="71"/>
      <c r="AT17" s="71"/>
      <c r="AU17" s="71"/>
      <c r="AV17" s="71"/>
      <c r="AW17" s="71"/>
      <c r="AX17" s="71"/>
      <c r="AY17" s="71"/>
      <c r="AZ17" s="71"/>
      <c r="BA17" s="71"/>
      <c r="BB17" s="71"/>
      <c r="BC17" s="71"/>
      <c r="BD17" s="71"/>
      <c r="BE17" s="71"/>
      <c r="BF17" s="71"/>
      <c r="BG17" s="71"/>
      <c r="BH17" s="71"/>
      <c r="BI17" s="71"/>
      <c r="BJ17" s="71"/>
      <c r="BK17" s="71"/>
      <c r="BL17" s="71"/>
      <c r="BM17" s="71"/>
      <c r="BN17" s="71"/>
      <c r="BO17" s="71"/>
      <c r="BP17" s="71"/>
      <c r="BQ17" s="71"/>
      <c r="BR17" s="71"/>
      <c r="BS17" s="71"/>
      <c r="BT17" s="71"/>
      <c r="BU17" s="71"/>
      <c r="BV17" s="71"/>
      <c r="BW17" s="71"/>
      <c r="BX17" s="71"/>
      <c r="BY17" s="71"/>
      <c r="BZ17" s="71"/>
      <c r="CA17" s="71"/>
      <c r="CB17" s="71"/>
      <c r="CC17" s="71"/>
      <c r="CG17" s="71"/>
      <c r="CH17" s="71"/>
      <c r="CI17" s="71"/>
      <c r="CJ17" s="71"/>
      <c r="CK17" s="71"/>
      <c r="CL17" s="71"/>
      <c r="CM17" s="71"/>
      <c r="CN17" s="71"/>
      <c r="CO17" s="71"/>
    </row>
    <row r="18" customFormat="false" ht="19.5" hidden="false" customHeight="true" outlineLevel="0" collapsed="false">
      <c r="A18" s="139" t="s">
        <v>97</v>
      </c>
      <c r="B18" s="162" t="n">
        <f aca="false">'4　月・自然-人工別，区別死産数'!B18/('4　月・自然-人工別，区別死産数'!B6+'5　月・自然-人工別，区別死産率'!P6)*1000</f>
        <v>11.5194733955019</v>
      </c>
      <c r="C18" s="166" t="n">
        <f aca="false">'4　月・自然-人工別，区別死産数'!C18/('4　月・自然-人工別，区別死産数'!C6+'5　月・自然-人工別，区別死産率'!Q6)*1000</f>
        <v>0</v>
      </c>
      <c r="D18" s="166" t="n">
        <f aca="false">'4　月・自然-人工別，区別死産数'!D18/('4　月・自然-人工別，区別死産数'!D6+'5　月・自然-人工別，区別死産率'!R6)*1000</f>
        <v>18.9873417721519</v>
      </c>
      <c r="E18" s="166" t="n">
        <f aca="false">'4　月・自然-人工別，区別死産数'!E18/('4　月・自然-人工別，区別死産数'!E6+'5　月・自然-人工別，区別死産率'!S6)*1000</f>
        <v>6.49350649350649</v>
      </c>
      <c r="F18" s="166" t="n">
        <f aca="false">'4　月・自然-人工別，区別死産数'!F18/('4　月・自然-人工別，区別死産数'!F6+'5　月・自然-人工別，区別死産率'!T6)*1000</f>
        <v>7.2992700729927</v>
      </c>
      <c r="G18" s="166" t="n">
        <f aca="false">'4　月・自然-人工別，区別死産数'!G18/('4　月・自然-人工別，区別死産数'!G6+'5　月・自然-人工別，区別死産率'!U6)*1000</f>
        <v>6.25</v>
      </c>
      <c r="H18" s="166" t="n">
        <f aca="false">'4　月・自然-人工別，区別死産数'!H18/('4　月・自然-人工別，区別死産数'!H6+'5　月・自然-人工別，区別死産率'!V6)*1000</f>
        <v>12.5786163522013</v>
      </c>
      <c r="I18" s="166" t="n">
        <f aca="false">'4　月・自然-人工別，区別死産数'!I18/('4　月・自然-人工別，区別死産数'!I6+'5　月・自然-人工別，区別死産率'!W6)*1000</f>
        <v>7.2463768115942</v>
      </c>
      <c r="J18" s="166" t="n">
        <f aca="false">'4　月・自然-人工別，区別死産数'!J18/('4　月・自然-人工別，区別死産数'!J6+'5　月・自然-人工別，区別死産率'!X6)*1000</f>
        <v>11.7647058823529</v>
      </c>
      <c r="K18" s="166" t="n">
        <f aca="false">'4　月・自然-人工別，区別死産数'!K18/('4　月・自然-人工別，区別死産数'!K6+'5　月・自然-人工別，区別死産率'!Y6)*1000</f>
        <v>7.2463768115942</v>
      </c>
      <c r="L18" s="166" t="n">
        <f aca="false">'4　月・自然-人工別，区別死産数'!L18/('4　月・自然-人工別，区別死産数'!L6+'5　月・自然-人工別，区別死産率'!Z6)*1000</f>
        <v>22.5988700564972</v>
      </c>
      <c r="M18" s="166" t="n">
        <f aca="false">'4　月・自然-人工別，区別死産数'!M18/('4　月・自然-人工別，区別死産数'!M6+'5　月・自然-人工別，区別死産率'!AA6)*1000</f>
        <v>36.231884057971</v>
      </c>
      <c r="N18" s="167" t="n">
        <f aca="false">'4　月・自然-人工別，区別死産数'!N18/('4　月・自然-人工別，区別死産数'!N6+'5　月・自然-人工別，区別死産率'!AB6)*1000</f>
        <v>0</v>
      </c>
    </row>
    <row r="19" customFormat="false" ht="19.5" hidden="false" customHeight="true" outlineLevel="0" collapsed="false">
      <c r="A19" s="139" t="s">
        <v>98</v>
      </c>
      <c r="B19" s="163" t="n">
        <f aca="false">'4　月・自然-人工別，区別死産数'!B19/('4　月・自然-人工別，区別死産数'!B7+'5　月・自然-人工別，区別死産率'!P7)*1000</f>
        <v>10.6157112526539</v>
      </c>
      <c r="C19" s="166" t="n">
        <f aca="false">'4　月・自然-人工別，区別死産数'!C19/('4　月・自然-人工別，区別死産数'!C7+'5　月・自然-人工別，区別死産率'!Q7)*1000</f>
        <v>11.5606936416185</v>
      </c>
      <c r="D19" s="166" t="n">
        <f aca="false">'4　月・自然-人工別，区別死産数'!D19/('4　月・自然-人工別，区別死産数'!D7+'5　月・自然-人工別，区別死産率'!R7)*1000</f>
        <v>21.1267605633803</v>
      </c>
      <c r="E19" s="166" t="n">
        <f aca="false">'4　月・自然-人工別，区別死産数'!E19/('4　月・自然-人工別，区別死産数'!E7+'5　月・自然-人工別，区別死産率'!S7)*1000</f>
        <v>28.3687943262411</v>
      </c>
      <c r="F19" s="166" t="n">
        <f aca="false">'4　月・自然-人工別，区別死産数'!F19/('4　月・自然-人工別，区別死産数'!F7+'5　月・自然-人工別，区別死産率'!T7)*1000</f>
        <v>14.1843971631206</v>
      </c>
      <c r="G19" s="166" t="n">
        <f aca="false">'4　月・自然-人工別，区別死産数'!G19/('4　月・自然-人工別，区別死産数'!G7+'5　月・自然-人工別，区別死産率'!U7)*1000</f>
        <v>5.68181818181818</v>
      </c>
      <c r="H19" s="166" t="n">
        <f aca="false">'4　月・自然-人工別，区別死産数'!H19/('4　月・自然-人工別，区別死産数'!H7+'5　月・自然-人工別，区別死産率'!V7)*1000</f>
        <v>0</v>
      </c>
      <c r="I19" s="166" t="n">
        <f aca="false">'4　月・自然-人工別，区別死産数'!I19/('4　月・自然-人工別，区別死産数'!I7+'5　月・自然-人工別，区別死産率'!W7)*1000</f>
        <v>0</v>
      </c>
      <c r="J19" s="166" t="n">
        <f aca="false">'4　月・自然-人工別，区別死産数'!J19/('4　月・自然-人工別，区別死産数'!J7+'5　月・自然-人工別，区別死産率'!X7)*1000</f>
        <v>10.6382978723404</v>
      </c>
      <c r="K19" s="166" t="n">
        <f aca="false">'4　月・自然-人工別，区別死産数'!K19/('4　月・自然-人工別，区別死産数'!K7+'5　月・自然-人工別，区別死産率'!Y7)*1000</f>
        <v>0</v>
      </c>
      <c r="L19" s="166" t="n">
        <f aca="false">'4　月・自然-人工別，区別死産数'!L19/('4　月・自然-人工別，区別死産数'!L7+'5　月・自然-人工別，区別死産率'!Z7)*1000</f>
        <v>17.2413793103448</v>
      </c>
      <c r="M19" s="166" t="n">
        <f aca="false">'4　月・自然-人工別，区別死産数'!M19/('4　月・自然-人工別，区別死産数'!M7+'5　月・自然-人工別，区別死産率'!AA7)*1000</f>
        <v>14.2857142857143</v>
      </c>
      <c r="N19" s="167" t="n">
        <f aca="false">'4　月・自然-人工別，区別死産数'!N19/('4　月・自然-人工別，区別死産数'!N7+'5　月・自然-人工別，区別死産率'!AB7)*1000</f>
        <v>7.2463768115942</v>
      </c>
      <c r="O19" s="64"/>
    </row>
    <row r="20" customFormat="false" ht="19.5" hidden="false" customHeight="true" outlineLevel="0" collapsed="false">
      <c r="A20" s="139" t="s">
        <v>99</v>
      </c>
      <c r="B20" s="163" t="n">
        <f aca="false">'4　月・自然-人工別，区別死産数'!B20/('4　月・自然-人工別，区別死産数'!B8+'5　月・自然-人工別，区別死産率'!P8)*1000</f>
        <v>8.36614173228347</v>
      </c>
      <c r="C20" s="166" t="n">
        <f aca="false">'4　月・自然-人工別，区別死産数'!C20/('4　月・自然-人工別，区別死産数'!C8+'5　月・自然-人工別，区別死産率'!Q8)*1000</f>
        <v>23.121387283237</v>
      </c>
      <c r="D20" s="166" t="n">
        <f aca="false">'4　月・自然-人工別，区別死産数'!D20/('4　月・自然-人工別，区別死産数'!D8+'5　月・自然-人工別，区別死産率'!R8)*1000</f>
        <v>22.0588235294118</v>
      </c>
      <c r="E20" s="166" t="n">
        <f aca="false">'4　月・自然-人工別，区別死産数'!E20/('4　月・自然-人工別，区別死産数'!E8+'5　月・自然-人工別，区別死産率'!S8)*1000</f>
        <v>6.06060606060606</v>
      </c>
      <c r="F20" s="166" t="n">
        <f aca="false">'4　月・自然-人工別，区別死産数'!F20/('4　月・自然-人工別，区別死産数'!F8+'5　月・自然-人工別，区別死産率'!T8)*1000</f>
        <v>5.68181818181818</v>
      </c>
      <c r="G20" s="166" t="n">
        <f aca="false">'4　月・自然-人工別，区別死産数'!G20/('4　月・自然-人工別，区別死産数'!G8+'5　月・自然-人工別，区別死産率'!U8)*1000</f>
        <v>12.0481927710843</v>
      </c>
      <c r="H20" s="166" t="n">
        <f aca="false">'4　月・自然-人工別，区別死産数'!H20/('4　月・自然-人工別，区別死産数'!H8+'5　月・自然-人工別，区別死産率'!V8)*1000</f>
        <v>17.4418604651163</v>
      </c>
      <c r="I20" s="166" t="n">
        <f aca="false">'4　月・自然-人工別，区別死産数'!I20/('4　月・自然-人工別，区別死産数'!I8+'5　月・自然-人工別，区別死産率'!W8)*1000</f>
        <v>5.52486187845304</v>
      </c>
      <c r="J20" s="166" t="n">
        <f aca="false">'4　月・自然-人工別，区別死産数'!J20/('4　月・自然-人工別，区別死産数'!J8+'5　月・自然-人工別，区別死産率'!X8)*1000</f>
        <v>0</v>
      </c>
      <c r="K20" s="166" t="n">
        <f aca="false">'4　月・自然-人工別，区別死産数'!K20/('4　月・自然-人工別，区別死産数'!K8+'5　月・自然-人工別，区別死産率'!Y8)*1000</f>
        <v>5.12820512820513</v>
      </c>
      <c r="L20" s="166" t="n">
        <f aca="false">'4　月・自然-人工別，区別死産数'!L20/('4　月・自然-人工別，区別死産数'!L8+'5　月・自然-人工別，区別死産率'!Z8)*1000</f>
        <v>5.26315789473684</v>
      </c>
      <c r="M20" s="166" t="n">
        <f aca="false">'4　月・自然-人工別，区別死産数'!M20/('4　月・自然-人工別，区別死産数'!M8+'5　月・自然-人工別，区別死産率'!AA8)*1000</f>
        <v>0</v>
      </c>
      <c r="N20" s="167" t="n">
        <f aca="false">'4　月・自然-人工別，区別死産数'!N20/('4　月・自然-人工別，区別死産数'!N8+'5　月・自然-人工別，区別死産率'!AB8)*1000</f>
        <v>0</v>
      </c>
      <c r="O20" s="93"/>
      <c r="P20" s="148"/>
      <c r="Q20" s="148"/>
      <c r="R20" s="148"/>
      <c r="S20" s="148"/>
      <c r="T20" s="148"/>
      <c r="U20" s="148"/>
      <c r="V20" s="148"/>
      <c r="W20" s="148"/>
      <c r="X20" s="148"/>
      <c r="Y20" s="148"/>
      <c r="Z20" s="148"/>
      <c r="AA20" s="148"/>
      <c r="AB20" s="148"/>
      <c r="AC20" s="148"/>
      <c r="AD20" s="148"/>
      <c r="AE20" s="148"/>
      <c r="AF20" s="148"/>
      <c r="AG20" s="148"/>
      <c r="AH20" s="148"/>
      <c r="AI20" s="148"/>
      <c r="AJ20" s="148"/>
      <c r="AK20" s="148"/>
      <c r="AL20" s="148"/>
      <c r="AM20" s="148"/>
      <c r="AN20" s="148"/>
      <c r="AO20" s="148"/>
      <c r="AP20" s="148"/>
      <c r="AQ20" s="148"/>
      <c r="AR20" s="148"/>
      <c r="AS20" s="148"/>
      <c r="AT20" s="148"/>
      <c r="AU20" s="148"/>
      <c r="AV20" s="148"/>
      <c r="AW20" s="148"/>
      <c r="AX20" s="148"/>
      <c r="AY20" s="148"/>
      <c r="AZ20" s="148"/>
      <c r="BA20" s="148"/>
      <c r="BB20" s="148"/>
      <c r="BC20" s="148"/>
      <c r="BD20" s="148"/>
      <c r="BE20" s="148"/>
      <c r="BF20" s="148"/>
      <c r="BG20" s="148"/>
      <c r="BH20" s="148"/>
      <c r="BI20" s="148"/>
      <c r="BJ20" s="148"/>
      <c r="BK20" s="148"/>
      <c r="BL20" s="148"/>
      <c r="BM20" s="148"/>
      <c r="BN20" s="148"/>
      <c r="BO20" s="148"/>
      <c r="BP20" s="148"/>
      <c r="BQ20" s="148"/>
      <c r="BR20" s="148"/>
      <c r="BS20" s="148"/>
      <c r="BT20" s="148"/>
      <c r="BU20" s="148"/>
      <c r="BV20" s="148"/>
      <c r="BW20" s="148"/>
      <c r="BX20" s="148"/>
      <c r="BY20" s="148"/>
      <c r="BZ20" s="148"/>
      <c r="CA20" s="148"/>
      <c r="CB20" s="148"/>
      <c r="CC20" s="148"/>
    </row>
    <row r="21" customFormat="false" ht="19.5" hidden="false" customHeight="true" outlineLevel="0" collapsed="false">
      <c r="A21" s="139" t="s">
        <v>100</v>
      </c>
      <c r="B21" s="162" t="n">
        <f aca="false">'4　月・自然-人工別，区別死産数'!B21/('4　月・自然-人工別，区別死産数'!B9+'5　月・自然-人工別，区別死産率'!P9)*1000</f>
        <v>9.73654066437572</v>
      </c>
      <c r="C21" s="166" t="n">
        <f aca="false">'4　月・自然-人工別，区別死産数'!C21/('4　月・自然-人工別，区別死産数'!C9+'5　月・自然-人工別，区別死産率'!Q9)*1000</f>
        <v>13.6986301369863</v>
      </c>
      <c r="D21" s="166" t="n">
        <f aca="false">'4　月・自然-人工別，区別死産数'!D21/('4　月・自然-人工別，区別死産数'!D9+'5　月・自然-人工別，区別死産率'!R9)*1000</f>
        <v>0</v>
      </c>
      <c r="E21" s="166" t="n">
        <f aca="false">'4　月・自然-人工別，区別死産数'!E21/('4　月・自然-人工別，区別死産数'!E9+'5　月・自然-人工別，区別死産率'!S9)*1000</f>
        <v>7.8125</v>
      </c>
      <c r="F21" s="166" t="n">
        <f aca="false">'4　月・自然-人工別，区別死産数'!F21/('4　月・自然-人工別，区別死産数'!F9+'5　月・自然-人工別，区別死産率'!T9)*1000</f>
        <v>14.2857142857143</v>
      </c>
      <c r="G21" s="166" t="n">
        <f aca="false">'4　月・自然-人工別，区別死産数'!G21/('4　月・自然-人工別，区別死産数'!G9+'5　月・自然-人工別，区別死産率'!U9)*1000</f>
        <v>7.04225352112676</v>
      </c>
      <c r="H21" s="166" t="n">
        <f aca="false">'4　月・自然-人工別，区別死産数'!H21/('4　月・自然-人工別，区別死産数'!H9+'5　月・自然-人工別，区別死産率'!V9)*1000</f>
        <v>7.09219858156028</v>
      </c>
      <c r="I21" s="166" t="n">
        <f aca="false">'4　月・自然-人工別，区別死産数'!I21/('4　月・自然-人工別，区別死産数'!I9+'5　月・自然-人工別，区別死産率'!W9)*1000</f>
        <v>6.84931506849315</v>
      </c>
      <c r="J21" s="166" t="n">
        <f aca="false">'4　月・自然-人工別，区別死産数'!J21/('4　月・自然-人工別，区別死産数'!J9+'5　月・自然-人工別，区別死産率'!X9)*1000</f>
        <v>13.4228187919463</v>
      </c>
      <c r="K21" s="166" t="n">
        <f aca="false">'4　月・自然-人工別，区別死産数'!K21/('4　月・自然-人工別，区別死産数'!K9+'5　月・自然-人工別，区別死産率'!Y9)*1000</f>
        <v>14.1843971631206</v>
      </c>
      <c r="L21" s="166" t="n">
        <f aca="false">'4　月・自然-人工別，区別死産数'!L21/('4　月・自然-人工別，区別死産数'!L9+'5　月・自然-人工別，区別死産率'!Z9)*1000</f>
        <v>5.84795321637427</v>
      </c>
      <c r="M21" s="166" t="n">
        <f aca="false">'4　月・自然-人工別，区別死産数'!M21/('4　月・自然-人工別，区別死産数'!M9+'5　月・自然-人工別，区別死産率'!AA9)*1000</f>
        <v>18.75</v>
      </c>
      <c r="N21" s="167" t="n">
        <f aca="false">'4　月・自然-人工別，区別死産数'!N21/('4　月・自然-人工別，区別死産数'!N9+'5　月・自然-人工別，区別死産率'!AB9)*1000</f>
        <v>7.5187969924812</v>
      </c>
      <c r="O21" s="93"/>
    </row>
    <row r="22" customFormat="false" ht="19.5" hidden="false" customHeight="true" outlineLevel="0" collapsed="false">
      <c r="A22" s="139" t="s">
        <v>101</v>
      </c>
      <c r="B22" s="162" t="n">
        <f aca="false">'4　月・自然-人工別，区別死産数'!B22/('4　月・自然-人工別，区別死産数'!B10+'5　月・自然-人工別，区別死産率'!P10)*1000</f>
        <v>11.8168389955687</v>
      </c>
      <c r="C22" s="166" t="n">
        <f aca="false">'4　月・自然-人工別，区別死産数'!C22/('4　月・自然-人工別，区別死産数'!C10+'5　月・自然-人工別，区別死産率'!Q10)*1000</f>
        <v>18.5185185185185</v>
      </c>
      <c r="D22" s="166" t="n">
        <f aca="false">'4　月・自然-人工別，区別死産数'!D22/('4　月・自然-人工別，区別死産数'!D10+'5　月・自然-人工別，区別死産率'!R10)*1000</f>
        <v>0</v>
      </c>
      <c r="E22" s="166" t="n">
        <f aca="false">'4　月・自然-人工別，区別死産数'!E22/('4　月・自然-人工別，区別死産数'!E10+'5　月・自然-人工別，区別死産率'!S10)*1000</f>
        <v>19.2307692307692</v>
      </c>
      <c r="F22" s="166" t="n">
        <f aca="false">'4　月・自然-人工別，区別死産数'!F22/('4　月・自然-人工別，区別死産数'!F10+'5　月・自然-人工別，区別死産率'!T10)*1000</f>
        <v>0</v>
      </c>
      <c r="G22" s="166" t="n">
        <f aca="false">'4　月・自然-人工別，区別死産数'!G22/('4　月・自然-人工別，区別死産数'!G10+'5　月・自然-人工別，区別死産率'!U10)*1000</f>
        <v>23.8095238095238</v>
      </c>
      <c r="H22" s="166" t="n">
        <f aca="false">'4　月・自然-人工別，区別死産数'!H22/('4　月・自然-人工別，区別死産数'!H10+'5　月・自然-人工別，区別死産率'!V10)*1000</f>
        <v>38.4615384615385</v>
      </c>
      <c r="I22" s="166" t="n">
        <f aca="false">'4　月・自然-人工別，区別死産数'!I22/('4　月・自然-人工別，区別死産数'!I10+'5　月・自然-人工別，区別死産率'!W10)*1000</f>
        <v>20</v>
      </c>
      <c r="J22" s="166" t="n">
        <f aca="false">'4　月・自然-人工別，区別死産数'!J22/('4　月・自然-人工別，区別死産数'!J10+'5　月・自然-人工別，区別死産率'!X10)*1000</f>
        <v>12.1951219512195</v>
      </c>
      <c r="K22" s="166" t="n">
        <f aca="false">'4　月・自然-人工別，区別死産数'!K22/('4　月・自然-人工別，区別死産数'!K10+'5　月・自然-人工別，区別死産率'!Y10)*1000</f>
        <v>14.7058823529412</v>
      </c>
      <c r="L22" s="166" t="n">
        <f aca="false">'4　月・自然-人工別，区別死産数'!L22/('4　月・自然-人工別，区別死産数'!L10+'5　月・自然-人工別，区別死産率'!Z10)*1000</f>
        <v>0</v>
      </c>
      <c r="M22" s="166" t="n">
        <f aca="false">'4　月・自然-人工別，区別死産数'!M22/('4　月・自然-人工別，区別死産数'!M10+'5　月・自然-人工別，区別死産率'!AA10)*1000</f>
        <v>0</v>
      </c>
      <c r="N22" s="167" t="n">
        <f aca="false">'4　月・自然-人工別，区別死産数'!N22/('4　月・自然-人工別，区別死産数'!N10+'5　月・自然-人工別，区別死産率'!AB10)*1000</f>
        <v>0</v>
      </c>
      <c r="O22" s="93"/>
      <c r="P22" s="106"/>
      <c r="Q22" s="106"/>
      <c r="R22" s="106"/>
      <c r="S22" s="106"/>
      <c r="T22" s="106"/>
      <c r="U22" s="106"/>
      <c r="V22" s="106"/>
      <c r="W22" s="106"/>
      <c r="X22" s="106"/>
      <c r="Y22" s="106"/>
      <c r="Z22" s="106"/>
      <c r="AA22" s="106"/>
      <c r="AB22" s="106"/>
      <c r="AC22" s="106"/>
      <c r="AD22" s="106"/>
    </row>
    <row r="23" customFormat="false" ht="19.5" hidden="false" customHeight="true" outlineLevel="0" collapsed="false">
      <c r="A23" s="139" t="s">
        <v>102</v>
      </c>
      <c r="B23" s="162" t="n">
        <f aca="false">'4　月・自然-人工別，区別死産数'!B23/('4　月・自然-人工別，区別死産数'!B11+'5　月・自然-人工別，区別死産率'!P11)*1000</f>
        <v>9.30773705642816</v>
      </c>
      <c r="C23" s="166" t="n">
        <f aca="false">'4　月・自然-人工別，区別死産数'!C23/('4　月・自然-人工別，区別死産数'!C11+'5　月・自然-人工別，区別死産率'!Q11)*1000</f>
        <v>5.78034682080925</v>
      </c>
      <c r="D23" s="166" t="n">
        <f aca="false">'4　月・自然-人工別，区別死産数'!D23/('4　月・自然-人工別，区別死産数'!D11+'5　月・自然-人工別，区別死産率'!R11)*1000</f>
        <v>0</v>
      </c>
      <c r="E23" s="166" t="n">
        <f aca="false">'4　月・自然-人工別，区別死産数'!E23/('4　月・自然-人工別，区別死産数'!E11+'5　月・自然-人工別，区別死産率'!S11)*1000</f>
        <v>13.8888888888889</v>
      </c>
      <c r="F23" s="166" t="n">
        <f aca="false">'4　月・自然-人工別，区別死産数'!F23/('4　月・自然-人工別，区別死産数'!F11+'5　月・自然-人工別，区別死産率'!T11)*1000</f>
        <v>14.5985401459854</v>
      </c>
      <c r="G23" s="166" t="n">
        <f aca="false">'4　月・自然-人工別，区別死産数'!G23/('4　月・自然-人工別，区別死産数'!G11+'5　月・自然-人工別，区別死産率'!U11)*1000</f>
        <v>14.4927536231884</v>
      </c>
      <c r="H23" s="166" t="n">
        <f aca="false">'4　月・自然-人工別，区別死産数'!H23/('4　月・自然-人工別，区別死産数'!H11+'5　月・自然-人工別，区別死産率'!V11)*1000</f>
        <v>0</v>
      </c>
      <c r="I23" s="166" t="n">
        <f aca="false">'4　月・自然-人工別，区別死産数'!I23/('4　月・自然-人工別，区別死産数'!I11+'5　月・自然-人工別，区別死産率'!W11)*1000</f>
        <v>6.84931506849315</v>
      </c>
      <c r="J23" s="166" t="n">
        <f aca="false">'4　月・自然-人工別，区別死産数'!J23/('4　月・自然-人工別，区別死産数'!J11+'5　月・自然-人工別，区別死産率'!X11)*1000</f>
        <v>6.45161290322581</v>
      </c>
      <c r="K23" s="166" t="n">
        <f aca="false">'4　月・自然-人工別，区別死産数'!K23/('4　月・自然-人工別，区別死産数'!K11+'5　月・自然-人工別，区別死産率'!Y11)*1000</f>
        <v>24</v>
      </c>
      <c r="L23" s="166" t="n">
        <f aca="false">'4　月・自然-人工別，区別死産数'!L23/('4　月・自然-人工別，区別死産数'!L11+'5　月・自然-人工別，区別死産率'!Z11)*1000</f>
        <v>0</v>
      </c>
      <c r="M23" s="166" t="n">
        <f aca="false">'4　月・自然-人工別，区別死産数'!M23/('4　月・自然-人工別，区別死産数'!M11+'5　月・自然-人工別，区別死産率'!AA11)*1000</f>
        <v>15.2671755725191</v>
      </c>
      <c r="N23" s="167" t="n">
        <f aca="false">'4　月・自然-人工別，区別死産数'!N23/('4　月・自然-人工別，区別死産数'!N11+'5　月・自然-人工別，区別死産率'!AB11)*1000</f>
        <v>15.748031496063</v>
      </c>
      <c r="O23" s="93"/>
    </row>
    <row r="24" customFormat="false" ht="19.5" hidden="false" customHeight="true" outlineLevel="0" collapsed="false">
      <c r="A24" s="139" t="s">
        <v>103</v>
      </c>
      <c r="B24" s="162" t="n">
        <f aca="false">'4　月・自然-人工別，区別死産数'!B24/('4　月・自然-人工別，区別死産数'!B12+'5　月・自然-人工別，区別死産率'!P12)*1000</f>
        <v>4.58715596330275</v>
      </c>
      <c r="C24" s="166" t="n">
        <f aca="false">'4　月・自然-人工別，区別死産数'!C24/('4　月・自然-人工別，区別死産数'!C12+'5　月・自然-人工別，区別死産率'!Q12)*1000</f>
        <v>0</v>
      </c>
      <c r="D24" s="166" t="n">
        <f aca="false">'4　月・自然-人工別，区別死産数'!D24/('4　月・自然-人工別，区別死産数'!D12+'5　月・自然-人工別，区別死産率'!R12)*1000</f>
        <v>0</v>
      </c>
      <c r="E24" s="166" t="n">
        <f aca="false">'4　月・自然-人工別，区別死産数'!E24/('4　月・自然-人工別，区別死産数'!E12+'5　月・自然-人工別，区別死産率'!S12)*1000</f>
        <v>0</v>
      </c>
      <c r="F24" s="166" t="n">
        <f aca="false">'4　月・自然-人工別，区別死産数'!F24/('4　月・自然-人工別，区別死産数'!F12+'5　月・自然-人工別，区別死産率'!T12)*1000</f>
        <v>0</v>
      </c>
      <c r="G24" s="166" t="n">
        <f aca="false">'4　月・自然-人工別，区別死産数'!G24/('4　月・自然-人工別，区別死産数'!G12+'5　月・自然-人工別，区別死産率'!U12)*1000</f>
        <v>17.2413793103448</v>
      </c>
      <c r="H24" s="166" t="n">
        <f aca="false">'4　月・自然-人工別，区別死産数'!H24/('4　月・自然-人工別，区別死産数'!H12+'5　月・自然-人工別，区別死産率'!V12)*1000</f>
        <v>0</v>
      </c>
      <c r="I24" s="166" t="n">
        <f aca="false">'4　月・自然-人工別，区別死産数'!I24/('4　月・自然-人工別，区別死産数'!I12+'5　月・自然-人工別，区別死産率'!W12)*1000</f>
        <v>0</v>
      </c>
      <c r="J24" s="166" t="n">
        <f aca="false">'4　月・自然-人工別，区別死産数'!J24/('4　月・自然-人工別，区別死産数'!J12+'5　月・自然-人工別，区別死産率'!X12)*1000</f>
        <v>15.625</v>
      </c>
      <c r="K24" s="166" t="n">
        <f aca="false">'4　月・自然-人工別，区別死産数'!K24/('4　月・自然-人工別，区別死産数'!K12+'5　月・自然-人工別，区別死産率'!Y12)*1000</f>
        <v>0</v>
      </c>
      <c r="L24" s="166" t="n">
        <f aca="false">'4　月・自然-人工別，区別死産数'!L24/('4　月・自然-人工別，区別死産数'!L12+'5　月・自然-人工別，区別死産率'!Z12)*1000</f>
        <v>18.5185185185185</v>
      </c>
      <c r="M24" s="166" t="n">
        <f aca="false">'4　月・自然-人工別，区別死産数'!M24/('4　月・自然-人工別，区別死産数'!M12+'5　月・自然-人工別，区別死産率'!AA12)*1000</f>
        <v>0</v>
      </c>
      <c r="N24" s="167" t="n">
        <f aca="false">'4　月・自然-人工別，区別死産数'!N24/('4　月・自然-人工別，区別死産数'!N12+'5　月・自然-人工別，区別死産率'!AB12)*1000</f>
        <v>0</v>
      </c>
      <c r="O24" s="93"/>
    </row>
    <row r="25" customFormat="false" ht="19.5" hidden="false" customHeight="true" outlineLevel="0" collapsed="false">
      <c r="A25" s="139" t="s">
        <v>104</v>
      </c>
      <c r="B25" s="162" t="n">
        <f aca="false">'4　月・自然-人工別，区別死産数'!B25/('4　月・自然-人工別，区別死産数'!B13+'5　月・自然-人工別，区別死産率'!P13)*1000</f>
        <v>18.0722891566265</v>
      </c>
      <c r="C25" s="166" t="n">
        <f aca="false">'4　月・自然-人工別，区別死産数'!C25/('4　月・自然-人工別，区別死産数'!C13+'5　月・自然-人工別，区別死産率'!Q13)*1000</f>
        <v>22.2222222222222</v>
      </c>
      <c r="D25" s="166" t="n">
        <f aca="false">'4　月・自然-人工別，区別死産数'!D25/('4　月・自然-人工別，区別死産数'!D13+'5　月・自然-人工別，区別死産率'!R13)*1000</f>
        <v>21.7391304347826</v>
      </c>
      <c r="E25" s="166" t="n">
        <f aca="false">'4　月・自然-人工別，区別死産数'!E25/('4　月・自然-人工別，区別死産数'!E13+'5　月・自然-人工別，区別死産率'!S13)*1000</f>
        <v>0</v>
      </c>
      <c r="F25" s="166" t="n">
        <f aca="false">'4　月・自然-人工別，区別死産数'!F25/('4　月・自然-人工別，区別死産数'!F13+'5　月・自然-人工別，区別死産率'!T13)*1000</f>
        <v>0</v>
      </c>
      <c r="G25" s="166" t="n">
        <f aca="false">'4　月・自然-人工別，区別死産数'!G25/('4　月・自然-人工別，区別死産数'!G13+'5　月・自然-人工別，区別死産率'!U13)*1000</f>
        <v>18.5185185185185</v>
      </c>
      <c r="H25" s="166" t="n">
        <f aca="false">'4　月・自然-人工別，区別死産数'!H25/('4　月・自然-人工別，区別死産数'!H13+'5　月・自然-人工別，区別死産率'!V13)*1000</f>
        <v>17.2413793103448</v>
      </c>
      <c r="I25" s="166" t="n">
        <f aca="false">'4　月・自然-人工別，区別死産数'!I25/('4　月・自然-人工別，区別死産数'!I13+'5　月・自然-人工別，区別死産率'!W13)*1000</f>
        <v>0</v>
      </c>
      <c r="J25" s="166" t="n">
        <f aca="false">'4　月・自然-人工別，区別死産数'!J25/('4　月・自然-人工別，区別死産数'!J13+'5　月・自然-人工別，区別死産率'!X13)*1000</f>
        <v>40.8163265306122</v>
      </c>
      <c r="K25" s="166" t="n">
        <f aca="false">'4　月・自然-人工別，区別死産数'!K25/('4　月・自然-人工別，区別死産数'!K13+'5　月・自然-人工別，区別死産率'!Y13)*1000</f>
        <v>31.25</v>
      </c>
      <c r="L25" s="166" t="n">
        <f aca="false">'4　月・自然-人工別，区別死産数'!L25/('4　月・自然-人工別，区別死産数'!L13+'5　月・自然-人工別，区別死産率'!Z13)*1000</f>
        <v>16.9491525423729</v>
      </c>
      <c r="M25" s="166" t="n">
        <f aca="false">'4　月・自然-人工別，区別死産数'!M25/('4　月・自然-人工別，区別死産数'!M13+'5　月・自然-人工別，区別死産率'!AA13)*1000</f>
        <v>0</v>
      </c>
      <c r="N25" s="167" t="n">
        <f aca="false">'4　月・自然-人工別，区別死産数'!N25/('4　月・自然-人工別，区別死産数'!N13+'5　月・自然-人工別，区別死産率'!AB13)*1000</f>
        <v>45.4545454545455</v>
      </c>
      <c r="O25" s="93"/>
    </row>
    <row r="26" customFormat="false" ht="19.5" hidden="false" customHeight="true" outlineLevel="0" collapsed="false">
      <c r="A26" s="139" t="s">
        <v>105</v>
      </c>
      <c r="B26" s="162" t="n">
        <f aca="false">'4　月・自然-人工別，区別死産数'!B26/('4　月・自然-人工別，区別死産数'!B14+'5　月・自然-人工別，区別死産率'!P14)*1000</f>
        <v>10.828025477707</v>
      </c>
      <c r="C26" s="166" t="n">
        <f aca="false">'4　月・自然-人工別，区別死産数'!C26/('4　月・自然-人工別，区別死産数'!C14+'5　月・自然-人工別，区別死産率'!Q14)*1000</f>
        <v>14.4927536231884</v>
      </c>
      <c r="D26" s="166" t="n">
        <f aca="false">'4　月・自然-人工別，区別死産数'!D26/('4　月・自然-人工別，区別死産数'!D14+'5　月・自然-人工別，区別死産率'!R14)*1000</f>
        <v>8.54700854700855</v>
      </c>
      <c r="E26" s="166" t="n">
        <f aca="false">'4　月・自然-人工別，区別死産数'!E26/('4　月・自然-人工別，区別死産数'!E14+'5　月・自然-人工別，区別死産率'!S14)*1000</f>
        <v>8.19672131147541</v>
      </c>
      <c r="F26" s="166" t="n">
        <f aca="false">'4　月・自然-人工別，区別死産数'!F26/('4　月・自然-人工別，区別死産数'!F14+'5　月・自然-人工別，区別死産率'!T14)*1000</f>
        <v>0</v>
      </c>
      <c r="G26" s="166" t="n">
        <f aca="false">'4　月・自然-人工別，区別死産数'!G26/('4　月・自然-人工別，区別死産数'!G14+'5　月・自然-人工別，区別死産率'!U14)*1000</f>
        <v>20.5479452054795</v>
      </c>
      <c r="H26" s="166" t="n">
        <f aca="false">'4　月・自然-人工別，区別死産数'!H26/('4　月・自然-人工別，区別死産数'!H14+'5　月・自然-人工別，区別死産率'!V14)*1000</f>
        <v>7.40740740740741</v>
      </c>
      <c r="I26" s="166" t="n">
        <f aca="false">'4　月・自然-人工別，区別死産数'!I26/('4　月・自然-人工別，区別死産数'!I14+'5　月・自然-人工別，区別死産率'!W14)*1000</f>
        <v>0</v>
      </c>
      <c r="J26" s="166" t="n">
        <f aca="false">'4　月・自然-人工別，区別死産数'!J26/('4　月・自然-人工別，区別死産数'!J14+'5　月・自然-人工別，区別死産率'!X14)*1000</f>
        <v>21.7391304347826</v>
      </c>
      <c r="K26" s="166" t="n">
        <f aca="false">'4　月・自然-人工別，区別死産数'!K26/('4　月・自然-人工別，区別死産数'!K14+'5　月・自然-人工別，区別死産率'!Y14)*1000</f>
        <v>6.89655172413793</v>
      </c>
      <c r="L26" s="166" t="n">
        <f aca="false">'4　月・自然-人工別，区別死産数'!L26/('4　月・自然-人工別，区別死産数'!L14+'5　月・自然-人工別，区別死産率'!Z14)*1000</f>
        <v>16.1290322580645</v>
      </c>
      <c r="M26" s="166" t="n">
        <f aca="false">'4　月・自然-人工別，区別死産数'!M26/('4　月・自然-人工別，区別死産数'!M14+'5　月・自然-人工別，区別死産率'!AA14)*1000</f>
        <v>25.6410256410256</v>
      </c>
      <c r="N26" s="167" t="n">
        <f aca="false">'4　月・自然-人工別，区別死産数'!N26/('4　月・自然-人工別，区別死産数'!N14+'5　月・自然-人工別，区別死産率'!AB14)*1000</f>
        <v>0</v>
      </c>
      <c r="O26" s="93"/>
    </row>
    <row r="27" customFormat="false" ht="19.5" hidden="false" customHeight="true" outlineLevel="0" collapsed="false">
      <c r="A27" s="139" t="s">
        <v>106</v>
      </c>
      <c r="B27" s="162" t="n">
        <f aca="false">'4　月・自然-人工別，区別死産数'!B27/('4　月・自然-人工別，区別死産数'!B15+'5　月・自然-人工別，区別死産率'!P15)*1000</f>
        <v>8.48484848484849</v>
      </c>
      <c r="C27" s="166" t="n">
        <f aca="false">'4　月・自然-人工別，区別死産数'!C27/('4　月・自然-人工別，区別死産数'!C15+'5　月・自然-人工別，区別死産率'!Q15)*1000</f>
        <v>14.4927536231884</v>
      </c>
      <c r="D27" s="166" t="n">
        <f aca="false">'4　月・自然-人工別，区別死産数'!D27/('4　月・自然-人工別，区別死産数'!D15+'5　月・自然-人工別，区別死産率'!R15)*1000</f>
        <v>0</v>
      </c>
      <c r="E27" s="166" t="n">
        <f aca="false">'4　月・自然-人工別，区別死産数'!E27/('4　月・自然-人工別，区別死産数'!E15+'5　月・自然-人工別，区別死産率'!S15)*1000</f>
        <v>12.8205128205128</v>
      </c>
      <c r="F27" s="166" t="n">
        <f aca="false">'4　月・自然-人工別，区別死産数'!F27/('4　月・自然-人工別，区別死産数'!F15+'5　月・自然-人工別，区別死産率'!T15)*1000</f>
        <v>0</v>
      </c>
      <c r="G27" s="166" t="n">
        <f aca="false">'4　月・自然-人工別，区別死産数'!G27/('4　月・自然-人工別，区別死産数'!G15+'5　月・自然-人工別，区別死産率'!U15)*1000</f>
        <v>13.3333333333333</v>
      </c>
      <c r="H27" s="166" t="n">
        <f aca="false">'4　月・自然-人工別，区別死産数'!H27/('4　月・自然-人工別，区別死産数'!H15+'5　月・自然-人工別，区別死産率'!V15)*1000</f>
        <v>20.4081632653061</v>
      </c>
      <c r="I27" s="166" t="n">
        <f aca="false">'4　月・自然-人工別，区別死産数'!I27/('4　月・自然-人工別，区別死産数'!I15+'5　月・自然-人工別，区別死産率'!W15)*1000</f>
        <v>0</v>
      </c>
      <c r="J27" s="166" t="n">
        <f aca="false">'4　月・自然-人工別，区別死産数'!J27/('4　月・自然-人工別，区別死産数'!J15+'5　月・自然-人工別，区別死産率'!X15)*1000</f>
        <v>0</v>
      </c>
      <c r="K27" s="166" t="n">
        <f aca="false">'4　月・自然-人工別，区別死産数'!K27/('4　月・自然-人工別，区別死産数'!K15+'5　月・自然-人工別，区別死産率'!Y15)*1000</f>
        <v>0</v>
      </c>
      <c r="L27" s="166" t="n">
        <f aca="false">'4　月・自然-人工別，区別死産数'!L27/('4　月・自然-人工別，区別死産数'!L15+'5　月・自然-人工別，区別死産率'!Z15)*1000</f>
        <v>0</v>
      </c>
      <c r="M27" s="166" t="n">
        <f aca="false">'4　月・自然-人工別，区別死産数'!M27/('4　月・自然-人工別，区別死産数'!M15+'5　月・自然-人工別，区別死産率'!AA15)*1000</f>
        <v>12.6582278481013</v>
      </c>
      <c r="N27" s="167" t="n">
        <f aca="false">'4　月・自然-人工別，区別死産数'!N27/('4　月・自然-人工別，区別死産数'!N15+'5　月・自然-人工別，区別死産率'!AB15)*1000</f>
        <v>35.7142857142857</v>
      </c>
      <c r="O27" s="93"/>
    </row>
    <row r="28" customFormat="false" ht="19.5" hidden="false" customHeight="true" outlineLevel="0" collapsed="false">
      <c r="A28" s="145"/>
      <c r="B28" s="146" t="s">
        <v>113</v>
      </c>
      <c r="C28" s="146"/>
      <c r="D28" s="146"/>
      <c r="E28" s="146"/>
      <c r="F28" s="146"/>
      <c r="G28" s="146"/>
      <c r="H28" s="146"/>
      <c r="I28" s="146"/>
      <c r="J28" s="146"/>
      <c r="K28" s="146"/>
      <c r="L28" s="146"/>
      <c r="M28" s="146"/>
      <c r="N28" s="146"/>
      <c r="O28" s="93"/>
    </row>
    <row r="29" customFormat="false" ht="19.5" hidden="false" customHeight="true" outlineLevel="0" collapsed="false">
      <c r="A29" s="139" t="s">
        <v>7</v>
      </c>
      <c r="B29" s="162" t="n">
        <f aca="false">'4　月・自然-人工別，区別死産数'!B29/('4　月・自然-人工別，区別死産数'!B5+'5　月・自然-人工別，区別死産率'!P5)*1000</f>
        <v>15.3008680300132</v>
      </c>
      <c r="C29" s="162" t="n">
        <f aca="false">'4　月・自然-人工別，区別死産数'!C29/('4　月・自然-人工別，区別死産数'!C5+'5　月・自然-人工別，区別死産率'!Q5)*1000</f>
        <v>17.948717948718</v>
      </c>
      <c r="D29" s="162" t="n">
        <f aca="false">'4　月・自然-人工別，区別死産数'!D29/('4　月・自然-人工別，区別死産数'!D5+'5　月・自然-人工別，区別死産率'!R5)*1000</f>
        <v>9.19117647058824</v>
      </c>
      <c r="E29" s="162" t="n">
        <f aca="false">'4　月・自然-人工別，区別死産数'!E29/('4　月・自然-人工別，区別死産数'!E5+'5　月・自然-人工別，区別死産率'!S5)*1000</f>
        <v>12.6811594202899</v>
      </c>
      <c r="F29" s="162" t="n">
        <f aca="false">'4　月・自然-人工別，区別死産数'!F29/('4　月・自然-人工別，区別死産数'!F5+'5　月・自然-人工別，区別死産率'!T5)*1000</f>
        <v>12.8558310376492</v>
      </c>
      <c r="G29" s="162" t="n">
        <f aca="false">'4　月・自然-人工別，区別死産数'!G29/('4　月・自然-人工別，区別死産数'!G5+'5　月・自然-人工別，区別死産率'!U5)*1000</f>
        <v>12.9645635263613</v>
      </c>
      <c r="H29" s="162" t="n">
        <f aca="false">'4　月・自然-人工別，区別死産数'!H29/('4　月・自然-人工別，区別死産数'!H5+'5　月・自然-人工別，区別死産率'!V5)*1000</f>
        <v>16.6666666666667</v>
      </c>
      <c r="I29" s="162" t="n">
        <f aca="false">'4　月・自然-人工別，区別死産数'!I29/('4　月・自然-人工別，区別死産数'!I5+'5　月・自然-人工別，区別死産率'!W5)*1000</f>
        <v>15.6521739130435</v>
      </c>
      <c r="J29" s="162" t="n">
        <f aca="false">'4　月・自然-人工別，区別死産数'!J29/('4　月・自然-人工別，区別死産数'!J5+'5　月・自然-人工別，区別死産率'!X5)*1000</f>
        <v>16.7597765363129</v>
      </c>
      <c r="K29" s="162" t="n">
        <f aca="false">'4　月・自然-人工別，区別死産数'!K29/('4　月・自然-人工別，区別死産数'!K5+'5　月・自然-人工別，区別死産率'!Y5)*1000</f>
        <v>10.8108108108108</v>
      </c>
      <c r="L29" s="162" t="n">
        <f aca="false">'4　月・自然-人工別，区別死産数'!L29/('4　月・自然-人工別，区別死産数'!L5+'5　月・自然-人工別，区別死産率'!Z5)*1000</f>
        <v>22.9508196721311</v>
      </c>
      <c r="M29" s="162" t="n">
        <f aca="false">'4　月・自然-人工別，区別死産数'!M29/('4　月・自然-人工別，区別死産数'!M5+'5　月・自然-人工別，区別死産率'!AA5)*1000</f>
        <v>16.8381665107577</v>
      </c>
      <c r="N29" s="168" t="n">
        <f aca="false">'4　月・自然-人工別，区別死産数'!N29/('4　月・自然-人工別，区別死産数'!N5+'5　月・自然-人工別，区別死産率'!AB5)*1000</f>
        <v>17.2413793103448</v>
      </c>
      <c r="O29" s="93"/>
    </row>
    <row r="30" customFormat="false" ht="19.5" hidden="false" customHeight="true" outlineLevel="0" collapsed="false">
      <c r="A30" s="139" t="s">
        <v>97</v>
      </c>
      <c r="B30" s="162" t="n">
        <f aca="false">'4　月・自然-人工別，区別死産数'!B30/('4　月・自然-人工別，区別死産数'!B6+'5　月・自然-人工別，区別死産率'!P6)*1000</f>
        <v>31.815688425672</v>
      </c>
      <c r="C30" s="166" t="n">
        <f aca="false">'4　月・自然-人工別，区別死産数'!C30/('4　月・自然-人工別，区別死産数'!C6+'5　月・自然-人工別，区別死産率'!Q6)*1000</f>
        <v>55.1724137931034</v>
      </c>
      <c r="D30" s="166" t="n">
        <f aca="false">'4　月・自然-人工別，区別死産数'!D30/('4　月・自然-人工別，区別死産数'!D6+'5　月・自然-人工別，区別死産率'!R6)*1000</f>
        <v>18.9873417721519</v>
      </c>
      <c r="E30" s="166" t="n">
        <f aca="false">'4　月・自然-人工別，区別死産数'!E30/('4　月・自然-人工別，区別死産数'!E6+'5　月・自然-人工別，区別死産率'!S6)*1000</f>
        <v>19.4805194805195</v>
      </c>
      <c r="F30" s="166" t="n">
        <f aca="false">'4　月・自然-人工別，区別死産数'!F30/('4　月・自然-人工別，区別死産数'!F6+'5　月・自然-人工別，区別死産率'!T6)*1000</f>
        <v>21.8978102189781</v>
      </c>
      <c r="G30" s="166" t="n">
        <f aca="false">'4　月・自然-人工別，区別死産数'!G30/('4　月・自然-人工別，区別死産数'!G6+'5　月・自然-人工別，区別死産率'!U6)*1000</f>
        <v>25</v>
      </c>
      <c r="H30" s="166" t="n">
        <f aca="false">'4　月・自然-人工別，区別死産数'!H30/('4　月・自然-人工別，区別死産数'!H6+'5　月・自然-人工別，区別死産率'!V6)*1000</f>
        <v>75.4716981132075</v>
      </c>
      <c r="I30" s="166" t="n">
        <f aca="false">'4　月・自然-人工別，区別死産数'!I30/('4　月・自然-人工別，区別死産数'!I6+'5　月・自然-人工別，区別死産率'!W6)*1000</f>
        <v>28.9855072463768</v>
      </c>
      <c r="J30" s="166" t="n">
        <f aca="false">'4　月・自然-人工別，区別死産数'!J30/('4　月・自然-人工別，区別死産数'!J6+'5　月・自然-人工別，区別死産率'!X6)*1000</f>
        <v>5.88235294117647</v>
      </c>
      <c r="K30" s="166" t="n">
        <f aca="false">'4　月・自然-人工別，区別死産数'!K30/('4　月・自然-人工別，区別死産数'!K6+'5　月・自然-人工別，区別死産率'!Y6)*1000</f>
        <v>28.9855072463768</v>
      </c>
      <c r="L30" s="166" t="n">
        <f aca="false">'4　月・自然-人工別，区別死産数'!L30/('4　月・自然-人工別，区別死産数'!L6+'5　月・自然-人工別，区別死産率'!Z6)*1000</f>
        <v>45.1977401129944</v>
      </c>
      <c r="M30" s="166" t="n">
        <f aca="false">'4　月・自然-人工別，区別死産数'!M30/('4　月・自然-人工別，区別死産数'!M6+'5　月・自然-人工別，区別死産率'!AA6)*1000</f>
        <v>43.4782608695652</v>
      </c>
      <c r="N30" s="167" t="n">
        <f aca="false">'4　月・自然-人工別，区別死産数'!N30/('4　月・自然-人工別，区別死産数'!N6+'5　月・自然-人工別，区別死産率'!AB6)*1000</f>
        <v>13.4228187919463</v>
      </c>
      <c r="O30" s="93"/>
    </row>
    <row r="31" customFormat="false" ht="19.5" hidden="false" customHeight="true" outlineLevel="0" collapsed="false">
      <c r="A31" s="139" t="s">
        <v>98</v>
      </c>
      <c r="B31" s="163" t="n">
        <f aca="false">'4　月・自然-人工別，区別死産数'!B31/('4　月・自然-人工別，区別死産数'!B7+'5　月・自然-人工別，区別死産率'!P7)*1000</f>
        <v>9.02335456475584</v>
      </c>
      <c r="C31" s="166" t="n">
        <f aca="false">'4　月・自然-人工別，区別死産数'!C31/('4　月・自然-人工別，区別死産数'!C7+'5　月・自然-人工別，区別死産率'!Q7)*1000</f>
        <v>11.5606936416185</v>
      </c>
      <c r="D31" s="166" t="n">
        <f aca="false">'4　月・自然-人工別，区別死産数'!D31/('4　月・自然-人工別，区別死産数'!D7+'5　月・自然-人工別，区別死産率'!R7)*1000</f>
        <v>0</v>
      </c>
      <c r="E31" s="166" t="n">
        <f aca="false">'4　月・自然-人工別，区別死産数'!E31/('4　月・自然-人工別，区別死産数'!E7+'5　月・自然-人工別，区別死産率'!S7)*1000</f>
        <v>0</v>
      </c>
      <c r="F31" s="166" t="n">
        <f aca="false">'4　月・自然-人工別，区別死産数'!F31/('4　月・自然-人工別，区別死産数'!F7+'5　月・自然-人工別，区別死産率'!T7)*1000</f>
        <v>14.1843971631206</v>
      </c>
      <c r="G31" s="166" t="n">
        <f aca="false">'4　月・自然-人工別，区別死産数'!G31/('4　月・自然-人工別，区別死産数'!G7+'5　月・自然-人工別，区別死産率'!U7)*1000</f>
        <v>5.68181818181818</v>
      </c>
      <c r="H31" s="166" t="n">
        <f aca="false">'4　月・自然-人工別，区別死産数'!H31/('4　月・自然-人工別，区別死産数'!H7+'5　月・自然-人工別，区別死産率'!V7)*1000</f>
        <v>0</v>
      </c>
      <c r="I31" s="166" t="n">
        <f aca="false">'4　月・自然-人工別，区別死産数'!I31/('4　月・自然-人工別，区別死産数'!I7+'5　月・自然-人工別，区別死産率'!W7)*1000</f>
        <v>17.7514792899408</v>
      </c>
      <c r="J31" s="166" t="n">
        <f aca="false">'4　月・自然-人工別，区別死産数'!J31/('4　月・自然-人工別，区別死産数'!J7+'5　月・自然-人工別，区別死産率'!X7)*1000</f>
        <v>15.9574468085106</v>
      </c>
      <c r="K31" s="166" t="n">
        <f aca="false">'4　月・自然-人工別，区別死産数'!K31/('4　月・自然-人工別，区別死産数'!K7+'5　月・自然-人工別，区別死産率'!Y7)*1000</f>
        <v>0</v>
      </c>
      <c r="L31" s="166" t="n">
        <f aca="false">'4　月・自然-人工別，区別死産数'!L31/('4　月・自然-人工別，区別死産数'!L7+'5　月・自然-人工別，区別死産率'!Z7)*1000</f>
        <v>17.2413793103448</v>
      </c>
      <c r="M31" s="166" t="n">
        <f aca="false">'4　月・自然-人工別，区別死産数'!M31/('4　月・自然-人工別，区別死産数'!M7+'5　月・自然-人工別，区別死産率'!AA7)*1000</f>
        <v>0</v>
      </c>
      <c r="N31" s="167" t="n">
        <f aca="false">'4　月・自然-人工別，区別死産数'!N31/('4　月・自然-人工別，区別死産数'!N7+'5　月・自然-人工別，区別死産率'!AB7)*1000</f>
        <v>21.7391304347826</v>
      </c>
    </row>
    <row r="32" customFormat="false" ht="19.5" hidden="false" customHeight="true" outlineLevel="0" collapsed="false">
      <c r="A32" s="139" t="s">
        <v>99</v>
      </c>
      <c r="B32" s="163" t="n">
        <f aca="false">'4　月・自然-人工別，区別死産数'!B32/('4　月・自然-人工別，区別死産数'!B8+'5　月・自然-人工別，区別死産率'!P8)*1000</f>
        <v>18.2086614173228</v>
      </c>
      <c r="C32" s="166" t="n">
        <f aca="false">'4　月・自然-人工別，区別死産数'!C32/('4　月・自然-人工別，区別死産数'!C8+'5　月・自然-人工別，区別死産率'!Q8)*1000</f>
        <v>11.5606936416185</v>
      </c>
      <c r="D32" s="166" t="n">
        <f aca="false">'4　月・自然-人工別，区別死産数'!D32/('4　月・自然-人工別，区別死産数'!D8+'5　月・自然-人工別，区別死産率'!R8)*1000</f>
        <v>7.35294117647059</v>
      </c>
      <c r="E32" s="166" t="n">
        <f aca="false">'4　月・自然-人工別，区別死産数'!E32/('4　月・自然-人工別，区別死産数'!E8+'5　月・自然-人工別，区別死産率'!S8)*1000</f>
        <v>18.1818181818182</v>
      </c>
      <c r="F32" s="166" t="n">
        <f aca="false">'4　月・自然-人工別，区別死産数'!F32/('4　月・自然-人工別，区別死産数'!F8+'5　月・自然-人工別，区別死産率'!T8)*1000</f>
        <v>22.7272727272727</v>
      </c>
      <c r="G32" s="166" t="n">
        <f aca="false">'4　月・自然-人工別，区別死産数'!G32/('4　月・自然-人工別，区別死産数'!G8+'5　月・自然-人工別，区別死産率'!U8)*1000</f>
        <v>12.0481927710843</v>
      </c>
      <c r="H32" s="166" t="n">
        <f aca="false">'4　月・自然-人工別，区別死産数'!H32/('4　月・自然-人工別，区別死産数'!H8+'5　月・自然-人工別，区別死産率'!V8)*1000</f>
        <v>23.2558139534884</v>
      </c>
      <c r="I32" s="166" t="n">
        <f aca="false">'4　月・自然-人工別，区別死産数'!I32/('4　月・自然-人工別，区別死産数'!I8+'5　月・自然-人工別，区別死産率'!W8)*1000</f>
        <v>5.52486187845304</v>
      </c>
      <c r="J32" s="166" t="n">
        <f aca="false">'4　月・自然-人工別，区別死産数'!J32/('4　月・自然-人工別，区別死産数'!J8+'5　月・自然-人工別，区別死産率'!X8)*1000</f>
        <v>33.8983050847458</v>
      </c>
      <c r="K32" s="166" t="n">
        <f aca="false">'4　月・自然-人工別，区別死産数'!K32/('4　月・自然-人工別，区別死産数'!K8+'5　月・自然-人工別，区別死産率'!Y8)*1000</f>
        <v>15.3846153846154</v>
      </c>
      <c r="L32" s="166" t="n">
        <f aca="false">'4　月・自然-人工別，区別死産数'!L32/('4　月・自然-人工別，区別死産数'!L8+'5　月・自然-人工別，区別死産率'!Z8)*1000</f>
        <v>26.3157894736842</v>
      </c>
      <c r="M32" s="166" t="n">
        <f aca="false">'4　月・自然-人工別，区別死産数'!M32/('4　月・自然-人工別，区別死産数'!M8+'5　月・自然-人工別，区別死産率'!AA8)*1000</f>
        <v>13.2450331125828</v>
      </c>
      <c r="N32" s="167" t="n">
        <f aca="false">'4　月・自然-人工別，区別死産数'!N32/('4　月・自然-人工別，区別死産数'!N8+'5　月・自然-人工別，区別死産率'!AB8)*1000</f>
        <v>26.6666666666667</v>
      </c>
      <c r="CG32" s="136"/>
      <c r="CH32" s="136"/>
      <c r="CI32" s="136"/>
      <c r="CJ32" s="136"/>
      <c r="CK32" s="136"/>
      <c r="CL32" s="136"/>
      <c r="CM32" s="136"/>
      <c r="CN32" s="136"/>
      <c r="CO32" s="136"/>
    </row>
    <row r="33" s="136" customFormat="true" ht="19.5" hidden="false" customHeight="true" outlineLevel="0" collapsed="false">
      <c r="A33" s="139" t="s">
        <v>100</v>
      </c>
      <c r="B33" s="162" t="n">
        <f aca="false">'4　月・自然-人工別，区別死産数'!B33/('4　月・自然-人工別，区別死産数'!B9+'5　月・自然-人工別，区別死産率'!P9)*1000</f>
        <v>10.3092783505155</v>
      </c>
      <c r="C33" s="166" t="n">
        <f aca="false">'4　月・自然-人工別，区別死産数'!C33/('4　月・自然-人工別，区別死産数'!C9+'5　月・自然-人工別，区別死産率'!Q9)*1000</f>
        <v>0</v>
      </c>
      <c r="D33" s="166" t="n">
        <f aca="false">'4　月・自然-人工別，区別死産数'!D33/('4　月・自然-人工別，区別死産数'!D9+'5　月・自然-人工別，区別死産率'!R9)*1000</f>
        <v>6.71140939597315</v>
      </c>
      <c r="E33" s="166" t="n">
        <f aca="false">'4　月・自然-人工別，区別死産数'!E33/('4　月・自然-人工別，区別死産数'!E9+'5　月・自然-人工別，区別死産率'!S9)*1000</f>
        <v>31.25</v>
      </c>
      <c r="F33" s="166" t="n">
        <f aca="false">'4　月・自然-人工別，区別死産数'!F33/('4　月・自然-人工別，区別死産数'!F9+'5　月・自然-人工別，区別死産率'!T9)*1000</f>
        <v>0</v>
      </c>
      <c r="G33" s="166" t="n">
        <f aca="false">'4　月・自然-人工別，区別死産数'!G33/('4　月・自然-人工別，区別死産数'!G9+'5　月・自然-人工別，区別死産率'!U9)*1000</f>
        <v>14.0845070422535</v>
      </c>
      <c r="H33" s="166" t="n">
        <f aca="false">'4　月・自然-人工別，区別死産数'!H33/('4　月・自然-人工別，区別死産数'!H9+'5　月・自然-人工別，区別死産率'!V9)*1000</f>
        <v>14.1843971631206</v>
      </c>
      <c r="I33" s="166" t="n">
        <f aca="false">'4　月・自然-人工別，区別死産数'!I33/('4　月・自然-人工別，区別死産数'!I9+'5　月・自然-人工別，区別死産率'!W9)*1000</f>
        <v>13.6986301369863</v>
      </c>
      <c r="J33" s="166" t="n">
        <f aca="false">'4　月・自然-人工別，区別死産数'!J33/('4　月・自然-人工別，区別死産数'!J9+'5　月・自然-人工別，区別死産率'!X9)*1000</f>
        <v>13.4228187919463</v>
      </c>
      <c r="K33" s="166" t="n">
        <f aca="false">'4　月・自然-人工別，区別死産数'!K33/('4　月・自然-人工別，区別死産数'!K9+'5　月・自然-人工別，区別死産率'!Y9)*1000</f>
        <v>7.09219858156028</v>
      </c>
      <c r="L33" s="166" t="n">
        <f aca="false">'4　月・自然-人工別，区別死産数'!L33/('4　月・自然-人工別，区別死産数'!L9+'5　月・自然-人工別，区別死産率'!Z9)*1000</f>
        <v>11.6959064327485</v>
      </c>
      <c r="M33" s="166" t="n">
        <f aca="false">'4　月・自然-人工別，区別死産数'!M33/('4　月・自然-人工別，区別死産数'!M9+'5　月・自然-人工別，区別死産率'!AA9)*1000</f>
        <v>12.5</v>
      </c>
      <c r="N33" s="167" t="n">
        <f aca="false">'4　月・自然-人工別，区別死産数'!N33/('4　月・自然-人工別，区別死産数'!N9+'5　月・自然-人工別，区別死産率'!AB9)*1000</f>
        <v>0</v>
      </c>
      <c r="P33" s="71"/>
      <c r="Q33" s="71"/>
      <c r="R33" s="71"/>
      <c r="S33" s="71"/>
      <c r="T33" s="71"/>
      <c r="U33" s="71"/>
      <c r="V33" s="71"/>
      <c r="W33" s="71"/>
      <c r="X33" s="71"/>
      <c r="Y33" s="71"/>
      <c r="Z33" s="71"/>
      <c r="AA33" s="71"/>
      <c r="AB33" s="71"/>
      <c r="AC33" s="71"/>
      <c r="AD33" s="71"/>
      <c r="AE33" s="71"/>
      <c r="AF33" s="71"/>
      <c r="AG33" s="71"/>
      <c r="AH33" s="71"/>
      <c r="AI33" s="71"/>
      <c r="AJ33" s="71"/>
      <c r="AK33" s="71"/>
      <c r="AL33" s="71"/>
      <c r="AM33" s="71"/>
      <c r="AN33" s="71"/>
      <c r="AO33" s="71"/>
      <c r="AP33" s="71"/>
      <c r="AQ33" s="71"/>
      <c r="AR33" s="71"/>
      <c r="AS33" s="71"/>
      <c r="AT33" s="71"/>
      <c r="AU33" s="71"/>
      <c r="AV33" s="71"/>
      <c r="AW33" s="71"/>
      <c r="AX33" s="71"/>
      <c r="AY33" s="71"/>
      <c r="AZ33" s="71"/>
      <c r="BA33" s="71"/>
      <c r="BB33" s="71"/>
      <c r="BC33" s="71"/>
      <c r="BD33" s="71"/>
      <c r="BE33" s="71"/>
      <c r="BF33" s="71"/>
      <c r="BG33" s="71"/>
      <c r="BH33" s="71"/>
      <c r="BI33" s="71"/>
      <c r="BJ33" s="71"/>
      <c r="BK33" s="71"/>
      <c r="BL33" s="71"/>
      <c r="BM33" s="71"/>
      <c r="BN33" s="71"/>
      <c r="BO33" s="71"/>
      <c r="BP33" s="71"/>
      <c r="BQ33" s="71"/>
      <c r="BR33" s="71"/>
      <c r="BS33" s="71"/>
      <c r="BT33" s="71"/>
      <c r="BU33" s="71"/>
      <c r="BV33" s="71"/>
      <c r="BW33" s="71"/>
      <c r="BX33" s="71"/>
      <c r="BY33" s="71"/>
      <c r="BZ33" s="71"/>
      <c r="CA33" s="71"/>
      <c r="CB33" s="71"/>
      <c r="CC33" s="71"/>
      <c r="CG33" s="71"/>
      <c r="CH33" s="71"/>
      <c r="CI33" s="71"/>
      <c r="CJ33" s="71"/>
      <c r="CK33" s="71"/>
      <c r="CL33" s="71"/>
      <c r="CM33" s="71"/>
      <c r="CN33" s="71"/>
      <c r="CO33" s="71"/>
    </row>
    <row r="34" customFormat="false" ht="19.5" hidden="false" customHeight="true" outlineLevel="0" collapsed="false">
      <c r="A34" s="139" t="s">
        <v>101</v>
      </c>
      <c r="B34" s="162" t="n">
        <f aca="false">'4　月・自然-人工別，区別死産数'!B34/('4　月・自然-人工別，区別死産数'!B10+'5　月・自然-人工別，区別死産率'!P10)*1000</f>
        <v>11.8168389955687</v>
      </c>
      <c r="C34" s="166" t="n">
        <f aca="false">'4　月・自然-人工別，区別死産数'!C34/('4　月・自然-人工別，区別死産数'!C10+'5　月・自然-人工別，区別死産率'!Q10)*1000</f>
        <v>0</v>
      </c>
      <c r="D34" s="166" t="n">
        <f aca="false">'4　月・自然-人工別，区別死産数'!D34/('4　月・自然-人工別，区別死産数'!D10+'5　月・自然-人工別，区別死産率'!R10)*1000</f>
        <v>0</v>
      </c>
      <c r="E34" s="166" t="n">
        <f aca="false">'4　月・自然-人工別，区別死産数'!E34/('4　月・自然-人工別，区別死産数'!E10+'5　月・自然-人工別，区別死産率'!S10)*1000</f>
        <v>19.2307692307692</v>
      </c>
      <c r="F34" s="166" t="n">
        <f aca="false">'4　月・自然-人工別，区別死産数'!F34/('4　月・自然-人工別，区別死産数'!F10+'5　月・自然-人工別，区別死産率'!T10)*1000</f>
        <v>32.258064516129</v>
      </c>
      <c r="G34" s="166" t="n">
        <f aca="false">'4　月・自然-人工別，区別死産数'!G34/('4　月・自然-人工別，区別死産数'!G10+'5　月・自然-人工別，区別死産率'!U10)*1000</f>
        <v>0</v>
      </c>
      <c r="H34" s="166" t="n">
        <f aca="false">'4　月・自然-人工別，区別死産数'!H34/('4　月・自然-人工別，区別死産数'!H10+'5　月・自然-人工別，区別死産率'!V10)*1000</f>
        <v>0</v>
      </c>
      <c r="I34" s="166" t="n">
        <f aca="false">'4　月・自然-人工別，区別死産数'!I34/('4　月・自然-人工別，区別死産数'!I10+'5　月・自然-人工別，区別死産率'!W10)*1000</f>
        <v>20</v>
      </c>
      <c r="J34" s="166" t="n">
        <f aca="false">'4　月・自然-人工別，区別死産数'!J34/('4　月・自然-人工別，区別死産数'!J10+'5　月・自然-人工別，区別死産率'!X10)*1000</f>
        <v>0</v>
      </c>
      <c r="K34" s="166" t="n">
        <f aca="false">'4　月・自然-人工別，区別死産数'!K34/('4　月・自然-人工別，区別死産数'!K10+'5　月・自然-人工別，区別死産率'!Y10)*1000</f>
        <v>0</v>
      </c>
      <c r="L34" s="166" t="n">
        <f aca="false">'4　月・自然-人工別，区別死産数'!L34/('4　月・自然-人工別，区別死産数'!L10+'5　月・自然-人工別，区別死産率'!Z10)*1000</f>
        <v>18.8679245283019</v>
      </c>
      <c r="M34" s="166" t="n">
        <f aca="false">'4　月・自然-人工別，区別死産数'!M34/('4　月・自然-人工別，区別死産数'!M10+'5　月・自然-人工別，区別死産率'!AA10)*1000</f>
        <v>18.8679245283019</v>
      </c>
      <c r="N34" s="167" t="n">
        <f aca="false">'4　月・自然-人工別，区別死産数'!N34/('4　月・自然-人工別，区別死産数'!N10+'5　月・自然-人工別，区別死産率'!AB10)*1000</f>
        <v>35.7142857142857</v>
      </c>
    </row>
    <row r="35" customFormat="false" ht="19.5" hidden="false" customHeight="true" outlineLevel="0" collapsed="false">
      <c r="A35" s="139" t="s">
        <v>102</v>
      </c>
      <c r="B35" s="162" t="n">
        <f aca="false">'4　月・自然-人工別，区別死産数'!B35/('4　月・自然-人工別，区別死産数'!B11+'5　月・自然-人工別，区別死産率'!P11)*1000</f>
        <v>12.216404886562</v>
      </c>
      <c r="C35" s="166" t="n">
        <f aca="false">'4　月・自然-人工別，区別死産数'!C35/('4　月・自然-人工別，区別死産数'!C11+'5　月・自然-人工別，区別死産率'!Q11)*1000</f>
        <v>17.3410404624277</v>
      </c>
      <c r="D35" s="166" t="n">
        <f aca="false">'4　月・自然-人工別，区別死産数'!D35/('4　月・自然-人工別，区別死産数'!D11+'5　月・自然-人工別，区別死産率'!R11)*1000</f>
        <v>6.45161290322581</v>
      </c>
      <c r="E35" s="166" t="n">
        <f aca="false">'4　月・自然-人工別，区別死産数'!E35/('4　月・自然-人工別，区別死産数'!E11+'5　月・自然-人工別，区別死産率'!S11)*1000</f>
        <v>6.94444444444444</v>
      </c>
      <c r="F35" s="166" t="n">
        <f aca="false">'4　月・自然-人工別，区別死産数'!F35/('4　月・自然-人工別，区別死産数'!F11+'5　月・自然-人工別，区別死産率'!T11)*1000</f>
        <v>7.2992700729927</v>
      </c>
      <c r="G35" s="166" t="n">
        <f aca="false">'4　月・自然-人工別，区別死産数'!G35/('4　月・自然-人工別，区別死産数'!G11+'5　月・自然-人工別，区別死産率'!U11)*1000</f>
        <v>28.9855072463768</v>
      </c>
      <c r="H35" s="166" t="n">
        <f aca="false">'4　月・自然-人工別，区別死産数'!H35/('4　月・自然-人工別，区別死産数'!H11+'5　月・自然-人工別，区別死産率'!V11)*1000</f>
        <v>0</v>
      </c>
      <c r="I35" s="166" t="n">
        <f aca="false">'4　月・自然-人工別，区別死産数'!I35/('4　月・自然-人工別，区別死産数'!I11+'5　月・自然-人工別，区別死産率'!W11)*1000</f>
        <v>13.6986301369863</v>
      </c>
      <c r="J35" s="166" t="n">
        <f aca="false">'4　月・自然-人工別，区別死産数'!J35/('4　月・自然-人工別，区別死産数'!J11+'5　月・自然-人工別，区別死産率'!X11)*1000</f>
        <v>6.45161290322581</v>
      </c>
      <c r="K35" s="166" t="n">
        <f aca="false">'4　月・自然-人工別，区別死産数'!K35/('4　月・自然-人工別，区別死産数'!K11+'5　月・自然-人工別，区別死産率'!Y11)*1000</f>
        <v>8</v>
      </c>
      <c r="L35" s="166" t="n">
        <f aca="false">'4　月・自然-人工別，区別死産数'!L35/('4　月・自然-人工別，区別死産数'!L11+'5　月・自然-人工別，区別死産率'!Z11)*1000</f>
        <v>27.3972602739726</v>
      </c>
      <c r="M35" s="166" t="n">
        <f aca="false">'4　月・自然-人工別，区別死産数'!M35/('4　月・自然-人工別，区別死産数'!M11+'5　月・自然-人工別，区別死産率'!AA11)*1000</f>
        <v>15.2671755725191</v>
      </c>
      <c r="N35" s="167" t="n">
        <f aca="false">'4　月・自然-人工別，区別死産数'!N35/('4　月・自然-人工別，区別死産数'!N11+'5　月・自然-人工別，区別死産率'!AB11)*1000</f>
        <v>7.8740157480315</v>
      </c>
    </row>
    <row r="36" customFormat="false" ht="19.5" hidden="false" customHeight="true" outlineLevel="0" collapsed="false">
      <c r="A36" s="139" t="s">
        <v>103</v>
      </c>
      <c r="B36" s="162" t="n">
        <f aca="false">'4　月・自然-人工別，区別死産数'!B36/('4　月・自然-人工別，区別死産数'!B12+'5　月・自然-人工別，区別死産率'!P12)*1000</f>
        <v>10.7033639143731</v>
      </c>
      <c r="C36" s="166" t="n">
        <f aca="false">'4　月・自然-人工別，区別死産数'!C36/('4　月・自然-人工別，区別死産数'!C12+'5　月・自然-人工別，区別死産率'!Q12)*1000</f>
        <v>37.037037037037</v>
      </c>
      <c r="D36" s="166" t="n">
        <f aca="false">'4　月・自然-人工別，区別死産数'!D36/('4　月・自然-人工別，区別死産数'!D12+'5　月・自然-人工別，区別死産率'!R12)*1000</f>
        <v>0</v>
      </c>
      <c r="E36" s="166" t="n">
        <f aca="false">'4　月・自然-人工別，区別死産数'!E36/('4　月・自然-人工別，区別死産数'!E12+'5　月・自然-人工別，区別死産率'!S12)*1000</f>
        <v>0</v>
      </c>
      <c r="F36" s="166" t="n">
        <f aca="false">'4　月・自然-人工別，区別死産数'!F36/('4　月・自然-人工別，区別死産数'!F12+'5　月・自然-人工別，区別死産率'!T12)*1000</f>
        <v>20</v>
      </c>
      <c r="G36" s="166" t="n">
        <f aca="false">'4　月・自然-人工別，区別死産数'!G36/('4　月・自然-人工別，区別死産数'!G12+'5　月・自然-人工別，区別死産率'!U12)*1000</f>
        <v>17.2413793103448</v>
      </c>
      <c r="H36" s="166" t="n">
        <f aca="false">'4　月・自然-人工別，区別死産数'!H36/('4　月・自然-人工別，区別死産数'!H12+'5　月・自然-人工別，区別死産率'!V12)*1000</f>
        <v>14.7058823529412</v>
      </c>
      <c r="I36" s="166" t="n">
        <f aca="false">'4　月・自然-人工別，区別死産数'!I36/('4　月・自然-人工別，区別死産数'!I12+'5　月・自然-人工別，区別死産率'!W12)*1000</f>
        <v>0</v>
      </c>
      <c r="J36" s="166" t="n">
        <f aca="false">'4　月・自然-人工別，区別死産数'!J36/('4　月・自然-人工別，区別死産数'!J12+'5　月・自然-人工別，区別死産率'!X12)*1000</f>
        <v>15.625</v>
      </c>
      <c r="K36" s="166" t="n">
        <f aca="false">'4　月・自然-人工別，区別死産数'!K36/('4　月・自然-人工別，区別死産数'!K12+'5　月・自然-人工別，区別死産率'!Y12)*1000</f>
        <v>0</v>
      </c>
      <c r="L36" s="166" t="n">
        <f aca="false">'4　月・自然-人工別，区別死産数'!L36/('4　月・自然-人工別，区別死産数'!L12+'5　月・自然-人工別，区別死産率'!Z12)*1000</f>
        <v>18.5185185185185</v>
      </c>
      <c r="M36" s="166" t="n">
        <f aca="false">'4　月・自然-人工別，区別死産数'!M36/('4　月・自然-人工別，区別死産数'!M12+'5　月・自然-人工別，区別死産率'!AA12)*1000</f>
        <v>0</v>
      </c>
      <c r="N36" s="167" t="n">
        <f aca="false">'4　月・自然-人工別，区別死産数'!N36/('4　月・自然-人工別，区別死産数'!N12+'5　月・自然-人工別，区別死産率'!AB12)*1000</f>
        <v>0</v>
      </c>
      <c r="P36" s="136"/>
      <c r="Q36" s="136"/>
      <c r="R36" s="136"/>
      <c r="S36" s="136"/>
      <c r="T36" s="136"/>
      <c r="U36" s="136"/>
      <c r="V36" s="136"/>
      <c r="W36" s="136"/>
      <c r="X36" s="136"/>
      <c r="Y36" s="136"/>
      <c r="Z36" s="136"/>
      <c r="AA36" s="136"/>
      <c r="AB36" s="136"/>
      <c r="AC36" s="136"/>
      <c r="AD36" s="136"/>
      <c r="AE36" s="136"/>
      <c r="AF36" s="136"/>
      <c r="AG36" s="136"/>
      <c r="AH36" s="136"/>
      <c r="AI36" s="136"/>
      <c r="AJ36" s="136"/>
      <c r="AK36" s="136"/>
      <c r="AL36" s="136"/>
      <c r="AM36" s="136"/>
      <c r="AN36" s="136"/>
      <c r="AO36" s="136"/>
      <c r="AP36" s="136"/>
      <c r="AQ36" s="136"/>
      <c r="AR36" s="136"/>
      <c r="AS36" s="136"/>
      <c r="AT36" s="136"/>
      <c r="AU36" s="136"/>
      <c r="AV36" s="136"/>
      <c r="AW36" s="136"/>
      <c r="AX36" s="136"/>
      <c r="AY36" s="136"/>
      <c r="AZ36" s="136"/>
      <c r="BA36" s="136"/>
      <c r="BB36" s="136"/>
      <c r="BC36" s="136"/>
      <c r="BD36" s="136"/>
      <c r="BE36" s="136"/>
      <c r="BF36" s="136"/>
      <c r="BG36" s="136"/>
      <c r="BH36" s="136"/>
      <c r="BI36" s="136"/>
      <c r="BJ36" s="136"/>
      <c r="BK36" s="136"/>
      <c r="BL36" s="136"/>
      <c r="BM36" s="136"/>
      <c r="BN36" s="136"/>
      <c r="BO36" s="136"/>
      <c r="BP36" s="136"/>
      <c r="BQ36" s="136"/>
      <c r="BR36" s="136"/>
      <c r="BS36" s="136"/>
      <c r="BT36" s="136"/>
      <c r="BU36" s="136"/>
      <c r="BV36" s="136"/>
      <c r="BW36" s="136"/>
      <c r="BX36" s="136"/>
      <c r="BY36" s="136"/>
      <c r="BZ36" s="136"/>
      <c r="CA36" s="136"/>
      <c r="CB36" s="136"/>
      <c r="CC36" s="136"/>
    </row>
    <row r="37" customFormat="false" ht="19.5" hidden="false" customHeight="true" outlineLevel="0" collapsed="false">
      <c r="A37" s="139" t="s">
        <v>104</v>
      </c>
      <c r="B37" s="162" t="n">
        <f aca="false">'4　月・自然-人工別，区別死産数'!B37/('4　月・自然-人工別，区別死産数'!B13+'5　月・自然-人工別，区別死産率'!P13)*1000</f>
        <v>15.0602409638554</v>
      </c>
      <c r="C37" s="166" t="n">
        <f aca="false">'4　月・自然-人工別，区別死産数'!C37/('4　月・自然-人工別，区別死産数'!C13+'5　月・自然-人工別，区別死産率'!Q13)*1000</f>
        <v>0</v>
      </c>
      <c r="D37" s="166" t="n">
        <f aca="false">'4　月・自然-人工別，区別死産数'!D37/('4　月・自然-人工別，区別死産数'!D13+'5　月・自然-人工別，区別死産率'!R13)*1000</f>
        <v>21.7391304347826</v>
      </c>
      <c r="E37" s="166" t="n">
        <f aca="false">'4　月・自然-人工別，区別死産数'!E37/('4　月・自然-人工別，区別死産数'!E13+'5　月・自然-人工別，区別死産率'!S13)*1000</f>
        <v>15.8730158730159</v>
      </c>
      <c r="F37" s="166" t="n">
        <f aca="false">'4　月・自然-人工別，区別死産数'!F37/('4　月・自然-人工別，区別死産数'!F13+'5　月・自然-人工別，区別死産率'!T13)*1000</f>
        <v>0</v>
      </c>
      <c r="G37" s="166" t="n">
        <f aca="false">'4　月・自然-人工別，区別死産数'!G37/('4　月・自然-人工別，区別死産数'!G13+'5　月・自然-人工別，区別死産率'!U13)*1000</f>
        <v>0</v>
      </c>
      <c r="H37" s="166" t="n">
        <f aca="false">'4　月・自然-人工別，区別死産数'!H37/('4　月・自然-人工別，区別死産数'!H13+'5　月・自然-人工別，区別死産率'!V13)*1000</f>
        <v>0</v>
      </c>
      <c r="I37" s="166" t="n">
        <f aca="false">'4　月・自然-人工別，区別死産数'!I37/('4　月・自然-人工別，区別死産数'!I13+'5　月・自然-人工別，区別死産率'!W13)*1000</f>
        <v>15.3846153846154</v>
      </c>
      <c r="J37" s="166" t="n">
        <f aca="false">'4　月・自然-人工別，区別死産数'!J37/('4　月・自然-人工別，区別死産数'!J13+'5　月・自然-人工別，区別死産率'!X13)*1000</f>
        <v>20.4081632653061</v>
      </c>
      <c r="K37" s="166" t="n">
        <f aca="false">'4　月・自然-人工別，区別死産数'!K37/('4　月・自然-人工別，区別死産数'!K13+'5　月・自然-人工別，区別死産率'!Y13)*1000</f>
        <v>15.625</v>
      </c>
      <c r="L37" s="166" t="n">
        <f aca="false">'4　月・自然-人工別，区別死産数'!L37/('4　月・自然-人工別，区別死産数'!L13+'5　月・自然-人工別，区別死産率'!Z13)*1000</f>
        <v>16.9491525423729</v>
      </c>
      <c r="M37" s="166" t="n">
        <f aca="false">'4　月・自然-人工別，区別死産数'!M37/('4　月・自然-人工別，区別死産数'!M13+'5　月・自然-人工別，区別死産率'!AA13)*1000</f>
        <v>41.6666666666667</v>
      </c>
      <c r="N37" s="167" t="n">
        <f aca="false">'4　月・自然-人工別，区別死産数'!N37/('4　月・自然-人工別，区別死産数'!N13+'5　月・自然-人工別，区別死産率'!AB13)*1000</f>
        <v>30.3030303030303</v>
      </c>
    </row>
    <row r="38" customFormat="false" ht="19.5" hidden="false" customHeight="true" outlineLevel="0" collapsed="false">
      <c r="A38" s="139" t="s">
        <v>105</v>
      </c>
      <c r="B38" s="162" t="n">
        <f aca="false">'4　月・自然-人工別，区別死産数'!B38/('4　月・自然-人工別，区別死産数'!B14+'5　月・自然-人工別，区別死産率'!P14)*1000</f>
        <v>14.6496815286624</v>
      </c>
      <c r="C38" s="166" t="n">
        <f aca="false">'4　月・自然-人工別，区別死産数'!C38/('4　月・自然-人工別，区別死産数'!C14+'5　月・自然-人工別，区別死産率'!Q14)*1000</f>
        <v>21.7391304347826</v>
      </c>
      <c r="D38" s="166" t="n">
        <f aca="false">'4　月・自然-人工別，区別死産数'!D38/('4　月・自然-人工別，区別死産数'!D14+'5　月・自然-人工別，区別死産率'!R14)*1000</f>
        <v>25.6410256410256</v>
      </c>
      <c r="E38" s="166" t="n">
        <f aca="false">'4　月・自然-人工別，区別死産数'!E38/('4　月・自然-人工別，区別死産数'!E14+'5　月・自然-人工別，区別死産率'!S14)*1000</f>
        <v>8.19672131147541</v>
      </c>
      <c r="F38" s="166" t="n">
        <f aca="false">'4　月・自然-人工別，区別死産数'!F38/('4　月・自然-人工別，区別死産数'!F14+'5　月・自然-人工別，区別死産率'!T14)*1000</f>
        <v>8.06451612903226</v>
      </c>
      <c r="G38" s="166" t="n">
        <f aca="false">'4　月・自然-人工別，区別死産数'!G38/('4　月・自然-人工別，区別死産数'!G14+'5　月・自然-人工別，区別死産率'!U14)*1000</f>
        <v>0</v>
      </c>
      <c r="H38" s="166" t="n">
        <f aca="false">'4　月・自然-人工別，区別死産数'!H38/('4　月・自然-人工別，区別死産数'!H14+'5　月・自然-人工別，区別死産率'!V14)*1000</f>
        <v>0</v>
      </c>
      <c r="I38" s="166" t="n">
        <f aca="false">'4　月・自然-人工別，区別死産数'!I38/('4　月・自然-人工別，区別死産数'!I14+'5　月・自然-人工別，区別死産率'!W14)*1000</f>
        <v>26.8456375838926</v>
      </c>
      <c r="J38" s="166" t="n">
        <f aca="false">'4　月・自然-人工別，区別死産数'!J38/('4　月・自然-人工別，区別死産数'!J14+'5　月・自然-人工別，区別死産率'!X14)*1000</f>
        <v>14.4927536231884</v>
      </c>
      <c r="K38" s="166" t="n">
        <f aca="false">'4　月・自然-人工別，区別死産数'!K38/('4　月・自然-人工別，区別死産数'!K14+'5　月・自然-人工別，区別死産率'!Y14)*1000</f>
        <v>13.7931034482759</v>
      </c>
      <c r="L38" s="166" t="n">
        <f aca="false">'4　月・自然-人工別，区別死産数'!L38/('4　月・自然-人工別，区別死産数'!L14+'5　月・自然-人工別，区別死産率'!Z14)*1000</f>
        <v>24.1935483870968</v>
      </c>
      <c r="M38" s="166" t="n">
        <f aca="false">'4　月・自然-人工別，区別死産数'!M38/('4　月・自然-人工別，区別死産数'!M14+'5　月・自然-人工別，区別死産率'!AA14)*1000</f>
        <v>17.0940170940171</v>
      </c>
      <c r="N38" s="167" t="n">
        <f aca="false">'4　月・自然-人工別，区別死産数'!N38/('4　月・自然-人工別，区別死産数'!N14+'5　月・自然-人工別，区別死産率'!AB14)*1000</f>
        <v>17.3913043478261</v>
      </c>
    </row>
    <row r="39" customFormat="false" ht="19.5" hidden="false" customHeight="true" outlineLevel="0" collapsed="false">
      <c r="A39" s="151" t="s">
        <v>106</v>
      </c>
      <c r="B39" s="169" t="n">
        <f aca="false">'4　月・自然-人工別，区別死産数'!B39/('4　月・自然-人工別，区別死産数'!B15+'5　月・自然-人工別，区別死産率'!P15)*1000</f>
        <v>10.9090909090909</v>
      </c>
      <c r="C39" s="170" t="n">
        <f aca="false">'4　月・自然-人工別，区別死産数'!C39/('4　月・自然-人工別，区別死産数'!C15+'5　月・自然-人工別，区別死産率'!Q15)*1000</f>
        <v>14.4927536231884</v>
      </c>
      <c r="D39" s="170" t="n">
        <f aca="false">'4　月・自然-人工別，区別死産数'!D39/('4　月・自然-人工別，区別死産数'!D15+'5　月・自然-人工別，区別死産率'!R15)*1000</f>
        <v>0</v>
      </c>
      <c r="E39" s="170" t="n">
        <f aca="false">'4　月・自然-人工別，区別死産数'!E39/('4　月・自然-人工別，区別死産数'!E15+'5　月・自然-人工別，区別死産率'!S15)*1000</f>
        <v>0</v>
      </c>
      <c r="F39" s="170" t="n">
        <f aca="false">'4　月・自然-人工別，区別死産数'!F39/('4　月・自然-人工別，区別死産数'!F15+'5　月・自然-人工別，区別死産率'!T15)*1000</f>
        <v>0</v>
      </c>
      <c r="G39" s="170" t="n">
        <f aca="false">'4　月・自然-人工別，区別死産数'!G39/('4　月・自然-人工別，区別死産数'!G15+'5　月・自然-人工別，区別死産率'!U15)*1000</f>
        <v>13.3333333333333</v>
      </c>
      <c r="H39" s="170" t="n">
        <f aca="false">'4　月・自然-人工別，区別死産数'!H39/('4　月・自然-人工別，区別死産数'!H15+'5　月・自然-人工別，区別死産率'!V15)*1000</f>
        <v>0</v>
      </c>
      <c r="I39" s="170" t="n">
        <f aca="false">'4　月・自然-人工別，区別死産数'!I39/('4　月・自然-人工別，区別死産数'!I15+'5　月・自然-人工別，区別死産率'!W15)*1000</f>
        <v>0</v>
      </c>
      <c r="J39" s="170" t="n">
        <f aca="false">'4　月・自然-人工別，区別死産数'!J39/('4　月・自然-人工別，区別死産数'!J15+'5　月・自然-人工別，区別死産率'!X15)*1000</f>
        <v>49.3827160493827</v>
      </c>
      <c r="K39" s="170" t="n">
        <f aca="false">'4　月・自然-人工別，区別死産数'!K39/('4　月・自然-人工別，区別死産数'!K15+'5　月・自然-人工別，区別死産率'!Y15)*1000</f>
        <v>0</v>
      </c>
      <c r="L39" s="170" t="n">
        <f aca="false">'4　月・自然-人工別，区別死産数'!L39/('4　月・自然-人工別，区別死産数'!L15+'5　月・自然-人工別，区別死産率'!Z15)*1000</f>
        <v>0</v>
      </c>
      <c r="M39" s="170" t="n">
        <f aca="false">'4　月・自然-人工別，区別死産数'!M39/('4　月・自然-人工別，区別死産数'!M15+'5　月・自然-人工別，区別死産率'!AA15)*1000</f>
        <v>12.6582278481013</v>
      </c>
      <c r="N39" s="171" t="n">
        <f aca="false">'4　月・自然-人工別，区別死産数'!N39/('4　月・自然-人工別，区別死産数'!N15+'5　月・自然-人工別，区別死産率'!AB15)*1000</f>
        <v>35.7142857142857</v>
      </c>
    </row>
    <row r="40" customFormat="false" ht="21" hidden="false" customHeight="true" outlineLevel="0" collapsed="false"/>
    <row r="41" customFormat="false" ht="21" hidden="false" customHeight="true" outlineLevel="0" collapsed="false">
      <c r="A41" s="155"/>
    </row>
    <row r="42" customFormat="false" ht="21" hidden="false" customHeight="true" outlineLevel="0" collapsed="false"/>
    <row r="43" s="71" customFormat="true" ht="21" hidden="false" customHeight="true" outlineLevel="0" collapsed="false">
      <c r="A43" s="129"/>
    </row>
    <row r="44" customFormat="false" ht="21" hidden="false" customHeight="true" outlineLevel="0" collapsed="false"/>
    <row r="45" customFormat="false" ht="19.5" hidden="false" customHeight="true" outlineLevel="0" collapsed="false"/>
  </sheetData>
  <mergeCells count="3">
    <mergeCell ref="B4:N4"/>
    <mergeCell ref="B16:N16"/>
    <mergeCell ref="B28:N28"/>
  </mergeCells>
  <printOptions headings="false" gridLines="false" gridLinesSet="true" horizontalCentered="false" verticalCentered="false"/>
  <pageMargins left="0.770138888888889" right="0.629861111111111" top="0.990277777777778" bottom="0.7875" header="0.511811023622047" footer="0.511811023622047"/>
  <pageSetup paperSize="9" scale="100" fitToWidth="1" fitToHeight="1" pageOrder="overThenDown"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N146"/>
  <sheetViews>
    <sheetView showFormulas="false" showGridLines="true" showRowColHeaders="true" showZeros="true" rightToLeft="false" tabSelected="false" showOutlineSymbols="true" defaultGridColor="true" view="normal" topLeftCell="A54" colorId="64" zoomScale="85" zoomScaleNormal="85" zoomScalePageLayoutView="100" workbookViewId="0">
      <selection pane="topLeft" activeCell="A75" activeCellId="0" sqref="A75"/>
    </sheetView>
  </sheetViews>
  <sheetFormatPr defaultColWidth="8.68359375" defaultRowHeight="13.5" customHeight="false" zeroHeight="false" outlineLevelRow="0" outlineLevelCol="0"/>
  <cols>
    <col collapsed="false" customWidth="true" hidden="false" outlineLevel="0" max="1" min="1" style="0" width="14.13"/>
    <col collapsed="false" customWidth="true" hidden="false" outlineLevel="0" max="2" min="2" style="0" width="6.76"/>
    <col collapsed="false" customWidth="true" hidden="false" outlineLevel="0" max="7" min="3" style="0" width="6.13"/>
    <col collapsed="false" customWidth="true" hidden="false" outlineLevel="0" max="8" min="8" style="0" width="6.5"/>
    <col collapsed="false" customWidth="true" hidden="false" outlineLevel="0" max="13" min="9" style="0" width="6.13"/>
    <col collapsed="false" customWidth="true" hidden="false" outlineLevel="0" max="14" min="14" style="0" width="7.13"/>
  </cols>
  <sheetData>
    <row r="1" customFormat="false" ht="13.8" hidden="false" customHeight="false" outlineLevel="0" collapsed="false">
      <c r="A1" s="131" t="s">
        <v>130</v>
      </c>
      <c r="B1" s="73"/>
      <c r="C1" s="73"/>
      <c r="D1" s="6"/>
      <c r="E1" s="6"/>
      <c r="F1" s="6"/>
      <c r="G1" s="6"/>
      <c r="H1" s="73"/>
      <c r="I1" s="73"/>
      <c r="J1" s="6"/>
      <c r="K1" s="6"/>
      <c r="L1" s="6"/>
      <c r="M1" s="6"/>
    </row>
    <row r="2" customFormat="false" ht="13.8" hidden="false" customHeight="false" outlineLevel="0" collapsed="false">
      <c r="A2" s="6"/>
      <c r="B2" s="6"/>
      <c r="C2" s="6"/>
      <c r="D2" s="6"/>
      <c r="E2" s="6"/>
      <c r="F2" s="6"/>
      <c r="G2" s="6"/>
      <c r="H2" s="6"/>
      <c r="I2" s="6"/>
      <c r="J2" s="6"/>
      <c r="K2" s="6"/>
      <c r="L2" s="6"/>
      <c r="M2" s="6"/>
    </row>
    <row r="3" customFormat="false" ht="19.5" hidden="false" customHeight="true" outlineLevel="0" collapsed="false">
      <c r="A3" s="172" t="s">
        <v>75</v>
      </c>
      <c r="B3" s="9" t="s">
        <v>67</v>
      </c>
      <c r="C3" s="9"/>
      <c r="D3" s="9"/>
      <c r="E3" s="9"/>
      <c r="F3" s="9"/>
      <c r="G3" s="9"/>
      <c r="H3" s="10" t="s">
        <v>68</v>
      </c>
      <c r="I3" s="10"/>
      <c r="J3" s="10"/>
      <c r="K3" s="10"/>
      <c r="L3" s="10"/>
      <c r="M3" s="10"/>
    </row>
    <row r="4" customFormat="false" ht="19.5" hidden="false" customHeight="true" outlineLevel="0" collapsed="false">
      <c r="A4" s="172"/>
      <c r="B4" s="173" t="s">
        <v>7</v>
      </c>
      <c r="C4" s="173" t="s">
        <v>131</v>
      </c>
      <c r="D4" s="173" t="s">
        <v>132</v>
      </c>
      <c r="E4" s="173" t="s">
        <v>133</v>
      </c>
      <c r="F4" s="173" t="s">
        <v>134</v>
      </c>
      <c r="G4" s="173" t="s">
        <v>135</v>
      </c>
      <c r="H4" s="173" t="s">
        <v>7</v>
      </c>
      <c r="I4" s="173" t="s">
        <v>131</v>
      </c>
      <c r="J4" s="173" t="s">
        <v>132</v>
      </c>
      <c r="K4" s="173" t="s">
        <v>133</v>
      </c>
      <c r="L4" s="173" t="s">
        <v>134</v>
      </c>
      <c r="M4" s="174" t="s">
        <v>135</v>
      </c>
    </row>
    <row r="5" customFormat="false" ht="18" hidden="false" customHeight="true" outlineLevel="0" collapsed="false">
      <c r="A5" s="77"/>
      <c r="B5" s="138" t="s">
        <v>4</v>
      </c>
      <c r="C5" s="138"/>
      <c r="D5" s="138"/>
      <c r="E5" s="138"/>
      <c r="F5" s="138"/>
      <c r="G5" s="138"/>
      <c r="H5" s="138"/>
      <c r="I5" s="138"/>
      <c r="J5" s="138"/>
      <c r="K5" s="138"/>
      <c r="L5" s="138"/>
      <c r="M5" s="138"/>
    </row>
    <row r="6" customFormat="false" ht="18" hidden="true" customHeight="true" outlineLevel="0" collapsed="false">
      <c r="A6" s="19" t="s">
        <v>30</v>
      </c>
      <c r="B6" s="175" t="n">
        <v>539</v>
      </c>
      <c r="C6" s="26" t="n">
        <v>270</v>
      </c>
      <c r="D6" s="26" t="n">
        <v>264</v>
      </c>
      <c r="E6" s="26" t="n">
        <v>1</v>
      </c>
      <c r="F6" s="26" t="n">
        <v>3</v>
      </c>
      <c r="G6" s="26" t="n">
        <v>1</v>
      </c>
      <c r="H6" s="36" t="n">
        <v>1059</v>
      </c>
      <c r="I6" s="26" t="n">
        <v>368</v>
      </c>
      <c r="J6" s="26" t="n">
        <v>691</v>
      </c>
      <c r="K6" s="26" t="n">
        <v>0</v>
      </c>
      <c r="L6" s="26" t="n">
        <v>0</v>
      </c>
      <c r="M6" s="176" t="n">
        <v>0</v>
      </c>
    </row>
    <row r="7" customFormat="false" ht="18" hidden="true" customHeight="true" outlineLevel="0" collapsed="false">
      <c r="A7" s="32" t="s">
        <v>86</v>
      </c>
      <c r="B7" s="175" t="n">
        <v>472</v>
      </c>
      <c r="C7" s="26" t="n">
        <v>215</v>
      </c>
      <c r="D7" s="26" t="n">
        <v>242</v>
      </c>
      <c r="E7" s="26" t="n">
        <v>1</v>
      </c>
      <c r="F7" s="26" t="n">
        <v>11</v>
      </c>
      <c r="G7" s="26" t="n">
        <v>3</v>
      </c>
      <c r="H7" s="36" t="n">
        <v>1012</v>
      </c>
      <c r="I7" s="26" t="n">
        <v>296</v>
      </c>
      <c r="J7" s="26" t="n">
        <v>716</v>
      </c>
      <c r="K7" s="26" t="n">
        <v>0</v>
      </c>
      <c r="L7" s="26" t="n">
        <v>0</v>
      </c>
      <c r="M7" s="176" t="n">
        <v>0</v>
      </c>
    </row>
    <row r="8" customFormat="false" ht="18" hidden="true" customHeight="true" outlineLevel="0" collapsed="false">
      <c r="A8" s="32" t="s">
        <v>87</v>
      </c>
      <c r="B8" s="175" t="n">
        <v>451</v>
      </c>
      <c r="C8" s="26" t="n">
        <v>224</v>
      </c>
      <c r="D8" s="26" t="n">
        <v>219</v>
      </c>
      <c r="E8" s="26" t="n">
        <v>2</v>
      </c>
      <c r="F8" s="26" t="n">
        <v>6</v>
      </c>
      <c r="G8" s="26" t="n">
        <v>0</v>
      </c>
      <c r="H8" s="36" t="n">
        <v>911</v>
      </c>
      <c r="I8" s="26" t="n">
        <v>329</v>
      </c>
      <c r="J8" s="26" t="n">
        <v>582</v>
      </c>
      <c r="K8" s="26" t="n">
        <v>0</v>
      </c>
      <c r="L8" s="26" t="n">
        <v>0</v>
      </c>
      <c r="M8" s="176" t="n">
        <v>0</v>
      </c>
    </row>
    <row r="9" customFormat="false" ht="18" hidden="true" customHeight="true" outlineLevel="0" collapsed="false">
      <c r="A9" s="32" t="s">
        <v>88</v>
      </c>
      <c r="B9" s="175" t="n">
        <v>361</v>
      </c>
      <c r="C9" s="26" t="n">
        <v>198</v>
      </c>
      <c r="D9" s="26" t="n">
        <v>162</v>
      </c>
      <c r="E9" s="26" t="n">
        <v>1</v>
      </c>
      <c r="F9" s="26" t="n">
        <v>0</v>
      </c>
      <c r="G9" s="26" t="n">
        <v>0</v>
      </c>
      <c r="H9" s="36" t="n">
        <v>903</v>
      </c>
      <c r="I9" s="26" t="n">
        <v>363</v>
      </c>
      <c r="J9" s="26" t="n">
        <v>540</v>
      </c>
      <c r="K9" s="26" t="n">
        <v>0</v>
      </c>
      <c r="L9" s="26" t="n">
        <v>0</v>
      </c>
      <c r="M9" s="176" t="n">
        <v>0</v>
      </c>
    </row>
    <row r="10" customFormat="false" ht="18" hidden="true" customHeight="true" outlineLevel="0" collapsed="false">
      <c r="A10" s="19" t="s">
        <v>34</v>
      </c>
      <c r="B10" s="175" t="n">
        <v>346</v>
      </c>
      <c r="C10" s="26" t="n">
        <v>216</v>
      </c>
      <c r="D10" s="26" t="n">
        <v>125</v>
      </c>
      <c r="E10" s="26" t="n">
        <v>1</v>
      </c>
      <c r="F10" s="26" t="n">
        <v>3</v>
      </c>
      <c r="G10" s="26" t="n">
        <v>1</v>
      </c>
      <c r="H10" s="36" t="n">
        <v>823</v>
      </c>
      <c r="I10" s="26" t="n">
        <v>368</v>
      </c>
      <c r="J10" s="26" t="n">
        <v>455</v>
      </c>
      <c r="K10" s="26" t="n">
        <v>0</v>
      </c>
      <c r="L10" s="26" t="n">
        <v>0</v>
      </c>
      <c r="M10" s="176" t="n">
        <v>0</v>
      </c>
    </row>
    <row r="11" customFormat="false" ht="18" hidden="true" customHeight="true" outlineLevel="0" collapsed="false">
      <c r="A11" s="19" t="s">
        <v>35</v>
      </c>
      <c r="B11" s="175" t="n">
        <v>399</v>
      </c>
      <c r="C11" s="26" t="n">
        <v>235</v>
      </c>
      <c r="D11" s="26" t="n">
        <v>161</v>
      </c>
      <c r="E11" s="26" t="n">
        <v>0</v>
      </c>
      <c r="F11" s="26" t="n">
        <v>3</v>
      </c>
      <c r="G11" s="26" t="n">
        <v>0</v>
      </c>
      <c r="H11" s="36" t="n">
        <v>800</v>
      </c>
      <c r="I11" s="26" t="n">
        <v>364</v>
      </c>
      <c r="J11" s="26" t="n">
        <v>436</v>
      </c>
      <c r="K11" s="26" t="n">
        <v>0</v>
      </c>
      <c r="L11" s="26" t="n">
        <v>0</v>
      </c>
      <c r="M11" s="176" t="n">
        <v>0</v>
      </c>
    </row>
    <row r="12" customFormat="false" ht="18" hidden="true" customHeight="true" outlineLevel="0" collapsed="false">
      <c r="A12" s="19" t="s">
        <v>36</v>
      </c>
      <c r="B12" s="175" t="n">
        <v>324</v>
      </c>
      <c r="C12" s="26" t="n">
        <v>203</v>
      </c>
      <c r="D12" s="26" t="n">
        <v>120</v>
      </c>
      <c r="E12" s="26" t="n">
        <v>0</v>
      </c>
      <c r="F12" s="26" t="n">
        <v>1</v>
      </c>
      <c r="G12" s="26" t="n">
        <v>0</v>
      </c>
      <c r="H12" s="36" t="n">
        <v>704</v>
      </c>
      <c r="I12" s="26" t="n">
        <v>340</v>
      </c>
      <c r="J12" s="26" t="n">
        <v>364</v>
      </c>
      <c r="K12" s="26" t="n">
        <v>0</v>
      </c>
      <c r="L12" s="26" t="n">
        <v>0</v>
      </c>
      <c r="M12" s="176" t="n">
        <v>0</v>
      </c>
    </row>
    <row r="13" customFormat="false" ht="18" hidden="true" customHeight="true" outlineLevel="0" collapsed="false">
      <c r="A13" s="19" t="s">
        <v>37</v>
      </c>
      <c r="B13" s="175" t="n">
        <v>325</v>
      </c>
      <c r="C13" s="26" t="n">
        <v>208</v>
      </c>
      <c r="D13" s="26" t="n">
        <v>112</v>
      </c>
      <c r="E13" s="26" t="n">
        <v>0</v>
      </c>
      <c r="F13" s="26" t="n">
        <v>5</v>
      </c>
      <c r="G13" s="26" t="n">
        <v>0</v>
      </c>
      <c r="H13" s="36" t="n">
        <v>631</v>
      </c>
      <c r="I13" s="26" t="n">
        <v>282</v>
      </c>
      <c r="J13" s="26" t="n">
        <v>349</v>
      </c>
      <c r="K13" s="26" t="n">
        <v>0</v>
      </c>
      <c r="L13" s="26" t="n">
        <v>0</v>
      </c>
      <c r="M13" s="176" t="n">
        <v>0</v>
      </c>
    </row>
    <row r="14" customFormat="false" ht="18" hidden="true" customHeight="true" outlineLevel="0" collapsed="false">
      <c r="A14" s="32" t="s">
        <v>89</v>
      </c>
      <c r="B14" s="175" t="n">
        <v>283</v>
      </c>
      <c r="C14" s="26" t="n">
        <v>185</v>
      </c>
      <c r="D14" s="26" t="n">
        <v>93</v>
      </c>
      <c r="E14" s="26" t="n">
        <v>0</v>
      </c>
      <c r="F14" s="26" t="n">
        <v>5</v>
      </c>
      <c r="G14" s="26" t="n">
        <v>0</v>
      </c>
      <c r="H14" s="36" t="n">
        <v>609</v>
      </c>
      <c r="I14" s="26" t="n">
        <v>291</v>
      </c>
      <c r="J14" s="26" t="n">
        <v>318</v>
      </c>
      <c r="K14" s="26" t="n">
        <v>0</v>
      </c>
      <c r="L14" s="26" t="n">
        <v>0</v>
      </c>
      <c r="M14" s="176" t="n">
        <v>0</v>
      </c>
    </row>
    <row r="15" customFormat="false" ht="18" hidden="true" customHeight="true" outlineLevel="0" collapsed="false">
      <c r="A15" s="19" t="s">
        <v>39</v>
      </c>
      <c r="B15" s="175" t="n">
        <v>286</v>
      </c>
      <c r="C15" s="26" t="n">
        <v>178</v>
      </c>
      <c r="D15" s="26" t="n">
        <v>106</v>
      </c>
      <c r="E15" s="26" t="n">
        <v>1</v>
      </c>
      <c r="F15" s="26" t="n">
        <v>0</v>
      </c>
      <c r="G15" s="26" t="n">
        <v>1</v>
      </c>
      <c r="H15" s="36" t="n">
        <v>547</v>
      </c>
      <c r="I15" s="26" t="n">
        <v>264</v>
      </c>
      <c r="J15" s="26" t="n">
        <v>283</v>
      </c>
      <c r="K15" s="26" t="n">
        <v>0</v>
      </c>
      <c r="L15" s="26" t="n">
        <v>0</v>
      </c>
      <c r="M15" s="176" t="n">
        <v>0</v>
      </c>
    </row>
    <row r="16" customFormat="false" ht="18" hidden="true" customHeight="true" outlineLevel="0" collapsed="false">
      <c r="A16" s="19" t="s">
        <v>40</v>
      </c>
      <c r="B16" s="175" t="n">
        <v>240</v>
      </c>
      <c r="C16" s="26" t="n">
        <v>150</v>
      </c>
      <c r="D16" s="26" t="n">
        <v>86</v>
      </c>
      <c r="E16" s="26" t="n">
        <v>1</v>
      </c>
      <c r="F16" s="26" t="n">
        <v>3</v>
      </c>
      <c r="G16" s="26" t="n">
        <v>0</v>
      </c>
      <c r="H16" s="36" t="n">
        <v>494</v>
      </c>
      <c r="I16" s="26" t="n">
        <v>252</v>
      </c>
      <c r="J16" s="26" t="n">
        <v>242</v>
      </c>
      <c r="K16" s="26" t="n">
        <v>0</v>
      </c>
      <c r="L16" s="26" t="n">
        <v>0</v>
      </c>
      <c r="M16" s="176" t="n">
        <v>0</v>
      </c>
    </row>
    <row r="17" customFormat="false" ht="18" hidden="true" customHeight="true" outlineLevel="0" collapsed="false">
      <c r="A17" s="19" t="s">
        <v>41</v>
      </c>
      <c r="B17" s="175" t="n">
        <v>241</v>
      </c>
      <c r="C17" s="26" t="n">
        <v>131</v>
      </c>
      <c r="D17" s="26" t="n">
        <v>107</v>
      </c>
      <c r="E17" s="26" t="n">
        <v>0</v>
      </c>
      <c r="F17" s="26" t="n">
        <v>3</v>
      </c>
      <c r="G17" s="26" t="n">
        <v>0</v>
      </c>
      <c r="H17" s="36" t="n">
        <v>473</v>
      </c>
      <c r="I17" s="26" t="n">
        <v>199</v>
      </c>
      <c r="J17" s="26" t="n">
        <v>274</v>
      </c>
      <c r="K17" s="26" t="n">
        <v>0</v>
      </c>
      <c r="L17" s="26" t="n">
        <v>0</v>
      </c>
      <c r="M17" s="176" t="n">
        <v>0</v>
      </c>
    </row>
    <row r="18" customFormat="false" ht="18" hidden="true" customHeight="true" outlineLevel="0" collapsed="false">
      <c r="A18" s="19" t="s">
        <v>42</v>
      </c>
      <c r="B18" s="175" t="n">
        <v>249</v>
      </c>
      <c r="C18" s="26" t="n">
        <v>159</v>
      </c>
      <c r="D18" s="26" t="n">
        <v>89</v>
      </c>
      <c r="E18" s="26" t="n">
        <v>1</v>
      </c>
      <c r="F18" s="26" t="n">
        <v>0</v>
      </c>
      <c r="G18" s="26" t="n">
        <v>0</v>
      </c>
      <c r="H18" s="36" t="n">
        <v>507</v>
      </c>
      <c r="I18" s="26" t="n">
        <v>195</v>
      </c>
      <c r="J18" s="26" t="n">
        <v>312</v>
      </c>
      <c r="K18" s="26" t="n">
        <v>0</v>
      </c>
      <c r="L18" s="26" t="n">
        <v>0</v>
      </c>
      <c r="M18" s="176" t="n">
        <v>0</v>
      </c>
    </row>
    <row r="19" customFormat="false" ht="18" hidden="false" customHeight="true" outlineLevel="0" collapsed="false">
      <c r="A19" s="19" t="s">
        <v>90</v>
      </c>
      <c r="B19" s="175" t="n">
        <v>234</v>
      </c>
      <c r="C19" s="26" t="n">
        <v>121</v>
      </c>
      <c r="D19" s="26" t="n">
        <v>107</v>
      </c>
      <c r="E19" s="26" t="n">
        <v>0</v>
      </c>
      <c r="F19" s="26" t="n">
        <v>4</v>
      </c>
      <c r="G19" s="26" t="n">
        <v>2</v>
      </c>
      <c r="H19" s="36" t="n">
        <v>477</v>
      </c>
      <c r="I19" s="26" t="n">
        <v>208</v>
      </c>
      <c r="J19" s="26" t="n">
        <v>269</v>
      </c>
      <c r="K19" s="26" t="n">
        <v>0</v>
      </c>
      <c r="L19" s="26" t="n">
        <v>0</v>
      </c>
      <c r="M19" s="176" t="n">
        <v>0</v>
      </c>
    </row>
    <row r="20" customFormat="false" ht="18" hidden="false" customHeight="true" outlineLevel="0" collapsed="false">
      <c r="A20" s="19" t="s">
        <v>44</v>
      </c>
      <c r="B20" s="175" t="n">
        <v>199</v>
      </c>
      <c r="C20" s="26" t="n">
        <v>113</v>
      </c>
      <c r="D20" s="26" t="n">
        <v>81</v>
      </c>
      <c r="E20" s="26" t="n">
        <v>0</v>
      </c>
      <c r="F20" s="26" t="n">
        <v>5</v>
      </c>
      <c r="G20" s="26" t="n">
        <v>0</v>
      </c>
      <c r="H20" s="36" t="n">
        <v>484</v>
      </c>
      <c r="I20" s="26" t="n">
        <v>188</v>
      </c>
      <c r="J20" s="26" t="n">
        <v>296</v>
      </c>
      <c r="K20" s="26" t="n">
        <v>0</v>
      </c>
      <c r="L20" s="26" t="n">
        <v>0</v>
      </c>
      <c r="M20" s="176" t="n">
        <v>0</v>
      </c>
    </row>
    <row r="21" customFormat="false" ht="18" hidden="false" customHeight="true" outlineLevel="0" collapsed="false">
      <c r="A21" s="32" t="s">
        <v>45</v>
      </c>
      <c r="B21" s="175" t="n">
        <v>223</v>
      </c>
      <c r="C21" s="26" t="n">
        <v>127</v>
      </c>
      <c r="D21" s="26" t="n">
        <v>89</v>
      </c>
      <c r="E21" s="26" t="n">
        <v>2</v>
      </c>
      <c r="F21" s="26" t="n">
        <v>5</v>
      </c>
      <c r="G21" s="26" t="n">
        <v>0</v>
      </c>
      <c r="H21" s="36" t="n">
        <v>497</v>
      </c>
      <c r="I21" s="26" t="n">
        <v>210</v>
      </c>
      <c r="J21" s="26" t="n">
        <v>287</v>
      </c>
      <c r="K21" s="26" t="n">
        <v>0</v>
      </c>
      <c r="L21" s="26" t="n">
        <v>0</v>
      </c>
      <c r="M21" s="176" t="n">
        <v>0</v>
      </c>
    </row>
    <row r="22" customFormat="false" ht="18" hidden="false" customHeight="true" outlineLevel="0" collapsed="false">
      <c r="A22" s="19" t="s">
        <v>46</v>
      </c>
      <c r="B22" s="175" t="n">
        <v>213</v>
      </c>
      <c r="C22" s="26" t="n">
        <v>125</v>
      </c>
      <c r="D22" s="26" t="n">
        <v>80</v>
      </c>
      <c r="E22" s="26" t="n">
        <v>0</v>
      </c>
      <c r="F22" s="26" t="n">
        <v>7</v>
      </c>
      <c r="G22" s="26" t="n">
        <v>1</v>
      </c>
      <c r="H22" s="21" t="n">
        <v>505</v>
      </c>
      <c r="I22" s="26" t="n">
        <v>216</v>
      </c>
      <c r="J22" s="26" t="n">
        <v>289</v>
      </c>
      <c r="K22" s="26" t="n">
        <v>0</v>
      </c>
      <c r="L22" s="26" t="n">
        <v>0</v>
      </c>
      <c r="M22" s="176" t="n">
        <v>0</v>
      </c>
    </row>
    <row r="23" customFormat="false" ht="18" hidden="false" customHeight="true" outlineLevel="0" collapsed="false">
      <c r="A23" s="19" t="s">
        <v>47</v>
      </c>
      <c r="B23" s="175" t="n">
        <v>175</v>
      </c>
      <c r="C23" s="26" t="n">
        <v>112</v>
      </c>
      <c r="D23" s="26" t="n">
        <v>61</v>
      </c>
      <c r="E23" s="26" t="n">
        <v>0</v>
      </c>
      <c r="F23" s="26" t="n">
        <v>2</v>
      </c>
      <c r="G23" s="26" t="n">
        <v>0</v>
      </c>
      <c r="H23" s="21" t="n">
        <v>427</v>
      </c>
      <c r="I23" s="26" t="n">
        <v>198</v>
      </c>
      <c r="J23" s="26" t="n">
        <v>229</v>
      </c>
      <c r="K23" s="26" t="n">
        <v>0</v>
      </c>
      <c r="L23" s="26" t="n">
        <v>0</v>
      </c>
      <c r="M23" s="176" t="n">
        <v>0</v>
      </c>
    </row>
    <row r="24" customFormat="false" ht="18" hidden="false" customHeight="true" outlineLevel="0" collapsed="false">
      <c r="A24" s="19" t="s">
        <v>48</v>
      </c>
      <c r="B24" s="175" t="n">
        <v>197</v>
      </c>
      <c r="C24" s="26" t="n">
        <v>110</v>
      </c>
      <c r="D24" s="26" t="n">
        <v>80</v>
      </c>
      <c r="E24" s="26" t="n">
        <v>0</v>
      </c>
      <c r="F24" s="26" t="n">
        <v>5</v>
      </c>
      <c r="G24" s="26" t="n">
        <v>2</v>
      </c>
      <c r="H24" s="177" t="n">
        <v>434</v>
      </c>
      <c r="I24" s="26" t="n">
        <v>189</v>
      </c>
      <c r="J24" s="26" t="n">
        <v>245</v>
      </c>
      <c r="K24" s="26" t="n">
        <v>0</v>
      </c>
      <c r="L24" s="26" t="n">
        <v>0</v>
      </c>
      <c r="M24" s="176" t="n">
        <v>0</v>
      </c>
    </row>
    <row r="25" customFormat="false" ht="18" hidden="false" customHeight="true" outlineLevel="0" collapsed="false">
      <c r="A25" s="92" t="s">
        <v>91</v>
      </c>
      <c r="B25" s="175" t="n">
        <v>196</v>
      </c>
      <c r="C25" s="26" t="n">
        <v>122</v>
      </c>
      <c r="D25" s="26" t="n">
        <v>70</v>
      </c>
      <c r="E25" s="26" t="n">
        <v>0</v>
      </c>
      <c r="F25" s="26" t="n">
        <v>3</v>
      </c>
      <c r="G25" s="26" t="n">
        <v>1</v>
      </c>
      <c r="H25" s="177" t="n">
        <v>405</v>
      </c>
      <c r="I25" s="26" t="n">
        <v>157</v>
      </c>
      <c r="J25" s="26" t="n">
        <v>248</v>
      </c>
      <c r="K25" s="26" t="n">
        <v>0</v>
      </c>
      <c r="L25" s="26" t="n">
        <v>0</v>
      </c>
      <c r="M25" s="176" t="n">
        <v>0</v>
      </c>
    </row>
    <row r="26" customFormat="false" ht="18" hidden="false" customHeight="true" outlineLevel="0" collapsed="false">
      <c r="A26" s="92" t="s">
        <v>92</v>
      </c>
      <c r="B26" s="178" t="n">
        <v>191</v>
      </c>
      <c r="C26" s="26" t="n">
        <v>116</v>
      </c>
      <c r="D26" s="26" t="n">
        <v>71</v>
      </c>
      <c r="E26" s="26" t="n">
        <v>0</v>
      </c>
      <c r="F26" s="26" t="n">
        <v>3</v>
      </c>
      <c r="G26" s="26" t="n">
        <v>1</v>
      </c>
      <c r="H26" s="179" t="n">
        <v>411</v>
      </c>
      <c r="I26" s="26" t="n">
        <v>199</v>
      </c>
      <c r="J26" s="26" t="n">
        <v>212</v>
      </c>
      <c r="K26" s="26" t="n">
        <v>0</v>
      </c>
      <c r="L26" s="26" t="n">
        <v>0</v>
      </c>
      <c r="M26" s="176" t="n">
        <v>0</v>
      </c>
    </row>
    <row r="27" customFormat="false" ht="18" hidden="false" customHeight="true" outlineLevel="0" collapsed="false">
      <c r="A27" s="92" t="s">
        <v>93</v>
      </c>
      <c r="B27" s="175" t="n">
        <v>212</v>
      </c>
      <c r="C27" s="26" t="n">
        <v>132</v>
      </c>
      <c r="D27" s="26" t="n">
        <v>77</v>
      </c>
      <c r="E27" s="26" t="n">
        <v>0</v>
      </c>
      <c r="F27" s="26" t="n">
        <v>2</v>
      </c>
      <c r="G27" s="26" t="n">
        <v>1</v>
      </c>
      <c r="H27" s="36" t="n">
        <v>333</v>
      </c>
      <c r="I27" s="26" t="n">
        <v>164</v>
      </c>
      <c r="J27" s="26" t="n">
        <v>169</v>
      </c>
      <c r="K27" s="26" t="n">
        <v>0</v>
      </c>
      <c r="L27" s="26" t="n">
        <v>0</v>
      </c>
      <c r="M27" s="176" t="n">
        <v>0</v>
      </c>
    </row>
    <row r="28" customFormat="false" ht="18" hidden="false" customHeight="true" outlineLevel="0" collapsed="false">
      <c r="A28" s="19" t="s">
        <v>52</v>
      </c>
      <c r="B28" s="175" t="n">
        <v>199</v>
      </c>
      <c r="C28" s="26" t="n">
        <v>119</v>
      </c>
      <c r="D28" s="26" t="n">
        <v>76</v>
      </c>
      <c r="E28" s="26" t="n">
        <v>0</v>
      </c>
      <c r="F28" s="26" t="n">
        <v>4</v>
      </c>
      <c r="G28" s="26" t="n">
        <v>0</v>
      </c>
      <c r="H28" s="36" t="n">
        <v>358</v>
      </c>
      <c r="I28" s="26" t="n">
        <v>195</v>
      </c>
      <c r="J28" s="26" t="n">
        <v>163</v>
      </c>
      <c r="K28" s="26" t="n">
        <v>0</v>
      </c>
      <c r="L28" s="26" t="n">
        <v>0</v>
      </c>
      <c r="M28" s="176" t="n">
        <v>0</v>
      </c>
    </row>
    <row r="29" customFormat="false" ht="18" hidden="false" customHeight="true" outlineLevel="0" collapsed="false">
      <c r="A29" s="19" t="s">
        <v>53</v>
      </c>
      <c r="B29" s="175" t="n">
        <v>190</v>
      </c>
      <c r="C29" s="26" t="n">
        <v>108</v>
      </c>
      <c r="D29" s="26" t="n">
        <v>80</v>
      </c>
      <c r="E29" s="26" t="n">
        <v>0</v>
      </c>
      <c r="F29" s="26" t="n">
        <v>2</v>
      </c>
      <c r="G29" s="26" t="n">
        <v>0</v>
      </c>
      <c r="H29" s="36" t="n">
        <v>306</v>
      </c>
      <c r="I29" s="26" t="n">
        <v>165</v>
      </c>
      <c r="J29" s="26" t="n">
        <v>141</v>
      </c>
      <c r="K29" s="26" t="n">
        <v>0</v>
      </c>
      <c r="L29" s="26" t="n">
        <v>0</v>
      </c>
      <c r="M29" s="176" t="n">
        <v>0</v>
      </c>
    </row>
    <row r="30" customFormat="false" ht="18" hidden="false" customHeight="true" outlineLevel="0" collapsed="false">
      <c r="A30" s="19" t="s">
        <v>54</v>
      </c>
      <c r="B30" s="175" t="n">
        <v>175</v>
      </c>
      <c r="C30" s="26" t="n">
        <v>92</v>
      </c>
      <c r="D30" s="26" t="n">
        <v>80</v>
      </c>
      <c r="E30" s="26" t="n">
        <v>0</v>
      </c>
      <c r="F30" s="26" t="n">
        <v>3</v>
      </c>
      <c r="G30" s="26" t="n">
        <v>0</v>
      </c>
      <c r="H30" s="36" t="n">
        <v>293</v>
      </c>
      <c r="I30" s="26" t="n">
        <v>168</v>
      </c>
      <c r="J30" s="26" t="n">
        <v>125</v>
      </c>
      <c r="K30" s="26" t="n">
        <v>0</v>
      </c>
      <c r="L30" s="26" t="n">
        <v>0</v>
      </c>
      <c r="M30" s="176" t="n">
        <v>0</v>
      </c>
    </row>
    <row r="31" customFormat="false" ht="18" hidden="false" customHeight="true" outlineLevel="0" collapsed="false">
      <c r="A31" s="19" t="s">
        <v>55</v>
      </c>
      <c r="B31" s="175" t="n">
        <f aca="false">SUM(C31:G31)</f>
        <v>171</v>
      </c>
      <c r="C31" s="26" t="n">
        <v>92</v>
      </c>
      <c r="D31" s="26" t="n">
        <v>76</v>
      </c>
      <c r="E31" s="26" t="n">
        <v>0</v>
      </c>
      <c r="F31" s="26" t="n">
        <v>3</v>
      </c>
      <c r="G31" s="26" t="n">
        <v>0</v>
      </c>
      <c r="H31" s="36" t="n">
        <f aca="false">SUM(I31:M31)</f>
        <v>272</v>
      </c>
      <c r="I31" s="26" t="n">
        <v>137</v>
      </c>
      <c r="J31" s="26" t="n">
        <v>135</v>
      </c>
      <c r="K31" s="26" t="n">
        <v>0</v>
      </c>
      <c r="L31" s="26" t="n">
        <v>0</v>
      </c>
      <c r="M31" s="176" t="n">
        <v>0</v>
      </c>
    </row>
    <row r="32" customFormat="false" ht="18" hidden="false" customHeight="true" outlineLevel="0" collapsed="false">
      <c r="A32" s="19" t="s">
        <v>56</v>
      </c>
      <c r="B32" s="175" t="n">
        <v>192</v>
      </c>
      <c r="C32" s="26" t="n">
        <v>124</v>
      </c>
      <c r="D32" s="26" t="n">
        <v>63</v>
      </c>
      <c r="E32" s="26" t="n">
        <v>0</v>
      </c>
      <c r="F32" s="26" t="n">
        <v>5</v>
      </c>
      <c r="G32" s="26" t="n">
        <v>0</v>
      </c>
      <c r="H32" s="36" t="n">
        <v>312</v>
      </c>
      <c r="I32" s="26" t="n">
        <v>109</v>
      </c>
      <c r="J32" s="26" t="n">
        <v>203</v>
      </c>
      <c r="K32" s="26" t="n">
        <v>0</v>
      </c>
      <c r="L32" s="26" t="n">
        <v>0</v>
      </c>
      <c r="M32" s="176" t="n">
        <v>0</v>
      </c>
    </row>
    <row r="33" customFormat="false" ht="18" hidden="false" customHeight="true" outlineLevel="0" collapsed="false">
      <c r="A33" s="19" t="s">
        <v>57</v>
      </c>
      <c r="B33" s="175" t="n">
        <v>180</v>
      </c>
      <c r="C33" s="26" t="n">
        <v>113</v>
      </c>
      <c r="D33" s="26" t="n">
        <v>64</v>
      </c>
      <c r="E33" s="26" t="n">
        <v>0</v>
      </c>
      <c r="F33" s="26" t="n">
        <v>3</v>
      </c>
      <c r="G33" s="26" t="n">
        <v>0</v>
      </c>
      <c r="H33" s="36" t="n">
        <v>266</v>
      </c>
      <c r="I33" s="26" t="n">
        <v>99</v>
      </c>
      <c r="J33" s="26" t="n">
        <v>167</v>
      </c>
      <c r="K33" s="26" t="n">
        <v>0</v>
      </c>
      <c r="L33" s="26" t="n">
        <v>0</v>
      </c>
      <c r="M33" s="176" t="n">
        <v>0</v>
      </c>
    </row>
    <row r="34" customFormat="false" ht="18" hidden="false" customHeight="true" outlineLevel="0" collapsed="false">
      <c r="A34" s="19" t="s">
        <v>58</v>
      </c>
      <c r="B34" s="175" t="n">
        <v>145</v>
      </c>
      <c r="C34" s="26" t="n">
        <v>78</v>
      </c>
      <c r="D34" s="26" t="n">
        <v>65</v>
      </c>
      <c r="E34" s="26" t="n">
        <v>0</v>
      </c>
      <c r="F34" s="26" t="n">
        <v>2</v>
      </c>
      <c r="G34" s="26" t="n">
        <v>0</v>
      </c>
      <c r="H34" s="36" t="n">
        <v>303</v>
      </c>
      <c r="I34" s="26" t="n">
        <v>117</v>
      </c>
      <c r="J34" s="26" t="n">
        <v>186</v>
      </c>
      <c r="K34" s="26" t="n">
        <v>0</v>
      </c>
      <c r="L34" s="26" t="n">
        <v>0</v>
      </c>
      <c r="M34" s="176" t="n">
        <v>0</v>
      </c>
    </row>
    <row r="35" customFormat="false" ht="18" hidden="false" customHeight="true" outlineLevel="0" collapsed="false">
      <c r="A35" s="19" t="s">
        <v>136</v>
      </c>
      <c r="B35" s="175" t="n">
        <v>175</v>
      </c>
      <c r="C35" s="26" t="n">
        <v>116</v>
      </c>
      <c r="D35" s="26" t="n">
        <v>58</v>
      </c>
      <c r="E35" s="26" t="n">
        <v>0</v>
      </c>
      <c r="F35" s="26" t="n">
        <v>1</v>
      </c>
      <c r="G35" s="26" t="n">
        <v>0</v>
      </c>
      <c r="H35" s="36" t="n">
        <v>254</v>
      </c>
      <c r="I35" s="26" t="n">
        <v>90</v>
      </c>
      <c r="J35" s="26" t="n">
        <v>164</v>
      </c>
      <c r="K35" s="26" t="n">
        <v>0</v>
      </c>
      <c r="L35" s="26" t="n">
        <v>0</v>
      </c>
      <c r="M35" s="176" t="n">
        <v>0</v>
      </c>
    </row>
    <row r="36" customFormat="false" ht="18" hidden="false" customHeight="true" outlineLevel="0" collapsed="false">
      <c r="A36" s="19" t="s">
        <v>137</v>
      </c>
      <c r="B36" s="175" t="n">
        <v>160</v>
      </c>
      <c r="C36" s="26" t="n">
        <v>104</v>
      </c>
      <c r="D36" s="26" t="n">
        <v>54</v>
      </c>
      <c r="E36" s="26" t="n">
        <v>0</v>
      </c>
      <c r="F36" s="26" t="n">
        <v>2</v>
      </c>
      <c r="G36" s="26" t="n">
        <v>0</v>
      </c>
      <c r="H36" s="36" t="n">
        <v>266</v>
      </c>
      <c r="I36" s="26" t="n">
        <v>97</v>
      </c>
      <c r="J36" s="26" t="n">
        <v>169</v>
      </c>
      <c r="K36" s="26" t="n">
        <v>0</v>
      </c>
      <c r="L36" s="26" t="n">
        <v>0</v>
      </c>
      <c r="M36" s="176" t="n">
        <v>0</v>
      </c>
    </row>
    <row r="37" customFormat="false" ht="18" hidden="false" customHeight="true" outlineLevel="0" collapsed="false">
      <c r="A37" s="19" t="s">
        <v>61</v>
      </c>
      <c r="B37" s="175" t="n">
        <v>108</v>
      </c>
      <c r="C37" s="26" t="n">
        <v>77</v>
      </c>
      <c r="D37" s="26" t="n">
        <v>28</v>
      </c>
      <c r="E37" s="26" t="n">
        <v>0</v>
      </c>
      <c r="F37" s="26" t="n">
        <v>3</v>
      </c>
      <c r="G37" s="26" t="n">
        <v>0</v>
      </c>
      <c r="H37" s="36" t="n">
        <v>236</v>
      </c>
      <c r="I37" s="26" t="n">
        <v>82</v>
      </c>
      <c r="J37" s="26" t="n">
        <v>154</v>
      </c>
      <c r="K37" s="26" t="n">
        <v>0</v>
      </c>
      <c r="L37" s="26" t="n">
        <v>0</v>
      </c>
      <c r="M37" s="176" t="n">
        <v>0</v>
      </c>
    </row>
    <row r="38" customFormat="false" ht="18" hidden="false" customHeight="true" outlineLevel="0" collapsed="false">
      <c r="A38" s="19" t="s">
        <v>62</v>
      </c>
      <c r="B38" s="175" t="n">
        <v>178</v>
      </c>
      <c r="C38" s="26" t="n">
        <v>104</v>
      </c>
      <c r="D38" s="26" t="n">
        <v>70</v>
      </c>
      <c r="E38" s="26" t="n">
        <v>0</v>
      </c>
      <c r="F38" s="26" t="n">
        <v>4</v>
      </c>
      <c r="G38" s="26" t="n">
        <v>0</v>
      </c>
      <c r="H38" s="36" t="n">
        <v>224</v>
      </c>
      <c r="I38" s="26" t="n">
        <v>64</v>
      </c>
      <c r="J38" s="26" t="n">
        <v>160</v>
      </c>
      <c r="K38" s="26" t="n">
        <v>0</v>
      </c>
      <c r="L38" s="26" t="n">
        <v>0</v>
      </c>
      <c r="M38" s="176" t="n">
        <v>0</v>
      </c>
    </row>
    <row r="39" customFormat="false" ht="18" hidden="false" customHeight="true" outlineLevel="0" collapsed="false">
      <c r="A39" s="94" t="s">
        <v>63</v>
      </c>
      <c r="B39" s="180" t="n">
        <f aca="false">SUM(C39:G39)</f>
        <v>138</v>
      </c>
      <c r="C39" s="181" t="n">
        <f aca="false">'[3]■6　自然-人工・出産の場所別，死産数・百分率'!$C$6</f>
        <v>88</v>
      </c>
      <c r="D39" s="181" t="n">
        <f aca="false">'[3]■6　自然-人工・出産の場所別，死産数・百分率'!$D$6</f>
        <v>47</v>
      </c>
      <c r="E39" s="181" t="n">
        <f aca="false">'[3]■6　自然-人工・出産の場所別，死産数・百分率'!$E$6</f>
        <v>0</v>
      </c>
      <c r="F39" s="181" t="n">
        <f aca="false">'[3]■6　自然-人工・出産の場所別，死産数・百分率'!$F$6</f>
        <v>3</v>
      </c>
      <c r="G39" s="181" t="n">
        <f aca="false">'[3]■6　自然-人工・出産の場所別，死産数・百分率'!$G$6</f>
        <v>0</v>
      </c>
      <c r="H39" s="182" t="n">
        <f aca="false">SUM(I39:M39)</f>
        <v>208</v>
      </c>
      <c r="I39" s="181" t="n">
        <f aca="false">'[3]■6　自然-人工・出産の場所別，死産数・百分率'!$I$6</f>
        <v>67</v>
      </c>
      <c r="J39" s="181" t="n">
        <f aca="false">'[3]■6　自然-人工・出産の場所別，死産数・百分率'!$J$6</f>
        <v>141</v>
      </c>
      <c r="K39" s="181" t="n">
        <f aca="false">'[3]■6　自然-人工・出産の場所別，死産数・百分率'!$K$6</f>
        <v>0</v>
      </c>
      <c r="L39" s="181" t="n">
        <f aca="false">'[3]■6　自然-人工・出産の場所別，死産数・百分率'!$L$6</f>
        <v>0</v>
      </c>
      <c r="M39" s="183" t="n">
        <f aca="false">'[3]■6　自然-人工・出産の場所別，死産数・百分率'!$M$6</f>
        <v>0</v>
      </c>
    </row>
    <row r="40" customFormat="false" ht="18" hidden="false" customHeight="true" outlineLevel="0" collapsed="false">
      <c r="A40" s="127"/>
      <c r="B40" s="98" t="s">
        <v>138</v>
      </c>
      <c r="C40" s="98"/>
      <c r="D40" s="98"/>
      <c r="E40" s="98"/>
      <c r="F40" s="98"/>
      <c r="G40" s="98"/>
      <c r="H40" s="98"/>
      <c r="I40" s="98"/>
      <c r="J40" s="98"/>
      <c r="K40" s="98"/>
      <c r="L40" s="98"/>
      <c r="M40" s="98"/>
    </row>
    <row r="41" customFormat="false" ht="18" hidden="true" customHeight="true" outlineLevel="0" collapsed="false">
      <c r="A41" s="19" t="s">
        <v>30</v>
      </c>
      <c r="B41" s="184" t="n">
        <v>100</v>
      </c>
      <c r="C41" s="56" t="n">
        <v>50.0927643784787</v>
      </c>
      <c r="D41" s="56" t="n">
        <v>48.9795918367347</v>
      </c>
      <c r="E41" s="56" t="n">
        <v>0.185528756957328</v>
      </c>
      <c r="F41" s="56" t="n">
        <v>0.556586270871985</v>
      </c>
      <c r="G41" s="56" t="n">
        <v>0.185528756957328</v>
      </c>
      <c r="H41" s="56" t="n">
        <v>100</v>
      </c>
      <c r="I41" s="56" t="n">
        <v>34.7497639282342</v>
      </c>
      <c r="J41" s="56" t="n">
        <v>65.2502360717658</v>
      </c>
      <c r="K41" s="56" t="n">
        <v>0</v>
      </c>
      <c r="L41" s="56" t="n">
        <v>0</v>
      </c>
      <c r="M41" s="57" t="n">
        <v>0</v>
      </c>
    </row>
    <row r="42" customFormat="false" ht="18" hidden="true" customHeight="true" outlineLevel="0" collapsed="false">
      <c r="A42" s="32" t="s">
        <v>86</v>
      </c>
      <c r="B42" s="184" t="n">
        <v>100</v>
      </c>
      <c r="C42" s="56" t="n">
        <v>45.5508474576271</v>
      </c>
      <c r="D42" s="56" t="n">
        <v>51.271186440678</v>
      </c>
      <c r="E42" s="56" t="n">
        <v>0.211864406779661</v>
      </c>
      <c r="F42" s="56" t="n">
        <v>2.33050847457627</v>
      </c>
      <c r="G42" s="56" t="n">
        <v>0.635593220338983</v>
      </c>
      <c r="H42" s="56" t="n">
        <v>100</v>
      </c>
      <c r="I42" s="56" t="n">
        <v>29.2490118577075</v>
      </c>
      <c r="J42" s="56" t="n">
        <v>70.7509881422925</v>
      </c>
      <c r="K42" s="56" t="n">
        <v>0</v>
      </c>
      <c r="L42" s="56" t="n">
        <v>0</v>
      </c>
      <c r="M42" s="57" t="n">
        <v>0</v>
      </c>
    </row>
    <row r="43" customFormat="false" ht="18" hidden="true" customHeight="true" outlineLevel="0" collapsed="false">
      <c r="A43" s="32" t="s">
        <v>87</v>
      </c>
      <c r="B43" s="184" t="n">
        <v>100</v>
      </c>
      <c r="C43" s="56" t="n">
        <v>49.6674057649667</v>
      </c>
      <c r="D43" s="56" t="n">
        <v>48.5587583148559</v>
      </c>
      <c r="E43" s="56" t="n">
        <v>0.443458980044346</v>
      </c>
      <c r="F43" s="56" t="n">
        <v>1.33037694013304</v>
      </c>
      <c r="G43" s="56" t="n">
        <v>0</v>
      </c>
      <c r="H43" s="56" t="n">
        <v>100</v>
      </c>
      <c r="I43" s="56" t="n">
        <v>36.1141602634468</v>
      </c>
      <c r="J43" s="56" t="n">
        <v>63.8858397365532</v>
      </c>
      <c r="K43" s="56" t="n">
        <v>0</v>
      </c>
      <c r="L43" s="56" t="n">
        <v>0</v>
      </c>
      <c r="M43" s="57" t="n">
        <v>0</v>
      </c>
    </row>
    <row r="44" customFormat="false" ht="18" hidden="true" customHeight="true" outlineLevel="0" collapsed="false">
      <c r="A44" s="32" t="s">
        <v>88</v>
      </c>
      <c r="B44" s="185" t="n">
        <v>100</v>
      </c>
      <c r="C44" s="186" t="n">
        <v>54.8476454293629</v>
      </c>
      <c r="D44" s="186" t="n">
        <v>44.8753462603878</v>
      </c>
      <c r="E44" s="186" t="n">
        <v>0.277008310249308</v>
      </c>
      <c r="F44" s="186" t="n">
        <v>0</v>
      </c>
      <c r="G44" s="186" t="n">
        <v>0</v>
      </c>
      <c r="H44" s="186" t="n">
        <v>100</v>
      </c>
      <c r="I44" s="186" t="n">
        <v>40.1993355481728</v>
      </c>
      <c r="J44" s="186" t="n">
        <v>59.8006644518272</v>
      </c>
      <c r="K44" s="186" t="n">
        <v>0</v>
      </c>
      <c r="L44" s="186" t="n">
        <v>0</v>
      </c>
      <c r="M44" s="187" t="n">
        <v>0</v>
      </c>
    </row>
    <row r="45" customFormat="false" ht="18" hidden="true" customHeight="true" outlineLevel="0" collapsed="false">
      <c r="A45" s="19" t="s">
        <v>34</v>
      </c>
      <c r="B45" s="185" t="n">
        <v>100</v>
      </c>
      <c r="C45" s="186" t="n">
        <v>62.4277456647399</v>
      </c>
      <c r="D45" s="186" t="n">
        <v>36.1271676300578</v>
      </c>
      <c r="E45" s="186" t="n">
        <v>0.289017341040462</v>
      </c>
      <c r="F45" s="186" t="n">
        <v>0.867052023121387</v>
      </c>
      <c r="G45" s="186" t="n">
        <v>0.289017341040462</v>
      </c>
      <c r="H45" s="186" t="n">
        <v>100</v>
      </c>
      <c r="I45" s="186" t="n">
        <v>44.7144592952612</v>
      </c>
      <c r="J45" s="186" t="n">
        <v>55.2855407047388</v>
      </c>
      <c r="K45" s="186" t="n">
        <v>0</v>
      </c>
      <c r="L45" s="186" t="n">
        <v>0</v>
      </c>
      <c r="M45" s="187" t="n">
        <v>0</v>
      </c>
    </row>
    <row r="46" customFormat="false" ht="18" hidden="true" customHeight="true" outlineLevel="0" collapsed="false">
      <c r="A46" s="19" t="s">
        <v>35</v>
      </c>
      <c r="B46" s="185" t="n">
        <v>100</v>
      </c>
      <c r="C46" s="186" t="n">
        <v>58.8972431077694</v>
      </c>
      <c r="D46" s="186" t="n">
        <v>40.3508771929825</v>
      </c>
      <c r="E46" s="186" t="n">
        <v>0</v>
      </c>
      <c r="F46" s="186" t="n">
        <v>0.75187969924812</v>
      </c>
      <c r="G46" s="186" t="n">
        <v>0</v>
      </c>
      <c r="H46" s="186" t="n">
        <v>100</v>
      </c>
      <c r="I46" s="186" t="n">
        <v>45.5</v>
      </c>
      <c r="J46" s="186" t="n">
        <v>54.5</v>
      </c>
      <c r="K46" s="186" t="n">
        <v>0</v>
      </c>
      <c r="L46" s="186" t="n">
        <v>0</v>
      </c>
      <c r="M46" s="187" t="n">
        <v>0</v>
      </c>
    </row>
    <row r="47" customFormat="false" ht="18" hidden="true" customHeight="true" outlineLevel="0" collapsed="false">
      <c r="A47" s="19" t="s">
        <v>36</v>
      </c>
      <c r="B47" s="185" t="n">
        <v>100</v>
      </c>
      <c r="C47" s="186" t="n">
        <v>62.6543209876543</v>
      </c>
      <c r="D47" s="186" t="n">
        <v>37.037037037037</v>
      </c>
      <c r="E47" s="186" t="n">
        <v>0</v>
      </c>
      <c r="F47" s="186" t="n">
        <v>0.308641975308642</v>
      </c>
      <c r="G47" s="186" t="n">
        <v>0</v>
      </c>
      <c r="H47" s="186" t="n">
        <v>100</v>
      </c>
      <c r="I47" s="186" t="n">
        <v>48.2954545454546</v>
      </c>
      <c r="J47" s="186" t="n">
        <v>51.7045454545455</v>
      </c>
      <c r="K47" s="186" t="n">
        <v>0</v>
      </c>
      <c r="L47" s="186" t="n">
        <v>0</v>
      </c>
      <c r="M47" s="187" t="n">
        <v>0</v>
      </c>
    </row>
    <row r="48" customFormat="false" ht="18" hidden="true" customHeight="true" outlineLevel="0" collapsed="false">
      <c r="A48" s="19" t="s">
        <v>37</v>
      </c>
      <c r="B48" s="185" t="n">
        <v>100</v>
      </c>
      <c r="C48" s="186" t="n">
        <v>64</v>
      </c>
      <c r="D48" s="186" t="n">
        <v>34.4615384615385</v>
      </c>
      <c r="E48" s="186" t="n">
        <v>0</v>
      </c>
      <c r="F48" s="186" t="n">
        <v>1.53846153846154</v>
      </c>
      <c r="G48" s="186" t="n">
        <v>0</v>
      </c>
      <c r="H48" s="186" t="n">
        <v>100</v>
      </c>
      <c r="I48" s="186" t="n">
        <v>44.6909667194929</v>
      </c>
      <c r="J48" s="186" t="n">
        <v>55.3090332805071</v>
      </c>
      <c r="K48" s="186" t="n">
        <v>0</v>
      </c>
      <c r="L48" s="186" t="n">
        <v>0</v>
      </c>
      <c r="M48" s="187" t="n">
        <v>0</v>
      </c>
    </row>
    <row r="49" customFormat="false" ht="18" hidden="true" customHeight="true" outlineLevel="0" collapsed="false">
      <c r="A49" s="32" t="s">
        <v>89</v>
      </c>
      <c r="B49" s="185" t="n">
        <v>100</v>
      </c>
      <c r="C49" s="186" t="n">
        <v>65.3710247349823</v>
      </c>
      <c r="D49" s="186" t="n">
        <v>32.8621908127209</v>
      </c>
      <c r="E49" s="186" t="n">
        <v>0</v>
      </c>
      <c r="F49" s="186" t="n">
        <v>1.76678445229682</v>
      </c>
      <c r="G49" s="186" t="n">
        <v>0</v>
      </c>
      <c r="H49" s="186" t="n">
        <v>100</v>
      </c>
      <c r="I49" s="186" t="n">
        <v>47.7832512315271</v>
      </c>
      <c r="J49" s="186" t="n">
        <v>52.2167487684729</v>
      </c>
      <c r="K49" s="186" t="n">
        <v>0</v>
      </c>
      <c r="L49" s="186" t="n">
        <v>0</v>
      </c>
      <c r="M49" s="187" t="n">
        <v>0</v>
      </c>
    </row>
    <row r="50" customFormat="false" ht="18" hidden="true" customHeight="true" outlineLevel="0" collapsed="false">
      <c r="A50" s="19" t="s">
        <v>39</v>
      </c>
      <c r="B50" s="185" t="n">
        <v>100</v>
      </c>
      <c r="C50" s="186" t="n">
        <v>62.2377622377622</v>
      </c>
      <c r="D50" s="186" t="n">
        <v>37.0629370629371</v>
      </c>
      <c r="E50" s="186" t="n">
        <v>0.34965034965035</v>
      </c>
      <c r="F50" s="186" t="n">
        <v>0</v>
      </c>
      <c r="G50" s="186" t="n">
        <v>0.34965034965035</v>
      </c>
      <c r="H50" s="186" t="n">
        <v>100</v>
      </c>
      <c r="I50" s="186" t="n">
        <v>48.2632541133455</v>
      </c>
      <c r="J50" s="186" t="n">
        <v>51.7367458866545</v>
      </c>
      <c r="K50" s="186" t="n">
        <v>0</v>
      </c>
      <c r="L50" s="186" t="n">
        <v>0</v>
      </c>
      <c r="M50" s="187" t="n">
        <v>0</v>
      </c>
    </row>
    <row r="51" customFormat="false" ht="18" hidden="true" customHeight="true" outlineLevel="0" collapsed="false">
      <c r="A51" s="19" t="s">
        <v>40</v>
      </c>
      <c r="B51" s="185" t="n">
        <v>100</v>
      </c>
      <c r="C51" s="186" t="n">
        <v>62.5</v>
      </c>
      <c r="D51" s="186" t="n">
        <v>35.8333333333333</v>
      </c>
      <c r="E51" s="186" t="n">
        <v>0.416666666666667</v>
      </c>
      <c r="F51" s="186" t="n">
        <v>1.25</v>
      </c>
      <c r="G51" s="186" t="n">
        <v>0</v>
      </c>
      <c r="H51" s="186" t="n">
        <v>100</v>
      </c>
      <c r="I51" s="186" t="n">
        <v>51.0121457489879</v>
      </c>
      <c r="J51" s="186" t="n">
        <v>48.9878542510121</v>
      </c>
      <c r="K51" s="186" t="n">
        <v>0</v>
      </c>
      <c r="L51" s="186" t="n">
        <v>0</v>
      </c>
      <c r="M51" s="187" t="n">
        <v>0</v>
      </c>
    </row>
    <row r="52" customFormat="false" ht="18" hidden="true" customHeight="true" outlineLevel="0" collapsed="false">
      <c r="A52" s="19" t="s">
        <v>41</v>
      </c>
      <c r="B52" s="185" t="n">
        <v>100</v>
      </c>
      <c r="C52" s="186" t="n">
        <v>54.356846473029</v>
      </c>
      <c r="D52" s="186" t="n">
        <v>44.3983402489627</v>
      </c>
      <c r="E52" s="186" t="n">
        <v>0</v>
      </c>
      <c r="F52" s="186" t="n">
        <v>1.2448132780083</v>
      </c>
      <c r="G52" s="186" t="n">
        <v>0</v>
      </c>
      <c r="H52" s="186" t="n">
        <v>100</v>
      </c>
      <c r="I52" s="186" t="n">
        <v>42.0718816067653</v>
      </c>
      <c r="J52" s="186" t="n">
        <v>57.9281183932347</v>
      </c>
      <c r="K52" s="186" t="n">
        <v>0</v>
      </c>
      <c r="L52" s="186" t="n">
        <v>0</v>
      </c>
      <c r="M52" s="187" t="n">
        <v>0</v>
      </c>
    </row>
    <row r="53" customFormat="false" ht="18" hidden="true" customHeight="true" outlineLevel="0" collapsed="false">
      <c r="A53" s="19" t="s">
        <v>42</v>
      </c>
      <c r="B53" s="185" t="n">
        <v>100</v>
      </c>
      <c r="C53" s="186" t="n">
        <v>63.855421686747</v>
      </c>
      <c r="D53" s="186" t="n">
        <v>35.7429718875502</v>
      </c>
      <c r="E53" s="186" t="n">
        <v>0.401606425702811</v>
      </c>
      <c r="F53" s="186" t="n">
        <v>0</v>
      </c>
      <c r="G53" s="186" t="n">
        <v>0</v>
      </c>
      <c r="H53" s="186" t="n">
        <v>100</v>
      </c>
      <c r="I53" s="186" t="n">
        <v>38.4615384615385</v>
      </c>
      <c r="J53" s="186" t="n">
        <v>61.5384615384615</v>
      </c>
      <c r="K53" s="186" t="n">
        <v>0</v>
      </c>
      <c r="L53" s="186" t="n">
        <v>0</v>
      </c>
      <c r="M53" s="187" t="n">
        <v>0</v>
      </c>
    </row>
    <row r="54" customFormat="false" ht="18" hidden="false" customHeight="true" outlineLevel="0" collapsed="false">
      <c r="A54" s="19" t="s">
        <v>90</v>
      </c>
      <c r="B54" s="185" t="n">
        <v>100</v>
      </c>
      <c r="C54" s="186" t="n">
        <v>51.7094017094017</v>
      </c>
      <c r="D54" s="186" t="n">
        <v>45.7264957264957</v>
      </c>
      <c r="E54" s="186" t="n">
        <v>0</v>
      </c>
      <c r="F54" s="186" t="n">
        <v>1.70940170940171</v>
      </c>
      <c r="G54" s="186" t="n">
        <v>0.854700854700855</v>
      </c>
      <c r="H54" s="186" t="n">
        <v>100</v>
      </c>
      <c r="I54" s="186" t="n">
        <v>43.6058700209644</v>
      </c>
      <c r="J54" s="186" t="n">
        <v>56.3941299790356</v>
      </c>
      <c r="K54" s="186" t="n">
        <v>0</v>
      </c>
      <c r="L54" s="186" t="n">
        <v>0</v>
      </c>
      <c r="M54" s="187" t="n">
        <v>0</v>
      </c>
    </row>
    <row r="55" customFormat="false" ht="18" hidden="false" customHeight="true" outlineLevel="0" collapsed="false">
      <c r="A55" s="19" t="s">
        <v>44</v>
      </c>
      <c r="B55" s="185" t="n">
        <v>100</v>
      </c>
      <c r="C55" s="186" t="n">
        <v>56.78391959799</v>
      </c>
      <c r="D55" s="186" t="n">
        <v>40.7035175879397</v>
      </c>
      <c r="E55" s="186" t="n">
        <v>0</v>
      </c>
      <c r="F55" s="186" t="n">
        <v>2.51256281407035</v>
      </c>
      <c r="G55" s="186" t="n">
        <v>0</v>
      </c>
      <c r="H55" s="186" t="n">
        <v>100</v>
      </c>
      <c r="I55" s="186" t="n">
        <v>38.8429752066116</v>
      </c>
      <c r="J55" s="186" t="n">
        <v>61.1570247933884</v>
      </c>
      <c r="K55" s="186" t="n">
        <v>0</v>
      </c>
      <c r="L55" s="186" t="n">
        <v>0</v>
      </c>
      <c r="M55" s="187" t="n">
        <v>0</v>
      </c>
    </row>
    <row r="56" customFormat="false" ht="18" hidden="false" customHeight="true" outlineLevel="0" collapsed="false">
      <c r="A56" s="32" t="s">
        <v>45</v>
      </c>
      <c r="B56" s="185" t="n">
        <v>100</v>
      </c>
      <c r="C56" s="186" t="n">
        <v>56.9506726457399</v>
      </c>
      <c r="D56" s="186" t="n">
        <v>39.9103139013453</v>
      </c>
      <c r="E56" s="186" t="n">
        <v>0.896860986547085</v>
      </c>
      <c r="F56" s="186" t="n">
        <v>2.24215246636771</v>
      </c>
      <c r="G56" s="186" t="n">
        <v>0</v>
      </c>
      <c r="H56" s="186" t="n">
        <v>100</v>
      </c>
      <c r="I56" s="186" t="n">
        <v>42.2535211267606</v>
      </c>
      <c r="J56" s="186" t="n">
        <v>57.7464788732394</v>
      </c>
      <c r="K56" s="186" t="n">
        <v>0</v>
      </c>
      <c r="L56" s="186" t="n">
        <v>0</v>
      </c>
      <c r="M56" s="187" t="n">
        <v>0</v>
      </c>
    </row>
    <row r="57" customFormat="false" ht="18" hidden="false" customHeight="true" outlineLevel="0" collapsed="false">
      <c r="A57" s="19" t="s">
        <v>46</v>
      </c>
      <c r="B57" s="185" t="n">
        <v>100</v>
      </c>
      <c r="C57" s="186" t="n">
        <v>58.6854460093897</v>
      </c>
      <c r="D57" s="186" t="n">
        <v>37.5586854460094</v>
      </c>
      <c r="E57" s="186" t="n">
        <v>0</v>
      </c>
      <c r="F57" s="186" t="n">
        <v>3.28638497652582</v>
      </c>
      <c r="G57" s="186" t="n">
        <v>0.469483568075117</v>
      </c>
      <c r="H57" s="186" t="n">
        <v>100</v>
      </c>
      <c r="I57" s="186" t="n">
        <v>42.7722772277228</v>
      </c>
      <c r="J57" s="186" t="n">
        <v>57.2277227722772</v>
      </c>
      <c r="K57" s="186" t="n">
        <v>0</v>
      </c>
      <c r="L57" s="186" t="n">
        <v>0</v>
      </c>
      <c r="M57" s="187" t="n">
        <v>0</v>
      </c>
    </row>
    <row r="58" customFormat="false" ht="18" hidden="false" customHeight="true" outlineLevel="0" collapsed="false">
      <c r="A58" s="19" t="s">
        <v>47</v>
      </c>
      <c r="B58" s="185" t="n">
        <v>100</v>
      </c>
      <c r="C58" s="186" t="n">
        <v>64</v>
      </c>
      <c r="D58" s="186" t="n">
        <v>34.8571428571429</v>
      </c>
      <c r="E58" s="186" t="n">
        <v>0</v>
      </c>
      <c r="F58" s="186" t="n">
        <v>1.14285714285714</v>
      </c>
      <c r="G58" s="186" t="n">
        <v>0</v>
      </c>
      <c r="H58" s="186" t="n">
        <v>100</v>
      </c>
      <c r="I58" s="186" t="n">
        <v>46.3700234192038</v>
      </c>
      <c r="J58" s="186" t="n">
        <v>53.6299765807963</v>
      </c>
      <c r="K58" s="186" t="n">
        <v>0</v>
      </c>
      <c r="L58" s="186" t="n">
        <v>0</v>
      </c>
      <c r="M58" s="187" t="n">
        <v>0</v>
      </c>
    </row>
    <row r="59" customFormat="false" ht="18" hidden="false" customHeight="true" outlineLevel="0" collapsed="false">
      <c r="A59" s="19" t="s">
        <v>48</v>
      </c>
      <c r="B59" s="185" t="n">
        <v>100</v>
      </c>
      <c r="C59" s="186" t="n">
        <v>55.8375634517767</v>
      </c>
      <c r="D59" s="186" t="n">
        <v>40.6091370558376</v>
      </c>
      <c r="E59" s="186" t="n">
        <v>0</v>
      </c>
      <c r="F59" s="186" t="n">
        <v>2.53807106598985</v>
      </c>
      <c r="G59" s="186" t="n">
        <v>1.01522842639594</v>
      </c>
      <c r="H59" s="186" t="n">
        <v>100</v>
      </c>
      <c r="I59" s="186" t="n">
        <v>43.5483870967742</v>
      </c>
      <c r="J59" s="186" t="n">
        <v>56.4516129032258</v>
      </c>
      <c r="K59" s="186" t="n">
        <v>0</v>
      </c>
      <c r="L59" s="186" t="n">
        <v>0</v>
      </c>
      <c r="M59" s="187" t="n">
        <v>0</v>
      </c>
    </row>
    <row r="60" s="43" customFormat="true" ht="18" hidden="false" customHeight="true" outlineLevel="0" collapsed="false">
      <c r="A60" s="19" t="s">
        <v>49</v>
      </c>
      <c r="B60" s="185" t="n">
        <v>100</v>
      </c>
      <c r="C60" s="186" t="n">
        <v>62.2448979591837</v>
      </c>
      <c r="D60" s="186" t="n">
        <v>35.7142857142857</v>
      </c>
      <c r="E60" s="186" t="n">
        <v>0</v>
      </c>
      <c r="F60" s="186" t="n">
        <v>1.53061224489796</v>
      </c>
      <c r="G60" s="186" t="n">
        <v>0.510204081632653</v>
      </c>
      <c r="H60" s="186" t="n">
        <v>100</v>
      </c>
      <c r="I60" s="186" t="n">
        <v>38.7654320987654</v>
      </c>
      <c r="J60" s="186" t="n">
        <v>61.2345679012346</v>
      </c>
      <c r="K60" s="186" t="n">
        <v>0</v>
      </c>
      <c r="L60" s="186" t="n">
        <v>0</v>
      </c>
      <c r="M60" s="187" t="n">
        <v>0</v>
      </c>
    </row>
    <row r="61" customFormat="false" ht="18" hidden="false" customHeight="true" outlineLevel="0" collapsed="false">
      <c r="A61" s="19" t="s">
        <v>50</v>
      </c>
      <c r="B61" s="185" t="n">
        <v>100</v>
      </c>
      <c r="C61" s="186" t="n">
        <v>60.7329842931937</v>
      </c>
      <c r="D61" s="186" t="n">
        <v>37.17277486911</v>
      </c>
      <c r="E61" s="186" t="n">
        <v>0</v>
      </c>
      <c r="F61" s="186" t="n">
        <v>1.57068062827225</v>
      </c>
      <c r="G61" s="186" t="n">
        <v>0.523560209424084</v>
      </c>
      <c r="H61" s="186" t="n">
        <v>100</v>
      </c>
      <c r="I61" s="186" t="n">
        <v>48.4184914841849</v>
      </c>
      <c r="J61" s="186" t="n">
        <v>51.5815085158151</v>
      </c>
      <c r="K61" s="186" t="n">
        <v>0</v>
      </c>
      <c r="L61" s="186" t="n">
        <v>0</v>
      </c>
      <c r="M61" s="187" t="n">
        <v>0</v>
      </c>
    </row>
    <row r="62" customFormat="false" ht="18" hidden="false" customHeight="true" outlineLevel="0" collapsed="false">
      <c r="A62" s="19" t="s">
        <v>51</v>
      </c>
      <c r="B62" s="184" t="n">
        <v>100</v>
      </c>
      <c r="C62" s="56" t="n">
        <v>62.2641509433962</v>
      </c>
      <c r="D62" s="56" t="n">
        <v>36.3207547169811</v>
      </c>
      <c r="E62" s="186" t="n">
        <v>0</v>
      </c>
      <c r="F62" s="56" t="n">
        <v>0.943396226415094</v>
      </c>
      <c r="G62" s="56" t="n">
        <v>0.471698113207547</v>
      </c>
      <c r="H62" s="56" t="n">
        <v>100</v>
      </c>
      <c r="I62" s="56" t="n">
        <v>49.2492492492492</v>
      </c>
      <c r="J62" s="56" t="n">
        <v>50.7507507507508</v>
      </c>
      <c r="K62" s="186" t="n">
        <v>0</v>
      </c>
      <c r="L62" s="186" t="n">
        <v>0</v>
      </c>
      <c r="M62" s="187" t="n">
        <v>0</v>
      </c>
      <c r="N62" s="43"/>
    </row>
    <row r="63" customFormat="false" ht="18" hidden="false" customHeight="true" outlineLevel="0" collapsed="false">
      <c r="A63" s="19" t="s">
        <v>52</v>
      </c>
      <c r="B63" s="184" t="n">
        <v>100</v>
      </c>
      <c r="C63" s="56" t="n">
        <v>59.7989949748744</v>
      </c>
      <c r="D63" s="56" t="n">
        <v>38.1909547738693</v>
      </c>
      <c r="E63" s="186" t="n">
        <v>0</v>
      </c>
      <c r="F63" s="56" t="n">
        <v>2.01005025125628</v>
      </c>
      <c r="G63" s="56" t="n">
        <v>0</v>
      </c>
      <c r="H63" s="56" t="n">
        <v>100</v>
      </c>
      <c r="I63" s="56" t="n">
        <v>54.4692737430168</v>
      </c>
      <c r="J63" s="56" t="n">
        <v>45.5307262569832</v>
      </c>
      <c r="K63" s="186" t="n">
        <v>0</v>
      </c>
      <c r="L63" s="186" t="n">
        <v>0</v>
      </c>
      <c r="M63" s="187" t="n">
        <v>0</v>
      </c>
      <c r="N63" s="43"/>
    </row>
    <row r="64" customFormat="false" ht="18" hidden="false" customHeight="true" outlineLevel="0" collapsed="false">
      <c r="A64" s="19" t="s">
        <v>53</v>
      </c>
      <c r="B64" s="184" t="n">
        <v>100</v>
      </c>
      <c r="C64" s="56" t="n">
        <v>56.8421052631579</v>
      </c>
      <c r="D64" s="56" t="n">
        <v>42.1052631578947</v>
      </c>
      <c r="E64" s="186" t="n">
        <v>0</v>
      </c>
      <c r="F64" s="56" t="n">
        <v>1.05263157894737</v>
      </c>
      <c r="G64" s="56" t="n">
        <v>0</v>
      </c>
      <c r="H64" s="56" t="n">
        <v>100</v>
      </c>
      <c r="I64" s="56" t="n">
        <v>53.921568627451</v>
      </c>
      <c r="J64" s="56" t="n">
        <v>46.078431372549</v>
      </c>
      <c r="K64" s="186" t="n">
        <v>0</v>
      </c>
      <c r="L64" s="186" t="n">
        <v>0</v>
      </c>
      <c r="M64" s="187" t="n">
        <v>0</v>
      </c>
    </row>
    <row r="65" customFormat="false" ht="18" hidden="false" customHeight="true" outlineLevel="0" collapsed="false">
      <c r="A65" s="19" t="s">
        <v>54</v>
      </c>
      <c r="B65" s="184" t="n">
        <v>100</v>
      </c>
      <c r="C65" s="56" t="n">
        <v>52.5714285714286</v>
      </c>
      <c r="D65" s="56" t="n">
        <v>45.7142857142857</v>
      </c>
      <c r="E65" s="186" t="n">
        <v>0</v>
      </c>
      <c r="F65" s="56" t="n">
        <v>1.71428571428571</v>
      </c>
      <c r="G65" s="56" t="n">
        <v>0</v>
      </c>
      <c r="H65" s="56" t="n">
        <v>100</v>
      </c>
      <c r="I65" s="56" t="n">
        <v>57.3378839590444</v>
      </c>
      <c r="J65" s="56" t="n">
        <v>42.6621160409556</v>
      </c>
      <c r="K65" s="186" t="n">
        <v>0</v>
      </c>
      <c r="L65" s="186" t="n">
        <v>0</v>
      </c>
      <c r="M65" s="187" t="n">
        <v>0</v>
      </c>
    </row>
    <row r="66" customFormat="false" ht="18" hidden="false" customHeight="true" outlineLevel="0" collapsed="false">
      <c r="A66" s="19" t="s">
        <v>55</v>
      </c>
      <c r="B66" s="184" t="n">
        <f aca="false">SUM(C66:G66)</f>
        <v>100</v>
      </c>
      <c r="C66" s="56" t="n">
        <f aca="false">C31/$B31*100</f>
        <v>53.8011695906433</v>
      </c>
      <c r="D66" s="56" t="n">
        <f aca="false">D31/$B31*100</f>
        <v>44.4444444444444</v>
      </c>
      <c r="E66" s="186" t="n">
        <f aca="false">E31/$B31*100</f>
        <v>0</v>
      </c>
      <c r="F66" s="56" t="n">
        <f aca="false">F31/$B31*100</f>
        <v>1.75438596491228</v>
      </c>
      <c r="G66" s="56" t="n">
        <f aca="false">G31/$B31*100</f>
        <v>0</v>
      </c>
      <c r="H66" s="56" t="n">
        <f aca="false">SUM(I66:M66)</f>
        <v>100</v>
      </c>
      <c r="I66" s="56" t="n">
        <f aca="false">I31/$H31*100</f>
        <v>50.3676470588235</v>
      </c>
      <c r="J66" s="56" t="n">
        <f aca="false">J31/$H31*100</f>
        <v>49.6323529411765</v>
      </c>
      <c r="K66" s="186" t="n">
        <f aca="false">K31/$H31*100</f>
        <v>0</v>
      </c>
      <c r="L66" s="186" t="n">
        <f aca="false">L31/$H31*100</f>
        <v>0</v>
      </c>
      <c r="M66" s="187" t="n">
        <f aca="false">M31/$H31*100</f>
        <v>0</v>
      </c>
    </row>
    <row r="67" customFormat="false" ht="18" hidden="false" customHeight="true" outlineLevel="0" collapsed="false">
      <c r="A67" s="19" t="s">
        <v>56</v>
      </c>
      <c r="B67" s="184" t="n">
        <v>100</v>
      </c>
      <c r="C67" s="56" t="n">
        <v>64.5833333333333</v>
      </c>
      <c r="D67" s="56" t="n">
        <v>32.8125</v>
      </c>
      <c r="E67" s="186" t="n">
        <v>0</v>
      </c>
      <c r="F67" s="56" t="n">
        <v>2.60416666666667</v>
      </c>
      <c r="G67" s="56" t="n">
        <v>0</v>
      </c>
      <c r="H67" s="56" t="n">
        <v>100</v>
      </c>
      <c r="I67" s="56" t="n">
        <v>34.9358974358974</v>
      </c>
      <c r="J67" s="56" t="n">
        <v>65.0641025641026</v>
      </c>
      <c r="K67" s="186" t="n">
        <v>0</v>
      </c>
      <c r="L67" s="186" t="n">
        <v>0</v>
      </c>
      <c r="M67" s="187" t="n">
        <v>0</v>
      </c>
    </row>
    <row r="68" customFormat="false" ht="18" hidden="false" customHeight="true" outlineLevel="0" collapsed="false">
      <c r="A68" s="19" t="s">
        <v>57</v>
      </c>
      <c r="B68" s="184" t="n">
        <v>100</v>
      </c>
      <c r="C68" s="56" t="n">
        <v>62.7777777777778</v>
      </c>
      <c r="D68" s="56" t="n">
        <v>35.5555555555556</v>
      </c>
      <c r="E68" s="186" t="n">
        <v>0</v>
      </c>
      <c r="F68" s="56" t="n">
        <v>1.66666666666667</v>
      </c>
      <c r="G68" s="56" t="n">
        <v>0</v>
      </c>
      <c r="H68" s="56" t="n">
        <v>100</v>
      </c>
      <c r="I68" s="56" t="n">
        <v>37.218045112782</v>
      </c>
      <c r="J68" s="56" t="n">
        <v>62.7819548872181</v>
      </c>
      <c r="K68" s="186" t="n">
        <v>0</v>
      </c>
      <c r="L68" s="186" t="n">
        <v>0</v>
      </c>
      <c r="M68" s="187" t="n">
        <v>0</v>
      </c>
    </row>
    <row r="69" customFormat="false" ht="18" hidden="false" customHeight="true" outlineLevel="0" collapsed="false">
      <c r="A69" s="19" t="s">
        <v>58</v>
      </c>
      <c r="B69" s="184" t="n">
        <v>100</v>
      </c>
      <c r="C69" s="56" t="n">
        <v>53.7931034482759</v>
      </c>
      <c r="D69" s="56" t="n">
        <v>44.8275862068966</v>
      </c>
      <c r="E69" s="186" t="n">
        <v>0</v>
      </c>
      <c r="F69" s="56" t="n">
        <v>1.37931034482759</v>
      </c>
      <c r="G69" s="56" t="n">
        <v>0</v>
      </c>
      <c r="H69" s="56" t="n">
        <v>100</v>
      </c>
      <c r="I69" s="56" t="n">
        <v>38.6138613861386</v>
      </c>
      <c r="J69" s="56" t="n">
        <v>61.3861386138614</v>
      </c>
      <c r="K69" s="186" t="n">
        <v>0</v>
      </c>
      <c r="L69" s="186" t="n">
        <v>0</v>
      </c>
      <c r="M69" s="187" t="n">
        <v>0</v>
      </c>
    </row>
    <row r="70" customFormat="false" ht="18" hidden="false" customHeight="true" outlineLevel="0" collapsed="false">
      <c r="A70" s="19" t="s">
        <v>59</v>
      </c>
      <c r="B70" s="184" t="n">
        <v>100</v>
      </c>
      <c r="C70" s="56" t="n">
        <v>66.2857142857143</v>
      </c>
      <c r="D70" s="56" t="n">
        <v>33.1428571428571</v>
      </c>
      <c r="E70" s="186" t="n">
        <v>0</v>
      </c>
      <c r="F70" s="56" t="n">
        <v>0.571428571428571</v>
      </c>
      <c r="G70" s="56" t="n">
        <v>0</v>
      </c>
      <c r="H70" s="56" t="n">
        <v>100</v>
      </c>
      <c r="I70" s="56" t="n">
        <v>35.4330708661417</v>
      </c>
      <c r="J70" s="56" t="n">
        <v>64.5669291338583</v>
      </c>
      <c r="K70" s="186" t="n">
        <v>0</v>
      </c>
      <c r="L70" s="186" t="n">
        <v>0</v>
      </c>
      <c r="M70" s="187" t="n">
        <v>0</v>
      </c>
    </row>
    <row r="71" customFormat="false" ht="18" hidden="false" customHeight="true" outlineLevel="0" collapsed="false">
      <c r="A71" s="19" t="s">
        <v>60</v>
      </c>
      <c r="B71" s="184" t="n">
        <v>100</v>
      </c>
      <c r="C71" s="56" t="n">
        <v>65</v>
      </c>
      <c r="D71" s="56" t="n">
        <v>33.75</v>
      </c>
      <c r="E71" s="186" t="n">
        <v>0</v>
      </c>
      <c r="F71" s="56" t="n">
        <v>1.25</v>
      </c>
      <c r="G71" s="56" t="n">
        <v>0</v>
      </c>
      <c r="H71" s="56" t="n">
        <v>100</v>
      </c>
      <c r="I71" s="56" t="n">
        <v>36.4661654135338</v>
      </c>
      <c r="J71" s="56" t="n">
        <v>63.5338345864662</v>
      </c>
      <c r="K71" s="186" t="n">
        <v>0</v>
      </c>
      <c r="L71" s="186" t="n">
        <v>0</v>
      </c>
      <c r="M71" s="187" t="n">
        <v>0</v>
      </c>
    </row>
    <row r="72" customFormat="false" ht="18" hidden="false" customHeight="true" outlineLevel="0" collapsed="false">
      <c r="A72" s="19" t="s">
        <v>61</v>
      </c>
      <c r="B72" s="184" t="n">
        <v>100</v>
      </c>
      <c r="C72" s="56" t="n">
        <v>71.2962962962963</v>
      </c>
      <c r="D72" s="56" t="n">
        <v>25.9259259259259</v>
      </c>
      <c r="E72" s="186" t="n">
        <v>0</v>
      </c>
      <c r="F72" s="56" t="n">
        <v>2.77777777777778</v>
      </c>
      <c r="G72" s="56" t="n">
        <v>0</v>
      </c>
      <c r="H72" s="56" t="n">
        <v>100</v>
      </c>
      <c r="I72" s="56" t="n">
        <v>34.7457627118644</v>
      </c>
      <c r="J72" s="56" t="n">
        <v>65.2542372881356</v>
      </c>
      <c r="K72" s="186" t="n">
        <v>0</v>
      </c>
      <c r="L72" s="186" t="n">
        <v>0</v>
      </c>
      <c r="M72" s="187" t="n">
        <v>0</v>
      </c>
    </row>
    <row r="73" customFormat="false" ht="18" hidden="false" customHeight="true" outlineLevel="0" collapsed="false">
      <c r="A73" s="19" t="s">
        <v>62</v>
      </c>
      <c r="B73" s="184" t="n">
        <v>100</v>
      </c>
      <c r="C73" s="56" t="n">
        <v>58.4269662921348</v>
      </c>
      <c r="D73" s="56" t="n">
        <v>39.3258426966292</v>
      </c>
      <c r="E73" s="186" t="n">
        <v>0</v>
      </c>
      <c r="F73" s="56" t="n">
        <v>2.24719101123596</v>
      </c>
      <c r="G73" s="56" t="n">
        <v>0</v>
      </c>
      <c r="H73" s="56" t="n">
        <v>100</v>
      </c>
      <c r="I73" s="56" t="n">
        <v>28.5714285714286</v>
      </c>
      <c r="J73" s="56" t="n">
        <v>71.4285714285714</v>
      </c>
      <c r="K73" s="186" t="n">
        <v>0</v>
      </c>
      <c r="L73" s="186" t="n">
        <v>0</v>
      </c>
      <c r="M73" s="187" t="n">
        <v>0</v>
      </c>
    </row>
    <row r="74" customFormat="false" ht="18" hidden="false" customHeight="true" outlineLevel="0" collapsed="false">
      <c r="A74" s="37" t="s">
        <v>63</v>
      </c>
      <c r="B74" s="188" t="n">
        <f aca="false">SUM(C74:G74)</f>
        <v>100</v>
      </c>
      <c r="C74" s="189" t="n">
        <f aca="false">C39/$B39*100</f>
        <v>63.768115942029</v>
      </c>
      <c r="D74" s="189" t="n">
        <f aca="false">D39/$B39*100</f>
        <v>34.0579710144928</v>
      </c>
      <c r="E74" s="190" t="n">
        <f aca="false">E39/$B39*100</f>
        <v>0</v>
      </c>
      <c r="F74" s="189" t="n">
        <f aca="false">F39/$B39*100</f>
        <v>2.17391304347826</v>
      </c>
      <c r="G74" s="189" t="n">
        <f aca="false">G39/$B39*100</f>
        <v>0</v>
      </c>
      <c r="H74" s="189" t="n">
        <f aca="false">SUM(I74:M74)</f>
        <v>100</v>
      </c>
      <c r="I74" s="189" t="n">
        <f aca="false">I39/$H39*100</f>
        <v>32.2115384615385</v>
      </c>
      <c r="J74" s="189" t="n">
        <f aca="false">J39/$H39*100</f>
        <v>67.7884615384616</v>
      </c>
      <c r="K74" s="190" t="n">
        <f aca="false">K39/$H39*100</f>
        <v>0</v>
      </c>
      <c r="L74" s="190" t="n">
        <f aca="false">L39/$H39*100</f>
        <v>0</v>
      </c>
      <c r="M74" s="191" t="n">
        <f aca="false">M39/$H39*100</f>
        <v>0</v>
      </c>
    </row>
    <row r="75" customFormat="false" ht="13.5" hidden="false" customHeight="false" outlineLevel="0" collapsed="false">
      <c r="A75" s="192" t="s">
        <v>110</v>
      </c>
      <c r="B75" s="43"/>
      <c r="C75" s="43"/>
      <c r="D75" s="43"/>
      <c r="E75" s="43"/>
      <c r="F75" s="43"/>
      <c r="G75" s="43"/>
      <c r="H75" s="43"/>
      <c r="I75" s="43"/>
      <c r="J75" s="43"/>
      <c r="K75" s="43"/>
      <c r="L75" s="43"/>
      <c r="M75" s="43"/>
    </row>
    <row r="76" customFormat="false" ht="13.5" hidden="false" customHeight="false" outlineLevel="0" collapsed="false">
      <c r="A76" s="43"/>
      <c r="B76" s="43"/>
      <c r="C76" s="43"/>
      <c r="D76" s="43"/>
      <c r="E76" s="43"/>
      <c r="F76" s="43"/>
      <c r="G76" s="43"/>
      <c r="H76" s="43"/>
      <c r="I76" s="43"/>
      <c r="J76" s="43"/>
      <c r="K76" s="43"/>
      <c r="L76" s="43"/>
      <c r="M76" s="43"/>
    </row>
    <row r="77" customFormat="false" ht="13.5" hidden="false" customHeight="false" outlineLevel="0" collapsed="false">
      <c r="A77" s="43"/>
      <c r="B77" s="43"/>
      <c r="C77" s="43"/>
      <c r="D77" s="43"/>
      <c r="E77" s="43"/>
      <c r="F77" s="43"/>
      <c r="G77" s="43"/>
      <c r="H77" s="43"/>
      <c r="I77" s="43"/>
      <c r="J77" s="43"/>
      <c r="K77" s="43"/>
      <c r="L77" s="43"/>
      <c r="M77" s="43"/>
    </row>
    <row r="78" customFormat="false" ht="13.5" hidden="false" customHeight="false" outlineLevel="0" collapsed="false">
      <c r="A78" s="43"/>
      <c r="B78" s="43"/>
      <c r="C78" s="43"/>
      <c r="D78" s="43"/>
      <c r="E78" s="43"/>
      <c r="F78" s="43"/>
      <c r="G78" s="43"/>
      <c r="H78" s="43"/>
      <c r="I78" s="43"/>
      <c r="J78" s="43"/>
      <c r="K78" s="43"/>
      <c r="L78" s="43"/>
      <c r="M78" s="43"/>
    </row>
    <row r="79" customFormat="false" ht="13.5" hidden="false" customHeight="false" outlineLevel="0" collapsed="false">
      <c r="A79" s="43"/>
      <c r="B79" s="43"/>
      <c r="C79" s="43"/>
      <c r="D79" s="43"/>
      <c r="E79" s="43"/>
      <c r="F79" s="43"/>
      <c r="G79" s="43"/>
      <c r="H79" s="43"/>
      <c r="I79" s="43"/>
      <c r="J79" s="43"/>
      <c r="K79" s="43"/>
      <c r="L79" s="43"/>
      <c r="M79" s="43"/>
    </row>
    <row r="80" customFormat="false" ht="13.5" hidden="false" customHeight="false" outlineLevel="0" collapsed="false">
      <c r="A80" s="43"/>
      <c r="B80" s="43"/>
      <c r="C80" s="43"/>
      <c r="D80" s="43"/>
      <c r="E80" s="43"/>
      <c r="F80" s="43"/>
      <c r="G80" s="43"/>
      <c r="H80" s="43"/>
      <c r="I80" s="43"/>
      <c r="J80" s="43"/>
      <c r="K80" s="43"/>
      <c r="L80" s="43"/>
      <c r="M80" s="43"/>
    </row>
    <row r="81" customFormat="false" ht="13.5" hidden="false" customHeight="false" outlineLevel="0" collapsed="false">
      <c r="A81" s="43"/>
      <c r="B81" s="43"/>
      <c r="C81" s="43"/>
      <c r="D81" s="43"/>
      <c r="E81" s="43"/>
      <c r="F81" s="43"/>
      <c r="G81" s="43"/>
      <c r="H81" s="43"/>
      <c r="I81" s="43"/>
      <c r="J81" s="43"/>
      <c r="K81" s="43"/>
      <c r="L81" s="43"/>
      <c r="M81" s="43"/>
    </row>
    <row r="82" customFormat="false" ht="13.5" hidden="false" customHeight="false" outlineLevel="0" collapsed="false">
      <c r="A82" s="43"/>
      <c r="B82" s="43"/>
      <c r="C82" s="43"/>
      <c r="D82" s="43"/>
      <c r="E82" s="43"/>
      <c r="F82" s="43"/>
      <c r="G82" s="43"/>
      <c r="H82" s="43"/>
      <c r="I82" s="43"/>
      <c r="J82" s="43"/>
      <c r="K82" s="43"/>
      <c r="L82" s="43"/>
      <c r="M82" s="43"/>
    </row>
    <row r="83" customFormat="false" ht="13.5" hidden="false" customHeight="false" outlineLevel="0" collapsed="false">
      <c r="A83" s="43"/>
      <c r="B83" s="43"/>
      <c r="C83" s="43"/>
      <c r="D83" s="43"/>
      <c r="E83" s="43"/>
      <c r="F83" s="43"/>
      <c r="G83" s="43"/>
      <c r="H83" s="43"/>
      <c r="I83" s="43"/>
      <c r="J83" s="43"/>
      <c r="K83" s="43"/>
      <c r="L83" s="43"/>
      <c r="M83" s="43"/>
    </row>
    <row r="84" customFormat="false" ht="13.5" hidden="false" customHeight="false" outlineLevel="0" collapsed="false">
      <c r="A84" s="43"/>
      <c r="B84" s="43"/>
      <c r="C84" s="43"/>
      <c r="D84" s="43"/>
      <c r="E84" s="43"/>
      <c r="F84" s="43"/>
      <c r="G84" s="43"/>
      <c r="H84" s="43"/>
      <c r="I84" s="43"/>
      <c r="J84" s="43"/>
      <c r="K84" s="43"/>
      <c r="L84" s="43"/>
      <c r="M84" s="43"/>
    </row>
    <row r="85" customFormat="false" ht="13.5" hidden="false" customHeight="false" outlineLevel="0" collapsed="false">
      <c r="A85" s="43"/>
      <c r="B85" s="43"/>
      <c r="C85" s="43"/>
      <c r="D85" s="43"/>
      <c r="E85" s="43"/>
      <c r="F85" s="43"/>
      <c r="G85" s="43"/>
      <c r="H85" s="43"/>
      <c r="I85" s="43"/>
      <c r="J85" s="43"/>
      <c r="K85" s="43"/>
      <c r="L85" s="43"/>
      <c r="M85" s="43"/>
    </row>
    <row r="86" customFormat="false" ht="13.5" hidden="false" customHeight="false" outlineLevel="0" collapsed="false">
      <c r="A86" s="43"/>
      <c r="B86" s="43"/>
      <c r="C86" s="43"/>
      <c r="D86" s="43"/>
      <c r="E86" s="43"/>
      <c r="F86" s="43"/>
      <c r="G86" s="43"/>
      <c r="H86" s="43"/>
      <c r="I86" s="43"/>
      <c r="J86" s="43"/>
      <c r="K86" s="43"/>
      <c r="L86" s="43"/>
      <c r="M86" s="43"/>
    </row>
    <row r="87" customFormat="false" ht="13.5" hidden="false" customHeight="false" outlineLevel="0" collapsed="false">
      <c r="A87" s="43"/>
      <c r="B87" s="43"/>
      <c r="C87" s="43"/>
      <c r="D87" s="43"/>
      <c r="E87" s="43"/>
      <c r="F87" s="43"/>
      <c r="G87" s="43"/>
      <c r="H87" s="43"/>
      <c r="I87" s="43"/>
      <c r="J87" s="43"/>
      <c r="K87" s="43"/>
      <c r="L87" s="43"/>
      <c r="M87" s="43"/>
    </row>
    <row r="88" customFormat="false" ht="13.5" hidden="false" customHeight="false" outlineLevel="0" collapsed="false">
      <c r="A88" s="43"/>
      <c r="B88" s="43"/>
      <c r="C88" s="43"/>
      <c r="D88" s="43"/>
      <c r="E88" s="43"/>
      <c r="F88" s="43"/>
      <c r="G88" s="43"/>
      <c r="H88" s="43"/>
      <c r="I88" s="43"/>
      <c r="J88" s="43"/>
      <c r="K88" s="43"/>
      <c r="L88" s="43"/>
      <c r="M88" s="43"/>
    </row>
    <row r="89" customFormat="false" ht="13.5" hidden="false" customHeight="false" outlineLevel="0" collapsed="false">
      <c r="A89" s="43"/>
      <c r="B89" s="43"/>
      <c r="C89" s="43"/>
      <c r="D89" s="43"/>
      <c r="E89" s="43"/>
      <c r="F89" s="43"/>
      <c r="G89" s="43"/>
      <c r="H89" s="43"/>
      <c r="I89" s="43"/>
      <c r="J89" s="43"/>
      <c r="K89" s="43"/>
      <c r="L89" s="43"/>
      <c r="M89" s="43"/>
    </row>
    <row r="90" customFormat="false" ht="13.5" hidden="false" customHeight="false" outlineLevel="0" collapsed="false">
      <c r="A90" s="43"/>
      <c r="B90" s="43"/>
      <c r="C90" s="43"/>
      <c r="D90" s="43"/>
      <c r="E90" s="43"/>
      <c r="F90" s="43"/>
      <c r="G90" s="43"/>
      <c r="H90" s="43"/>
      <c r="I90" s="43"/>
      <c r="J90" s="43"/>
      <c r="K90" s="43"/>
      <c r="L90" s="43"/>
      <c r="M90" s="43"/>
    </row>
    <row r="91" customFormat="false" ht="13.5" hidden="false" customHeight="false" outlineLevel="0" collapsed="false">
      <c r="A91" s="43"/>
      <c r="B91" s="43"/>
      <c r="C91" s="43"/>
      <c r="D91" s="43"/>
      <c r="E91" s="43"/>
      <c r="F91" s="43"/>
      <c r="G91" s="43"/>
      <c r="H91" s="43"/>
      <c r="I91" s="43"/>
      <c r="J91" s="43"/>
      <c r="K91" s="43"/>
      <c r="L91" s="43"/>
      <c r="M91" s="43"/>
    </row>
    <row r="92" customFormat="false" ht="13.5" hidden="false" customHeight="false" outlineLevel="0" collapsed="false">
      <c r="A92" s="43"/>
      <c r="B92" s="43"/>
      <c r="C92" s="43"/>
      <c r="D92" s="43"/>
      <c r="E92" s="43"/>
      <c r="F92" s="43"/>
      <c r="G92" s="43"/>
      <c r="H92" s="43"/>
      <c r="I92" s="43"/>
      <c r="J92" s="43"/>
      <c r="K92" s="43"/>
      <c r="L92" s="43"/>
      <c r="M92" s="43"/>
    </row>
    <row r="93" customFormat="false" ht="13.5" hidden="false" customHeight="false" outlineLevel="0" collapsed="false">
      <c r="A93" s="43"/>
      <c r="B93" s="43"/>
      <c r="C93" s="43"/>
      <c r="D93" s="43"/>
      <c r="E93" s="43"/>
      <c r="F93" s="43"/>
      <c r="G93" s="43"/>
      <c r="H93" s="43"/>
      <c r="I93" s="43"/>
      <c r="J93" s="43"/>
      <c r="K93" s="43"/>
      <c r="L93" s="43"/>
      <c r="M93" s="43"/>
    </row>
    <row r="94" customFormat="false" ht="13.5" hidden="false" customHeight="false" outlineLevel="0" collapsed="false">
      <c r="A94" s="43"/>
      <c r="B94" s="43"/>
      <c r="C94" s="43"/>
      <c r="D94" s="43"/>
      <c r="E94" s="43"/>
      <c r="F94" s="43"/>
      <c r="G94" s="43"/>
      <c r="H94" s="43"/>
      <c r="I94" s="43"/>
      <c r="J94" s="43"/>
      <c r="K94" s="43"/>
      <c r="L94" s="43"/>
      <c r="M94" s="43"/>
    </row>
    <row r="95" customFormat="false" ht="13.5" hidden="false" customHeight="false" outlineLevel="0" collapsed="false">
      <c r="A95" s="43"/>
      <c r="B95" s="43"/>
      <c r="C95" s="43"/>
      <c r="D95" s="43"/>
      <c r="E95" s="43"/>
      <c r="F95" s="43"/>
      <c r="G95" s="43"/>
      <c r="H95" s="43"/>
      <c r="I95" s="43"/>
      <c r="J95" s="43"/>
      <c r="K95" s="43"/>
      <c r="L95" s="43"/>
      <c r="M95" s="43"/>
    </row>
    <row r="96" customFormat="false" ht="13.5" hidden="false" customHeight="false" outlineLevel="0" collapsed="false">
      <c r="A96" s="43"/>
      <c r="B96" s="43"/>
      <c r="C96" s="43"/>
      <c r="D96" s="43"/>
      <c r="E96" s="43"/>
      <c r="F96" s="43"/>
      <c r="G96" s="43"/>
      <c r="H96" s="43"/>
      <c r="I96" s="43"/>
      <c r="J96" s="43"/>
      <c r="K96" s="43"/>
      <c r="L96" s="43"/>
      <c r="M96" s="43"/>
    </row>
    <row r="97" customFormat="false" ht="13.5" hidden="false" customHeight="false" outlineLevel="0" collapsed="false">
      <c r="A97" s="43"/>
      <c r="B97" s="43"/>
      <c r="C97" s="43"/>
      <c r="D97" s="43"/>
      <c r="E97" s="43"/>
      <c r="F97" s="43"/>
      <c r="G97" s="43"/>
      <c r="H97" s="43"/>
      <c r="I97" s="43"/>
      <c r="J97" s="43"/>
      <c r="K97" s="43"/>
      <c r="L97" s="43"/>
      <c r="M97" s="43"/>
    </row>
    <row r="98" customFormat="false" ht="13.5" hidden="false" customHeight="false" outlineLevel="0" collapsed="false">
      <c r="A98" s="43"/>
      <c r="B98" s="43"/>
      <c r="C98" s="43"/>
      <c r="D98" s="43"/>
      <c r="E98" s="43"/>
      <c r="F98" s="43"/>
      <c r="G98" s="43"/>
      <c r="H98" s="43"/>
      <c r="I98" s="43"/>
      <c r="J98" s="43"/>
      <c r="K98" s="43"/>
      <c r="L98" s="43"/>
      <c r="M98" s="43"/>
    </row>
    <row r="99" customFormat="false" ht="13.5" hidden="false" customHeight="false" outlineLevel="0" collapsed="false">
      <c r="A99" s="43"/>
      <c r="B99" s="43"/>
      <c r="C99" s="43"/>
      <c r="D99" s="43"/>
      <c r="E99" s="43"/>
      <c r="F99" s="43"/>
      <c r="G99" s="43"/>
      <c r="H99" s="43"/>
      <c r="I99" s="43"/>
      <c r="J99" s="43"/>
      <c r="K99" s="43"/>
      <c r="L99" s="43"/>
      <c r="M99" s="43"/>
    </row>
    <row r="100" customFormat="false" ht="13.5" hidden="false" customHeight="false" outlineLevel="0" collapsed="false">
      <c r="A100" s="43"/>
      <c r="B100" s="43"/>
      <c r="C100" s="43"/>
      <c r="D100" s="43"/>
      <c r="E100" s="43"/>
      <c r="F100" s="43"/>
      <c r="G100" s="43"/>
      <c r="H100" s="43"/>
      <c r="I100" s="43"/>
      <c r="J100" s="43"/>
      <c r="K100" s="43"/>
      <c r="L100" s="43"/>
      <c r="M100" s="43"/>
    </row>
    <row r="101" customFormat="false" ht="13.5" hidden="false" customHeight="false" outlineLevel="0" collapsed="false">
      <c r="A101" s="43"/>
      <c r="B101" s="43"/>
      <c r="C101" s="43"/>
      <c r="D101" s="43"/>
      <c r="E101" s="43"/>
      <c r="F101" s="43"/>
      <c r="G101" s="43"/>
      <c r="H101" s="43"/>
      <c r="I101" s="43"/>
      <c r="J101" s="43"/>
      <c r="K101" s="43"/>
      <c r="L101" s="43"/>
      <c r="M101" s="43"/>
    </row>
    <row r="102" customFormat="false" ht="13.5" hidden="false" customHeight="false" outlineLevel="0" collapsed="false">
      <c r="A102" s="43"/>
      <c r="B102" s="43"/>
      <c r="C102" s="43"/>
      <c r="D102" s="43"/>
      <c r="E102" s="43"/>
      <c r="F102" s="43"/>
      <c r="G102" s="43"/>
      <c r="H102" s="43"/>
      <c r="I102" s="43"/>
      <c r="J102" s="43"/>
      <c r="K102" s="43"/>
      <c r="L102" s="43"/>
      <c r="M102" s="43"/>
    </row>
    <row r="103" customFormat="false" ht="13.5" hidden="false" customHeight="false" outlineLevel="0" collapsed="false">
      <c r="A103" s="43"/>
      <c r="B103" s="43"/>
      <c r="C103" s="43"/>
      <c r="D103" s="43"/>
      <c r="E103" s="43"/>
      <c r="F103" s="43"/>
      <c r="G103" s="43"/>
      <c r="H103" s="43"/>
      <c r="I103" s="43"/>
      <c r="J103" s="43"/>
      <c r="K103" s="43"/>
      <c r="L103" s="43"/>
      <c r="M103" s="43"/>
    </row>
    <row r="104" customFormat="false" ht="13.5" hidden="false" customHeight="false" outlineLevel="0" collapsed="false">
      <c r="A104" s="43"/>
      <c r="B104" s="43"/>
      <c r="C104" s="43"/>
      <c r="D104" s="43"/>
      <c r="E104" s="43"/>
      <c r="F104" s="43"/>
      <c r="G104" s="43"/>
      <c r="H104" s="43"/>
      <c r="I104" s="43"/>
      <c r="J104" s="43"/>
      <c r="K104" s="43"/>
      <c r="L104" s="43"/>
      <c r="M104" s="43"/>
    </row>
    <row r="105" customFormat="false" ht="13.5" hidden="false" customHeight="false" outlineLevel="0" collapsed="false">
      <c r="A105" s="43"/>
      <c r="B105" s="43"/>
      <c r="C105" s="43"/>
      <c r="D105" s="43"/>
      <c r="E105" s="43"/>
      <c r="F105" s="43"/>
      <c r="G105" s="43"/>
      <c r="H105" s="43"/>
      <c r="I105" s="43"/>
      <c r="J105" s="43"/>
      <c r="K105" s="43"/>
      <c r="L105" s="43"/>
      <c r="M105" s="43"/>
    </row>
    <row r="106" customFormat="false" ht="13.5" hidden="false" customHeight="false" outlineLevel="0" collapsed="false">
      <c r="A106" s="43"/>
      <c r="B106" s="43"/>
      <c r="C106" s="43"/>
      <c r="D106" s="43"/>
      <c r="E106" s="43"/>
      <c r="F106" s="43"/>
      <c r="G106" s="43"/>
      <c r="H106" s="43"/>
      <c r="I106" s="43"/>
      <c r="J106" s="43"/>
      <c r="K106" s="43"/>
      <c r="L106" s="43"/>
      <c r="M106" s="43"/>
    </row>
    <row r="107" customFormat="false" ht="13.5" hidden="false" customHeight="false" outlineLevel="0" collapsed="false">
      <c r="A107" s="43"/>
      <c r="B107" s="43"/>
      <c r="C107" s="43"/>
      <c r="D107" s="43"/>
      <c r="E107" s="43"/>
      <c r="F107" s="43"/>
      <c r="G107" s="43"/>
      <c r="H107" s="43"/>
      <c r="I107" s="43"/>
      <c r="J107" s="43"/>
      <c r="K107" s="43"/>
      <c r="L107" s="43"/>
      <c r="M107" s="43"/>
    </row>
    <row r="108" customFormat="false" ht="13.5" hidden="false" customHeight="false" outlineLevel="0" collapsed="false">
      <c r="A108" s="43"/>
      <c r="B108" s="43"/>
      <c r="C108" s="43"/>
      <c r="D108" s="43"/>
      <c r="E108" s="43"/>
      <c r="F108" s="43"/>
      <c r="G108" s="43"/>
      <c r="H108" s="43"/>
      <c r="I108" s="43"/>
      <c r="J108" s="43"/>
      <c r="K108" s="43"/>
      <c r="L108" s="43"/>
      <c r="M108" s="43"/>
    </row>
    <row r="109" customFormat="false" ht="13.5" hidden="false" customHeight="false" outlineLevel="0" collapsed="false">
      <c r="A109" s="43"/>
      <c r="B109" s="43"/>
      <c r="C109" s="43"/>
      <c r="D109" s="43"/>
      <c r="E109" s="43"/>
      <c r="F109" s="43"/>
      <c r="G109" s="43"/>
      <c r="H109" s="43"/>
      <c r="I109" s="43"/>
      <c r="J109" s="43"/>
      <c r="K109" s="43"/>
      <c r="L109" s="43"/>
      <c r="M109" s="43"/>
    </row>
    <row r="110" customFormat="false" ht="13.5" hidden="false" customHeight="false" outlineLevel="0" collapsed="false">
      <c r="A110" s="43"/>
      <c r="B110" s="43"/>
      <c r="C110" s="43"/>
      <c r="D110" s="43"/>
      <c r="E110" s="43"/>
      <c r="F110" s="43"/>
      <c r="G110" s="43"/>
      <c r="H110" s="43"/>
      <c r="I110" s="43"/>
      <c r="J110" s="43"/>
      <c r="K110" s="43"/>
      <c r="L110" s="43"/>
      <c r="M110" s="43"/>
    </row>
    <row r="111" customFormat="false" ht="13.5" hidden="false" customHeight="false" outlineLevel="0" collapsed="false">
      <c r="A111" s="43"/>
      <c r="B111" s="43"/>
      <c r="C111" s="43"/>
      <c r="D111" s="43"/>
      <c r="E111" s="43"/>
      <c r="F111" s="43"/>
      <c r="G111" s="43"/>
      <c r="H111" s="43"/>
      <c r="I111" s="43"/>
      <c r="J111" s="43"/>
      <c r="K111" s="43"/>
      <c r="L111" s="43"/>
      <c r="M111" s="43"/>
    </row>
    <row r="112" customFormat="false" ht="13.5" hidden="false" customHeight="false" outlineLevel="0" collapsed="false">
      <c r="A112" s="43"/>
      <c r="B112" s="43"/>
      <c r="C112" s="43"/>
      <c r="D112" s="43"/>
      <c r="E112" s="43"/>
      <c r="F112" s="43"/>
      <c r="G112" s="43"/>
      <c r="H112" s="43"/>
      <c r="I112" s="43"/>
      <c r="J112" s="43"/>
      <c r="K112" s="43"/>
      <c r="L112" s="43"/>
      <c r="M112" s="43"/>
    </row>
    <row r="113" customFormat="false" ht="13.5" hidden="false" customHeight="false" outlineLevel="0" collapsed="false">
      <c r="A113" s="43"/>
      <c r="B113" s="43"/>
      <c r="C113" s="43"/>
      <c r="D113" s="43"/>
      <c r="E113" s="43"/>
      <c r="F113" s="43"/>
      <c r="G113" s="43"/>
      <c r="H113" s="43"/>
      <c r="I113" s="43"/>
      <c r="J113" s="43"/>
      <c r="K113" s="43"/>
      <c r="L113" s="43"/>
      <c r="M113" s="43"/>
    </row>
    <row r="114" customFormat="false" ht="13.5" hidden="false" customHeight="false" outlineLevel="0" collapsed="false">
      <c r="A114" s="43"/>
      <c r="B114" s="43"/>
      <c r="C114" s="43"/>
      <c r="D114" s="43"/>
      <c r="E114" s="43"/>
      <c r="F114" s="43"/>
      <c r="G114" s="43"/>
      <c r="H114" s="43"/>
      <c r="I114" s="43"/>
      <c r="J114" s="43"/>
      <c r="K114" s="43"/>
      <c r="L114" s="43"/>
      <c r="M114" s="43"/>
    </row>
    <row r="115" customFormat="false" ht="13.5" hidden="false" customHeight="false" outlineLevel="0" collapsed="false">
      <c r="A115" s="43"/>
      <c r="B115" s="43"/>
      <c r="C115" s="43"/>
      <c r="D115" s="43"/>
      <c r="E115" s="43"/>
      <c r="F115" s="43"/>
      <c r="G115" s="43"/>
      <c r="H115" s="43"/>
      <c r="I115" s="43"/>
      <c r="J115" s="43"/>
      <c r="K115" s="43"/>
      <c r="L115" s="43"/>
      <c r="M115" s="43"/>
    </row>
    <row r="116" customFormat="false" ht="13.5" hidden="false" customHeight="false" outlineLevel="0" collapsed="false">
      <c r="A116" s="43"/>
      <c r="B116" s="43"/>
      <c r="C116" s="43"/>
      <c r="D116" s="43"/>
      <c r="E116" s="43"/>
      <c r="F116" s="43"/>
      <c r="G116" s="43"/>
      <c r="H116" s="43"/>
      <c r="I116" s="43"/>
      <c r="J116" s="43"/>
      <c r="K116" s="43"/>
      <c r="L116" s="43"/>
      <c r="M116" s="43"/>
    </row>
    <row r="117" customFormat="false" ht="13.5" hidden="false" customHeight="false" outlineLevel="0" collapsed="false">
      <c r="A117" s="43"/>
      <c r="B117" s="43"/>
      <c r="C117" s="43"/>
      <c r="D117" s="43"/>
      <c r="E117" s="43"/>
      <c r="F117" s="43"/>
      <c r="G117" s="43"/>
      <c r="H117" s="43"/>
      <c r="I117" s="43"/>
      <c r="J117" s="43"/>
      <c r="K117" s="43"/>
      <c r="L117" s="43"/>
      <c r="M117" s="43"/>
    </row>
    <row r="118" customFormat="false" ht="13.5" hidden="false" customHeight="false" outlineLevel="0" collapsed="false">
      <c r="A118" s="43"/>
      <c r="B118" s="43"/>
      <c r="C118" s="43"/>
      <c r="D118" s="43"/>
      <c r="E118" s="43"/>
      <c r="F118" s="43"/>
      <c r="G118" s="43"/>
      <c r="H118" s="43"/>
      <c r="I118" s="43"/>
      <c r="J118" s="43"/>
      <c r="K118" s="43"/>
      <c r="L118" s="43"/>
      <c r="M118" s="43"/>
    </row>
    <row r="119" customFormat="false" ht="13.5" hidden="false" customHeight="false" outlineLevel="0" collapsed="false">
      <c r="A119" s="43"/>
      <c r="B119" s="43"/>
      <c r="C119" s="43"/>
      <c r="D119" s="43"/>
      <c r="E119" s="43"/>
      <c r="F119" s="43"/>
      <c r="G119" s="43"/>
      <c r="H119" s="43"/>
      <c r="I119" s="43"/>
      <c r="J119" s="43"/>
      <c r="K119" s="43"/>
      <c r="L119" s="43"/>
      <c r="M119" s="43"/>
    </row>
    <row r="120" customFormat="false" ht="13.5" hidden="false" customHeight="false" outlineLevel="0" collapsed="false">
      <c r="A120" s="43"/>
      <c r="B120" s="43"/>
      <c r="C120" s="43"/>
      <c r="D120" s="43"/>
      <c r="E120" s="43"/>
      <c r="F120" s="43"/>
      <c r="G120" s="43"/>
      <c r="H120" s="43"/>
      <c r="I120" s="43"/>
      <c r="J120" s="43"/>
      <c r="K120" s="43"/>
      <c r="L120" s="43"/>
      <c r="M120" s="43"/>
    </row>
    <row r="121" customFormat="false" ht="13.5" hidden="false" customHeight="false" outlineLevel="0" collapsed="false">
      <c r="A121" s="43"/>
      <c r="B121" s="43"/>
      <c r="C121" s="43"/>
      <c r="D121" s="43"/>
      <c r="E121" s="43"/>
      <c r="F121" s="43"/>
      <c r="G121" s="43"/>
      <c r="H121" s="43"/>
      <c r="I121" s="43"/>
      <c r="J121" s="43"/>
      <c r="K121" s="43"/>
      <c r="L121" s="43"/>
      <c r="M121" s="43"/>
    </row>
    <row r="122" customFormat="false" ht="13.5" hidden="false" customHeight="false" outlineLevel="0" collapsed="false">
      <c r="A122" s="43"/>
      <c r="B122" s="43"/>
      <c r="C122" s="43"/>
      <c r="D122" s="43"/>
      <c r="E122" s="43"/>
      <c r="F122" s="43"/>
      <c r="G122" s="43"/>
      <c r="H122" s="43"/>
      <c r="I122" s="43"/>
      <c r="J122" s="43"/>
      <c r="K122" s="43"/>
      <c r="L122" s="43"/>
      <c r="M122" s="43"/>
    </row>
    <row r="123" customFormat="false" ht="13.5" hidden="false" customHeight="false" outlineLevel="0" collapsed="false">
      <c r="A123" s="43"/>
      <c r="B123" s="43"/>
      <c r="C123" s="43"/>
      <c r="D123" s="43"/>
      <c r="E123" s="43"/>
      <c r="F123" s="43"/>
      <c r="G123" s="43"/>
      <c r="H123" s="43"/>
      <c r="I123" s="43"/>
      <c r="J123" s="43"/>
      <c r="K123" s="43"/>
      <c r="L123" s="43"/>
      <c r="M123" s="43"/>
    </row>
    <row r="124" customFormat="false" ht="13.5" hidden="false" customHeight="false" outlineLevel="0" collapsed="false">
      <c r="A124" s="43"/>
      <c r="B124" s="43"/>
      <c r="C124" s="43"/>
      <c r="D124" s="43"/>
      <c r="E124" s="43"/>
      <c r="F124" s="43"/>
      <c r="G124" s="43"/>
      <c r="H124" s="43"/>
      <c r="I124" s="43"/>
      <c r="J124" s="43"/>
      <c r="K124" s="43"/>
      <c r="L124" s="43"/>
      <c r="M124" s="43"/>
    </row>
    <row r="125" customFormat="false" ht="13.5" hidden="false" customHeight="false" outlineLevel="0" collapsed="false">
      <c r="A125" s="43"/>
      <c r="B125" s="43"/>
      <c r="C125" s="43"/>
      <c r="D125" s="43"/>
      <c r="E125" s="43"/>
      <c r="F125" s="43"/>
      <c r="G125" s="43"/>
      <c r="H125" s="43"/>
      <c r="I125" s="43"/>
      <c r="J125" s="43"/>
      <c r="K125" s="43"/>
      <c r="L125" s="43"/>
      <c r="M125" s="43"/>
    </row>
    <row r="126" customFormat="false" ht="13.5" hidden="false" customHeight="false" outlineLevel="0" collapsed="false">
      <c r="A126" s="43"/>
      <c r="B126" s="43"/>
      <c r="C126" s="43"/>
      <c r="D126" s="43"/>
      <c r="E126" s="43"/>
      <c r="F126" s="43"/>
      <c r="G126" s="43"/>
      <c r="H126" s="43"/>
      <c r="I126" s="43"/>
      <c r="J126" s="43"/>
      <c r="K126" s="43"/>
      <c r="L126" s="43"/>
      <c r="M126" s="43"/>
    </row>
    <row r="127" customFormat="false" ht="13.5" hidden="false" customHeight="false" outlineLevel="0" collapsed="false">
      <c r="A127" s="43"/>
      <c r="B127" s="43"/>
      <c r="C127" s="43"/>
      <c r="D127" s="43"/>
      <c r="E127" s="43"/>
      <c r="F127" s="43"/>
      <c r="G127" s="43"/>
      <c r="H127" s="43"/>
      <c r="I127" s="43"/>
      <c r="J127" s="43"/>
      <c r="K127" s="43"/>
      <c r="L127" s="43"/>
      <c r="M127" s="43"/>
    </row>
    <row r="128" customFormat="false" ht="13.5" hidden="false" customHeight="false" outlineLevel="0" collapsed="false">
      <c r="A128" s="43"/>
      <c r="B128" s="43"/>
      <c r="C128" s="43"/>
      <c r="D128" s="43"/>
      <c r="E128" s="43"/>
      <c r="F128" s="43"/>
      <c r="G128" s="43"/>
      <c r="H128" s="43"/>
      <c r="I128" s="43"/>
      <c r="J128" s="43"/>
      <c r="K128" s="43"/>
      <c r="L128" s="43"/>
      <c r="M128" s="43"/>
    </row>
    <row r="129" customFormat="false" ht="13.5" hidden="false" customHeight="false" outlineLevel="0" collapsed="false">
      <c r="A129" s="43"/>
      <c r="B129" s="43"/>
      <c r="C129" s="43"/>
      <c r="D129" s="43"/>
      <c r="E129" s="43"/>
      <c r="F129" s="43"/>
      <c r="G129" s="43"/>
      <c r="H129" s="43"/>
      <c r="I129" s="43"/>
      <c r="J129" s="43"/>
      <c r="K129" s="43"/>
      <c r="L129" s="43"/>
      <c r="M129" s="43"/>
    </row>
    <row r="130" customFormat="false" ht="13.5" hidden="false" customHeight="false" outlineLevel="0" collapsed="false">
      <c r="A130" s="43"/>
      <c r="B130" s="43"/>
      <c r="C130" s="43"/>
      <c r="D130" s="43"/>
      <c r="E130" s="43"/>
      <c r="F130" s="43"/>
      <c r="G130" s="43"/>
      <c r="H130" s="43"/>
      <c r="I130" s="43"/>
      <c r="J130" s="43"/>
      <c r="K130" s="43"/>
      <c r="L130" s="43"/>
      <c r="M130" s="43"/>
    </row>
    <row r="131" customFormat="false" ht="13.5" hidden="false" customHeight="false" outlineLevel="0" collapsed="false">
      <c r="A131" s="43"/>
      <c r="B131" s="43"/>
      <c r="C131" s="43"/>
      <c r="D131" s="43"/>
      <c r="E131" s="43"/>
      <c r="F131" s="43"/>
      <c r="G131" s="43"/>
      <c r="H131" s="43"/>
      <c r="I131" s="43"/>
      <c r="J131" s="43"/>
      <c r="K131" s="43"/>
      <c r="L131" s="43"/>
      <c r="M131" s="43"/>
    </row>
    <row r="132" customFormat="false" ht="13.5" hidden="false" customHeight="false" outlineLevel="0" collapsed="false">
      <c r="A132" s="43"/>
      <c r="B132" s="43"/>
      <c r="C132" s="43"/>
      <c r="D132" s="43"/>
      <c r="E132" s="43"/>
      <c r="F132" s="43"/>
      <c r="G132" s="43"/>
      <c r="H132" s="43"/>
      <c r="I132" s="43"/>
      <c r="J132" s="43"/>
      <c r="K132" s="43"/>
      <c r="L132" s="43"/>
      <c r="M132" s="43"/>
    </row>
    <row r="133" customFormat="false" ht="13.5" hidden="false" customHeight="false" outlineLevel="0" collapsed="false">
      <c r="A133" s="43"/>
      <c r="B133" s="43"/>
      <c r="C133" s="43"/>
      <c r="D133" s="43"/>
      <c r="E133" s="43"/>
      <c r="F133" s="43"/>
      <c r="G133" s="43"/>
      <c r="H133" s="43"/>
      <c r="I133" s="43"/>
      <c r="J133" s="43"/>
      <c r="K133" s="43"/>
      <c r="L133" s="43"/>
      <c r="M133" s="43"/>
    </row>
    <row r="134" customFormat="false" ht="13.5" hidden="false" customHeight="false" outlineLevel="0" collapsed="false">
      <c r="A134" s="43"/>
      <c r="B134" s="43"/>
      <c r="C134" s="43"/>
      <c r="D134" s="43"/>
      <c r="E134" s="43"/>
      <c r="F134" s="43"/>
      <c r="G134" s="43"/>
      <c r="H134" s="43"/>
      <c r="I134" s="43"/>
      <c r="J134" s="43"/>
      <c r="K134" s="43"/>
      <c r="L134" s="43"/>
      <c r="M134" s="43"/>
    </row>
    <row r="135" customFormat="false" ht="13.5" hidden="false" customHeight="false" outlineLevel="0" collapsed="false">
      <c r="A135" s="43"/>
      <c r="B135" s="43"/>
      <c r="C135" s="43"/>
      <c r="D135" s="43"/>
      <c r="E135" s="43"/>
      <c r="F135" s="43"/>
      <c r="G135" s="43"/>
      <c r="H135" s="43"/>
      <c r="I135" s="43"/>
      <c r="J135" s="43"/>
      <c r="K135" s="43"/>
      <c r="L135" s="43"/>
      <c r="M135" s="43"/>
    </row>
    <row r="136" customFormat="false" ht="13.5" hidden="false" customHeight="false" outlineLevel="0" collapsed="false">
      <c r="A136" s="43"/>
      <c r="B136" s="43"/>
      <c r="C136" s="43"/>
      <c r="D136" s="43"/>
      <c r="E136" s="43"/>
      <c r="F136" s="43"/>
      <c r="G136" s="43"/>
      <c r="H136" s="43"/>
      <c r="I136" s="43"/>
      <c r="J136" s="43"/>
      <c r="K136" s="43"/>
      <c r="L136" s="43"/>
      <c r="M136" s="43"/>
    </row>
    <row r="137" customFormat="false" ht="13.5" hidden="false" customHeight="false" outlineLevel="0" collapsed="false">
      <c r="A137" s="43"/>
      <c r="B137" s="43"/>
      <c r="C137" s="43"/>
      <c r="D137" s="43"/>
      <c r="E137" s="43"/>
      <c r="F137" s="43"/>
      <c r="G137" s="43"/>
      <c r="H137" s="43"/>
      <c r="I137" s="43"/>
      <c r="J137" s="43"/>
      <c r="K137" s="43"/>
      <c r="L137" s="43"/>
      <c r="M137" s="43"/>
    </row>
    <row r="138" customFormat="false" ht="13.5" hidden="false" customHeight="false" outlineLevel="0" collapsed="false">
      <c r="A138" s="43"/>
      <c r="B138" s="43"/>
      <c r="C138" s="43"/>
      <c r="D138" s="43"/>
      <c r="E138" s="43"/>
      <c r="F138" s="43"/>
      <c r="G138" s="43"/>
      <c r="H138" s="43"/>
      <c r="I138" s="43"/>
      <c r="J138" s="43"/>
      <c r="K138" s="43"/>
      <c r="L138" s="43"/>
      <c r="M138" s="43"/>
    </row>
    <row r="139" customFormat="false" ht="13.5" hidden="false" customHeight="false" outlineLevel="0" collapsed="false">
      <c r="A139" s="43"/>
      <c r="B139" s="43"/>
      <c r="C139" s="43"/>
      <c r="D139" s="43"/>
      <c r="E139" s="43"/>
      <c r="F139" s="43"/>
      <c r="G139" s="43"/>
      <c r="H139" s="43"/>
      <c r="I139" s="43"/>
      <c r="J139" s="43"/>
      <c r="K139" s="43"/>
      <c r="L139" s="43"/>
      <c r="M139" s="43"/>
    </row>
    <row r="140" customFormat="false" ht="13.5" hidden="false" customHeight="false" outlineLevel="0" collapsed="false">
      <c r="A140" s="43"/>
      <c r="B140" s="43"/>
      <c r="C140" s="43"/>
      <c r="D140" s="43"/>
      <c r="E140" s="43"/>
      <c r="F140" s="43"/>
      <c r="G140" s="43"/>
      <c r="H140" s="43"/>
      <c r="I140" s="43"/>
      <c r="J140" s="43"/>
      <c r="K140" s="43"/>
      <c r="L140" s="43"/>
      <c r="M140" s="43"/>
    </row>
    <row r="141" customFormat="false" ht="13.5" hidden="false" customHeight="false" outlineLevel="0" collapsed="false">
      <c r="A141" s="43"/>
      <c r="B141" s="43"/>
      <c r="C141" s="43"/>
      <c r="D141" s="43"/>
      <c r="E141" s="43"/>
      <c r="F141" s="43"/>
      <c r="G141" s="43"/>
      <c r="H141" s="43"/>
      <c r="I141" s="43"/>
      <c r="J141" s="43"/>
      <c r="K141" s="43"/>
      <c r="L141" s="43"/>
      <c r="M141" s="43"/>
    </row>
    <row r="142" customFormat="false" ht="13.5" hidden="false" customHeight="false" outlineLevel="0" collapsed="false">
      <c r="A142" s="43"/>
      <c r="B142" s="43"/>
      <c r="C142" s="43"/>
      <c r="D142" s="43"/>
      <c r="E142" s="43"/>
      <c r="F142" s="43"/>
      <c r="G142" s="43"/>
      <c r="H142" s="43"/>
      <c r="I142" s="43"/>
      <c r="J142" s="43"/>
      <c r="K142" s="43"/>
      <c r="L142" s="43"/>
      <c r="M142" s="43"/>
    </row>
    <row r="143" customFormat="false" ht="13.5" hidden="false" customHeight="false" outlineLevel="0" collapsed="false">
      <c r="A143" s="43"/>
      <c r="B143" s="43"/>
      <c r="C143" s="43"/>
      <c r="D143" s="43"/>
      <c r="E143" s="43"/>
      <c r="F143" s="43"/>
      <c r="G143" s="43"/>
      <c r="H143" s="43"/>
      <c r="I143" s="43"/>
      <c r="J143" s="43"/>
      <c r="K143" s="43"/>
      <c r="L143" s="43"/>
      <c r="M143" s="43"/>
    </row>
    <row r="144" customFormat="false" ht="13.5" hidden="false" customHeight="false" outlineLevel="0" collapsed="false">
      <c r="A144" s="43"/>
      <c r="B144" s="43"/>
      <c r="C144" s="43"/>
      <c r="D144" s="43"/>
      <c r="E144" s="43"/>
      <c r="F144" s="43"/>
      <c r="G144" s="43"/>
      <c r="H144" s="43"/>
      <c r="I144" s="43"/>
      <c r="J144" s="43"/>
      <c r="K144" s="43"/>
      <c r="L144" s="43"/>
      <c r="M144" s="43"/>
    </row>
    <row r="145" customFormat="false" ht="13.5" hidden="false" customHeight="false" outlineLevel="0" collapsed="false">
      <c r="A145" s="43"/>
      <c r="B145" s="43"/>
      <c r="C145" s="43"/>
      <c r="D145" s="43"/>
      <c r="E145" s="43"/>
      <c r="F145" s="43"/>
      <c r="G145" s="43"/>
      <c r="H145" s="43"/>
      <c r="I145" s="43"/>
      <c r="J145" s="43"/>
      <c r="K145" s="43"/>
      <c r="L145" s="43"/>
      <c r="M145" s="43"/>
    </row>
    <row r="146" customFormat="false" ht="13.5" hidden="false" customHeight="false" outlineLevel="0" collapsed="false">
      <c r="A146" s="43"/>
      <c r="B146" s="43"/>
      <c r="C146" s="43"/>
      <c r="D146" s="43"/>
      <c r="E146" s="43"/>
      <c r="F146" s="43"/>
      <c r="G146" s="43"/>
      <c r="H146" s="43"/>
      <c r="I146" s="43"/>
      <c r="J146" s="43"/>
      <c r="K146" s="43"/>
      <c r="L146" s="43"/>
      <c r="M146" s="43"/>
    </row>
  </sheetData>
  <mergeCells count="5">
    <mergeCell ref="A3:A4"/>
    <mergeCell ref="B3:G3"/>
    <mergeCell ref="H3:M3"/>
    <mergeCell ref="B5:M5"/>
    <mergeCell ref="B40:M40"/>
  </mergeCells>
  <printOptions headings="false" gridLines="false" gridLinesSet="true" horizontalCentered="false" verticalCentered="false"/>
  <pageMargins left="0.8" right="0.640277777777778" top="0.984027777777778" bottom="0.984027777777778"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36"/>
  <sheetViews>
    <sheetView showFormulas="false" showGridLines="true" showRowColHeaders="true" showZeros="true" rightToLeft="false" tabSelected="false" showOutlineSymbols="true" defaultGridColor="true" view="normal" topLeftCell="A1" colorId="64" zoomScale="85" zoomScaleNormal="85" zoomScalePageLayoutView="100" workbookViewId="0">
      <selection pane="topLeft" activeCell="A1" activeCellId="0" sqref="A1"/>
    </sheetView>
  </sheetViews>
  <sheetFormatPr defaultColWidth="8.68359375" defaultRowHeight="13.5" customHeight="false" zeroHeight="false" outlineLevelRow="0" outlineLevelCol="0"/>
  <cols>
    <col collapsed="false" customWidth="true" hidden="false" outlineLevel="0" max="1" min="1" style="0" width="11.63"/>
    <col collapsed="false" customWidth="true" hidden="false" outlineLevel="0" max="3" min="2" style="0" width="25.5"/>
    <col collapsed="false" customWidth="true" hidden="false" outlineLevel="0" max="4" min="4" style="43" width="25.5"/>
    <col collapsed="false" customWidth="true" hidden="false" outlineLevel="0" max="6" min="6" style="0" width="11.87"/>
    <col collapsed="false" customWidth="true" hidden="false" outlineLevel="0" max="7" min="7" style="0" width="8.38"/>
    <col collapsed="false" customWidth="true" hidden="false" outlineLevel="0" max="8" min="8" style="0" width="6.76"/>
    <col collapsed="false" customWidth="true" hidden="false" outlineLevel="0" max="9" min="9" style="0" width="5.26"/>
    <col collapsed="false" customWidth="true" hidden="false" outlineLevel="0" max="11" min="10" style="0" width="12.63"/>
    <col collapsed="false" customWidth="true" hidden="false" outlineLevel="0" max="12" min="12" style="0" width="7.76"/>
    <col collapsed="false" customWidth="true" hidden="false" outlineLevel="0" max="13" min="13" style="0" width="5.26"/>
  </cols>
  <sheetData>
    <row r="1" customFormat="false" ht="13.8" hidden="false" customHeight="false" outlineLevel="0" collapsed="false">
      <c r="A1" s="131" t="s">
        <v>139</v>
      </c>
      <c r="B1" s="73"/>
      <c r="C1" s="73"/>
      <c r="D1" s="74"/>
    </row>
    <row r="2" customFormat="false" ht="13.8" hidden="false" customHeight="false" outlineLevel="0" collapsed="false">
      <c r="A2" s="6"/>
      <c r="B2" s="6"/>
      <c r="C2" s="6"/>
      <c r="D2" s="158" t="str">
        <f aca="false">'4　月・自然-人工別，区別死産数'!$N$2</f>
        <v>平成30年</v>
      </c>
    </row>
    <row r="3" customFormat="false" ht="26.25" hidden="false" customHeight="true" outlineLevel="0" collapsed="false">
      <c r="A3" s="7" t="s">
        <v>140</v>
      </c>
      <c r="B3" s="134" t="s">
        <v>141</v>
      </c>
      <c r="C3" s="134" t="s">
        <v>142</v>
      </c>
      <c r="D3" s="135" t="s">
        <v>143</v>
      </c>
      <c r="F3" s="43"/>
      <c r="G3" s="43"/>
      <c r="H3" s="43"/>
      <c r="I3" s="43"/>
      <c r="J3" s="43"/>
    </row>
    <row r="4" customFormat="false" ht="22.5" hidden="false" customHeight="true" outlineLevel="0" collapsed="false">
      <c r="A4" s="193"/>
      <c r="B4" s="78" t="s">
        <v>4</v>
      </c>
      <c r="C4" s="78"/>
      <c r="D4" s="78"/>
      <c r="F4" s="43"/>
      <c r="G4" s="43"/>
      <c r="H4" s="43"/>
      <c r="I4" s="43"/>
      <c r="J4" s="43"/>
    </row>
    <row r="5" customFormat="false" ht="22.5" hidden="false" customHeight="true" outlineLevel="0" collapsed="false">
      <c r="A5" s="194" t="s">
        <v>144</v>
      </c>
      <c r="B5" s="195" t="n">
        <f aca="false">SUM(C5,D5)</f>
        <v>346</v>
      </c>
      <c r="C5" s="195" t="n">
        <f aca="false">SUM(C6:C14)</f>
        <v>138</v>
      </c>
      <c r="D5" s="196" t="n">
        <f aca="false">SUM(D6:D14)</f>
        <v>208</v>
      </c>
      <c r="E5" s="44"/>
      <c r="F5" s="43"/>
      <c r="G5" s="43"/>
      <c r="H5" s="43"/>
      <c r="I5" s="43"/>
      <c r="J5" s="43"/>
    </row>
    <row r="6" customFormat="false" ht="22.5" hidden="false" customHeight="true" outlineLevel="0" collapsed="false">
      <c r="A6" s="194" t="s">
        <v>145</v>
      </c>
      <c r="B6" s="195" t="n">
        <f aca="false">SUM(C6,D6)</f>
        <v>24</v>
      </c>
      <c r="C6" s="197" t="n">
        <v>1</v>
      </c>
      <c r="D6" s="198" t="n">
        <v>23</v>
      </c>
      <c r="F6" s="43"/>
      <c r="G6" s="199"/>
      <c r="H6" s="199"/>
      <c r="I6" s="199"/>
      <c r="J6" s="43"/>
    </row>
    <row r="7" customFormat="false" ht="22.5" hidden="false" customHeight="true" outlineLevel="0" collapsed="false">
      <c r="A7" s="194" t="s">
        <v>146</v>
      </c>
      <c r="B7" s="195" t="n">
        <f aca="false">SUM(C7,D7)</f>
        <v>76</v>
      </c>
      <c r="C7" s="197" t="n">
        <v>9</v>
      </c>
      <c r="D7" s="198" t="n">
        <v>67</v>
      </c>
      <c r="F7" s="43"/>
      <c r="G7" s="199"/>
      <c r="H7" s="199"/>
      <c r="I7" s="199"/>
      <c r="J7" s="43"/>
    </row>
    <row r="8" customFormat="false" ht="22.5" hidden="false" customHeight="true" outlineLevel="0" collapsed="false">
      <c r="A8" s="194" t="s">
        <v>147</v>
      </c>
      <c r="B8" s="195" t="n">
        <f aca="false">SUM(C8,D8)</f>
        <v>64</v>
      </c>
      <c r="C8" s="197" t="n">
        <v>27</v>
      </c>
      <c r="D8" s="198" t="n">
        <v>37</v>
      </c>
      <c r="F8" s="43"/>
      <c r="G8" s="199"/>
      <c r="H8" s="199"/>
      <c r="I8" s="199"/>
      <c r="J8" s="43"/>
    </row>
    <row r="9" customFormat="false" ht="22.5" hidden="false" customHeight="true" outlineLevel="0" collapsed="false">
      <c r="A9" s="194" t="s">
        <v>148</v>
      </c>
      <c r="B9" s="195" t="n">
        <f aca="false">SUM(C9,D9)</f>
        <v>82</v>
      </c>
      <c r="C9" s="197" t="n">
        <v>41</v>
      </c>
      <c r="D9" s="198" t="n">
        <v>41</v>
      </c>
      <c r="F9" s="43"/>
      <c r="G9" s="199"/>
      <c r="H9" s="199"/>
      <c r="I9" s="199"/>
      <c r="J9" s="43"/>
    </row>
    <row r="10" customFormat="false" ht="22.5" hidden="false" customHeight="true" outlineLevel="0" collapsed="false">
      <c r="A10" s="194" t="s">
        <v>149</v>
      </c>
      <c r="B10" s="195" t="n">
        <f aca="false">SUM(C10,D10)</f>
        <v>67</v>
      </c>
      <c r="C10" s="197" t="n">
        <v>44</v>
      </c>
      <c r="D10" s="198" t="n">
        <v>23</v>
      </c>
      <c r="F10" s="43"/>
      <c r="G10" s="199"/>
      <c r="H10" s="199"/>
      <c r="I10" s="199"/>
      <c r="J10" s="43"/>
    </row>
    <row r="11" customFormat="false" ht="22.5" hidden="false" customHeight="true" outlineLevel="0" collapsed="false">
      <c r="A11" s="194" t="s">
        <v>150</v>
      </c>
      <c r="B11" s="195" t="n">
        <f aca="false">SUM(C11,D11)</f>
        <v>32</v>
      </c>
      <c r="C11" s="197" t="n">
        <v>16</v>
      </c>
      <c r="D11" s="198" t="n">
        <v>16</v>
      </c>
      <c r="F11" s="43"/>
      <c r="G11" s="199"/>
      <c r="H11" s="199"/>
      <c r="I11" s="199"/>
      <c r="J11" s="43"/>
    </row>
    <row r="12" customFormat="false" ht="22.5" hidden="false" customHeight="true" outlineLevel="0" collapsed="false">
      <c r="A12" s="194" t="s">
        <v>151</v>
      </c>
      <c r="B12" s="195" t="n">
        <f aca="false">SUM(C12,D12)</f>
        <v>1</v>
      </c>
      <c r="C12" s="197" t="n">
        <v>0</v>
      </c>
      <c r="D12" s="198" t="n">
        <v>1</v>
      </c>
      <c r="F12" s="43"/>
      <c r="G12" s="199"/>
      <c r="H12" s="199"/>
      <c r="I12" s="199"/>
      <c r="J12" s="43"/>
    </row>
    <row r="13" customFormat="false" ht="22.5" hidden="false" customHeight="true" outlineLevel="0" collapsed="false">
      <c r="A13" s="194" t="s">
        <v>152</v>
      </c>
      <c r="B13" s="195" t="n">
        <f aca="false">SUM(C13,D13)</f>
        <v>0</v>
      </c>
      <c r="C13" s="197" t="n">
        <v>0</v>
      </c>
      <c r="D13" s="198" t="n">
        <v>0</v>
      </c>
      <c r="F13" s="43"/>
      <c r="G13" s="199"/>
      <c r="H13" s="199"/>
      <c r="I13" s="199"/>
      <c r="J13" s="43"/>
    </row>
    <row r="14" customFormat="false" ht="22.5" hidden="false" customHeight="true" outlineLevel="0" collapsed="false">
      <c r="A14" s="194" t="s">
        <v>153</v>
      </c>
      <c r="B14" s="195" t="n">
        <f aca="false">SUM(C14,D14)</f>
        <v>0</v>
      </c>
      <c r="C14" s="197" t="n">
        <v>0</v>
      </c>
      <c r="D14" s="198" t="n">
        <v>0</v>
      </c>
      <c r="F14" s="43"/>
      <c r="G14" s="199"/>
      <c r="H14" s="199"/>
      <c r="I14" s="199"/>
      <c r="J14" s="43"/>
    </row>
    <row r="15" customFormat="false" ht="22.5" hidden="false" customHeight="true" outlineLevel="0" collapsed="false">
      <c r="A15" s="194"/>
      <c r="B15" s="200" t="s">
        <v>5</v>
      </c>
      <c r="C15" s="200"/>
      <c r="D15" s="200"/>
      <c r="F15" s="43"/>
      <c r="G15" s="43"/>
      <c r="H15" s="43"/>
      <c r="I15" s="43"/>
      <c r="J15" s="43"/>
    </row>
    <row r="16" customFormat="false" ht="22.5" hidden="false" customHeight="true" outlineLevel="0" collapsed="false">
      <c r="A16" s="194" t="s">
        <v>144</v>
      </c>
      <c r="B16" s="201" t="n">
        <f aca="false">IF(B5=0,0,B5/($G16+$B5)*1000)</f>
        <v>25.4524054730028</v>
      </c>
      <c r="C16" s="201" t="n">
        <f aca="false">IF(C5=0,0,C5/($G16+$B5)*1000)</f>
        <v>10.1515374429896</v>
      </c>
      <c r="D16" s="202" t="n">
        <f aca="false">IF(D5=0,0,D5/($G16+$B5)*1000)</f>
        <v>15.3008680300132</v>
      </c>
      <c r="F16" s="203" t="s">
        <v>7</v>
      </c>
      <c r="G16" s="204" t="n">
        <f aca="false">[1]出生数!G22</f>
        <v>13248</v>
      </c>
    </row>
    <row r="17" customFormat="false" ht="22.5" hidden="false" customHeight="true" outlineLevel="0" collapsed="false">
      <c r="A17" s="194" t="s">
        <v>145</v>
      </c>
      <c r="B17" s="201" t="n">
        <f aca="false">IF(B6=0,0,B6/($G17+$G18+$B6)*1000)</f>
        <v>186.046511627907</v>
      </c>
      <c r="C17" s="186" t="n">
        <f aca="false">IF(C6=0,0,C6/($G17+$G18+$B6)*1000)</f>
        <v>7.75193798449612</v>
      </c>
      <c r="D17" s="187" t="n">
        <f aca="false">IF(D6=0,0,D6/($G17+$G18+$B6)*1000)</f>
        <v>178.294573643411</v>
      </c>
      <c r="F17" s="203" t="s">
        <v>154</v>
      </c>
      <c r="G17" s="204" t="n">
        <f aca="false">[1]出生数!G23</f>
        <v>3</v>
      </c>
      <c r="H17" s="205"/>
    </row>
    <row r="18" customFormat="false" ht="22.5" hidden="false" customHeight="true" outlineLevel="0" collapsed="false">
      <c r="A18" s="194" t="s">
        <v>146</v>
      </c>
      <c r="B18" s="201" t="n">
        <f aca="false">IF(B7=0,0,B7/($G19+$B7)*1000)</f>
        <v>63.2805995004163</v>
      </c>
      <c r="C18" s="186" t="n">
        <f aca="false">IF(C7=0,0,C7/($G19+$B7)*1000)</f>
        <v>7.49375520399667</v>
      </c>
      <c r="D18" s="187" t="n">
        <f aca="false">IF(D7=0,0,D7/($G19+$B7)*1000)</f>
        <v>55.7868442964196</v>
      </c>
      <c r="F18" s="203" t="s">
        <v>155</v>
      </c>
      <c r="G18" s="204" t="n">
        <f aca="false">[1]出生数!G24</f>
        <v>102</v>
      </c>
      <c r="H18" s="205"/>
    </row>
    <row r="19" customFormat="false" ht="22.5" hidden="false" customHeight="true" outlineLevel="0" collapsed="false">
      <c r="A19" s="194" t="s">
        <v>147</v>
      </c>
      <c r="B19" s="201" t="n">
        <f aca="false">IF(B8=0,0,B8/($G20+$B8)*1000)</f>
        <v>19.3353474320242</v>
      </c>
      <c r="C19" s="186" t="n">
        <f aca="false">IF(C8=0,0,C8/($G20+$B8)*1000)</f>
        <v>8.1570996978852</v>
      </c>
      <c r="D19" s="187" t="n">
        <f aca="false">IF(D8=0,0,D8/($G20+$B8)*1000)</f>
        <v>11.178247734139</v>
      </c>
      <c r="F19" s="203" t="s">
        <v>146</v>
      </c>
      <c r="G19" s="204" t="n">
        <f aca="false">[1]出生数!G25</f>
        <v>1125</v>
      </c>
      <c r="H19" s="205"/>
    </row>
    <row r="20" customFormat="false" ht="22.5" hidden="false" customHeight="true" outlineLevel="0" collapsed="false">
      <c r="A20" s="194" t="s">
        <v>148</v>
      </c>
      <c r="B20" s="201" t="n">
        <f aca="false">IF(B9=0,0,B9/($G21+$B9)*1000)</f>
        <v>16.8550873586845</v>
      </c>
      <c r="C20" s="186" t="n">
        <f aca="false">IF(C9=0,0,C9/($G21+$B9)*1000)</f>
        <v>8.42754367934224</v>
      </c>
      <c r="D20" s="187" t="n">
        <f aca="false">IF(D9=0,0,D9/($G21+$B9)*1000)</f>
        <v>8.42754367934224</v>
      </c>
      <c r="F20" s="203" t="s">
        <v>147</v>
      </c>
      <c r="G20" s="204" t="n">
        <f aca="false">[1]出生数!G26</f>
        <v>3246</v>
      </c>
      <c r="H20" s="205"/>
    </row>
    <row r="21" customFormat="false" ht="22.5" hidden="false" customHeight="true" outlineLevel="0" collapsed="false">
      <c r="A21" s="194" t="s">
        <v>149</v>
      </c>
      <c r="B21" s="201" t="n">
        <f aca="false">IF(B10=0,0,B10/($G22+$B10)*1000)</f>
        <v>20.3215043979375</v>
      </c>
      <c r="C21" s="186" t="n">
        <f aca="false">IF(C10=0,0,C10/($G22+$B10)*1000)</f>
        <v>13.3454655747649</v>
      </c>
      <c r="D21" s="187" t="n">
        <f aca="false">IF(D10=0,0,D10/($G22+$B10)*1000)</f>
        <v>6.97603882317258</v>
      </c>
      <c r="F21" s="203" t="s">
        <v>148</v>
      </c>
      <c r="G21" s="204" t="n">
        <f aca="false">[1]出生数!G27</f>
        <v>4783</v>
      </c>
      <c r="H21" s="205"/>
    </row>
    <row r="22" customFormat="false" ht="22.5" hidden="false" customHeight="true" outlineLevel="0" collapsed="false">
      <c r="A22" s="194" t="s">
        <v>150</v>
      </c>
      <c r="B22" s="201" t="n">
        <f aca="false">IF(B11=0,0,B11/($G23+$B11)*1000)</f>
        <v>41.5045395590143</v>
      </c>
      <c r="C22" s="186" t="n">
        <f aca="false">IF(C11=0,0,C11/($G23+$B11)*1000)</f>
        <v>20.7522697795071</v>
      </c>
      <c r="D22" s="187" t="n">
        <f aca="false">IF(D11=0,0,D11/($G23+$B11)*1000)</f>
        <v>20.7522697795071</v>
      </c>
      <c r="F22" s="203" t="s">
        <v>149</v>
      </c>
      <c r="G22" s="204" t="n">
        <f aca="false">[1]出生数!G28</f>
        <v>3230</v>
      </c>
      <c r="H22" s="205"/>
    </row>
    <row r="23" customFormat="false" ht="22.5" hidden="false" customHeight="true" outlineLevel="0" collapsed="false">
      <c r="A23" s="194" t="s">
        <v>151</v>
      </c>
      <c r="B23" s="201" t="n">
        <f aca="false">IF(B12=0,0,B12/($G24+$B12)*1000)</f>
        <v>47.6190476190476</v>
      </c>
      <c r="C23" s="186" t="n">
        <f aca="false">IF(C12=0,0,C12/($G24+$B12)*1000)</f>
        <v>0</v>
      </c>
      <c r="D23" s="187" t="n">
        <f aca="false">IF(D12=0,0,D12/($G24+$B12)*1000)</f>
        <v>47.6190476190476</v>
      </c>
      <c r="F23" s="203" t="s">
        <v>150</v>
      </c>
      <c r="G23" s="204" t="n">
        <f aca="false">[1]出生数!G29</f>
        <v>739</v>
      </c>
      <c r="H23" s="205"/>
    </row>
    <row r="24" customFormat="false" ht="22.5" hidden="false" customHeight="true" outlineLevel="0" collapsed="false">
      <c r="A24" s="194" t="s">
        <v>152</v>
      </c>
      <c r="B24" s="201" t="n">
        <f aca="false">IF(B13=0,0,B13/($G25+$B13)*1000)</f>
        <v>0</v>
      </c>
      <c r="C24" s="186" t="n">
        <f aca="false">IF(C13=0,0,C13/($G25+$B13)*1000)</f>
        <v>0</v>
      </c>
      <c r="D24" s="187" t="n">
        <f aca="false">IF(D13=0,0,D13/($G25+$B13)*1000)</f>
        <v>0</v>
      </c>
      <c r="F24" s="203" t="s">
        <v>151</v>
      </c>
      <c r="G24" s="204" t="n">
        <f aca="false">[1]出生数!G30</f>
        <v>20</v>
      </c>
      <c r="H24" s="205"/>
    </row>
    <row r="25" customFormat="false" ht="22.5" hidden="false" customHeight="true" outlineLevel="0" collapsed="false">
      <c r="A25" s="194"/>
      <c r="B25" s="200" t="s">
        <v>138</v>
      </c>
      <c r="C25" s="200"/>
      <c r="D25" s="200"/>
      <c r="F25" s="203" t="s">
        <v>156</v>
      </c>
      <c r="G25" s="204" t="n">
        <f aca="false">[1]出生数!G31</f>
        <v>0</v>
      </c>
      <c r="H25" s="205"/>
    </row>
    <row r="26" customFormat="false" ht="22.5" hidden="false" customHeight="true" outlineLevel="0" collapsed="false">
      <c r="A26" s="194" t="s">
        <v>144</v>
      </c>
      <c r="B26" s="201" t="n">
        <f aca="false">SUM(C26:D26)</f>
        <v>100</v>
      </c>
      <c r="C26" s="201" t="n">
        <f aca="false">IF(C5=0,0,C5/$B5*100)</f>
        <v>39.8843930635838</v>
      </c>
      <c r="D26" s="202" t="n">
        <f aca="false">IF(D5=0,0,D5/$B5*100)</f>
        <v>60.1156069364162</v>
      </c>
      <c r="F26" s="203" t="s">
        <v>10</v>
      </c>
      <c r="G26" s="204" t="n">
        <f aca="false">[1]出生数!G32</f>
        <v>0</v>
      </c>
      <c r="H26" s="205"/>
    </row>
    <row r="27" customFormat="false" ht="22.5" hidden="false" customHeight="true" outlineLevel="0" collapsed="false">
      <c r="A27" s="194" t="s">
        <v>145</v>
      </c>
      <c r="B27" s="186" t="n">
        <f aca="false">SUM(C27:D27)</f>
        <v>100</v>
      </c>
      <c r="C27" s="186" t="n">
        <f aca="false">IF(C6=0,0,C6/$B6*100)</f>
        <v>4.16666666666667</v>
      </c>
      <c r="D27" s="187" t="n">
        <f aca="false">IF(D6=0,0,D6/$B6*100)</f>
        <v>95.8333333333333</v>
      </c>
      <c r="G27" s="205"/>
      <c r="H27" s="205"/>
    </row>
    <row r="28" customFormat="false" ht="22.5" hidden="false" customHeight="true" outlineLevel="0" collapsed="false">
      <c r="A28" s="194" t="s">
        <v>146</v>
      </c>
      <c r="B28" s="186" t="n">
        <f aca="false">SUM(C28:D28)</f>
        <v>100</v>
      </c>
      <c r="C28" s="186" t="n">
        <f aca="false">IF(C7=0,0,C7/$B7*100)</f>
        <v>11.8421052631579</v>
      </c>
      <c r="D28" s="187" t="n">
        <f aca="false">IF(D7=0,0,D7/$B7*100)</f>
        <v>88.1578947368421</v>
      </c>
    </row>
    <row r="29" customFormat="false" ht="22.5" hidden="false" customHeight="true" outlineLevel="0" collapsed="false">
      <c r="A29" s="194" t="s">
        <v>147</v>
      </c>
      <c r="B29" s="186" t="n">
        <f aca="false">SUM(C29:D29)</f>
        <v>100</v>
      </c>
      <c r="C29" s="186" t="n">
        <f aca="false">IF(C8=0,0,C8/$B8*100)</f>
        <v>42.1875</v>
      </c>
      <c r="D29" s="187" t="n">
        <f aca="false">IF(D8=0,0,D8/$B8*100)</f>
        <v>57.8125</v>
      </c>
    </row>
    <row r="30" customFormat="false" ht="22.5" hidden="false" customHeight="true" outlineLevel="0" collapsed="false">
      <c r="A30" s="194" t="s">
        <v>148</v>
      </c>
      <c r="B30" s="186" t="n">
        <f aca="false">SUM(C30:D30)</f>
        <v>100</v>
      </c>
      <c r="C30" s="186" t="n">
        <f aca="false">IF(C9=0,0,C9/$B9*100)</f>
        <v>50</v>
      </c>
      <c r="D30" s="187" t="n">
        <f aca="false">IF(D9=0,0,D9/$B9*100)</f>
        <v>50</v>
      </c>
    </row>
    <row r="31" customFormat="false" ht="22.5" hidden="false" customHeight="true" outlineLevel="0" collapsed="false">
      <c r="A31" s="194" t="s">
        <v>149</v>
      </c>
      <c r="B31" s="186" t="n">
        <f aca="false">SUM(C31:D31)</f>
        <v>100</v>
      </c>
      <c r="C31" s="186" t="n">
        <f aca="false">IF(C10=0,0,C10/$B10*100)</f>
        <v>65.6716417910448</v>
      </c>
      <c r="D31" s="187" t="n">
        <f aca="false">IF(D10=0,0,D10/$B10*100)</f>
        <v>34.3283582089552</v>
      </c>
    </row>
    <row r="32" customFormat="false" ht="22.5" hidden="false" customHeight="true" outlineLevel="0" collapsed="false">
      <c r="A32" s="194" t="s">
        <v>150</v>
      </c>
      <c r="B32" s="186" t="n">
        <f aca="false">SUM(C32:D32)</f>
        <v>100</v>
      </c>
      <c r="C32" s="186" t="n">
        <f aca="false">IF(C11=0,0,C11/$B11*100)</f>
        <v>50</v>
      </c>
      <c r="D32" s="187" t="n">
        <f aca="false">IF(D11=0,0,D11/$B11*100)</f>
        <v>50</v>
      </c>
    </row>
    <row r="33" customFormat="false" ht="22.5" hidden="false" customHeight="true" outlineLevel="0" collapsed="false">
      <c r="A33" s="194" t="s">
        <v>151</v>
      </c>
      <c r="B33" s="186" t="n">
        <f aca="false">SUM(C33:D33)</f>
        <v>100</v>
      </c>
      <c r="C33" s="186" t="n">
        <f aca="false">IF(C12=0,0,C12/$B12*100)</f>
        <v>0</v>
      </c>
      <c r="D33" s="187" t="n">
        <f aca="false">IF(D12=0,0,D12/$B12*100)</f>
        <v>100</v>
      </c>
    </row>
    <row r="34" customFormat="false" ht="22.5" hidden="false" customHeight="true" outlineLevel="0" collapsed="false">
      <c r="A34" s="206" t="s">
        <v>152</v>
      </c>
      <c r="B34" s="190" t="n">
        <f aca="false">SUM(C34:D34)</f>
        <v>0</v>
      </c>
      <c r="C34" s="190" t="n">
        <f aca="false">IF(C13=0,0,C13/$B13*100)</f>
        <v>0</v>
      </c>
      <c r="D34" s="191" t="n">
        <f aca="false">IF(D13=0,0,D13/$B13*100)</f>
        <v>0</v>
      </c>
    </row>
    <row r="35" customFormat="false" ht="18" hidden="false" customHeight="true" outlineLevel="0" collapsed="false"/>
    <row r="36" customFormat="false" ht="18" hidden="false" customHeight="true" outlineLevel="0" collapsed="false"/>
  </sheetData>
  <sheetProtection sheet="true" objects="true" scenarios="true"/>
  <mergeCells count="3">
    <mergeCell ref="B4:D4"/>
    <mergeCell ref="B15:D15"/>
    <mergeCell ref="B25:D25"/>
  </mergeCells>
  <printOptions headings="false" gridLines="false" gridLinesSet="true" horizontalCentered="false" verticalCentered="false"/>
  <pageMargins left="0.7875" right="0.370138888888889" top="0.990277777777778" bottom="0.78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R77"/>
  <sheetViews>
    <sheetView showFormulas="false" showGridLines="true" showRowColHeaders="true" showZeros="true" rightToLeft="false" tabSelected="true" showOutlineSymbols="true" defaultGridColor="true" view="normal" topLeftCell="A21" colorId="64" zoomScale="85" zoomScaleNormal="85" zoomScalePageLayoutView="100" workbookViewId="0">
      <selection pane="topLeft" activeCell="A77" activeCellId="0" sqref="A77"/>
    </sheetView>
  </sheetViews>
  <sheetFormatPr defaultColWidth="9.00390625" defaultRowHeight="13.5" customHeight="false" zeroHeight="false" outlineLevelRow="0" outlineLevelCol="0"/>
  <cols>
    <col collapsed="false" customWidth="true" hidden="false" outlineLevel="0" max="1" min="1" style="207" width="13.37"/>
    <col collapsed="false" customWidth="true" hidden="false" outlineLevel="0" max="2" min="2" style="43" width="5.76"/>
    <col collapsed="false" customWidth="true" hidden="false" outlineLevel="0" max="3" min="3" style="43" width="5.5"/>
    <col collapsed="false" customWidth="true" hidden="false" outlineLevel="0" max="4" min="4" style="43" width="5.76"/>
    <col collapsed="false" customWidth="true" hidden="false" outlineLevel="0" max="9" min="5" style="43" width="4.87"/>
    <col collapsed="false" customWidth="true" hidden="false" outlineLevel="0" max="10" min="10" style="43" width="4.26"/>
    <col collapsed="false" customWidth="true" hidden="false" outlineLevel="0" max="11" min="11" style="43" width="4"/>
    <col collapsed="false" customWidth="true" hidden="false" outlineLevel="0" max="12" min="12" style="43" width="5.5"/>
    <col collapsed="false" customWidth="true" hidden="false" outlineLevel="0" max="13" min="13" style="43" width="4.76"/>
    <col collapsed="false" customWidth="true" hidden="false" outlineLevel="0" max="16" min="14" style="43" width="4.37"/>
    <col collapsed="false" customWidth="true" hidden="false" outlineLevel="0" max="17" min="17" style="43" width="4.26"/>
    <col collapsed="false" customWidth="true" hidden="false" outlineLevel="0" max="18" min="18" style="43" width="10.5"/>
    <col collapsed="false" customWidth="false" hidden="false" outlineLevel="0" max="16384" min="19" style="43" width="9"/>
  </cols>
  <sheetData>
    <row r="1" customFormat="false" ht="13.8" hidden="false" customHeight="false" outlineLevel="0" collapsed="false">
      <c r="A1" s="208" t="s">
        <v>157</v>
      </c>
      <c r="B1" s="74"/>
      <c r="C1" s="74"/>
      <c r="D1" s="74"/>
      <c r="E1" s="74"/>
      <c r="F1" s="74"/>
      <c r="G1" s="74"/>
      <c r="H1" s="74"/>
      <c r="I1" s="74"/>
    </row>
    <row r="2" customFormat="false" ht="7.5" hidden="false" customHeight="true" outlineLevel="0" collapsed="false">
      <c r="A2" s="208"/>
      <c r="B2" s="74"/>
      <c r="C2" s="74"/>
      <c r="D2" s="74"/>
      <c r="E2" s="74"/>
      <c r="F2" s="74"/>
      <c r="G2" s="74"/>
      <c r="H2" s="74"/>
      <c r="I2" s="74"/>
    </row>
    <row r="3" customFormat="false" ht="21" hidden="false" customHeight="true" outlineLevel="0" collapsed="false">
      <c r="A3" s="209" t="s">
        <v>158</v>
      </c>
      <c r="B3" s="74"/>
      <c r="C3" s="74"/>
      <c r="D3" s="74"/>
      <c r="E3" s="74"/>
      <c r="F3" s="74"/>
      <c r="G3" s="74"/>
      <c r="H3" s="74"/>
      <c r="I3" s="74"/>
      <c r="Q3" s="210"/>
    </row>
    <row r="4" s="216" customFormat="true" ht="15.75" hidden="false" customHeight="true" outlineLevel="0" collapsed="false">
      <c r="A4" s="211" t="s">
        <v>75</v>
      </c>
      <c r="B4" s="212" t="s">
        <v>7</v>
      </c>
      <c r="C4" s="213" t="s">
        <v>159</v>
      </c>
      <c r="D4" s="213" t="s">
        <v>160</v>
      </c>
      <c r="E4" s="213" t="s">
        <v>161</v>
      </c>
      <c r="F4" s="213" t="s">
        <v>162</v>
      </c>
      <c r="G4" s="213" t="s">
        <v>163</v>
      </c>
      <c r="H4" s="213" t="s">
        <v>164</v>
      </c>
      <c r="I4" s="213" t="s">
        <v>165</v>
      </c>
      <c r="J4" s="213" t="s">
        <v>166</v>
      </c>
      <c r="K4" s="214" t="s">
        <v>10</v>
      </c>
      <c r="L4" s="215" t="s">
        <v>167</v>
      </c>
      <c r="M4" s="215"/>
      <c r="N4" s="215"/>
      <c r="O4" s="215"/>
      <c r="P4" s="215"/>
      <c r="Q4" s="215"/>
      <c r="R4" s="145"/>
    </row>
    <row r="5" s="216" customFormat="true" ht="15.75" hidden="false" customHeight="true" outlineLevel="0" collapsed="false">
      <c r="A5" s="211"/>
      <c r="B5" s="212"/>
      <c r="C5" s="213"/>
      <c r="D5" s="213"/>
      <c r="E5" s="213"/>
      <c r="F5" s="213"/>
      <c r="G5" s="213"/>
      <c r="H5" s="213"/>
      <c r="I5" s="213"/>
      <c r="J5" s="213"/>
      <c r="K5" s="214"/>
      <c r="L5" s="217" t="s">
        <v>168</v>
      </c>
      <c r="M5" s="217"/>
      <c r="N5" s="217"/>
      <c r="O5" s="217"/>
      <c r="P5" s="218" t="s">
        <v>169</v>
      </c>
      <c r="Q5" s="219" t="s">
        <v>170</v>
      </c>
      <c r="R5" s="145"/>
    </row>
    <row r="6" s="216" customFormat="true" ht="40.5" hidden="false" customHeight="true" outlineLevel="0" collapsed="false">
      <c r="A6" s="211"/>
      <c r="B6" s="212"/>
      <c r="C6" s="213"/>
      <c r="D6" s="213"/>
      <c r="E6" s="213"/>
      <c r="F6" s="213"/>
      <c r="G6" s="213"/>
      <c r="H6" s="213"/>
      <c r="I6" s="213"/>
      <c r="J6" s="213"/>
      <c r="K6" s="214"/>
      <c r="L6" s="220" t="s">
        <v>171</v>
      </c>
      <c r="M6" s="221" t="s">
        <v>172</v>
      </c>
      <c r="N6" s="221" t="s">
        <v>173</v>
      </c>
      <c r="O6" s="221" t="s">
        <v>174</v>
      </c>
      <c r="P6" s="221" t="s">
        <v>175</v>
      </c>
      <c r="Q6" s="219" t="s">
        <v>176</v>
      </c>
      <c r="R6" s="222"/>
    </row>
    <row r="7" s="216" customFormat="true" ht="18" hidden="false" customHeight="true" outlineLevel="0" collapsed="false">
      <c r="A7" s="77"/>
      <c r="B7" s="223" t="s">
        <v>4</v>
      </c>
      <c r="C7" s="223"/>
      <c r="D7" s="223"/>
      <c r="E7" s="223"/>
      <c r="F7" s="223"/>
      <c r="G7" s="223"/>
      <c r="H7" s="223"/>
      <c r="I7" s="223"/>
      <c r="J7" s="223"/>
      <c r="K7" s="223"/>
      <c r="L7" s="223"/>
      <c r="M7" s="223"/>
      <c r="N7" s="223"/>
      <c r="O7" s="223"/>
      <c r="P7" s="223"/>
      <c r="Q7" s="223"/>
      <c r="R7" s="222"/>
    </row>
    <row r="8" customFormat="false" ht="18" hidden="true" customHeight="true" outlineLevel="0" collapsed="false">
      <c r="A8" s="19" t="s">
        <v>30</v>
      </c>
      <c r="B8" s="224" t="n">
        <v>1598</v>
      </c>
      <c r="C8" s="225" t="n">
        <v>668</v>
      </c>
      <c r="D8" s="225" t="n">
        <v>421</v>
      </c>
      <c r="E8" s="225" t="n">
        <v>358</v>
      </c>
      <c r="F8" s="225" t="n">
        <v>50</v>
      </c>
      <c r="G8" s="225" t="n">
        <v>26</v>
      </c>
      <c r="H8" s="225" t="n">
        <v>28</v>
      </c>
      <c r="I8" s="225" t="n">
        <v>32</v>
      </c>
      <c r="J8" s="225" t="n">
        <v>15</v>
      </c>
      <c r="K8" s="226" t="n">
        <v>0</v>
      </c>
      <c r="L8" s="227" t="n">
        <f aca="false">SUM('8-自然'!L8,'8-人工'!L8)</f>
        <v>1497</v>
      </c>
      <c r="M8" s="227" t="n">
        <f aca="false">SUM('8-自然'!M8,'8-人工'!M8)</f>
        <v>0</v>
      </c>
      <c r="N8" s="225" t="n">
        <v>26</v>
      </c>
      <c r="O8" s="225" t="n">
        <v>38</v>
      </c>
      <c r="P8" s="225" t="n">
        <v>36</v>
      </c>
      <c r="Q8" s="226" t="n">
        <v>1</v>
      </c>
      <c r="R8" s="228"/>
    </row>
    <row r="9" customFormat="false" ht="18" hidden="true" customHeight="true" outlineLevel="0" collapsed="false">
      <c r="A9" s="32" t="s">
        <v>86</v>
      </c>
      <c r="B9" s="224" t="n">
        <v>1484</v>
      </c>
      <c r="C9" s="225" t="n">
        <v>622</v>
      </c>
      <c r="D9" s="225" t="n">
        <v>414</v>
      </c>
      <c r="E9" s="225" t="n">
        <v>324</v>
      </c>
      <c r="F9" s="225" t="n">
        <v>47</v>
      </c>
      <c r="G9" s="225" t="n">
        <v>29</v>
      </c>
      <c r="H9" s="225" t="n">
        <v>18</v>
      </c>
      <c r="I9" s="225" t="n">
        <v>14</v>
      </c>
      <c r="J9" s="225" t="n">
        <v>16</v>
      </c>
      <c r="K9" s="226" t="n">
        <v>0</v>
      </c>
      <c r="L9" s="227" t="n">
        <f aca="false">SUM('8-自然'!L9,'8-人工'!L9)</f>
        <v>1407</v>
      </c>
      <c r="M9" s="227" t="n">
        <f aca="false">SUM('8-自然'!M9,'8-人工'!M9)</f>
        <v>0</v>
      </c>
      <c r="N9" s="225" t="n">
        <v>29</v>
      </c>
      <c r="O9" s="225" t="n">
        <v>21</v>
      </c>
      <c r="P9" s="225" t="n">
        <v>26</v>
      </c>
      <c r="Q9" s="226" t="n">
        <v>1</v>
      </c>
      <c r="R9" s="228"/>
    </row>
    <row r="10" customFormat="false" ht="18" hidden="true" customHeight="true" outlineLevel="0" collapsed="false">
      <c r="A10" s="32" t="s">
        <v>87</v>
      </c>
      <c r="B10" s="224" t="n">
        <v>1362</v>
      </c>
      <c r="C10" s="225" t="n">
        <v>559</v>
      </c>
      <c r="D10" s="225" t="n">
        <v>387</v>
      </c>
      <c r="E10" s="225" t="n">
        <v>304</v>
      </c>
      <c r="F10" s="225" t="n">
        <v>34</v>
      </c>
      <c r="G10" s="225" t="n">
        <v>21</v>
      </c>
      <c r="H10" s="225" t="n">
        <v>20</v>
      </c>
      <c r="I10" s="225" t="n">
        <v>27</v>
      </c>
      <c r="J10" s="225" t="n">
        <v>10</v>
      </c>
      <c r="K10" s="226" t="n">
        <v>0</v>
      </c>
      <c r="L10" s="227" t="n">
        <f aca="false">SUM('8-自然'!L10,'8-人工'!L10)</f>
        <v>1284</v>
      </c>
      <c r="M10" s="227" t="n">
        <f aca="false">SUM('8-自然'!M10,'8-人工'!M10)</f>
        <v>0</v>
      </c>
      <c r="N10" s="225" t="n">
        <v>21</v>
      </c>
      <c r="O10" s="225" t="n">
        <v>23</v>
      </c>
      <c r="P10" s="225" t="n">
        <v>32</v>
      </c>
      <c r="Q10" s="226" t="n">
        <v>2</v>
      </c>
      <c r="R10" s="228"/>
    </row>
    <row r="11" customFormat="false" ht="18" hidden="true" customHeight="true" outlineLevel="0" collapsed="false">
      <c r="A11" s="32" t="s">
        <v>88</v>
      </c>
      <c r="B11" s="229" t="n">
        <v>1264</v>
      </c>
      <c r="C11" s="230" t="n">
        <v>525</v>
      </c>
      <c r="D11" s="230" t="n">
        <v>372</v>
      </c>
      <c r="E11" s="230" t="n">
        <v>278</v>
      </c>
      <c r="F11" s="230" t="n">
        <v>29</v>
      </c>
      <c r="G11" s="230" t="n">
        <v>19</v>
      </c>
      <c r="H11" s="230" t="n">
        <v>10</v>
      </c>
      <c r="I11" s="230" t="n">
        <v>22</v>
      </c>
      <c r="J11" s="230" t="n">
        <v>9</v>
      </c>
      <c r="K11" s="231" t="n">
        <v>0</v>
      </c>
      <c r="L11" s="232" t="n">
        <f aca="false">SUM('8-自然'!L11,'8-人工'!L11)</f>
        <v>1204</v>
      </c>
      <c r="M11" s="232" t="n">
        <f aca="false">SUM('8-自然'!M11,'8-人工'!M11)</f>
        <v>0</v>
      </c>
      <c r="N11" s="230" t="n">
        <v>19</v>
      </c>
      <c r="O11" s="230" t="n">
        <v>15</v>
      </c>
      <c r="P11" s="230" t="n">
        <v>25</v>
      </c>
      <c r="Q11" s="231" t="n">
        <v>1</v>
      </c>
      <c r="R11" s="228"/>
    </row>
    <row r="12" customFormat="false" ht="18" hidden="true" customHeight="true" outlineLevel="0" collapsed="false">
      <c r="A12" s="19" t="s">
        <v>34</v>
      </c>
      <c r="B12" s="229" t="n">
        <v>1169</v>
      </c>
      <c r="C12" s="230" t="n">
        <v>481</v>
      </c>
      <c r="D12" s="230" t="n">
        <v>351</v>
      </c>
      <c r="E12" s="230" t="n">
        <v>242</v>
      </c>
      <c r="F12" s="230" t="n">
        <v>24</v>
      </c>
      <c r="G12" s="230" t="n">
        <v>18</v>
      </c>
      <c r="H12" s="230" t="n">
        <v>19</v>
      </c>
      <c r="I12" s="230" t="n">
        <v>25</v>
      </c>
      <c r="J12" s="230" t="n">
        <v>9</v>
      </c>
      <c r="K12" s="231" t="n">
        <v>0</v>
      </c>
      <c r="L12" s="232" t="n">
        <f aca="false">SUM('8-自然'!L12,'8-人工'!L12)</f>
        <v>1098</v>
      </c>
      <c r="M12" s="232" t="n">
        <f aca="false">SUM('8-自然'!M12,'8-人工'!M12)</f>
        <v>0</v>
      </c>
      <c r="N12" s="230" t="n">
        <v>18</v>
      </c>
      <c r="O12" s="230" t="n">
        <v>26</v>
      </c>
      <c r="P12" s="230" t="n">
        <v>27</v>
      </c>
      <c r="Q12" s="231" t="n">
        <v>0</v>
      </c>
      <c r="R12" s="228"/>
    </row>
    <row r="13" customFormat="false" ht="18" hidden="true" customHeight="true" outlineLevel="0" collapsed="false">
      <c r="A13" s="19" t="s">
        <v>35</v>
      </c>
      <c r="B13" s="229" t="n">
        <v>1199</v>
      </c>
      <c r="C13" s="230" t="n">
        <v>519</v>
      </c>
      <c r="D13" s="230" t="n">
        <v>336</v>
      </c>
      <c r="E13" s="230" t="n">
        <v>247</v>
      </c>
      <c r="F13" s="230" t="n">
        <v>29</v>
      </c>
      <c r="G13" s="230" t="n">
        <v>22</v>
      </c>
      <c r="H13" s="230" t="n">
        <v>19</v>
      </c>
      <c r="I13" s="230" t="n">
        <v>19</v>
      </c>
      <c r="J13" s="230" t="n">
        <v>7</v>
      </c>
      <c r="K13" s="231" t="n">
        <v>1</v>
      </c>
      <c r="L13" s="232" t="n">
        <f aca="false">SUM('8-自然'!L13,'8-人工'!L13)</f>
        <v>1131</v>
      </c>
      <c r="M13" s="232" t="n">
        <f aca="false">SUM('8-自然'!M13,'8-人工'!M13)</f>
        <v>0</v>
      </c>
      <c r="N13" s="230" t="n">
        <v>22</v>
      </c>
      <c r="O13" s="230" t="n">
        <v>25</v>
      </c>
      <c r="P13" s="230" t="n">
        <v>20</v>
      </c>
      <c r="Q13" s="231" t="n">
        <v>0</v>
      </c>
      <c r="R13" s="228"/>
    </row>
    <row r="14" customFormat="false" ht="18" hidden="true" customHeight="true" outlineLevel="0" collapsed="false">
      <c r="A14" s="19" t="s">
        <v>36</v>
      </c>
      <c r="B14" s="229" t="n">
        <v>1028</v>
      </c>
      <c r="C14" s="230" t="n">
        <v>438</v>
      </c>
      <c r="D14" s="230" t="n">
        <v>341</v>
      </c>
      <c r="E14" s="230" t="n">
        <v>179</v>
      </c>
      <c r="F14" s="230" t="n">
        <v>16</v>
      </c>
      <c r="G14" s="230" t="n">
        <v>12</v>
      </c>
      <c r="H14" s="230" t="n">
        <v>20</v>
      </c>
      <c r="I14" s="230" t="n">
        <v>12</v>
      </c>
      <c r="J14" s="230" t="n">
        <v>10</v>
      </c>
      <c r="K14" s="231" t="n">
        <v>0</v>
      </c>
      <c r="L14" s="233" t="n">
        <f aca="false">SUM('8-自然'!L14,'8-人工'!L14)</f>
        <v>974</v>
      </c>
      <c r="M14" s="233" t="n">
        <f aca="false">SUM('8-自然'!M14,'8-人工'!M14)</f>
        <v>0</v>
      </c>
      <c r="N14" s="230" t="n">
        <v>12</v>
      </c>
      <c r="O14" s="230" t="n">
        <v>26</v>
      </c>
      <c r="P14" s="230" t="n">
        <v>14</v>
      </c>
      <c r="Q14" s="231" t="n">
        <v>2</v>
      </c>
      <c r="R14" s="228"/>
    </row>
    <row r="15" customFormat="false" ht="18" hidden="true" customHeight="true" outlineLevel="0" collapsed="false">
      <c r="A15" s="19" t="s">
        <v>37</v>
      </c>
      <c r="B15" s="229" t="n">
        <v>956</v>
      </c>
      <c r="C15" s="230" t="n">
        <v>389</v>
      </c>
      <c r="D15" s="230" t="n">
        <v>337</v>
      </c>
      <c r="E15" s="230" t="n">
        <v>154</v>
      </c>
      <c r="F15" s="230" t="n">
        <v>18</v>
      </c>
      <c r="G15" s="230" t="n">
        <v>19</v>
      </c>
      <c r="H15" s="230" t="n">
        <v>19</v>
      </c>
      <c r="I15" s="230" t="n">
        <v>16</v>
      </c>
      <c r="J15" s="230" t="n">
        <v>4</v>
      </c>
      <c r="K15" s="231" t="n">
        <v>0</v>
      </c>
      <c r="L15" s="233" t="n">
        <f aca="false">SUM('8-自然'!L15,'8-人工'!L15)</f>
        <v>898</v>
      </c>
      <c r="M15" s="233" t="n">
        <f aca="false">SUM('8-自然'!M15,'8-人工'!M15)</f>
        <v>0</v>
      </c>
      <c r="N15" s="230" t="n">
        <v>19</v>
      </c>
      <c r="O15" s="230" t="n">
        <v>23</v>
      </c>
      <c r="P15" s="230" t="n">
        <v>16</v>
      </c>
      <c r="Q15" s="231" t="n">
        <v>0</v>
      </c>
      <c r="R15" s="228"/>
    </row>
    <row r="16" customFormat="false" ht="18" hidden="true" customHeight="true" outlineLevel="0" collapsed="false">
      <c r="A16" s="19" t="s">
        <v>177</v>
      </c>
      <c r="B16" s="229" t="n">
        <v>892</v>
      </c>
      <c r="C16" s="230" t="n">
        <v>388</v>
      </c>
      <c r="D16" s="230" t="n">
        <v>286</v>
      </c>
      <c r="E16" s="230" t="n">
        <v>159</v>
      </c>
      <c r="F16" s="230" t="n">
        <v>16</v>
      </c>
      <c r="G16" s="230" t="n">
        <v>13</v>
      </c>
      <c r="H16" s="230" t="n">
        <v>13</v>
      </c>
      <c r="I16" s="230" t="n">
        <v>15</v>
      </c>
      <c r="J16" s="230" t="n">
        <v>2</v>
      </c>
      <c r="K16" s="231" t="n">
        <v>0</v>
      </c>
      <c r="L16" s="233" t="n">
        <f aca="false">SUM('8-自然'!L16,'8-人工'!L16)</f>
        <v>849</v>
      </c>
      <c r="M16" s="233" t="n">
        <f aca="false">SUM('8-自然'!M16,'8-人工'!M16)</f>
        <v>0</v>
      </c>
      <c r="N16" s="230" t="n">
        <v>13</v>
      </c>
      <c r="O16" s="230" t="n">
        <v>18</v>
      </c>
      <c r="P16" s="230" t="n">
        <v>12</v>
      </c>
      <c r="Q16" s="231" t="n">
        <v>0</v>
      </c>
      <c r="R16" s="228"/>
    </row>
    <row r="17" customFormat="false" ht="18" hidden="true" customHeight="true" outlineLevel="0" collapsed="false">
      <c r="A17" s="19" t="s">
        <v>39</v>
      </c>
      <c r="B17" s="229" t="n">
        <v>833</v>
      </c>
      <c r="C17" s="230" t="n">
        <v>350</v>
      </c>
      <c r="D17" s="230" t="n">
        <v>274</v>
      </c>
      <c r="E17" s="230" t="n">
        <v>144</v>
      </c>
      <c r="F17" s="230" t="n">
        <v>14</v>
      </c>
      <c r="G17" s="230" t="n">
        <v>22</v>
      </c>
      <c r="H17" s="230" t="n">
        <v>15</v>
      </c>
      <c r="I17" s="230" t="n">
        <v>10</v>
      </c>
      <c r="J17" s="230" t="n">
        <v>4</v>
      </c>
      <c r="K17" s="231" t="n">
        <v>0</v>
      </c>
      <c r="L17" s="233" t="n">
        <f aca="false">SUM('8-自然'!L17,'8-人工'!L17)</f>
        <v>782</v>
      </c>
      <c r="M17" s="233" t="n">
        <f aca="false">SUM('8-自然'!M17,'8-人工'!M17)</f>
        <v>0</v>
      </c>
      <c r="N17" s="230" t="n">
        <v>22</v>
      </c>
      <c r="O17" s="230" t="n">
        <v>17</v>
      </c>
      <c r="P17" s="230" t="n">
        <v>12</v>
      </c>
      <c r="Q17" s="231" t="n">
        <v>0</v>
      </c>
      <c r="R17" s="234"/>
    </row>
    <row r="18" customFormat="false" ht="18" hidden="true" customHeight="true" outlineLevel="0" collapsed="false">
      <c r="A18" s="19" t="s">
        <v>40</v>
      </c>
      <c r="B18" s="229" t="n">
        <v>734</v>
      </c>
      <c r="C18" s="230" t="n">
        <v>297</v>
      </c>
      <c r="D18" s="230" t="n">
        <v>268</v>
      </c>
      <c r="E18" s="230" t="n">
        <v>119</v>
      </c>
      <c r="F18" s="230" t="n">
        <v>14</v>
      </c>
      <c r="G18" s="230" t="n">
        <v>11</v>
      </c>
      <c r="H18" s="230" t="n">
        <v>12</v>
      </c>
      <c r="I18" s="230" t="n">
        <v>10</v>
      </c>
      <c r="J18" s="230" t="n">
        <v>3</v>
      </c>
      <c r="K18" s="231" t="n">
        <v>0</v>
      </c>
      <c r="L18" s="235" t="n">
        <v>665</v>
      </c>
      <c r="M18" s="230" t="n">
        <v>33</v>
      </c>
      <c r="N18" s="230" t="n">
        <v>11</v>
      </c>
      <c r="O18" s="230" t="n">
        <v>16</v>
      </c>
      <c r="P18" s="230" t="n">
        <v>8</v>
      </c>
      <c r="Q18" s="231" t="n">
        <v>1</v>
      </c>
      <c r="R18" s="228"/>
    </row>
    <row r="19" customFormat="false" ht="18" hidden="true" customHeight="true" outlineLevel="0" collapsed="false">
      <c r="A19" s="19" t="s">
        <v>41</v>
      </c>
      <c r="B19" s="229" t="n">
        <v>714</v>
      </c>
      <c r="C19" s="230" t="n">
        <v>287</v>
      </c>
      <c r="D19" s="230" t="n">
        <v>264</v>
      </c>
      <c r="E19" s="230" t="n">
        <v>105</v>
      </c>
      <c r="F19" s="230" t="n">
        <v>19</v>
      </c>
      <c r="G19" s="230" t="n">
        <v>8</v>
      </c>
      <c r="H19" s="230" t="n">
        <v>11</v>
      </c>
      <c r="I19" s="230" t="n">
        <v>15</v>
      </c>
      <c r="J19" s="230" t="n">
        <v>5</v>
      </c>
      <c r="K19" s="231" t="n">
        <v>0</v>
      </c>
      <c r="L19" s="235" t="n">
        <v>642</v>
      </c>
      <c r="M19" s="230" t="n">
        <v>33</v>
      </c>
      <c r="N19" s="230" t="n">
        <v>8</v>
      </c>
      <c r="O19" s="230" t="n">
        <v>14</v>
      </c>
      <c r="P19" s="230" t="n">
        <v>17</v>
      </c>
      <c r="Q19" s="231" t="n">
        <v>0</v>
      </c>
      <c r="R19" s="228"/>
    </row>
    <row r="20" customFormat="false" ht="18" hidden="true" customHeight="true" outlineLevel="0" collapsed="false">
      <c r="A20" s="19" t="s">
        <v>42</v>
      </c>
      <c r="B20" s="229" t="n">
        <v>756</v>
      </c>
      <c r="C20" s="230" t="n">
        <v>309</v>
      </c>
      <c r="D20" s="230" t="n">
        <v>263</v>
      </c>
      <c r="E20" s="230" t="n">
        <v>126</v>
      </c>
      <c r="F20" s="230" t="n">
        <v>13</v>
      </c>
      <c r="G20" s="230" t="n">
        <v>18</v>
      </c>
      <c r="H20" s="230" t="n">
        <v>10</v>
      </c>
      <c r="I20" s="230" t="n">
        <v>12</v>
      </c>
      <c r="J20" s="230" t="n">
        <v>5</v>
      </c>
      <c r="K20" s="231" t="n">
        <v>0</v>
      </c>
      <c r="L20" s="235" t="n">
        <v>683</v>
      </c>
      <c r="M20" s="230" t="n">
        <v>28</v>
      </c>
      <c r="N20" s="230" t="n">
        <v>18</v>
      </c>
      <c r="O20" s="230" t="n">
        <v>15</v>
      </c>
      <c r="P20" s="230" t="n">
        <v>12</v>
      </c>
      <c r="Q20" s="231" t="n">
        <v>0</v>
      </c>
      <c r="R20" s="228"/>
    </row>
    <row r="21" customFormat="false" ht="18" hidden="false" customHeight="true" outlineLevel="0" collapsed="false">
      <c r="A21" s="19" t="s">
        <v>90</v>
      </c>
      <c r="B21" s="229" t="n">
        <v>711</v>
      </c>
      <c r="C21" s="230" t="n">
        <v>313</v>
      </c>
      <c r="D21" s="230" t="n">
        <v>204</v>
      </c>
      <c r="E21" s="230" t="n">
        <v>134</v>
      </c>
      <c r="F21" s="230" t="n">
        <v>15</v>
      </c>
      <c r="G21" s="230" t="n">
        <v>13</v>
      </c>
      <c r="H21" s="230" t="n">
        <v>14</v>
      </c>
      <c r="I21" s="230" t="n">
        <v>14</v>
      </c>
      <c r="J21" s="230" t="n">
        <v>4</v>
      </c>
      <c r="K21" s="231" t="n">
        <v>0</v>
      </c>
      <c r="L21" s="235" t="n">
        <v>635</v>
      </c>
      <c r="M21" s="230" t="n">
        <v>31</v>
      </c>
      <c r="N21" s="230" t="n">
        <v>13</v>
      </c>
      <c r="O21" s="230" t="n">
        <v>20</v>
      </c>
      <c r="P21" s="230" t="n">
        <v>12</v>
      </c>
      <c r="Q21" s="231" t="n">
        <v>0</v>
      </c>
      <c r="R21" s="228"/>
    </row>
    <row r="22" customFormat="false" ht="18" hidden="false" customHeight="true" outlineLevel="0" collapsed="false">
      <c r="A22" s="19" t="s">
        <v>44</v>
      </c>
      <c r="B22" s="229" t="n">
        <v>683</v>
      </c>
      <c r="C22" s="230" t="n">
        <v>297</v>
      </c>
      <c r="D22" s="230" t="n">
        <v>215</v>
      </c>
      <c r="E22" s="230" t="n">
        <v>131</v>
      </c>
      <c r="F22" s="230" t="n">
        <v>15</v>
      </c>
      <c r="G22" s="230" t="n">
        <v>10</v>
      </c>
      <c r="H22" s="230" t="n">
        <v>10</v>
      </c>
      <c r="I22" s="230" t="n">
        <v>5</v>
      </c>
      <c r="J22" s="230" t="n">
        <v>0</v>
      </c>
      <c r="K22" s="231" t="n">
        <v>0</v>
      </c>
      <c r="L22" s="235" t="n">
        <v>630</v>
      </c>
      <c r="M22" s="230" t="n">
        <v>28</v>
      </c>
      <c r="N22" s="230" t="n">
        <v>10</v>
      </c>
      <c r="O22" s="230" t="n">
        <v>13</v>
      </c>
      <c r="P22" s="230" t="n">
        <v>2</v>
      </c>
      <c r="Q22" s="231" t="n">
        <v>0</v>
      </c>
      <c r="R22" s="228"/>
    </row>
    <row r="23" customFormat="false" ht="18" hidden="false" customHeight="true" outlineLevel="0" collapsed="false">
      <c r="A23" s="32" t="s">
        <v>45</v>
      </c>
      <c r="B23" s="229" t="n">
        <v>720</v>
      </c>
      <c r="C23" s="230" t="n">
        <v>305</v>
      </c>
      <c r="D23" s="230" t="n">
        <v>226</v>
      </c>
      <c r="E23" s="230" t="n">
        <v>145</v>
      </c>
      <c r="F23" s="230" t="n">
        <v>17</v>
      </c>
      <c r="G23" s="230" t="n">
        <v>10</v>
      </c>
      <c r="H23" s="230" t="n">
        <v>7</v>
      </c>
      <c r="I23" s="230" t="n">
        <v>8</v>
      </c>
      <c r="J23" s="230" t="n">
        <v>2</v>
      </c>
      <c r="K23" s="231" t="n">
        <v>0</v>
      </c>
      <c r="L23" s="235" t="n">
        <v>665</v>
      </c>
      <c r="M23" s="230" t="n">
        <v>28</v>
      </c>
      <c r="N23" s="230" t="n">
        <v>10</v>
      </c>
      <c r="O23" s="230" t="n">
        <v>8</v>
      </c>
      <c r="P23" s="230" t="n">
        <v>9</v>
      </c>
      <c r="Q23" s="231" t="n">
        <v>0</v>
      </c>
      <c r="R23" s="228"/>
    </row>
    <row r="24" customFormat="false" ht="18" hidden="false" customHeight="true" outlineLevel="0" collapsed="false">
      <c r="A24" s="19" t="s">
        <v>46</v>
      </c>
      <c r="B24" s="229" t="n">
        <v>718</v>
      </c>
      <c r="C24" s="230" t="n">
        <v>293</v>
      </c>
      <c r="D24" s="230" t="n">
        <v>230</v>
      </c>
      <c r="E24" s="230" t="n">
        <v>129</v>
      </c>
      <c r="F24" s="230" t="n">
        <v>20</v>
      </c>
      <c r="G24" s="230" t="n">
        <v>7</v>
      </c>
      <c r="H24" s="230" t="n">
        <v>20</v>
      </c>
      <c r="I24" s="230" t="n">
        <v>12</v>
      </c>
      <c r="J24" s="230" t="n">
        <v>7</v>
      </c>
      <c r="K24" s="231" t="n">
        <v>0</v>
      </c>
      <c r="L24" s="235" t="n">
        <v>641</v>
      </c>
      <c r="M24" s="230" t="n">
        <v>31</v>
      </c>
      <c r="N24" s="230" t="n">
        <v>7</v>
      </c>
      <c r="O24" s="230" t="n">
        <v>23</v>
      </c>
      <c r="P24" s="230" t="n">
        <v>15</v>
      </c>
      <c r="Q24" s="231" t="n">
        <v>1</v>
      </c>
      <c r="R24" s="236"/>
    </row>
    <row r="25" customFormat="false" ht="18" hidden="false" customHeight="true" outlineLevel="0" collapsed="false">
      <c r="A25" s="19" t="s">
        <v>47</v>
      </c>
      <c r="B25" s="229" t="n">
        <v>602</v>
      </c>
      <c r="C25" s="230" t="n">
        <v>261</v>
      </c>
      <c r="D25" s="230" t="n">
        <v>196</v>
      </c>
      <c r="E25" s="230" t="n">
        <v>115</v>
      </c>
      <c r="F25" s="230" t="n">
        <v>7</v>
      </c>
      <c r="G25" s="230" t="n">
        <v>4</v>
      </c>
      <c r="H25" s="230" t="n">
        <v>7</v>
      </c>
      <c r="I25" s="230" t="n">
        <v>10</v>
      </c>
      <c r="J25" s="230" t="n">
        <v>2</v>
      </c>
      <c r="K25" s="231" t="n">
        <v>0</v>
      </c>
      <c r="L25" s="235" t="n">
        <v>559</v>
      </c>
      <c r="M25" s="230" t="n">
        <v>20</v>
      </c>
      <c r="N25" s="230" t="n">
        <v>4</v>
      </c>
      <c r="O25" s="230" t="n">
        <v>9</v>
      </c>
      <c r="P25" s="230" t="n">
        <v>9</v>
      </c>
      <c r="Q25" s="231" t="n">
        <v>1</v>
      </c>
      <c r="R25" s="236"/>
    </row>
    <row r="26" customFormat="false" ht="18" hidden="false" customHeight="true" outlineLevel="0" collapsed="false">
      <c r="A26" s="19" t="s">
        <v>48</v>
      </c>
      <c r="B26" s="229" t="n">
        <v>631</v>
      </c>
      <c r="C26" s="230" t="n">
        <v>275</v>
      </c>
      <c r="D26" s="230" t="n">
        <v>197</v>
      </c>
      <c r="E26" s="230" t="n">
        <v>113</v>
      </c>
      <c r="F26" s="230" t="n">
        <v>18</v>
      </c>
      <c r="G26" s="230" t="n">
        <v>11</v>
      </c>
      <c r="H26" s="230" t="n">
        <v>7</v>
      </c>
      <c r="I26" s="230" t="n">
        <v>9</v>
      </c>
      <c r="J26" s="230" t="n">
        <v>1</v>
      </c>
      <c r="K26" s="231" t="n">
        <v>0</v>
      </c>
      <c r="L26" s="235" t="n">
        <v>571</v>
      </c>
      <c r="M26" s="230" t="n">
        <v>32</v>
      </c>
      <c r="N26" s="230" t="n">
        <v>11</v>
      </c>
      <c r="O26" s="230" t="n">
        <v>11</v>
      </c>
      <c r="P26" s="230" t="n">
        <v>6</v>
      </c>
      <c r="Q26" s="231" t="n">
        <v>0</v>
      </c>
      <c r="R26" s="236"/>
    </row>
    <row r="27" customFormat="false" ht="18" hidden="false" customHeight="true" outlineLevel="0" collapsed="false">
      <c r="A27" s="19" t="s">
        <v>49</v>
      </c>
      <c r="B27" s="229" t="n">
        <v>601</v>
      </c>
      <c r="C27" s="230" t="n">
        <v>290</v>
      </c>
      <c r="D27" s="230" t="n">
        <v>159</v>
      </c>
      <c r="E27" s="230" t="n">
        <v>112</v>
      </c>
      <c r="F27" s="230" t="n">
        <v>12</v>
      </c>
      <c r="G27" s="230" t="n">
        <v>3</v>
      </c>
      <c r="H27" s="230" t="n">
        <v>7</v>
      </c>
      <c r="I27" s="230" t="n">
        <v>16</v>
      </c>
      <c r="J27" s="230" t="n">
        <v>2</v>
      </c>
      <c r="K27" s="230" t="n">
        <v>0</v>
      </c>
      <c r="L27" s="230" t="n">
        <v>554</v>
      </c>
      <c r="M27" s="230" t="n">
        <v>19</v>
      </c>
      <c r="N27" s="230" t="n">
        <v>3</v>
      </c>
      <c r="O27" s="230" t="n">
        <v>9</v>
      </c>
      <c r="P27" s="230" t="n">
        <v>16</v>
      </c>
      <c r="Q27" s="231" t="n">
        <v>0</v>
      </c>
      <c r="R27" s="236"/>
    </row>
    <row r="28" customFormat="false" ht="18" hidden="false" customHeight="true" outlineLevel="0" collapsed="false">
      <c r="A28" s="19" t="s">
        <v>50</v>
      </c>
      <c r="B28" s="229" t="n">
        <v>602</v>
      </c>
      <c r="C28" s="230" t="n">
        <v>311</v>
      </c>
      <c r="D28" s="230" t="n">
        <v>153</v>
      </c>
      <c r="E28" s="230" t="n">
        <v>102</v>
      </c>
      <c r="F28" s="230" t="n">
        <v>6</v>
      </c>
      <c r="G28" s="230" t="n">
        <v>7</v>
      </c>
      <c r="H28" s="230" t="n">
        <v>9</v>
      </c>
      <c r="I28" s="230" t="n">
        <v>10</v>
      </c>
      <c r="J28" s="230" t="n">
        <v>4</v>
      </c>
      <c r="K28" s="231" t="n">
        <v>0</v>
      </c>
      <c r="L28" s="235" t="n">
        <v>555</v>
      </c>
      <c r="M28" s="230" t="n">
        <v>17</v>
      </c>
      <c r="N28" s="230" t="n">
        <v>7</v>
      </c>
      <c r="O28" s="230" t="n">
        <v>13</v>
      </c>
      <c r="P28" s="230" t="n">
        <v>8</v>
      </c>
      <c r="Q28" s="231" t="n">
        <v>2</v>
      </c>
      <c r="R28" s="236"/>
    </row>
    <row r="29" customFormat="false" ht="18" hidden="false" customHeight="true" outlineLevel="0" collapsed="false">
      <c r="A29" s="19" t="s">
        <v>51</v>
      </c>
      <c r="B29" s="229" t="n">
        <v>545</v>
      </c>
      <c r="C29" s="230" t="n">
        <v>242</v>
      </c>
      <c r="D29" s="230" t="n">
        <v>168</v>
      </c>
      <c r="E29" s="230" t="n">
        <v>97</v>
      </c>
      <c r="F29" s="230" t="n">
        <v>12</v>
      </c>
      <c r="G29" s="230" t="n">
        <v>8</v>
      </c>
      <c r="H29" s="230" t="n">
        <v>9</v>
      </c>
      <c r="I29" s="230" t="n">
        <v>7</v>
      </c>
      <c r="J29" s="230" t="n">
        <v>2</v>
      </c>
      <c r="K29" s="231" t="n">
        <v>0</v>
      </c>
      <c r="L29" s="235" t="n">
        <v>490</v>
      </c>
      <c r="M29" s="230" t="n">
        <v>29</v>
      </c>
      <c r="N29" s="230" t="n">
        <v>8</v>
      </c>
      <c r="O29" s="230" t="n">
        <v>11</v>
      </c>
      <c r="P29" s="230" t="n">
        <v>7</v>
      </c>
      <c r="Q29" s="231" t="n">
        <v>0</v>
      </c>
      <c r="R29" s="236"/>
    </row>
    <row r="30" customFormat="false" ht="18" hidden="false" customHeight="true" outlineLevel="0" collapsed="false">
      <c r="A30" s="19" t="s">
        <v>52</v>
      </c>
      <c r="B30" s="229" t="n">
        <v>557</v>
      </c>
      <c r="C30" s="230" t="n">
        <v>259</v>
      </c>
      <c r="D30" s="230" t="n">
        <v>167</v>
      </c>
      <c r="E30" s="230" t="n">
        <v>97</v>
      </c>
      <c r="F30" s="230" t="n">
        <v>10</v>
      </c>
      <c r="G30" s="230" t="n">
        <v>9</v>
      </c>
      <c r="H30" s="230" t="n">
        <v>2</v>
      </c>
      <c r="I30" s="230" t="n">
        <v>11</v>
      </c>
      <c r="J30" s="230" t="n">
        <v>2</v>
      </c>
      <c r="K30" s="231" t="n">
        <v>0</v>
      </c>
      <c r="L30" s="235" t="n">
        <v>517</v>
      </c>
      <c r="M30" s="230" t="n">
        <v>16</v>
      </c>
      <c r="N30" s="230" t="n">
        <v>9</v>
      </c>
      <c r="O30" s="230" t="n">
        <v>7</v>
      </c>
      <c r="P30" s="230" t="n">
        <v>8</v>
      </c>
      <c r="Q30" s="231" t="n">
        <v>0</v>
      </c>
      <c r="R30" s="236"/>
    </row>
    <row r="31" customFormat="false" ht="18" hidden="false" customHeight="true" outlineLevel="0" collapsed="false">
      <c r="A31" s="19" t="s">
        <v>53</v>
      </c>
      <c r="B31" s="229" t="n">
        <v>496</v>
      </c>
      <c r="C31" s="230" t="n">
        <v>207</v>
      </c>
      <c r="D31" s="230" t="n">
        <v>149</v>
      </c>
      <c r="E31" s="230" t="n">
        <v>95</v>
      </c>
      <c r="F31" s="230" t="n">
        <v>8</v>
      </c>
      <c r="G31" s="230" t="n">
        <v>11</v>
      </c>
      <c r="H31" s="230" t="n">
        <v>14</v>
      </c>
      <c r="I31" s="230" t="n">
        <v>9</v>
      </c>
      <c r="J31" s="230" t="n">
        <v>3</v>
      </c>
      <c r="K31" s="231" t="n">
        <v>0</v>
      </c>
      <c r="L31" s="235" t="n">
        <v>440</v>
      </c>
      <c r="M31" s="230" t="n">
        <v>19</v>
      </c>
      <c r="N31" s="230" t="n">
        <v>11</v>
      </c>
      <c r="O31" s="230" t="n">
        <v>16</v>
      </c>
      <c r="P31" s="230" t="n">
        <v>10</v>
      </c>
      <c r="Q31" s="231" t="n">
        <v>0</v>
      </c>
      <c r="R31" s="236"/>
    </row>
    <row r="32" customFormat="false" ht="18" hidden="false" customHeight="true" outlineLevel="0" collapsed="false">
      <c r="A32" s="19" t="s">
        <v>54</v>
      </c>
      <c r="B32" s="229" t="n">
        <v>468</v>
      </c>
      <c r="C32" s="230" t="n">
        <v>200</v>
      </c>
      <c r="D32" s="230" t="n">
        <v>129</v>
      </c>
      <c r="E32" s="230" t="n">
        <v>101</v>
      </c>
      <c r="F32" s="230" t="n">
        <v>15</v>
      </c>
      <c r="G32" s="230" t="n">
        <v>4</v>
      </c>
      <c r="H32" s="230" t="n">
        <v>2</v>
      </c>
      <c r="I32" s="230" t="n">
        <v>16</v>
      </c>
      <c r="J32" s="230" t="n">
        <v>1</v>
      </c>
      <c r="K32" s="231" t="n">
        <v>0</v>
      </c>
      <c r="L32" s="235" t="n">
        <v>418</v>
      </c>
      <c r="M32" s="230" t="n">
        <v>27</v>
      </c>
      <c r="N32" s="230" t="n">
        <v>4</v>
      </c>
      <c r="O32" s="230" t="n">
        <v>7</v>
      </c>
      <c r="P32" s="230" t="n">
        <v>12</v>
      </c>
      <c r="Q32" s="231" t="n">
        <v>0</v>
      </c>
      <c r="R32" s="236"/>
    </row>
    <row r="33" customFormat="false" ht="18" hidden="false" customHeight="true" outlineLevel="0" collapsed="false">
      <c r="A33" s="19" t="s">
        <v>55</v>
      </c>
      <c r="B33" s="229" t="n">
        <v>443</v>
      </c>
      <c r="C33" s="230" t="n">
        <v>193</v>
      </c>
      <c r="D33" s="230" t="n">
        <v>125</v>
      </c>
      <c r="E33" s="230" t="n">
        <v>86</v>
      </c>
      <c r="F33" s="230" t="n">
        <v>12</v>
      </c>
      <c r="G33" s="230" t="n">
        <v>7</v>
      </c>
      <c r="H33" s="230" t="n">
        <v>7</v>
      </c>
      <c r="I33" s="230" t="n">
        <v>9</v>
      </c>
      <c r="J33" s="230" t="n">
        <v>4</v>
      </c>
      <c r="K33" s="231" t="n">
        <v>0</v>
      </c>
      <c r="L33" s="235" t="n">
        <v>394</v>
      </c>
      <c r="M33" s="230" t="n">
        <v>22</v>
      </c>
      <c r="N33" s="230" t="n">
        <v>7</v>
      </c>
      <c r="O33" s="230" t="n">
        <v>9</v>
      </c>
      <c r="P33" s="230" t="n">
        <v>11</v>
      </c>
      <c r="Q33" s="231" t="n">
        <v>0</v>
      </c>
      <c r="R33" s="236"/>
    </row>
    <row r="34" customFormat="false" ht="18" hidden="false" customHeight="true" outlineLevel="0" collapsed="false">
      <c r="A34" s="19" t="s">
        <v>56</v>
      </c>
      <c r="B34" s="229" t="n">
        <v>504</v>
      </c>
      <c r="C34" s="230" t="n">
        <v>217</v>
      </c>
      <c r="D34" s="230" t="n">
        <v>147</v>
      </c>
      <c r="E34" s="230" t="n">
        <v>96</v>
      </c>
      <c r="F34" s="230" t="n">
        <v>13</v>
      </c>
      <c r="G34" s="230" t="n">
        <v>8</v>
      </c>
      <c r="H34" s="230" t="n">
        <v>7</v>
      </c>
      <c r="I34" s="230" t="n">
        <v>11</v>
      </c>
      <c r="J34" s="230" t="n">
        <v>5</v>
      </c>
      <c r="K34" s="231" t="n">
        <v>0</v>
      </c>
      <c r="L34" s="235" t="n">
        <v>448</v>
      </c>
      <c r="M34" s="230" t="n">
        <v>25</v>
      </c>
      <c r="N34" s="230" t="n">
        <v>8</v>
      </c>
      <c r="O34" s="230" t="n">
        <v>12</v>
      </c>
      <c r="P34" s="230" t="n">
        <v>11</v>
      </c>
      <c r="Q34" s="231" t="n">
        <v>0</v>
      </c>
      <c r="R34" s="236"/>
    </row>
    <row r="35" customFormat="false" ht="18" hidden="false" customHeight="true" outlineLevel="0" collapsed="false">
      <c r="A35" s="19" t="s">
        <v>57</v>
      </c>
      <c r="B35" s="229" t="n">
        <v>446</v>
      </c>
      <c r="C35" s="230" t="n">
        <v>184</v>
      </c>
      <c r="D35" s="230" t="n">
        <v>144</v>
      </c>
      <c r="E35" s="230" t="n">
        <v>72</v>
      </c>
      <c r="F35" s="230" t="n">
        <v>12</v>
      </c>
      <c r="G35" s="230" t="n">
        <v>8</v>
      </c>
      <c r="H35" s="230" t="n">
        <v>9</v>
      </c>
      <c r="I35" s="230" t="n">
        <v>11</v>
      </c>
      <c r="J35" s="230" t="n">
        <v>6</v>
      </c>
      <c r="K35" s="231" t="n">
        <v>0</v>
      </c>
      <c r="L35" s="235" t="n">
        <v>390</v>
      </c>
      <c r="M35" s="230" t="n">
        <v>22</v>
      </c>
      <c r="N35" s="230" t="n">
        <v>8</v>
      </c>
      <c r="O35" s="230" t="n">
        <v>10</v>
      </c>
      <c r="P35" s="230" t="n">
        <v>16</v>
      </c>
      <c r="Q35" s="231" t="n">
        <v>0</v>
      </c>
      <c r="R35" s="236"/>
    </row>
    <row r="36" customFormat="false" ht="18" hidden="false" customHeight="true" outlineLevel="0" collapsed="false">
      <c r="A36" s="19" t="s">
        <v>58</v>
      </c>
      <c r="B36" s="229" t="n">
        <v>448</v>
      </c>
      <c r="C36" s="230" t="n">
        <v>211</v>
      </c>
      <c r="D36" s="230" t="n">
        <v>133</v>
      </c>
      <c r="E36" s="230" t="n">
        <v>75</v>
      </c>
      <c r="F36" s="230" t="n">
        <v>7</v>
      </c>
      <c r="G36" s="230" t="n">
        <v>10</v>
      </c>
      <c r="H36" s="230" t="n">
        <v>5</v>
      </c>
      <c r="I36" s="230" t="n">
        <v>3</v>
      </c>
      <c r="J36" s="230" t="n">
        <v>4</v>
      </c>
      <c r="K36" s="231" t="n">
        <v>0</v>
      </c>
      <c r="L36" s="235" t="n">
        <v>413</v>
      </c>
      <c r="M36" s="230" t="n">
        <v>13</v>
      </c>
      <c r="N36" s="230" t="n">
        <v>10</v>
      </c>
      <c r="O36" s="230" t="n">
        <v>5</v>
      </c>
      <c r="P36" s="230" t="n">
        <v>7</v>
      </c>
      <c r="Q36" s="231" t="n">
        <v>0</v>
      </c>
      <c r="R36" s="236"/>
    </row>
    <row r="37" customFormat="false" ht="18" hidden="false" customHeight="true" outlineLevel="0" collapsed="false">
      <c r="A37" s="19" t="s">
        <v>178</v>
      </c>
      <c r="B37" s="229" t="n">
        <v>430</v>
      </c>
      <c r="C37" s="230" t="n">
        <v>182</v>
      </c>
      <c r="D37" s="230" t="n">
        <v>127</v>
      </c>
      <c r="E37" s="230" t="n">
        <v>74</v>
      </c>
      <c r="F37" s="230" t="n">
        <v>15</v>
      </c>
      <c r="G37" s="230" t="n">
        <v>11</v>
      </c>
      <c r="H37" s="230" t="n">
        <v>10</v>
      </c>
      <c r="I37" s="230" t="n">
        <v>10</v>
      </c>
      <c r="J37" s="230" t="n">
        <v>1</v>
      </c>
      <c r="K37" s="231" t="n">
        <v>0</v>
      </c>
      <c r="L37" s="235" t="n">
        <v>368</v>
      </c>
      <c r="M37" s="230" t="n">
        <v>30</v>
      </c>
      <c r="N37" s="230" t="n">
        <v>11</v>
      </c>
      <c r="O37" s="230" t="n">
        <v>10</v>
      </c>
      <c r="P37" s="230" t="n">
        <v>10</v>
      </c>
      <c r="Q37" s="231" t="n">
        <v>0</v>
      </c>
      <c r="R37" s="236"/>
    </row>
    <row r="38" customFormat="false" ht="18" hidden="false" customHeight="true" outlineLevel="0" collapsed="false">
      <c r="A38" s="19" t="s">
        <v>179</v>
      </c>
      <c r="B38" s="229" t="n">
        <v>426</v>
      </c>
      <c r="C38" s="230" t="n">
        <v>175</v>
      </c>
      <c r="D38" s="230" t="n">
        <v>123</v>
      </c>
      <c r="E38" s="230" t="n">
        <v>92</v>
      </c>
      <c r="F38" s="230" t="n">
        <v>9</v>
      </c>
      <c r="G38" s="230" t="n">
        <v>7</v>
      </c>
      <c r="H38" s="230" t="n">
        <v>6</v>
      </c>
      <c r="I38" s="230" t="n">
        <v>8</v>
      </c>
      <c r="J38" s="230" t="n">
        <v>6</v>
      </c>
      <c r="K38" s="231" t="n">
        <v>0</v>
      </c>
      <c r="L38" s="235" t="n">
        <v>371</v>
      </c>
      <c r="M38" s="230" t="n">
        <v>27</v>
      </c>
      <c r="N38" s="230" t="n">
        <v>7</v>
      </c>
      <c r="O38" s="230" t="n">
        <v>10</v>
      </c>
      <c r="P38" s="230" t="n">
        <v>10</v>
      </c>
      <c r="Q38" s="231" t="n">
        <v>0</v>
      </c>
      <c r="R38" s="236"/>
    </row>
    <row r="39" customFormat="false" ht="18" hidden="false" customHeight="true" outlineLevel="0" collapsed="false">
      <c r="A39" s="19" t="s">
        <v>61</v>
      </c>
      <c r="B39" s="229" t="n">
        <v>344</v>
      </c>
      <c r="C39" s="230" t="n">
        <v>143</v>
      </c>
      <c r="D39" s="230" t="n">
        <v>93</v>
      </c>
      <c r="E39" s="230" t="n">
        <v>77</v>
      </c>
      <c r="F39" s="230" t="n">
        <v>10</v>
      </c>
      <c r="G39" s="230" t="n">
        <v>8</v>
      </c>
      <c r="H39" s="230" t="n">
        <v>5</v>
      </c>
      <c r="I39" s="230" t="n">
        <v>6</v>
      </c>
      <c r="J39" s="230" t="n">
        <v>2</v>
      </c>
      <c r="K39" s="231" t="n">
        <v>0</v>
      </c>
      <c r="L39" s="235" t="n">
        <v>306</v>
      </c>
      <c r="M39" s="230" t="n">
        <v>17</v>
      </c>
      <c r="N39" s="230" t="n">
        <v>8</v>
      </c>
      <c r="O39" s="230" t="n">
        <v>6</v>
      </c>
      <c r="P39" s="230" t="n">
        <v>7</v>
      </c>
      <c r="Q39" s="231" t="n">
        <v>0</v>
      </c>
      <c r="R39" s="236"/>
    </row>
    <row r="40" customFormat="false" ht="18" hidden="false" customHeight="true" outlineLevel="0" collapsed="false">
      <c r="A40" s="19" t="s">
        <v>62</v>
      </c>
      <c r="B40" s="229" t="n">
        <v>402</v>
      </c>
      <c r="C40" s="230" t="n">
        <v>151</v>
      </c>
      <c r="D40" s="230" t="n">
        <v>135</v>
      </c>
      <c r="E40" s="230" t="n">
        <v>81</v>
      </c>
      <c r="F40" s="230" t="n">
        <v>10</v>
      </c>
      <c r="G40" s="230" t="n">
        <v>8</v>
      </c>
      <c r="H40" s="230" t="n">
        <v>10</v>
      </c>
      <c r="I40" s="230" t="n">
        <v>5</v>
      </c>
      <c r="J40" s="230" t="n">
        <v>2</v>
      </c>
      <c r="K40" s="231" t="n">
        <v>0</v>
      </c>
      <c r="L40" s="235" t="n">
        <v>357</v>
      </c>
      <c r="M40" s="230" t="n">
        <v>20</v>
      </c>
      <c r="N40" s="230" t="n">
        <v>8</v>
      </c>
      <c r="O40" s="230" t="n">
        <v>13</v>
      </c>
      <c r="P40" s="230" t="n">
        <v>4</v>
      </c>
      <c r="Q40" s="231" t="n">
        <v>0</v>
      </c>
      <c r="R40" s="236"/>
    </row>
    <row r="41" customFormat="false" ht="18" hidden="false" customHeight="true" outlineLevel="0" collapsed="false">
      <c r="A41" s="94" t="s">
        <v>63</v>
      </c>
      <c r="B41" s="237" t="n">
        <f aca="false">IF(SUM(C41:K41)='1 年次別，死産数・死産率・死産性比'!C57,SUM(C41:K41),"「不詳」があり合計が合いません。")</f>
        <v>346</v>
      </c>
      <c r="C41" s="238" t="n">
        <f aca="false">SUM('8-自然'!C41,'8-人工'!C41)</f>
        <v>137</v>
      </c>
      <c r="D41" s="238" t="n">
        <f aca="false">SUM('8-自然'!D41,'8-人工'!D41)</f>
        <v>114</v>
      </c>
      <c r="E41" s="238" t="n">
        <f aca="false">SUM('8-自然'!E41,'8-人工'!E41)</f>
        <v>69</v>
      </c>
      <c r="F41" s="238" t="n">
        <f aca="false">SUM('8-自然'!F41,'8-人工'!F41)</f>
        <v>7</v>
      </c>
      <c r="G41" s="238" t="n">
        <f aca="false">SUM('8-自然'!G41,'8-人工'!G41)</f>
        <v>5</v>
      </c>
      <c r="H41" s="238" t="n">
        <f aca="false">SUM('8-自然'!H41,'8-人工'!H41)</f>
        <v>7</v>
      </c>
      <c r="I41" s="238" t="n">
        <f aca="false">SUM('8-自然'!I41,'8-人工'!I41)</f>
        <v>6</v>
      </c>
      <c r="J41" s="238" t="n">
        <f aca="false">SUM('8-自然'!J41,'8-人工'!J41)</f>
        <v>0</v>
      </c>
      <c r="K41" s="239" t="n">
        <f aca="false">SUM('8-自然'!K41,'8-人工'!K41)</f>
        <v>1</v>
      </c>
      <c r="L41" s="240" t="n">
        <f aca="false">SUM('8-自然'!L41,'8-人工'!L41)</f>
        <v>313</v>
      </c>
      <c r="M41" s="238" t="n">
        <f aca="false">SUM('8-自然'!M41,'8-人工'!M41)</f>
        <v>14</v>
      </c>
      <c r="N41" s="238" t="n">
        <f aca="false">SUM('8-自然'!N41,'8-人工'!N41)</f>
        <v>5</v>
      </c>
      <c r="O41" s="238" t="n">
        <f aca="false">SUM('8-自然'!O41,'8-人工'!O41)</f>
        <v>8</v>
      </c>
      <c r="P41" s="238" t="n">
        <f aca="false">SUM('8-自然'!P41,'8-人工'!P41)</f>
        <v>5</v>
      </c>
      <c r="Q41" s="239" t="n">
        <f aca="false">SUM('8-自然'!Q41,'8-人工'!Q41)</f>
        <v>0</v>
      </c>
      <c r="R41" s="236"/>
    </row>
    <row r="42" customFormat="false" ht="18" hidden="false" customHeight="true" outlineLevel="0" collapsed="false">
      <c r="A42" s="127"/>
      <c r="B42" s="241" t="s">
        <v>138</v>
      </c>
      <c r="C42" s="241"/>
      <c r="D42" s="241"/>
      <c r="E42" s="241"/>
      <c r="F42" s="241"/>
      <c r="G42" s="241"/>
      <c r="H42" s="241"/>
      <c r="I42" s="241"/>
      <c r="J42" s="241"/>
      <c r="K42" s="241"/>
      <c r="L42" s="241"/>
      <c r="M42" s="241"/>
      <c r="N42" s="241"/>
      <c r="O42" s="241"/>
      <c r="P42" s="241"/>
      <c r="Q42" s="241"/>
      <c r="R42" s="228"/>
    </row>
    <row r="43" customFormat="false" ht="18" hidden="true" customHeight="true" outlineLevel="0" collapsed="false">
      <c r="A43" s="19" t="s">
        <v>30</v>
      </c>
      <c r="B43" s="242" t="n">
        <v>100</v>
      </c>
      <c r="C43" s="243" t="n">
        <v>41.80225281602</v>
      </c>
      <c r="D43" s="243" t="n">
        <v>26.3454317897372</v>
      </c>
      <c r="E43" s="243" t="n">
        <v>22.4030037546934</v>
      </c>
      <c r="F43" s="243" t="n">
        <v>3.12891113892366</v>
      </c>
      <c r="G43" s="243" t="n">
        <v>1.6270337922403</v>
      </c>
      <c r="H43" s="243" t="n">
        <v>1.75219023779725</v>
      </c>
      <c r="I43" s="243" t="n">
        <v>2.00250312891114</v>
      </c>
      <c r="J43" s="243" t="n">
        <v>0.938673341677097</v>
      </c>
      <c r="K43" s="244" t="n">
        <v>0</v>
      </c>
      <c r="L43" s="245" t="n">
        <f aca="false">L8/$B8*100</f>
        <v>93.6795994993742</v>
      </c>
      <c r="M43" s="245" t="n">
        <f aca="false">M8/$B8*100</f>
        <v>0</v>
      </c>
      <c r="N43" s="243" t="n">
        <v>1.6270337922403</v>
      </c>
      <c r="O43" s="243" t="n">
        <v>2.37797246558198</v>
      </c>
      <c r="P43" s="243" t="n">
        <v>2.25281602002503</v>
      </c>
      <c r="Q43" s="244" t="n">
        <v>0.0625782227784731</v>
      </c>
      <c r="R43" s="234"/>
    </row>
    <row r="44" customFormat="false" ht="18" hidden="true" customHeight="true" outlineLevel="0" collapsed="false">
      <c r="A44" s="32" t="s">
        <v>86</v>
      </c>
      <c r="B44" s="242" t="n">
        <v>100</v>
      </c>
      <c r="C44" s="243" t="n">
        <v>41.9137466307278</v>
      </c>
      <c r="D44" s="243" t="n">
        <v>27.8975741239892</v>
      </c>
      <c r="E44" s="243" t="n">
        <v>21.832884097035</v>
      </c>
      <c r="F44" s="243" t="n">
        <v>3.16711590296496</v>
      </c>
      <c r="G44" s="243" t="n">
        <v>1.95417789757412</v>
      </c>
      <c r="H44" s="243" t="n">
        <v>1.21293800539084</v>
      </c>
      <c r="I44" s="243" t="n">
        <v>0.943396226415094</v>
      </c>
      <c r="J44" s="243" t="n">
        <v>1.07816711590297</v>
      </c>
      <c r="K44" s="244" t="n">
        <v>0</v>
      </c>
      <c r="L44" s="245" t="n">
        <f aca="false">L9/$B9*100</f>
        <v>94.811320754717</v>
      </c>
      <c r="M44" s="245" t="n">
        <f aca="false">M9/$B9*100</f>
        <v>0</v>
      </c>
      <c r="N44" s="243" t="n">
        <v>1.95417789757412</v>
      </c>
      <c r="O44" s="243" t="n">
        <v>1.41509433962264</v>
      </c>
      <c r="P44" s="243" t="n">
        <v>1.75202156334232</v>
      </c>
      <c r="Q44" s="244" t="n">
        <v>0.0673854447439353</v>
      </c>
    </row>
    <row r="45" customFormat="false" ht="18" hidden="true" customHeight="true" outlineLevel="0" collapsed="false">
      <c r="A45" s="32" t="s">
        <v>87</v>
      </c>
      <c r="B45" s="242" t="n">
        <v>100</v>
      </c>
      <c r="C45" s="243" t="n">
        <v>41.0425844346549</v>
      </c>
      <c r="D45" s="243" t="n">
        <v>28.4140969162996</v>
      </c>
      <c r="E45" s="243" t="n">
        <v>22.3201174743025</v>
      </c>
      <c r="F45" s="243" t="n">
        <v>2.49632892804699</v>
      </c>
      <c r="G45" s="243" t="n">
        <v>1.54185022026432</v>
      </c>
      <c r="H45" s="243" t="n">
        <v>1.46842878120411</v>
      </c>
      <c r="I45" s="243" t="n">
        <v>1.98237885462555</v>
      </c>
      <c r="J45" s="243" t="n">
        <v>0.734214390602056</v>
      </c>
      <c r="K45" s="244" t="n">
        <v>0</v>
      </c>
      <c r="L45" s="245" t="n">
        <f aca="false">L10/$B10*100</f>
        <v>94.273127753304</v>
      </c>
      <c r="M45" s="245" t="n">
        <f aca="false">M10/$B10*100</f>
        <v>0</v>
      </c>
      <c r="N45" s="243" t="n">
        <v>1.54185022026432</v>
      </c>
      <c r="O45" s="243" t="n">
        <v>1.68869309838473</v>
      </c>
      <c r="P45" s="243" t="n">
        <v>2.34948604992658</v>
      </c>
      <c r="Q45" s="244" t="n">
        <v>0.146842878120411</v>
      </c>
    </row>
    <row r="46" customFormat="false" ht="18" hidden="true" customHeight="true" outlineLevel="0" collapsed="false">
      <c r="A46" s="32" t="s">
        <v>88</v>
      </c>
      <c r="B46" s="242" t="n">
        <v>100</v>
      </c>
      <c r="C46" s="243" t="n">
        <v>41.5348101265823</v>
      </c>
      <c r="D46" s="243" t="n">
        <v>29.4303797468354</v>
      </c>
      <c r="E46" s="243" t="n">
        <v>21.993670886076</v>
      </c>
      <c r="F46" s="243" t="n">
        <v>2.29430379746835</v>
      </c>
      <c r="G46" s="243" t="n">
        <v>1.50316455696203</v>
      </c>
      <c r="H46" s="243" t="n">
        <v>0.791139240506329</v>
      </c>
      <c r="I46" s="243" t="n">
        <v>1.74050632911392</v>
      </c>
      <c r="J46" s="243" t="n">
        <v>0.712025316455696</v>
      </c>
      <c r="K46" s="244" t="n">
        <v>0</v>
      </c>
      <c r="L46" s="246" t="n">
        <f aca="false">L11/$B11*100</f>
        <v>95.253164556962</v>
      </c>
      <c r="M46" s="246" t="n">
        <f aca="false">M11/$B11*100</f>
        <v>0</v>
      </c>
      <c r="N46" s="243" t="n">
        <v>1.50316455696203</v>
      </c>
      <c r="O46" s="243" t="n">
        <v>1.18670886075949</v>
      </c>
      <c r="P46" s="243" t="n">
        <v>1.97784810126582</v>
      </c>
      <c r="Q46" s="244" t="n">
        <v>0.0791139240506329</v>
      </c>
    </row>
    <row r="47" customFormat="false" ht="18" hidden="true" customHeight="true" outlineLevel="0" collapsed="false">
      <c r="A47" s="19" t="s">
        <v>34</v>
      </c>
      <c r="B47" s="242" t="n">
        <v>100</v>
      </c>
      <c r="C47" s="243" t="n">
        <v>41.1462788708298</v>
      </c>
      <c r="D47" s="243" t="n">
        <v>30.0256629597947</v>
      </c>
      <c r="E47" s="243" t="n">
        <v>20.7014542343884</v>
      </c>
      <c r="F47" s="243" t="n">
        <v>2.05303678357571</v>
      </c>
      <c r="G47" s="243" t="n">
        <v>1.53977758768178</v>
      </c>
      <c r="H47" s="243" t="n">
        <v>1.62532078699743</v>
      </c>
      <c r="I47" s="243" t="n">
        <v>2.13857998289136</v>
      </c>
      <c r="J47" s="243" t="n">
        <v>0.76988879384089</v>
      </c>
      <c r="K47" s="244" t="n">
        <v>0</v>
      </c>
      <c r="L47" s="246" t="n">
        <f aca="false">L12/$B12*100</f>
        <v>93.9264328485885</v>
      </c>
      <c r="M47" s="246" t="n">
        <f aca="false">M12/$B12*100</f>
        <v>0</v>
      </c>
      <c r="N47" s="243" t="n">
        <v>1.53977758768178</v>
      </c>
      <c r="O47" s="243" t="n">
        <v>2.22412318220701</v>
      </c>
      <c r="P47" s="243" t="n">
        <v>2.30966638152267</v>
      </c>
      <c r="Q47" s="244" t="n">
        <v>0</v>
      </c>
    </row>
    <row r="48" customFormat="false" ht="18" hidden="true" customHeight="true" outlineLevel="0" collapsed="false">
      <c r="A48" s="19" t="s">
        <v>35</v>
      </c>
      <c r="B48" s="242" t="n">
        <v>100</v>
      </c>
      <c r="C48" s="243" t="n">
        <v>43.2860717264387</v>
      </c>
      <c r="D48" s="243" t="n">
        <v>28.023352793995</v>
      </c>
      <c r="E48" s="243" t="n">
        <v>20.6005004170142</v>
      </c>
      <c r="F48" s="243" t="n">
        <v>2.418682235196</v>
      </c>
      <c r="G48" s="243" t="n">
        <v>1.8348623853211</v>
      </c>
      <c r="H48" s="243" t="n">
        <v>1.58465387823186</v>
      </c>
      <c r="I48" s="243" t="n">
        <v>1.58465387823186</v>
      </c>
      <c r="J48" s="243" t="n">
        <v>0.583819849874896</v>
      </c>
      <c r="K48" s="244" t="n">
        <v>0.0834028356964137</v>
      </c>
      <c r="L48" s="246" t="n">
        <f aca="false">L13/$B13*100</f>
        <v>94.3286071726439</v>
      </c>
      <c r="M48" s="246" t="n">
        <f aca="false">M13/$B13*100</f>
        <v>0</v>
      </c>
      <c r="N48" s="243" t="n">
        <v>1.8348623853211</v>
      </c>
      <c r="O48" s="243" t="n">
        <v>2.08507089241034</v>
      </c>
      <c r="P48" s="243" t="n">
        <v>1.66805671392827</v>
      </c>
      <c r="Q48" s="244" t="n">
        <v>0</v>
      </c>
    </row>
    <row r="49" customFormat="false" ht="18" hidden="true" customHeight="true" outlineLevel="0" collapsed="false">
      <c r="A49" s="19" t="s">
        <v>36</v>
      </c>
      <c r="B49" s="242" t="n">
        <v>100</v>
      </c>
      <c r="C49" s="243" t="n">
        <v>42.6070038910506</v>
      </c>
      <c r="D49" s="243" t="n">
        <v>33.1712062256809</v>
      </c>
      <c r="E49" s="243" t="n">
        <v>17.4124513618677</v>
      </c>
      <c r="F49" s="243" t="n">
        <v>1.55642023346304</v>
      </c>
      <c r="G49" s="243" t="n">
        <v>1.16731517509728</v>
      </c>
      <c r="H49" s="243" t="n">
        <v>1.94552529182879</v>
      </c>
      <c r="I49" s="243" t="n">
        <v>1.16731517509728</v>
      </c>
      <c r="J49" s="243" t="n">
        <v>0.972762645914397</v>
      </c>
      <c r="K49" s="244" t="n">
        <v>0</v>
      </c>
      <c r="L49" s="246" t="n">
        <f aca="false">L14/$B14*100</f>
        <v>94.7470817120623</v>
      </c>
      <c r="M49" s="246" t="n">
        <f aca="false">M14/$B14*100</f>
        <v>0</v>
      </c>
      <c r="N49" s="243" t="n">
        <v>1.16731517509728</v>
      </c>
      <c r="O49" s="243" t="n">
        <v>2.52918287937743</v>
      </c>
      <c r="P49" s="243" t="n">
        <v>1.36186770428016</v>
      </c>
      <c r="Q49" s="244" t="n">
        <v>0.194552529182879</v>
      </c>
    </row>
    <row r="50" customFormat="false" ht="18" hidden="true" customHeight="true" outlineLevel="0" collapsed="false">
      <c r="A50" s="19" t="s">
        <v>37</v>
      </c>
      <c r="B50" s="242" t="n">
        <v>100</v>
      </c>
      <c r="C50" s="243" t="n">
        <v>40.6903765690377</v>
      </c>
      <c r="D50" s="243" t="n">
        <v>35.2510460251046</v>
      </c>
      <c r="E50" s="243" t="n">
        <v>16.1087866108787</v>
      </c>
      <c r="F50" s="243" t="n">
        <v>1.88284518828452</v>
      </c>
      <c r="G50" s="243" t="n">
        <v>1.98744769874477</v>
      </c>
      <c r="H50" s="243" t="n">
        <v>1.98744769874477</v>
      </c>
      <c r="I50" s="243" t="n">
        <v>1.67364016736402</v>
      </c>
      <c r="J50" s="243" t="n">
        <v>0.418410041841004</v>
      </c>
      <c r="K50" s="244" t="n">
        <v>0</v>
      </c>
      <c r="L50" s="246" t="n">
        <f aca="false">L15/$B15*100</f>
        <v>93.9330543933054</v>
      </c>
      <c r="M50" s="246" t="n">
        <f aca="false">M15/$B15*100</f>
        <v>0</v>
      </c>
      <c r="N50" s="243" t="n">
        <v>1.98744769874477</v>
      </c>
      <c r="O50" s="243" t="n">
        <v>2.40585774058577</v>
      </c>
      <c r="P50" s="243" t="n">
        <v>1.67364016736402</v>
      </c>
      <c r="Q50" s="244" t="n">
        <v>0</v>
      </c>
    </row>
    <row r="51" customFormat="false" ht="18" hidden="true" customHeight="true" outlineLevel="0" collapsed="false">
      <c r="A51" s="19" t="s">
        <v>177</v>
      </c>
      <c r="B51" s="242" t="n">
        <v>100</v>
      </c>
      <c r="C51" s="243" t="n">
        <v>43.4977578475336</v>
      </c>
      <c r="D51" s="243" t="n">
        <v>32.0627802690583</v>
      </c>
      <c r="E51" s="243" t="n">
        <v>17.8251121076233</v>
      </c>
      <c r="F51" s="243" t="n">
        <v>1.79372197309417</v>
      </c>
      <c r="G51" s="243" t="n">
        <v>1.45739910313901</v>
      </c>
      <c r="H51" s="243" t="n">
        <v>1.45739910313901</v>
      </c>
      <c r="I51" s="243" t="n">
        <v>1.68161434977578</v>
      </c>
      <c r="J51" s="243" t="n">
        <v>0.224215246636771</v>
      </c>
      <c r="K51" s="244" t="n">
        <v>0</v>
      </c>
      <c r="L51" s="246" t="n">
        <f aca="false">L16/$B16*100</f>
        <v>95.1793721973094</v>
      </c>
      <c r="M51" s="246" t="n">
        <f aca="false">M16/$B16*100</f>
        <v>0</v>
      </c>
      <c r="N51" s="243" t="n">
        <v>1.45739910313901</v>
      </c>
      <c r="O51" s="243" t="n">
        <v>2.01793721973094</v>
      </c>
      <c r="P51" s="243" t="n">
        <v>1.34529147982063</v>
      </c>
      <c r="Q51" s="244" t="n">
        <v>0</v>
      </c>
    </row>
    <row r="52" customFormat="false" ht="18" hidden="true" customHeight="true" outlineLevel="0" collapsed="false">
      <c r="A52" s="19" t="s">
        <v>39</v>
      </c>
      <c r="B52" s="242" t="n">
        <v>100</v>
      </c>
      <c r="C52" s="243" t="n">
        <v>42.0168067226891</v>
      </c>
      <c r="D52" s="243" t="n">
        <v>32.8931572629052</v>
      </c>
      <c r="E52" s="243" t="n">
        <v>17.2869147659064</v>
      </c>
      <c r="F52" s="243" t="n">
        <v>1.68067226890756</v>
      </c>
      <c r="G52" s="243" t="n">
        <v>2.64105642256903</v>
      </c>
      <c r="H52" s="243" t="n">
        <v>1.80072028811525</v>
      </c>
      <c r="I52" s="243" t="n">
        <v>1.20048019207683</v>
      </c>
      <c r="J52" s="243" t="n">
        <v>0.480192076830732</v>
      </c>
      <c r="K52" s="244" t="n">
        <v>0</v>
      </c>
      <c r="L52" s="246" t="n">
        <f aca="false">L17/$B17*100</f>
        <v>93.8775510204082</v>
      </c>
      <c r="M52" s="246" t="n">
        <f aca="false">M17/$B17*100</f>
        <v>0</v>
      </c>
      <c r="N52" s="243" t="n">
        <v>2.64105642256903</v>
      </c>
      <c r="O52" s="243" t="n">
        <v>2.04081632653061</v>
      </c>
      <c r="P52" s="243" t="n">
        <v>1.4405762304922</v>
      </c>
      <c r="Q52" s="244" t="n">
        <v>0</v>
      </c>
    </row>
    <row r="53" customFormat="false" ht="18" hidden="true" customHeight="true" outlineLevel="0" collapsed="false">
      <c r="A53" s="19" t="s">
        <v>40</v>
      </c>
      <c r="B53" s="242" t="n">
        <v>100</v>
      </c>
      <c r="C53" s="243" t="n">
        <v>40.4632152588556</v>
      </c>
      <c r="D53" s="243" t="n">
        <v>36.5122615803815</v>
      </c>
      <c r="E53" s="243" t="n">
        <v>16.2125340599455</v>
      </c>
      <c r="F53" s="243" t="n">
        <v>1.90735694822888</v>
      </c>
      <c r="G53" s="243" t="n">
        <v>1.49863760217984</v>
      </c>
      <c r="H53" s="243" t="n">
        <v>1.63487738419619</v>
      </c>
      <c r="I53" s="243" t="n">
        <v>1.36239782016349</v>
      </c>
      <c r="J53" s="243" t="n">
        <v>0.408719346049046</v>
      </c>
      <c r="K53" s="244" t="n">
        <v>0</v>
      </c>
      <c r="L53" s="247" t="n">
        <v>90.5994550408719</v>
      </c>
      <c r="M53" s="243" t="n">
        <v>4.49591280653951</v>
      </c>
      <c r="N53" s="243" t="n">
        <v>1.49863760217984</v>
      </c>
      <c r="O53" s="243" t="n">
        <v>2.17983651226158</v>
      </c>
      <c r="P53" s="243" t="n">
        <v>1.08991825613079</v>
      </c>
      <c r="Q53" s="244" t="n">
        <v>0.136239782016349</v>
      </c>
    </row>
    <row r="54" customFormat="false" ht="18" hidden="true" customHeight="true" outlineLevel="0" collapsed="false">
      <c r="A54" s="19" t="s">
        <v>41</v>
      </c>
      <c r="B54" s="242" t="n">
        <v>100</v>
      </c>
      <c r="C54" s="243" t="n">
        <v>40.1960784313726</v>
      </c>
      <c r="D54" s="243" t="n">
        <v>36.9747899159664</v>
      </c>
      <c r="E54" s="243" t="n">
        <v>14.7058823529412</v>
      </c>
      <c r="F54" s="243" t="n">
        <v>2.66106442577031</v>
      </c>
      <c r="G54" s="243" t="n">
        <v>1.12044817927171</v>
      </c>
      <c r="H54" s="243" t="n">
        <v>1.5406162464986</v>
      </c>
      <c r="I54" s="243" t="n">
        <v>2.10084033613445</v>
      </c>
      <c r="J54" s="243" t="n">
        <v>0.700280112044818</v>
      </c>
      <c r="K54" s="244" t="n">
        <v>0</v>
      </c>
      <c r="L54" s="247" t="n">
        <v>89.9159663865546</v>
      </c>
      <c r="M54" s="243" t="n">
        <v>4.6218487394958</v>
      </c>
      <c r="N54" s="243" t="n">
        <v>1.12044817927171</v>
      </c>
      <c r="O54" s="243" t="n">
        <v>1.96078431372549</v>
      </c>
      <c r="P54" s="243" t="n">
        <v>2.38095238095238</v>
      </c>
      <c r="Q54" s="244" t="n">
        <v>0</v>
      </c>
    </row>
    <row r="55" customFormat="false" ht="18" hidden="true" customHeight="true" outlineLevel="0" collapsed="false">
      <c r="A55" s="19" t="s">
        <v>42</v>
      </c>
      <c r="B55" s="242" t="n">
        <v>100</v>
      </c>
      <c r="C55" s="243" t="n">
        <v>40.8730158730159</v>
      </c>
      <c r="D55" s="243" t="n">
        <v>34.7883597883598</v>
      </c>
      <c r="E55" s="243" t="n">
        <v>16.6666666666667</v>
      </c>
      <c r="F55" s="243" t="n">
        <v>1.71957671957672</v>
      </c>
      <c r="G55" s="243" t="n">
        <v>2.38095238095238</v>
      </c>
      <c r="H55" s="243" t="n">
        <v>1.32275132275132</v>
      </c>
      <c r="I55" s="243" t="n">
        <v>1.58730158730159</v>
      </c>
      <c r="J55" s="243" t="n">
        <v>0.661375661375661</v>
      </c>
      <c r="K55" s="244" t="n">
        <v>0</v>
      </c>
      <c r="L55" s="247" t="n">
        <v>90.3439153439153</v>
      </c>
      <c r="M55" s="243" t="n">
        <v>3.7037037037037</v>
      </c>
      <c r="N55" s="243" t="n">
        <v>2.38095238095238</v>
      </c>
      <c r="O55" s="243" t="n">
        <v>1.98412698412698</v>
      </c>
      <c r="P55" s="243" t="n">
        <v>1.58730158730159</v>
      </c>
      <c r="Q55" s="244" t="n">
        <v>0</v>
      </c>
    </row>
    <row r="56" customFormat="false" ht="18" hidden="false" customHeight="true" outlineLevel="0" collapsed="false">
      <c r="A56" s="19" t="s">
        <v>90</v>
      </c>
      <c r="B56" s="242" t="n">
        <v>100</v>
      </c>
      <c r="C56" s="243" t="n">
        <v>44.0225035161744</v>
      </c>
      <c r="D56" s="243" t="n">
        <v>28.6919831223629</v>
      </c>
      <c r="E56" s="243" t="n">
        <v>18.8466947960619</v>
      </c>
      <c r="F56" s="243" t="n">
        <v>2.10970464135021</v>
      </c>
      <c r="G56" s="243" t="n">
        <v>1.82841068917018</v>
      </c>
      <c r="H56" s="243" t="n">
        <v>1.9690576652602</v>
      </c>
      <c r="I56" s="243" t="n">
        <v>1.9690576652602</v>
      </c>
      <c r="J56" s="243" t="n">
        <v>0.562587904360056</v>
      </c>
      <c r="K56" s="244" t="n">
        <v>0</v>
      </c>
      <c r="L56" s="247" t="n">
        <v>89.3108298171589</v>
      </c>
      <c r="M56" s="243" t="n">
        <v>4.36005625879044</v>
      </c>
      <c r="N56" s="243" t="n">
        <v>1.82841068917018</v>
      </c>
      <c r="O56" s="243" t="n">
        <v>2.81293952180028</v>
      </c>
      <c r="P56" s="243" t="n">
        <v>1.68776371308017</v>
      </c>
      <c r="Q56" s="244" t="n">
        <v>0</v>
      </c>
    </row>
    <row r="57" customFormat="false" ht="18" hidden="false" customHeight="true" outlineLevel="0" collapsed="false">
      <c r="A57" s="19" t="s">
        <v>44</v>
      </c>
      <c r="B57" s="242" t="n">
        <v>100</v>
      </c>
      <c r="C57" s="243" t="n">
        <v>43.484626647145</v>
      </c>
      <c r="D57" s="243" t="n">
        <v>31.4787701317716</v>
      </c>
      <c r="E57" s="243" t="n">
        <v>19.1800878477306</v>
      </c>
      <c r="F57" s="243" t="n">
        <v>2.19619326500732</v>
      </c>
      <c r="G57" s="243" t="n">
        <v>1.46412884333821</v>
      </c>
      <c r="H57" s="243" t="n">
        <v>1.46412884333821</v>
      </c>
      <c r="I57" s="243" t="n">
        <v>0.732064421669107</v>
      </c>
      <c r="J57" s="243" t="n">
        <v>0</v>
      </c>
      <c r="K57" s="244" t="n">
        <v>0</v>
      </c>
      <c r="L57" s="247" t="n">
        <v>92.2401171303075</v>
      </c>
      <c r="M57" s="243" t="n">
        <v>4.099560761347</v>
      </c>
      <c r="N57" s="243" t="n">
        <v>1.46412884333821</v>
      </c>
      <c r="O57" s="243" t="n">
        <v>1.90336749633968</v>
      </c>
      <c r="P57" s="243" t="n">
        <v>0.292825768667643</v>
      </c>
      <c r="Q57" s="244" t="n">
        <v>0</v>
      </c>
    </row>
    <row r="58" customFormat="false" ht="18" hidden="false" customHeight="true" outlineLevel="0" collapsed="false">
      <c r="A58" s="32" t="s">
        <v>45</v>
      </c>
      <c r="B58" s="242" t="n">
        <v>100</v>
      </c>
      <c r="C58" s="243" t="n">
        <v>42.3611111111111</v>
      </c>
      <c r="D58" s="243" t="n">
        <v>31.3888888888889</v>
      </c>
      <c r="E58" s="243" t="n">
        <v>20.1388888888889</v>
      </c>
      <c r="F58" s="243" t="n">
        <v>2.36111111111111</v>
      </c>
      <c r="G58" s="243" t="n">
        <v>1.38888888888889</v>
      </c>
      <c r="H58" s="243" t="n">
        <v>0.972222222222222</v>
      </c>
      <c r="I58" s="243" t="n">
        <v>1.11111111111111</v>
      </c>
      <c r="J58" s="243" t="n">
        <v>0.277777777777778</v>
      </c>
      <c r="K58" s="244" t="n">
        <v>0</v>
      </c>
      <c r="L58" s="247" t="n">
        <v>92.3611111111111</v>
      </c>
      <c r="M58" s="243" t="n">
        <v>3.88888888888889</v>
      </c>
      <c r="N58" s="243" t="n">
        <v>1.38888888888889</v>
      </c>
      <c r="O58" s="243" t="n">
        <v>1.11111111111111</v>
      </c>
      <c r="P58" s="243" t="n">
        <v>1.25</v>
      </c>
      <c r="Q58" s="244" t="n">
        <v>0</v>
      </c>
    </row>
    <row r="59" customFormat="false" ht="18" hidden="false" customHeight="true" outlineLevel="0" collapsed="false">
      <c r="A59" s="19" t="s">
        <v>46</v>
      </c>
      <c r="B59" s="242" t="n">
        <v>100</v>
      </c>
      <c r="C59" s="243" t="n">
        <v>40.8077994428969</v>
      </c>
      <c r="D59" s="243" t="n">
        <v>32.033426183844</v>
      </c>
      <c r="E59" s="243" t="n">
        <v>17.966573816156</v>
      </c>
      <c r="F59" s="243" t="n">
        <v>2.78551532033426</v>
      </c>
      <c r="G59" s="243" t="n">
        <v>0.974930362116992</v>
      </c>
      <c r="H59" s="243" t="n">
        <v>2.78551532033426</v>
      </c>
      <c r="I59" s="243" t="n">
        <v>1.67130919220056</v>
      </c>
      <c r="J59" s="243" t="n">
        <v>0.974930362116992</v>
      </c>
      <c r="K59" s="244" t="n">
        <v>0</v>
      </c>
      <c r="L59" s="247" t="n">
        <v>89.2757660167131</v>
      </c>
      <c r="M59" s="243" t="n">
        <v>4.31754874651811</v>
      </c>
      <c r="N59" s="243" t="n">
        <v>0.974930362116992</v>
      </c>
      <c r="O59" s="243" t="n">
        <v>3.2033426183844</v>
      </c>
      <c r="P59" s="243" t="n">
        <v>2.0891364902507</v>
      </c>
      <c r="Q59" s="244" t="n">
        <v>0.139275766016713</v>
      </c>
    </row>
    <row r="60" customFormat="false" ht="18" hidden="false" customHeight="true" outlineLevel="0" collapsed="false">
      <c r="A60" s="19" t="s">
        <v>47</v>
      </c>
      <c r="B60" s="242" t="n">
        <v>100</v>
      </c>
      <c r="C60" s="243" t="n">
        <v>43.3554817275748</v>
      </c>
      <c r="D60" s="243" t="n">
        <v>32.5581395348837</v>
      </c>
      <c r="E60" s="243" t="n">
        <v>19.1029900332226</v>
      </c>
      <c r="F60" s="243" t="n">
        <v>1.16279069767442</v>
      </c>
      <c r="G60" s="243" t="n">
        <v>0.664451827242525</v>
      </c>
      <c r="H60" s="243" t="n">
        <v>1.16279069767442</v>
      </c>
      <c r="I60" s="243" t="n">
        <v>1.66112956810631</v>
      </c>
      <c r="J60" s="243" t="n">
        <v>0.332225913621262</v>
      </c>
      <c r="K60" s="244" t="n">
        <v>0</v>
      </c>
      <c r="L60" s="247" t="n">
        <v>92.8571428571429</v>
      </c>
      <c r="M60" s="243" t="n">
        <v>3.32225913621263</v>
      </c>
      <c r="N60" s="243" t="n">
        <v>0.664451827242525</v>
      </c>
      <c r="O60" s="243" t="n">
        <v>1.49501661129568</v>
      </c>
      <c r="P60" s="243" t="n">
        <v>1.49501661129568</v>
      </c>
      <c r="Q60" s="244" t="n">
        <v>0.166112956810631</v>
      </c>
    </row>
    <row r="61" customFormat="false" ht="18" hidden="false" customHeight="true" outlineLevel="0" collapsed="false">
      <c r="A61" s="19" t="s">
        <v>48</v>
      </c>
      <c r="B61" s="242" t="n">
        <v>100</v>
      </c>
      <c r="C61" s="243" t="n">
        <v>43.581616481775</v>
      </c>
      <c r="D61" s="243" t="n">
        <v>31.2202852614897</v>
      </c>
      <c r="E61" s="243" t="n">
        <v>17.9080824088748</v>
      </c>
      <c r="F61" s="243" t="n">
        <v>2.85261489698891</v>
      </c>
      <c r="G61" s="243" t="n">
        <v>1.743264659271</v>
      </c>
      <c r="H61" s="243" t="n">
        <v>1.10935023771791</v>
      </c>
      <c r="I61" s="243" t="n">
        <v>1.42630744849445</v>
      </c>
      <c r="J61" s="243" t="n">
        <v>0.158478605388273</v>
      </c>
      <c r="K61" s="244" t="n">
        <v>0</v>
      </c>
      <c r="L61" s="247" t="n">
        <v>90.4912836767037</v>
      </c>
      <c r="M61" s="243" t="n">
        <v>5.07131537242472</v>
      </c>
      <c r="N61" s="243" t="n">
        <v>1.743264659271</v>
      </c>
      <c r="O61" s="243" t="n">
        <v>1.743264659271</v>
      </c>
      <c r="P61" s="243" t="n">
        <v>0.950871632329636</v>
      </c>
      <c r="Q61" s="244" t="n">
        <v>0</v>
      </c>
    </row>
    <row r="62" customFormat="false" ht="18" hidden="false" customHeight="true" outlineLevel="0" collapsed="false">
      <c r="A62" s="19" t="s">
        <v>49</v>
      </c>
      <c r="B62" s="242" t="n">
        <v>100</v>
      </c>
      <c r="C62" s="243" t="n">
        <v>48.2529118136439</v>
      </c>
      <c r="D62" s="243" t="n">
        <v>26.4559068219634</v>
      </c>
      <c r="E62" s="243" t="n">
        <v>18.6356073211315</v>
      </c>
      <c r="F62" s="243" t="n">
        <v>1.99667221297837</v>
      </c>
      <c r="G62" s="243" t="n">
        <v>0.499168053244592</v>
      </c>
      <c r="H62" s="243" t="n">
        <v>1.16472545757072</v>
      </c>
      <c r="I62" s="243" t="n">
        <v>2.66222961730449</v>
      </c>
      <c r="J62" s="243" t="n">
        <v>0.332778702163062</v>
      </c>
      <c r="K62" s="244" t="n">
        <v>0</v>
      </c>
      <c r="L62" s="247" t="n">
        <v>92.1797004991681</v>
      </c>
      <c r="M62" s="243" t="n">
        <v>3.16139767054908</v>
      </c>
      <c r="N62" s="243" t="n">
        <v>0.499168053244592</v>
      </c>
      <c r="O62" s="243" t="n">
        <v>1.49750415973378</v>
      </c>
      <c r="P62" s="243" t="n">
        <v>2.66222961730449</v>
      </c>
      <c r="Q62" s="244" t="n">
        <v>0</v>
      </c>
    </row>
    <row r="63" customFormat="false" ht="18" hidden="false" customHeight="true" outlineLevel="0" collapsed="false">
      <c r="A63" s="19" t="s">
        <v>50</v>
      </c>
      <c r="B63" s="242" t="n">
        <v>100</v>
      </c>
      <c r="C63" s="243" t="n">
        <v>51.6611295681063</v>
      </c>
      <c r="D63" s="243" t="n">
        <v>25.4152823920266</v>
      </c>
      <c r="E63" s="243" t="n">
        <v>16.9435215946844</v>
      </c>
      <c r="F63" s="243" t="n">
        <v>0.996677740863787</v>
      </c>
      <c r="G63" s="243" t="n">
        <v>1.16279069767442</v>
      </c>
      <c r="H63" s="243" t="n">
        <v>1.49501661129568</v>
      </c>
      <c r="I63" s="243" t="n">
        <v>1.66112956810631</v>
      </c>
      <c r="J63" s="243" t="n">
        <v>0.664451827242525</v>
      </c>
      <c r="K63" s="244" t="n">
        <v>0</v>
      </c>
      <c r="L63" s="247" t="n">
        <v>92.1926910299003</v>
      </c>
      <c r="M63" s="243" t="n">
        <v>2.82392026578073</v>
      </c>
      <c r="N63" s="243" t="n">
        <v>1.16279069767442</v>
      </c>
      <c r="O63" s="243" t="n">
        <v>2.15946843853821</v>
      </c>
      <c r="P63" s="243" t="n">
        <v>1.32890365448505</v>
      </c>
      <c r="Q63" s="244" t="n">
        <v>0.332225913621262</v>
      </c>
    </row>
    <row r="64" customFormat="false" ht="18" hidden="false" customHeight="true" outlineLevel="0" collapsed="false">
      <c r="A64" s="19" t="s">
        <v>51</v>
      </c>
      <c r="B64" s="242" t="n">
        <v>100</v>
      </c>
      <c r="C64" s="243" t="n">
        <v>44.4036697247706</v>
      </c>
      <c r="D64" s="243" t="n">
        <v>30.8256880733945</v>
      </c>
      <c r="E64" s="243" t="n">
        <v>17.7981651376147</v>
      </c>
      <c r="F64" s="243" t="n">
        <v>2.20183486238532</v>
      </c>
      <c r="G64" s="243" t="n">
        <v>1.46788990825688</v>
      </c>
      <c r="H64" s="243" t="n">
        <v>1.65137614678899</v>
      </c>
      <c r="I64" s="243" t="n">
        <v>1.28440366972477</v>
      </c>
      <c r="J64" s="243" t="n">
        <v>0.36697247706422</v>
      </c>
      <c r="K64" s="244" t="n">
        <v>0</v>
      </c>
      <c r="L64" s="247" t="n">
        <v>89.9082568807339</v>
      </c>
      <c r="M64" s="243" t="n">
        <v>5.32110091743119</v>
      </c>
      <c r="N64" s="243" t="n">
        <v>1.46788990825688</v>
      </c>
      <c r="O64" s="243" t="n">
        <v>2.01834862385321</v>
      </c>
      <c r="P64" s="243" t="n">
        <v>1.28440366972477</v>
      </c>
      <c r="Q64" s="244" t="n">
        <v>0</v>
      </c>
    </row>
    <row r="65" customFormat="false" ht="18" hidden="false" customHeight="true" outlineLevel="0" collapsed="false">
      <c r="A65" s="19" t="s">
        <v>52</v>
      </c>
      <c r="B65" s="242" t="n">
        <v>100</v>
      </c>
      <c r="C65" s="243" t="n">
        <v>46.4991023339318</v>
      </c>
      <c r="D65" s="243" t="n">
        <v>29.9820466786355</v>
      </c>
      <c r="E65" s="243" t="n">
        <v>17.4147217235189</v>
      </c>
      <c r="F65" s="243" t="n">
        <v>1.79533213644524</v>
      </c>
      <c r="G65" s="243" t="n">
        <v>1.61579892280072</v>
      </c>
      <c r="H65" s="243" t="n">
        <v>0.359066427289049</v>
      </c>
      <c r="I65" s="243" t="n">
        <v>1.97486535008977</v>
      </c>
      <c r="J65" s="243" t="n">
        <v>0.359066427289049</v>
      </c>
      <c r="K65" s="244" t="n">
        <v>0</v>
      </c>
      <c r="L65" s="247" t="n">
        <v>92.818671454219</v>
      </c>
      <c r="M65" s="243" t="n">
        <v>2.87253141831239</v>
      </c>
      <c r="N65" s="243" t="n">
        <v>1.61579892280072</v>
      </c>
      <c r="O65" s="243" t="n">
        <v>1.25673249551167</v>
      </c>
      <c r="P65" s="243" t="n">
        <v>1.43626570915619</v>
      </c>
      <c r="Q65" s="244" t="n">
        <v>0</v>
      </c>
    </row>
    <row r="66" customFormat="false" ht="18" hidden="false" customHeight="true" outlineLevel="0" collapsed="false">
      <c r="A66" s="19" t="s">
        <v>53</v>
      </c>
      <c r="B66" s="243" t="n">
        <v>100</v>
      </c>
      <c r="C66" s="243" t="n">
        <v>41.7338709677419</v>
      </c>
      <c r="D66" s="243" t="n">
        <v>30.0403225806452</v>
      </c>
      <c r="E66" s="243" t="n">
        <v>19.1532258064516</v>
      </c>
      <c r="F66" s="243" t="n">
        <v>1.61290322580645</v>
      </c>
      <c r="G66" s="243" t="n">
        <v>2.21774193548387</v>
      </c>
      <c r="H66" s="243" t="n">
        <v>2.82258064516129</v>
      </c>
      <c r="I66" s="243" t="n">
        <v>1.81451612903226</v>
      </c>
      <c r="J66" s="243" t="n">
        <v>0.604838709677419</v>
      </c>
      <c r="K66" s="244" t="n">
        <v>0</v>
      </c>
      <c r="L66" s="247" t="n">
        <v>88.7096774193548</v>
      </c>
      <c r="M66" s="243" t="n">
        <v>3.83064516129032</v>
      </c>
      <c r="N66" s="243" t="n">
        <v>2.21774193548387</v>
      </c>
      <c r="O66" s="243" t="n">
        <v>3.2258064516129</v>
      </c>
      <c r="P66" s="243" t="n">
        <v>2.01612903225806</v>
      </c>
      <c r="Q66" s="244" t="n">
        <v>0</v>
      </c>
    </row>
    <row r="67" customFormat="false" ht="18" hidden="false" customHeight="true" outlineLevel="0" collapsed="false">
      <c r="A67" s="19" t="s">
        <v>54</v>
      </c>
      <c r="B67" s="243" t="n">
        <v>100</v>
      </c>
      <c r="C67" s="243" t="n">
        <v>42.7350427350427</v>
      </c>
      <c r="D67" s="243" t="n">
        <v>27.5641025641026</v>
      </c>
      <c r="E67" s="243" t="n">
        <v>21.5811965811966</v>
      </c>
      <c r="F67" s="243" t="n">
        <v>3.20512820512821</v>
      </c>
      <c r="G67" s="243" t="n">
        <v>0.854700854700855</v>
      </c>
      <c r="H67" s="243" t="n">
        <v>0.427350427350427</v>
      </c>
      <c r="I67" s="243" t="n">
        <v>3.41880341880342</v>
      </c>
      <c r="J67" s="243" t="n">
        <v>0.213675213675214</v>
      </c>
      <c r="K67" s="244" t="n">
        <v>0</v>
      </c>
      <c r="L67" s="247" t="n">
        <v>89.3162393162393</v>
      </c>
      <c r="M67" s="243" t="n">
        <v>5.76923076923077</v>
      </c>
      <c r="N67" s="243" t="n">
        <v>0.854700854700855</v>
      </c>
      <c r="O67" s="243" t="n">
        <v>1.4957264957265</v>
      </c>
      <c r="P67" s="243" t="n">
        <v>2.56410256410256</v>
      </c>
      <c r="Q67" s="244" t="n">
        <v>0</v>
      </c>
    </row>
    <row r="68" customFormat="false" ht="18" hidden="false" customHeight="true" outlineLevel="0" collapsed="false">
      <c r="A68" s="19" t="s">
        <v>55</v>
      </c>
      <c r="B68" s="243" t="n">
        <v>100</v>
      </c>
      <c r="C68" s="243" t="n">
        <v>43.5665914221219</v>
      </c>
      <c r="D68" s="243" t="n">
        <v>28.2167042889391</v>
      </c>
      <c r="E68" s="243" t="n">
        <v>19.4130925507901</v>
      </c>
      <c r="F68" s="243" t="n">
        <v>2.70880361173815</v>
      </c>
      <c r="G68" s="243" t="n">
        <v>1.58013544018059</v>
      </c>
      <c r="H68" s="243" t="n">
        <v>1.58013544018059</v>
      </c>
      <c r="I68" s="243" t="n">
        <v>2.03160270880361</v>
      </c>
      <c r="J68" s="243" t="n">
        <v>0.90293453724605</v>
      </c>
      <c r="K68" s="244" t="n">
        <v>0</v>
      </c>
      <c r="L68" s="247" t="n">
        <v>88.9390519187359</v>
      </c>
      <c r="M68" s="243" t="n">
        <v>4.96613995485327</v>
      </c>
      <c r="N68" s="243" t="n">
        <v>1.58013544018059</v>
      </c>
      <c r="O68" s="243" t="n">
        <v>2.03160270880361</v>
      </c>
      <c r="P68" s="243" t="n">
        <v>2.48306997742664</v>
      </c>
      <c r="Q68" s="244" t="n">
        <v>0</v>
      </c>
    </row>
    <row r="69" customFormat="false" ht="18" hidden="false" customHeight="true" outlineLevel="0" collapsed="false">
      <c r="A69" s="19" t="s">
        <v>56</v>
      </c>
      <c r="B69" s="243" t="n">
        <v>100</v>
      </c>
      <c r="C69" s="243" t="n">
        <v>43.0555555555556</v>
      </c>
      <c r="D69" s="243" t="n">
        <v>29.1666666666667</v>
      </c>
      <c r="E69" s="243" t="n">
        <v>19.047619047619</v>
      </c>
      <c r="F69" s="243" t="n">
        <v>2.57936507936508</v>
      </c>
      <c r="G69" s="243" t="n">
        <v>1.58730158730159</v>
      </c>
      <c r="H69" s="243" t="n">
        <v>1.38888888888889</v>
      </c>
      <c r="I69" s="243" t="n">
        <v>2.18253968253968</v>
      </c>
      <c r="J69" s="243" t="n">
        <v>0.992063492063492</v>
      </c>
      <c r="K69" s="244" t="n">
        <v>0</v>
      </c>
      <c r="L69" s="247" t="n">
        <v>88.8888888888889</v>
      </c>
      <c r="M69" s="243" t="n">
        <v>4.96031746031746</v>
      </c>
      <c r="N69" s="243" t="n">
        <v>1.58730158730159</v>
      </c>
      <c r="O69" s="243" t="n">
        <v>2.38095238095238</v>
      </c>
      <c r="P69" s="243" t="n">
        <v>2.18253968253968</v>
      </c>
      <c r="Q69" s="244" t="n">
        <v>0</v>
      </c>
    </row>
    <row r="70" customFormat="false" ht="18" hidden="false" customHeight="true" outlineLevel="0" collapsed="false">
      <c r="A70" s="19" t="s">
        <v>57</v>
      </c>
      <c r="B70" s="243" t="n">
        <v>100</v>
      </c>
      <c r="C70" s="243" t="n">
        <v>41.2556053811659</v>
      </c>
      <c r="D70" s="243" t="n">
        <v>32.2869955156951</v>
      </c>
      <c r="E70" s="243" t="n">
        <v>16.1434977578475</v>
      </c>
      <c r="F70" s="243" t="n">
        <v>2.69058295964126</v>
      </c>
      <c r="G70" s="243" t="n">
        <v>1.79372197309417</v>
      </c>
      <c r="H70" s="243" t="n">
        <v>2.01793721973094</v>
      </c>
      <c r="I70" s="243" t="n">
        <v>2.46636771300448</v>
      </c>
      <c r="J70" s="243" t="n">
        <v>1.34529147982063</v>
      </c>
      <c r="K70" s="244" t="n">
        <v>0</v>
      </c>
      <c r="L70" s="247" t="n">
        <v>87.4439461883408</v>
      </c>
      <c r="M70" s="243" t="n">
        <v>4.93273542600897</v>
      </c>
      <c r="N70" s="243" t="n">
        <v>1.79372197309417</v>
      </c>
      <c r="O70" s="243" t="n">
        <v>2.24215246636771</v>
      </c>
      <c r="P70" s="243" t="n">
        <v>3.58744394618834</v>
      </c>
      <c r="Q70" s="244" t="n">
        <v>0</v>
      </c>
    </row>
    <row r="71" customFormat="false" ht="18" hidden="false" customHeight="true" outlineLevel="0" collapsed="false">
      <c r="A71" s="19" t="s">
        <v>58</v>
      </c>
      <c r="B71" s="243" t="n">
        <v>100</v>
      </c>
      <c r="C71" s="243" t="n">
        <v>47.0982142857143</v>
      </c>
      <c r="D71" s="243" t="n">
        <v>29.6875</v>
      </c>
      <c r="E71" s="243" t="n">
        <v>16.7410714285714</v>
      </c>
      <c r="F71" s="243" t="n">
        <v>1.5625</v>
      </c>
      <c r="G71" s="243" t="n">
        <v>2.23214285714286</v>
      </c>
      <c r="H71" s="243" t="n">
        <v>1.11607142857143</v>
      </c>
      <c r="I71" s="243" t="n">
        <v>0.669642857142857</v>
      </c>
      <c r="J71" s="243" t="n">
        <v>0.892857142857143</v>
      </c>
      <c r="K71" s="244" t="n">
        <v>0</v>
      </c>
      <c r="L71" s="247" t="n">
        <v>92.1875</v>
      </c>
      <c r="M71" s="243" t="n">
        <v>2.90178571428571</v>
      </c>
      <c r="N71" s="243" t="n">
        <v>2.23214285714286</v>
      </c>
      <c r="O71" s="243" t="n">
        <v>1.11607142857143</v>
      </c>
      <c r="P71" s="243" t="n">
        <v>1.5625</v>
      </c>
      <c r="Q71" s="244" t="n">
        <v>0</v>
      </c>
    </row>
    <row r="72" customFormat="false" ht="18" hidden="false" customHeight="true" outlineLevel="0" collapsed="false">
      <c r="A72" s="19" t="s">
        <v>178</v>
      </c>
      <c r="B72" s="243" t="n">
        <v>100</v>
      </c>
      <c r="C72" s="243" t="n">
        <v>42.3255813953488</v>
      </c>
      <c r="D72" s="243" t="n">
        <v>29.5348837209302</v>
      </c>
      <c r="E72" s="243" t="n">
        <v>17.2093023255814</v>
      </c>
      <c r="F72" s="243" t="n">
        <v>3.48837209302326</v>
      </c>
      <c r="G72" s="243" t="n">
        <v>2.55813953488372</v>
      </c>
      <c r="H72" s="243" t="n">
        <v>2.32558139534884</v>
      </c>
      <c r="I72" s="243" t="n">
        <v>2.32558139534884</v>
      </c>
      <c r="J72" s="243" t="n">
        <v>0.232558139534884</v>
      </c>
      <c r="K72" s="244" t="n">
        <v>0</v>
      </c>
      <c r="L72" s="247" t="n">
        <v>85.5813953488372</v>
      </c>
      <c r="M72" s="243" t="n">
        <v>6.97674418604651</v>
      </c>
      <c r="N72" s="243" t="n">
        <v>2.55813953488372</v>
      </c>
      <c r="O72" s="243" t="n">
        <v>2.32558139534884</v>
      </c>
      <c r="P72" s="243" t="n">
        <v>2.32558139534884</v>
      </c>
      <c r="Q72" s="244" t="n">
        <v>0</v>
      </c>
    </row>
    <row r="73" customFormat="false" ht="18" hidden="false" customHeight="true" outlineLevel="0" collapsed="false">
      <c r="A73" s="19" t="s">
        <v>179</v>
      </c>
      <c r="B73" s="243" t="n">
        <v>100</v>
      </c>
      <c r="C73" s="243" t="n">
        <v>41.0798122065728</v>
      </c>
      <c r="D73" s="243" t="n">
        <v>28.8732394366197</v>
      </c>
      <c r="E73" s="243" t="n">
        <v>21.5962441314554</v>
      </c>
      <c r="F73" s="243" t="n">
        <v>2.11267605633803</v>
      </c>
      <c r="G73" s="243" t="n">
        <v>1.64319248826291</v>
      </c>
      <c r="H73" s="243" t="n">
        <v>1.40845070422535</v>
      </c>
      <c r="I73" s="243" t="n">
        <v>1.87793427230047</v>
      </c>
      <c r="J73" s="243" t="n">
        <v>1.40845070422535</v>
      </c>
      <c r="K73" s="244" t="n">
        <v>0</v>
      </c>
      <c r="L73" s="247" t="n">
        <v>87.0892018779343</v>
      </c>
      <c r="M73" s="243" t="n">
        <v>6.33802816901408</v>
      </c>
      <c r="N73" s="243" t="n">
        <v>1.64319248826291</v>
      </c>
      <c r="O73" s="243" t="n">
        <v>2.34741784037559</v>
      </c>
      <c r="P73" s="243" t="n">
        <v>2.34741784037559</v>
      </c>
      <c r="Q73" s="244" t="n">
        <v>0</v>
      </c>
    </row>
    <row r="74" customFormat="false" ht="18" hidden="false" customHeight="true" outlineLevel="0" collapsed="false">
      <c r="A74" s="19" t="s">
        <v>61</v>
      </c>
      <c r="B74" s="243" t="n">
        <v>100</v>
      </c>
      <c r="C74" s="243" t="n">
        <v>41.5697674418605</v>
      </c>
      <c r="D74" s="243" t="n">
        <v>27.0348837209302</v>
      </c>
      <c r="E74" s="243" t="n">
        <v>22.3837209302326</v>
      </c>
      <c r="F74" s="243" t="n">
        <v>2.90697674418605</v>
      </c>
      <c r="G74" s="243" t="n">
        <v>2.32558139534884</v>
      </c>
      <c r="H74" s="243" t="n">
        <v>1.45348837209302</v>
      </c>
      <c r="I74" s="243" t="n">
        <v>1.74418604651163</v>
      </c>
      <c r="J74" s="243" t="n">
        <v>0.581395348837209</v>
      </c>
      <c r="K74" s="244" t="n">
        <v>0</v>
      </c>
      <c r="L74" s="247" t="n">
        <v>88.953488372093</v>
      </c>
      <c r="M74" s="243" t="n">
        <v>4.94186046511628</v>
      </c>
      <c r="N74" s="243" t="n">
        <v>2.32558139534884</v>
      </c>
      <c r="O74" s="243" t="n">
        <v>1.74418604651163</v>
      </c>
      <c r="P74" s="243" t="n">
        <v>2.03488372093023</v>
      </c>
      <c r="Q74" s="244" t="n">
        <v>0</v>
      </c>
    </row>
    <row r="75" customFormat="false" ht="18" hidden="false" customHeight="true" outlineLevel="0" collapsed="false">
      <c r="A75" s="19" t="s">
        <v>62</v>
      </c>
      <c r="B75" s="243" t="n">
        <v>100</v>
      </c>
      <c r="C75" s="243" t="n">
        <v>37.5621890547264</v>
      </c>
      <c r="D75" s="243" t="n">
        <v>33.5820895522388</v>
      </c>
      <c r="E75" s="243" t="n">
        <v>20.1492537313433</v>
      </c>
      <c r="F75" s="243" t="n">
        <v>2.48756218905473</v>
      </c>
      <c r="G75" s="243" t="n">
        <v>1.99004975124378</v>
      </c>
      <c r="H75" s="243" t="n">
        <v>2.48756218905473</v>
      </c>
      <c r="I75" s="243" t="n">
        <v>1.24378109452736</v>
      </c>
      <c r="J75" s="243" t="n">
        <v>0.497512437810945</v>
      </c>
      <c r="K75" s="244" t="n">
        <v>0</v>
      </c>
      <c r="L75" s="247" t="n">
        <v>88.8059701492537</v>
      </c>
      <c r="M75" s="243" t="n">
        <v>4.97512437810945</v>
      </c>
      <c r="N75" s="243" t="n">
        <v>1.99004975124378</v>
      </c>
      <c r="O75" s="243" t="n">
        <v>3.23383084577114</v>
      </c>
      <c r="P75" s="243" t="n">
        <v>0.995024875621891</v>
      </c>
      <c r="Q75" s="244" t="n">
        <v>0</v>
      </c>
    </row>
    <row r="76" customFormat="false" ht="18" hidden="false" customHeight="true" outlineLevel="0" collapsed="false">
      <c r="A76" s="37" t="s">
        <v>63</v>
      </c>
      <c r="B76" s="248" t="n">
        <f aca="false">SUM(C76:K76)</f>
        <v>100</v>
      </c>
      <c r="C76" s="248" t="n">
        <f aca="false">C41/$B41*100</f>
        <v>39.5953757225434</v>
      </c>
      <c r="D76" s="248" t="n">
        <f aca="false">D41/$B41*100</f>
        <v>32.9479768786127</v>
      </c>
      <c r="E76" s="248" t="n">
        <f aca="false">E41/$B41*100</f>
        <v>19.9421965317919</v>
      </c>
      <c r="F76" s="248" t="n">
        <f aca="false">F41/$B41*100</f>
        <v>2.02312138728324</v>
      </c>
      <c r="G76" s="248" t="n">
        <f aca="false">G41/$B41*100</f>
        <v>1.44508670520231</v>
      </c>
      <c r="H76" s="248" t="n">
        <f aca="false">H41/$B41*100</f>
        <v>2.02312138728324</v>
      </c>
      <c r="I76" s="248" t="n">
        <f aca="false">I41/$B41*100</f>
        <v>1.73410404624277</v>
      </c>
      <c r="J76" s="248" t="n">
        <f aca="false">J41/$B41*100</f>
        <v>0</v>
      </c>
      <c r="K76" s="249" t="n">
        <f aca="false">K41/$B41*100</f>
        <v>0.289017341040462</v>
      </c>
      <c r="L76" s="250" t="n">
        <f aca="false">L41/$B41*100</f>
        <v>90.4624277456647</v>
      </c>
      <c r="M76" s="248" t="n">
        <f aca="false">M41/$B41*100</f>
        <v>4.04624277456647</v>
      </c>
      <c r="N76" s="248" t="n">
        <f aca="false">N41/$B41*100</f>
        <v>1.44508670520231</v>
      </c>
      <c r="O76" s="248" t="n">
        <f aca="false">O41/$B41*100</f>
        <v>2.3121387283237</v>
      </c>
      <c r="P76" s="248" t="n">
        <f aca="false">P41/$B41*100</f>
        <v>1.44508670520231</v>
      </c>
      <c r="Q76" s="249" t="n">
        <f aca="false">Q41/$B41*100</f>
        <v>0</v>
      </c>
    </row>
    <row r="77" customFormat="false" ht="13.5" hidden="false" customHeight="true" outlineLevel="0" collapsed="false">
      <c r="A77" s="251" t="s">
        <v>110</v>
      </c>
    </row>
  </sheetData>
  <mergeCells count="35">
    <mergeCell ref="A4:A6"/>
    <mergeCell ref="B4:B6"/>
    <mergeCell ref="C4:C6"/>
    <mergeCell ref="D4:D6"/>
    <mergeCell ref="E4:E6"/>
    <mergeCell ref="F4:F6"/>
    <mergeCell ref="G4:G6"/>
    <mergeCell ref="H4:H6"/>
    <mergeCell ref="I4:I6"/>
    <mergeCell ref="J4:J6"/>
    <mergeCell ref="K4:K6"/>
    <mergeCell ref="L4:Q4"/>
    <mergeCell ref="L5:O5"/>
    <mergeCell ref="B7:Q7"/>
    <mergeCell ref="L8:M8"/>
    <mergeCell ref="L9:M9"/>
    <mergeCell ref="L10:M10"/>
    <mergeCell ref="L11:M11"/>
    <mergeCell ref="L12:M12"/>
    <mergeCell ref="L13:M13"/>
    <mergeCell ref="L14:M14"/>
    <mergeCell ref="L15:M15"/>
    <mergeCell ref="L16:M16"/>
    <mergeCell ref="L17:M17"/>
    <mergeCell ref="B42:Q42"/>
    <mergeCell ref="L43:M43"/>
    <mergeCell ref="L44:M44"/>
    <mergeCell ref="L45:M45"/>
    <mergeCell ref="L46:M46"/>
    <mergeCell ref="L47:M47"/>
    <mergeCell ref="L48:M48"/>
    <mergeCell ref="L49:M49"/>
    <mergeCell ref="L50:M50"/>
    <mergeCell ref="L51:M51"/>
    <mergeCell ref="L52:M52"/>
  </mergeCells>
  <printOptions headings="false" gridLines="false" gridLinesSet="true" horizontalCentered="false" verticalCentered="false"/>
  <pageMargins left="0.8" right="0.55" top="0.990277777777778" bottom="0.77986111111111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R77"/>
  <sheetViews>
    <sheetView showFormulas="false" showGridLines="true" showRowColHeaders="true" showZeros="true" rightToLeft="false" tabSelected="false" showOutlineSymbols="true" defaultGridColor="true" view="normal" topLeftCell="A21" colorId="64" zoomScale="85" zoomScaleNormal="85" zoomScalePageLayoutView="100" workbookViewId="0">
      <selection pane="topLeft" activeCell="T25" activeCellId="0" sqref="T25"/>
    </sheetView>
  </sheetViews>
  <sheetFormatPr defaultColWidth="9.00390625" defaultRowHeight="13.5" customHeight="false" zeroHeight="false" outlineLevelRow="0" outlineLevelCol="0"/>
  <cols>
    <col collapsed="false" customWidth="true" hidden="false" outlineLevel="0" max="1" min="1" style="207" width="13.37"/>
    <col collapsed="false" customWidth="true" hidden="false" outlineLevel="0" max="2" min="2" style="43" width="5.37"/>
    <col collapsed="false" customWidth="true" hidden="false" outlineLevel="0" max="3" min="3" style="43" width="5.5"/>
    <col collapsed="false" customWidth="true" hidden="false" outlineLevel="0" max="9" min="4" style="43" width="4.87"/>
    <col collapsed="false" customWidth="true" hidden="false" outlineLevel="0" max="10" min="10" style="43" width="4.26"/>
    <col collapsed="false" customWidth="true" hidden="false" outlineLevel="0" max="11" min="11" style="43" width="4"/>
    <col collapsed="false" customWidth="true" hidden="false" outlineLevel="0" max="12" min="12" style="43" width="5.5"/>
    <col collapsed="false" customWidth="true" hidden="false" outlineLevel="0" max="13" min="13" style="43" width="4.63"/>
    <col collapsed="false" customWidth="true" hidden="false" outlineLevel="0" max="16" min="14" style="43" width="4.37"/>
    <col collapsed="false" customWidth="true" hidden="false" outlineLevel="0" max="17" min="17" style="43" width="4.26"/>
    <col collapsed="false" customWidth="true" hidden="false" outlineLevel="0" max="18" min="18" style="43" width="10.5"/>
    <col collapsed="false" customWidth="false" hidden="false" outlineLevel="0" max="16384" min="19" style="43" width="9"/>
  </cols>
  <sheetData>
    <row r="1" customFormat="false" ht="13.8" hidden="false" customHeight="false" outlineLevel="0" collapsed="false">
      <c r="A1" s="208" t="s">
        <v>180</v>
      </c>
      <c r="B1" s="74"/>
    </row>
    <row r="2" customFormat="false" ht="7.5" hidden="false" customHeight="true" outlineLevel="0" collapsed="false">
      <c r="A2" s="208"/>
      <c r="B2" s="74"/>
    </row>
    <row r="3" customFormat="false" ht="21" hidden="false" customHeight="true" outlineLevel="0" collapsed="false">
      <c r="A3" s="209" t="s">
        <v>95</v>
      </c>
      <c r="B3" s="74"/>
    </row>
    <row r="4" s="216" customFormat="true" ht="15.75" hidden="false" customHeight="true" outlineLevel="0" collapsed="false">
      <c r="A4" s="211" t="s">
        <v>75</v>
      </c>
      <c r="B4" s="212" t="s">
        <v>7</v>
      </c>
      <c r="C4" s="213" t="s">
        <v>159</v>
      </c>
      <c r="D4" s="213" t="s">
        <v>160</v>
      </c>
      <c r="E4" s="213" t="s">
        <v>161</v>
      </c>
      <c r="F4" s="213" t="s">
        <v>162</v>
      </c>
      <c r="G4" s="213" t="s">
        <v>163</v>
      </c>
      <c r="H4" s="213" t="s">
        <v>164</v>
      </c>
      <c r="I4" s="213" t="s">
        <v>165</v>
      </c>
      <c r="J4" s="213" t="s">
        <v>166</v>
      </c>
      <c r="K4" s="214" t="s">
        <v>10</v>
      </c>
      <c r="L4" s="215" t="s">
        <v>167</v>
      </c>
      <c r="M4" s="215"/>
      <c r="N4" s="215"/>
      <c r="O4" s="215"/>
      <c r="P4" s="215"/>
      <c r="Q4" s="215"/>
      <c r="R4" s="145"/>
    </row>
    <row r="5" s="216" customFormat="true" ht="15.75" hidden="false" customHeight="true" outlineLevel="0" collapsed="false">
      <c r="A5" s="211"/>
      <c r="B5" s="212"/>
      <c r="C5" s="213"/>
      <c r="D5" s="213"/>
      <c r="E5" s="213"/>
      <c r="F5" s="213"/>
      <c r="G5" s="213"/>
      <c r="H5" s="213"/>
      <c r="I5" s="213"/>
      <c r="J5" s="213"/>
      <c r="K5" s="214"/>
      <c r="L5" s="217" t="s">
        <v>168</v>
      </c>
      <c r="M5" s="217"/>
      <c r="N5" s="217"/>
      <c r="O5" s="217"/>
      <c r="P5" s="218" t="s">
        <v>169</v>
      </c>
      <c r="Q5" s="219" t="s">
        <v>170</v>
      </c>
      <c r="R5" s="145"/>
    </row>
    <row r="6" s="216" customFormat="true" ht="40.5" hidden="false" customHeight="true" outlineLevel="0" collapsed="false">
      <c r="A6" s="211"/>
      <c r="B6" s="212"/>
      <c r="C6" s="213"/>
      <c r="D6" s="213"/>
      <c r="E6" s="213"/>
      <c r="F6" s="213"/>
      <c r="G6" s="213"/>
      <c r="H6" s="213"/>
      <c r="I6" s="213"/>
      <c r="J6" s="213"/>
      <c r="K6" s="214"/>
      <c r="L6" s="220" t="s">
        <v>171</v>
      </c>
      <c r="M6" s="221" t="s">
        <v>172</v>
      </c>
      <c r="N6" s="221" t="s">
        <v>173</v>
      </c>
      <c r="O6" s="221" t="s">
        <v>174</v>
      </c>
      <c r="P6" s="221" t="s">
        <v>175</v>
      </c>
      <c r="Q6" s="219" t="s">
        <v>176</v>
      </c>
      <c r="R6" s="222"/>
    </row>
    <row r="7" s="216" customFormat="true" ht="18" hidden="false" customHeight="true" outlineLevel="0" collapsed="false">
      <c r="A7" s="77"/>
      <c r="B7" s="223" t="s">
        <v>96</v>
      </c>
      <c r="C7" s="223"/>
      <c r="D7" s="223"/>
      <c r="E7" s="223"/>
      <c r="F7" s="223"/>
      <c r="G7" s="223"/>
      <c r="H7" s="223"/>
      <c r="I7" s="223"/>
      <c r="J7" s="223"/>
      <c r="K7" s="223"/>
      <c r="L7" s="223"/>
      <c r="M7" s="223"/>
      <c r="N7" s="223"/>
      <c r="O7" s="223"/>
      <c r="P7" s="223"/>
      <c r="Q7" s="223"/>
      <c r="R7" s="222"/>
    </row>
    <row r="8" customFormat="false" ht="18" hidden="true" customHeight="true" outlineLevel="0" collapsed="false">
      <c r="A8" s="19" t="s">
        <v>30</v>
      </c>
      <c r="B8" s="225" t="n">
        <v>539</v>
      </c>
      <c r="C8" s="252" t="n">
        <v>173</v>
      </c>
      <c r="D8" s="252" t="n">
        <v>116</v>
      </c>
      <c r="E8" s="252" t="n">
        <v>101</v>
      </c>
      <c r="F8" s="252" t="n">
        <v>49</v>
      </c>
      <c r="G8" s="252" t="n">
        <v>25</v>
      </c>
      <c r="H8" s="252" t="n">
        <v>28</v>
      </c>
      <c r="I8" s="252" t="n">
        <v>32</v>
      </c>
      <c r="J8" s="252" t="n">
        <v>15</v>
      </c>
      <c r="K8" s="253" t="n">
        <v>0</v>
      </c>
      <c r="L8" s="254" t="n">
        <v>439</v>
      </c>
      <c r="M8" s="254"/>
      <c r="N8" s="252" t="n">
        <v>25</v>
      </c>
      <c r="O8" s="252" t="n">
        <v>38</v>
      </c>
      <c r="P8" s="252" t="n">
        <v>36</v>
      </c>
      <c r="Q8" s="253" t="n">
        <v>1</v>
      </c>
      <c r="R8" s="255"/>
    </row>
    <row r="9" customFormat="false" ht="18" hidden="true" customHeight="true" outlineLevel="0" collapsed="false">
      <c r="A9" s="32" t="s">
        <v>86</v>
      </c>
      <c r="B9" s="225" t="n">
        <v>472</v>
      </c>
      <c r="C9" s="252" t="n">
        <v>158</v>
      </c>
      <c r="D9" s="252" t="n">
        <v>116</v>
      </c>
      <c r="E9" s="252" t="n">
        <v>74</v>
      </c>
      <c r="F9" s="252" t="n">
        <v>47</v>
      </c>
      <c r="G9" s="252" t="n">
        <v>29</v>
      </c>
      <c r="H9" s="252" t="n">
        <v>18</v>
      </c>
      <c r="I9" s="252" t="n">
        <v>14</v>
      </c>
      <c r="J9" s="252" t="n">
        <v>16</v>
      </c>
      <c r="K9" s="253" t="n">
        <v>0</v>
      </c>
      <c r="L9" s="254" t="n">
        <v>395</v>
      </c>
      <c r="M9" s="254"/>
      <c r="N9" s="252" t="n">
        <v>29</v>
      </c>
      <c r="O9" s="252" t="n">
        <v>21</v>
      </c>
      <c r="P9" s="252" t="n">
        <v>26</v>
      </c>
      <c r="Q9" s="253" t="n">
        <v>1</v>
      </c>
      <c r="R9" s="255"/>
    </row>
    <row r="10" customFormat="false" ht="18" hidden="true" customHeight="true" outlineLevel="0" collapsed="false">
      <c r="A10" s="32" t="s">
        <v>87</v>
      </c>
      <c r="B10" s="225" t="n">
        <v>451</v>
      </c>
      <c r="C10" s="252" t="n">
        <v>130</v>
      </c>
      <c r="D10" s="252" t="n">
        <v>124</v>
      </c>
      <c r="E10" s="252" t="n">
        <v>85</v>
      </c>
      <c r="F10" s="252" t="n">
        <v>34</v>
      </c>
      <c r="G10" s="252" t="n">
        <v>21</v>
      </c>
      <c r="H10" s="252" t="n">
        <v>20</v>
      </c>
      <c r="I10" s="252" t="n">
        <v>27</v>
      </c>
      <c r="J10" s="252" t="n">
        <v>10</v>
      </c>
      <c r="K10" s="253" t="n">
        <v>0</v>
      </c>
      <c r="L10" s="254" t="n">
        <v>373</v>
      </c>
      <c r="M10" s="254"/>
      <c r="N10" s="252" t="n">
        <v>21</v>
      </c>
      <c r="O10" s="252" t="n">
        <v>23</v>
      </c>
      <c r="P10" s="252" t="n">
        <v>32</v>
      </c>
      <c r="Q10" s="253" t="n">
        <v>2</v>
      </c>
      <c r="R10" s="255"/>
    </row>
    <row r="11" customFormat="false" ht="18" hidden="true" customHeight="true" outlineLevel="0" collapsed="false">
      <c r="A11" s="32" t="s">
        <v>88</v>
      </c>
      <c r="B11" s="230" t="n">
        <v>361</v>
      </c>
      <c r="C11" s="256" t="n">
        <v>94</v>
      </c>
      <c r="D11" s="256" t="n">
        <v>108</v>
      </c>
      <c r="E11" s="256" t="n">
        <v>70</v>
      </c>
      <c r="F11" s="256" t="n">
        <v>29</v>
      </c>
      <c r="G11" s="256" t="n">
        <v>19</v>
      </c>
      <c r="H11" s="256" t="n">
        <v>10</v>
      </c>
      <c r="I11" s="256" t="n">
        <v>22</v>
      </c>
      <c r="J11" s="256" t="n">
        <v>9</v>
      </c>
      <c r="K11" s="257" t="n">
        <v>0</v>
      </c>
      <c r="L11" s="258" t="n">
        <v>301</v>
      </c>
      <c r="M11" s="258"/>
      <c r="N11" s="256" t="n">
        <v>19</v>
      </c>
      <c r="O11" s="256" t="n">
        <v>15</v>
      </c>
      <c r="P11" s="256" t="n">
        <v>25</v>
      </c>
      <c r="Q11" s="257" t="n">
        <v>1</v>
      </c>
      <c r="R11" s="255"/>
    </row>
    <row r="12" customFormat="false" ht="18" hidden="true" customHeight="true" outlineLevel="0" collapsed="false">
      <c r="A12" s="19" t="s">
        <v>34</v>
      </c>
      <c r="B12" s="230" t="n">
        <v>346</v>
      </c>
      <c r="C12" s="256" t="n">
        <v>77</v>
      </c>
      <c r="D12" s="256" t="n">
        <v>109</v>
      </c>
      <c r="E12" s="256" t="n">
        <v>65</v>
      </c>
      <c r="F12" s="256" t="n">
        <v>24</v>
      </c>
      <c r="G12" s="256" t="n">
        <v>18</v>
      </c>
      <c r="H12" s="256" t="n">
        <v>19</v>
      </c>
      <c r="I12" s="256" t="n">
        <v>25</v>
      </c>
      <c r="J12" s="256" t="n">
        <v>9</v>
      </c>
      <c r="K12" s="257" t="n">
        <v>0</v>
      </c>
      <c r="L12" s="258" t="n">
        <v>275</v>
      </c>
      <c r="M12" s="258"/>
      <c r="N12" s="256" t="n">
        <v>18</v>
      </c>
      <c r="O12" s="256" t="n">
        <v>26</v>
      </c>
      <c r="P12" s="256" t="n">
        <v>27</v>
      </c>
      <c r="Q12" s="257" t="n">
        <v>0</v>
      </c>
      <c r="R12" s="255"/>
    </row>
    <row r="13" customFormat="false" ht="18" hidden="true" customHeight="true" outlineLevel="0" collapsed="false">
      <c r="A13" s="19" t="s">
        <v>35</v>
      </c>
      <c r="B13" s="230" t="n">
        <v>399</v>
      </c>
      <c r="C13" s="256" t="n">
        <v>104</v>
      </c>
      <c r="D13" s="256" t="n">
        <v>116</v>
      </c>
      <c r="E13" s="256" t="n">
        <v>82</v>
      </c>
      <c r="F13" s="256" t="n">
        <v>29</v>
      </c>
      <c r="G13" s="256" t="n">
        <v>22</v>
      </c>
      <c r="H13" s="256" t="n">
        <v>19</v>
      </c>
      <c r="I13" s="256" t="n">
        <v>19</v>
      </c>
      <c r="J13" s="256" t="n">
        <v>7</v>
      </c>
      <c r="K13" s="257" t="n">
        <v>1</v>
      </c>
      <c r="L13" s="258" t="n">
        <v>331</v>
      </c>
      <c r="M13" s="258"/>
      <c r="N13" s="256" t="n">
        <v>22</v>
      </c>
      <c r="O13" s="256" t="n">
        <v>25</v>
      </c>
      <c r="P13" s="256" t="n">
        <v>20</v>
      </c>
      <c r="Q13" s="257" t="n">
        <v>0</v>
      </c>
      <c r="R13" s="255"/>
    </row>
    <row r="14" customFormat="false" ht="18" hidden="true" customHeight="true" outlineLevel="0" collapsed="false">
      <c r="A14" s="19" t="s">
        <v>36</v>
      </c>
      <c r="B14" s="230" t="n">
        <v>324</v>
      </c>
      <c r="C14" s="256" t="n">
        <v>97</v>
      </c>
      <c r="D14" s="256" t="n">
        <v>102</v>
      </c>
      <c r="E14" s="256" t="n">
        <v>55</v>
      </c>
      <c r="F14" s="256" t="n">
        <v>16</v>
      </c>
      <c r="G14" s="256" t="n">
        <v>12</v>
      </c>
      <c r="H14" s="256" t="n">
        <v>20</v>
      </c>
      <c r="I14" s="256" t="n">
        <v>12</v>
      </c>
      <c r="J14" s="256" t="n">
        <v>10</v>
      </c>
      <c r="K14" s="257" t="n">
        <v>0</v>
      </c>
      <c r="L14" s="258" t="n">
        <v>270</v>
      </c>
      <c r="M14" s="258"/>
      <c r="N14" s="256" t="n">
        <v>12</v>
      </c>
      <c r="O14" s="256" t="n">
        <v>26</v>
      </c>
      <c r="P14" s="256" t="n">
        <v>14</v>
      </c>
      <c r="Q14" s="257" t="n">
        <v>2</v>
      </c>
      <c r="R14" s="255"/>
    </row>
    <row r="15" customFormat="false" ht="18" hidden="true" customHeight="true" outlineLevel="0" collapsed="false">
      <c r="A15" s="19" t="s">
        <v>37</v>
      </c>
      <c r="B15" s="230" t="n">
        <v>325</v>
      </c>
      <c r="C15" s="256" t="n">
        <v>99</v>
      </c>
      <c r="D15" s="256" t="n">
        <v>94</v>
      </c>
      <c r="E15" s="256" t="n">
        <v>56</v>
      </c>
      <c r="F15" s="256" t="n">
        <v>18</v>
      </c>
      <c r="G15" s="256" t="n">
        <v>19</v>
      </c>
      <c r="H15" s="256" t="n">
        <v>19</v>
      </c>
      <c r="I15" s="256" t="n">
        <v>16</v>
      </c>
      <c r="J15" s="256" t="n">
        <v>4</v>
      </c>
      <c r="K15" s="257" t="n">
        <v>0</v>
      </c>
      <c r="L15" s="258" t="n">
        <v>267</v>
      </c>
      <c r="M15" s="258"/>
      <c r="N15" s="256" t="n">
        <v>19</v>
      </c>
      <c r="O15" s="256" t="n">
        <v>23</v>
      </c>
      <c r="P15" s="256" t="n">
        <v>16</v>
      </c>
      <c r="Q15" s="257" t="n">
        <v>0</v>
      </c>
      <c r="R15" s="255"/>
    </row>
    <row r="16" customFormat="false" ht="18" hidden="true" customHeight="true" outlineLevel="0" collapsed="false">
      <c r="A16" s="19" t="s">
        <v>177</v>
      </c>
      <c r="B16" s="230" t="n">
        <v>283</v>
      </c>
      <c r="C16" s="256" t="n">
        <v>83</v>
      </c>
      <c r="D16" s="256" t="n">
        <v>87</v>
      </c>
      <c r="E16" s="256" t="n">
        <v>54</v>
      </c>
      <c r="F16" s="256" t="n">
        <v>16</v>
      </c>
      <c r="G16" s="256" t="n">
        <v>13</v>
      </c>
      <c r="H16" s="256" t="n">
        <v>13</v>
      </c>
      <c r="I16" s="256" t="n">
        <v>15</v>
      </c>
      <c r="J16" s="256" t="n">
        <v>2</v>
      </c>
      <c r="K16" s="257" t="n">
        <v>0</v>
      </c>
      <c r="L16" s="258" t="n">
        <v>240</v>
      </c>
      <c r="M16" s="258"/>
      <c r="N16" s="256" t="n">
        <v>13</v>
      </c>
      <c r="O16" s="256" t="n">
        <v>18</v>
      </c>
      <c r="P16" s="256" t="n">
        <v>12</v>
      </c>
      <c r="Q16" s="257" t="n">
        <v>0</v>
      </c>
      <c r="R16" s="255"/>
    </row>
    <row r="17" customFormat="false" ht="18" hidden="true" customHeight="true" outlineLevel="0" collapsed="false">
      <c r="A17" s="19" t="s">
        <v>39</v>
      </c>
      <c r="B17" s="230" t="n">
        <v>286</v>
      </c>
      <c r="C17" s="256" t="n">
        <v>69</v>
      </c>
      <c r="D17" s="256" t="n">
        <v>86</v>
      </c>
      <c r="E17" s="256" t="n">
        <v>68</v>
      </c>
      <c r="F17" s="256" t="n">
        <v>13</v>
      </c>
      <c r="G17" s="256" t="n">
        <v>21</v>
      </c>
      <c r="H17" s="256" t="n">
        <v>15</v>
      </c>
      <c r="I17" s="256" t="n">
        <v>10</v>
      </c>
      <c r="J17" s="256" t="n">
        <v>4</v>
      </c>
      <c r="K17" s="257" t="n">
        <v>0</v>
      </c>
      <c r="L17" s="258" t="n">
        <v>236</v>
      </c>
      <c r="M17" s="258"/>
      <c r="N17" s="256" t="n">
        <v>21</v>
      </c>
      <c r="O17" s="256" t="n">
        <v>17</v>
      </c>
      <c r="P17" s="256" t="n">
        <v>12</v>
      </c>
      <c r="Q17" s="257" t="n">
        <v>0</v>
      </c>
      <c r="R17" s="255"/>
    </row>
    <row r="18" customFormat="false" ht="18" hidden="true" customHeight="true" outlineLevel="0" collapsed="false">
      <c r="A18" s="19" t="s">
        <v>40</v>
      </c>
      <c r="B18" s="230" t="n">
        <v>240</v>
      </c>
      <c r="C18" s="256" t="n">
        <v>64</v>
      </c>
      <c r="D18" s="256" t="n">
        <v>81</v>
      </c>
      <c r="E18" s="256" t="n">
        <v>48</v>
      </c>
      <c r="F18" s="256" t="n">
        <v>14</v>
      </c>
      <c r="G18" s="256" t="n">
        <v>10</v>
      </c>
      <c r="H18" s="256" t="n">
        <v>10</v>
      </c>
      <c r="I18" s="256" t="n">
        <v>10</v>
      </c>
      <c r="J18" s="256" t="n">
        <v>3</v>
      </c>
      <c r="K18" s="257" t="n">
        <v>0</v>
      </c>
      <c r="L18" s="259" t="n">
        <v>174</v>
      </c>
      <c r="M18" s="256" t="n">
        <v>33</v>
      </c>
      <c r="N18" s="256" t="n">
        <v>10</v>
      </c>
      <c r="O18" s="256" t="n">
        <v>14</v>
      </c>
      <c r="P18" s="256" t="n">
        <v>8</v>
      </c>
      <c r="Q18" s="257" t="n">
        <v>1</v>
      </c>
      <c r="R18" s="255"/>
    </row>
    <row r="19" customFormat="false" ht="18" hidden="true" customHeight="true" outlineLevel="0" collapsed="false">
      <c r="A19" s="19" t="s">
        <v>41</v>
      </c>
      <c r="B19" s="230" t="n">
        <v>241</v>
      </c>
      <c r="C19" s="256" t="n">
        <v>66</v>
      </c>
      <c r="D19" s="256" t="n">
        <v>76</v>
      </c>
      <c r="E19" s="256" t="n">
        <v>41</v>
      </c>
      <c r="F19" s="256" t="n">
        <v>19</v>
      </c>
      <c r="G19" s="256" t="n">
        <v>8</v>
      </c>
      <c r="H19" s="256" t="n">
        <v>11</v>
      </c>
      <c r="I19" s="256" t="n">
        <v>15</v>
      </c>
      <c r="J19" s="256" t="n">
        <v>5</v>
      </c>
      <c r="K19" s="257" t="n">
        <v>0</v>
      </c>
      <c r="L19" s="259" t="n">
        <v>169</v>
      </c>
      <c r="M19" s="256" t="n">
        <v>33</v>
      </c>
      <c r="N19" s="256" t="n">
        <v>8</v>
      </c>
      <c r="O19" s="256" t="n">
        <v>14</v>
      </c>
      <c r="P19" s="256" t="n">
        <v>17</v>
      </c>
      <c r="Q19" s="257" t="n">
        <v>0</v>
      </c>
      <c r="R19" s="255"/>
    </row>
    <row r="20" customFormat="false" ht="18" hidden="true" customHeight="true" outlineLevel="0" collapsed="false">
      <c r="A20" s="19" t="s">
        <v>42</v>
      </c>
      <c r="B20" s="230" t="n">
        <v>249</v>
      </c>
      <c r="C20" s="256" t="n">
        <v>58</v>
      </c>
      <c r="D20" s="256" t="n">
        <v>77</v>
      </c>
      <c r="E20" s="256" t="n">
        <v>56</v>
      </c>
      <c r="F20" s="256" t="n">
        <v>13</v>
      </c>
      <c r="G20" s="256" t="n">
        <v>18</v>
      </c>
      <c r="H20" s="256" t="n">
        <v>10</v>
      </c>
      <c r="I20" s="256" t="n">
        <v>12</v>
      </c>
      <c r="J20" s="256" t="n">
        <v>5</v>
      </c>
      <c r="K20" s="257" t="n">
        <v>0</v>
      </c>
      <c r="L20" s="259" t="n">
        <v>176</v>
      </c>
      <c r="M20" s="256" t="n">
        <v>28</v>
      </c>
      <c r="N20" s="256" t="n">
        <v>18</v>
      </c>
      <c r="O20" s="256" t="n">
        <v>15</v>
      </c>
      <c r="P20" s="256" t="n">
        <v>12</v>
      </c>
      <c r="Q20" s="257" t="n">
        <v>0</v>
      </c>
      <c r="R20" s="255"/>
    </row>
    <row r="21" customFormat="false" ht="18" hidden="false" customHeight="true" outlineLevel="0" collapsed="false">
      <c r="A21" s="19" t="s">
        <v>90</v>
      </c>
      <c r="B21" s="230" t="n">
        <v>234</v>
      </c>
      <c r="C21" s="256" t="n">
        <v>68</v>
      </c>
      <c r="D21" s="256" t="n">
        <v>54</v>
      </c>
      <c r="E21" s="256" t="n">
        <v>52</v>
      </c>
      <c r="F21" s="256" t="n">
        <v>15</v>
      </c>
      <c r="G21" s="256" t="n">
        <v>13</v>
      </c>
      <c r="H21" s="256" t="n">
        <v>14</v>
      </c>
      <c r="I21" s="256" t="n">
        <v>14</v>
      </c>
      <c r="J21" s="256" t="n">
        <v>4</v>
      </c>
      <c r="K21" s="257" t="n">
        <v>0</v>
      </c>
      <c r="L21" s="259" t="n">
        <v>158</v>
      </c>
      <c r="M21" s="256" t="n">
        <v>31</v>
      </c>
      <c r="N21" s="256" t="n">
        <v>13</v>
      </c>
      <c r="O21" s="256" t="n">
        <v>20</v>
      </c>
      <c r="P21" s="256" t="n">
        <v>12</v>
      </c>
      <c r="Q21" s="257" t="n">
        <v>0</v>
      </c>
      <c r="R21" s="255"/>
    </row>
    <row r="22" customFormat="false" ht="18" hidden="false" customHeight="true" outlineLevel="0" collapsed="false">
      <c r="A22" s="19" t="s">
        <v>44</v>
      </c>
      <c r="B22" s="230" t="n">
        <v>199</v>
      </c>
      <c r="C22" s="256" t="n">
        <v>48</v>
      </c>
      <c r="D22" s="256" t="n">
        <v>58</v>
      </c>
      <c r="E22" s="256" t="n">
        <v>53</v>
      </c>
      <c r="F22" s="256" t="n">
        <v>15</v>
      </c>
      <c r="G22" s="256" t="n">
        <v>10</v>
      </c>
      <c r="H22" s="256" t="n">
        <v>10</v>
      </c>
      <c r="I22" s="256" t="n">
        <v>5</v>
      </c>
      <c r="J22" s="256" t="n">
        <v>0</v>
      </c>
      <c r="K22" s="257" t="n">
        <v>0</v>
      </c>
      <c r="L22" s="259" t="n">
        <v>146</v>
      </c>
      <c r="M22" s="256" t="n">
        <v>28</v>
      </c>
      <c r="N22" s="256" t="n">
        <v>10</v>
      </c>
      <c r="O22" s="256" t="n">
        <v>13</v>
      </c>
      <c r="P22" s="256" t="n">
        <v>2</v>
      </c>
      <c r="Q22" s="257" t="n">
        <v>0</v>
      </c>
      <c r="R22" s="255"/>
    </row>
    <row r="23" customFormat="false" ht="18" hidden="false" customHeight="true" outlineLevel="0" collapsed="false">
      <c r="A23" s="32" t="s">
        <v>45</v>
      </c>
      <c r="B23" s="230" t="n">
        <v>223</v>
      </c>
      <c r="C23" s="256" t="n">
        <v>56</v>
      </c>
      <c r="D23" s="256" t="n">
        <v>82</v>
      </c>
      <c r="E23" s="256" t="n">
        <v>41</v>
      </c>
      <c r="F23" s="256" t="n">
        <v>17</v>
      </c>
      <c r="G23" s="256" t="n">
        <v>10</v>
      </c>
      <c r="H23" s="256" t="n">
        <v>7</v>
      </c>
      <c r="I23" s="256" t="n">
        <v>8</v>
      </c>
      <c r="J23" s="256" t="n">
        <v>2</v>
      </c>
      <c r="K23" s="257" t="n">
        <v>0</v>
      </c>
      <c r="L23" s="259" t="n">
        <v>168</v>
      </c>
      <c r="M23" s="256" t="n">
        <v>28</v>
      </c>
      <c r="N23" s="256" t="n">
        <v>10</v>
      </c>
      <c r="O23" s="256" t="n">
        <v>8</v>
      </c>
      <c r="P23" s="256" t="n">
        <v>9</v>
      </c>
      <c r="Q23" s="257" t="n">
        <v>0</v>
      </c>
      <c r="R23" s="255"/>
    </row>
    <row r="24" customFormat="false" ht="18" hidden="false" customHeight="true" outlineLevel="0" collapsed="false">
      <c r="A24" s="19" t="s">
        <v>46</v>
      </c>
      <c r="B24" s="230" t="n">
        <v>213</v>
      </c>
      <c r="C24" s="256" t="n">
        <v>52</v>
      </c>
      <c r="D24" s="256" t="n">
        <v>60</v>
      </c>
      <c r="E24" s="256" t="n">
        <v>35</v>
      </c>
      <c r="F24" s="256" t="n">
        <v>20</v>
      </c>
      <c r="G24" s="256" t="n">
        <v>7</v>
      </c>
      <c r="H24" s="256" t="n">
        <v>20</v>
      </c>
      <c r="I24" s="256" t="n">
        <v>12</v>
      </c>
      <c r="J24" s="256" t="n">
        <v>7</v>
      </c>
      <c r="K24" s="257" t="n">
        <v>0</v>
      </c>
      <c r="L24" s="259" t="n">
        <v>136</v>
      </c>
      <c r="M24" s="256" t="n">
        <v>31</v>
      </c>
      <c r="N24" s="256" t="n">
        <v>7</v>
      </c>
      <c r="O24" s="256" t="n">
        <v>23</v>
      </c>
      <c r="P24" s="256" t="n">
        <v>15</v>
      </c>
      <c r="Q24" s="257" t="n">
        <v>1</v>
      </c>
      <c r="R24" s="255"/>
    </row>
    <row r="25" customFormat="false" ht="18" hidden="false" customHeight="true" outlineLevel="0" collapsed="false">
      <c r="A25" s="19" t="s">
        <v>47</v>
      </c>
      <c r="B25" s="230" t="n">
        <v>175</v>
      </c>
      <c r="C25" s="256" t="n">
        <v>51</v>
      </c>
      <c r="D25" s="256" t="n">
        <v>55</v>
      </c>
      <c r="E25" s="256" t="n">
        <v>39</v>
      </c>
      <c r="F25" s="256" t="n">
        <v>7</v>
      </c>
      <c r="G25" s="256" t="n">
        <v>4</v>
      </c>
      <c r="H25" s="256" t="n">
        <v>7</v>
      </c>
      <c r="I25" s="256" t="n">
        <v>10</v>
      </c>
      <c r="J25" s="256" t="n">
        <v>2</v>
      </c>
      <c r="K25" s="257" t="n">
        <v>0</v>
      </c>
      <c r="L25" s="259" t="n">
        <v>132</v>
      </c>
      <c r="M25" s="256" t="n">
        <v>20</v>
      </c>
      <c r="N25" s="256" t="n">
        <v>4</v>
      </c>
      <c r="O25" s="256" t="n">
        <v>9</v>
      </c>
      <c r="P25" s="256" t="n">
        <v>9</v>
      </c>
      <c r="Q25" s="257" t="n">
        <v>1</v>
      </c>
      <c r="R25" s="255"/>
    </row>
    <row r="26" customFormat="false" ht="18" hidden="false" customHeight="true" outlineLevel="0" collapsed="false">
      <c r="A26" s="19" t="s">
        <v>48</v>
      </c>
      <c r="B26" s="230" t="n">
        <v>197</v>
      </c>
      <c r="C26" s="256" t="n">
        <v>68</v>
      </c>
      <c r="D26" s="256" t="n">
        <v>37</v>
      </c>
      <c r="E26" s="256" t="n">
        <v>46</v>
      </c>
      <c r="F26" s="256" t="n">
        <v>18</v>
      </c>
      <c r="G26" s="256" t="n">
        <v>11</v>
      </c>
      <c r="H26" s="256" t="n">
        <v>7</v>
      </c>
      <c r="I26" s="256" t="n">
        <v>9</v>
      </c>
      <c r="J26" s="256" t="n">
        <v>1</v>
      </c>
      <c r="K26" s="257" t="n">
        <v>0</v>
      </c>
      <c r="L26" s="259" t="n">
        <v>137</v>
      </c>
      <c r="M26" s="256" t="n">
        <v>32</v>
      </c>
      <c r="N26" s="256" t="n">
        <v>11</v>
      </c>
      <c r="O26" s="256" t="n">
        <v>11</v>
      </c>
      <c r="P26" s="256" t="n">
        <v>6</v>
      </c>
      <c r="Q26" s="257" t="n">
        <v>0</v>
      </c>
      <c r="R26" s="255"/>
    </row>
    <row r="27" customFormat="false" ht="18" hidden="false" customHeight="true" outlineLevel="0" collapsed="false">
      <c r="A27" s="19" t="s">
        <v>49</v>
      </c>
      <c r="B27" s="230" t="n">
        <v>196</v>
      </c>
      <c r="C27" s="256" t="n">
        <v>66</v>
      </c>
      <c r="D27" s="256" t="n">
        <v>51</v>
      </c>
      <c r="E27" s="256" t="n">
        <v>39</v>
      </c>
      <c r="F27" s="256" t="n">
        <v>12</v>
      </c>
      <c r="G27" s="256" t="n">
        <v>3</v>
      </c>
      <c r="H27" s="256" t="n">
        <v>7</v>
      </c>
      <c r="I27" s="256" t="n">
        <v>16</v>
      </c>
      <c r="J27" s="256" t="n">
        <v>2</v>
      </c>
      <c r="K27" s="257" t="n">
        <v>0</v>
      </c>
      <c r="L27" s="259" t="n">
        <v>149</v>
      </c>
      <c r="M27" s="256" t="n">
        <v>19</v>
      </c>
      <c r="N27" s="256" t="n">
        <v>3</v>
      </c>
      <c r="O27" s="256" t="n">
        <v>9</v>
      </c>
      <c r="P27" s="256" t="n">
        <v>16</v>
      </c>
      <c r="Q27" s="257" t="n">
        <v>0</v>
      </c>
      <c r="R27" s="255"/>
    </row>
    <row r="28" customFormat="false" ht="18" hidden="false" customHeight="true" outlineLevel="0" collapsed="false">
      <c r="A28" s="19" t="s">
        <v>50</v>
      </c>
      <c r="B28" s="230" t="n">
        <v>191</v>
      </c>
      <c r="C28" s="256" t="n">
        <v>74</v>
      </c>
      <c r="D28" s="256" t="n">
        <v>46</v>
      </c>
      <c r="E28" s="256" t="n">
        <v>35</v>
      </c>
      <c r="F28" s="256" t="n">
        <v>6</v>
      </c>
      <c r="G28" s="256" t="n">
        <v>7</v>
      </c>
      <c r="H28" s="256" t="n">
        <v>9</v>
      </c>
      <c r="I28" s="256" t="n">
        <v>10</v>
      </c>
      <c r="J28" s="256" t="n">
        <v>4</v>
      </c>
      <c r="K28" s="257" t="n">
        <v>0</v>
      </c>
      <c r="L28" s="259" t="n">
        <v>144</v>
      </c>
      <c r="M28" s="256" t="n">
        <v>17</v>
      </c>
      <c r="N28" s="256" t="n">
        <v>7</v>
      </c>
      <c r="O28" s="256" t="n">
        <v>13</v>
      </c>
      <c r="P28" s="256" t="n">
        <v>8</v>
      </c>
      <c r="Q28" s="257" t="n">
        <v>2</v>
      </c>
      <c r="R28" s="255"/>
    </row>
    <row r="29" customFormat="false" ht="18" hidden="false" customHeight="true" outlineLevel="0" collapsed="false">
      <c r="A29" s="19" t="s">
        <v>51</v>
      </c>
      <c r="B29" s="230" t="n">
        <v>212</v>
      </c>
      <c r="C29" s="256" t="n">
        <v>64</v>
      </c>
      <c r="D29" s="256" t="n">
        <v>64</v>
      </c>
      <c r="E29" s="256" t="n">
        <v>46</v>
      </c>
      <c r="F29" s="256" t="n">
        <v>12</v>
      </c>
      <c r="G29" s="256" t="n">
        <v>8</v>
      </c>
      <c r="H29" s="256" t="n">
        <v>9</v>
      </c>
      <c r="I29" s="256" t="n">
        <v>7</v>
      </c>
      <c r="J29" s="256" t="n">
        <v>2</v>
      </c>
      <c r="K29" s="257" t="n">
        <v>0</v>
      </c>
      <c r="L29" s="259" t="n">
        <v>157</v>
      </c>
      <c r="M29" s="256" t="n">
        <v>29</v>
      </c>
      <c r="N29" s="256" t="n">
        <v>8</v>
      </c>
      <c r="O29" s="256" t="n">
        <v>11</v>
      </c>
      <c r="P29" s="256" t="n">
        <v>7</v>
      </c>
      <c r="Q29" s="257" t="n">
        <v>0</v>
      </c>
      <c r="R29" s="255"/>
    </row>
    <row r="30" customFormat="false" ht="18" hidden="false" customHeight="true" outlineLevel="0" collapsed="false">
      <c r="A30" s="19" t="s">
        <v>52</v>
      </c>
      <c r="B30" s="230" t="n">
        <v>199</v>
      </c>
      <c r="C30" s="256" t="n">
        <v>74</v>
      </c>
      <c r="D30" s="256" t="n">
        <v>57</v>
      </c>
      <c r="E30" s="256" t="n">
        <v>34</v>
      </c>
      <c r="F30" s="256" t="n">
        <v>10</v>
      </c>
      <c r="G30" s="256" t="n">
        <v>9</v>
      </c>
      <c r="H30" s="256" t="n">
        <v>2</v>
      </c>
      <c r="I30" s="256" t="n">
        <v>11</v>
      </c>
      <c r="J30" s="256" t="n">
        <v>2</v>
      </c>
      <c r="K30" s="257" t="n">
        <v>0</v>
      </c>
      <c r="L30" s="259" t="n">
        <v>159</v>
      </c>
      <c r="M30" s="256" t="n">
        <v>16</v>
      </c>
      <c r="N30" s="256" t="n">
        <v>9</v>
      </c>
      <c r="O30" s="256" t="n">
        <v>7</v>
      </c>
      <c r="P30" s="256" t="n">
        <v>8</v>
      </c>
      <c r="Q30" s="257" t="n">
        <v>0</v>
      </c>
      <c r="R30" s="255"/>
    </row>
    <row r="31" customFormat="false" ht="18" hidden="false" customHeight="true" outlineLevel="0" collapsed="false">
      <c r="A31" s="19" t="s">
        <v>53</v>
      </c>
      <c r="B31" s="230" t="n">
        <v>190</v>
      </c>
      <c r="C31" s="256" t="n">
        <v>51</v>
      </c>
      <c r="D31" s="256" t="n">
        <v>59</v>
      </c>
      <c r="E31" s="256" t="n">
        <v>35</v>
      </c>
      <c r="F31" s="256" t="n">
        <v>8</v>
      </c>
      <c r="G31" s="256" t="n">
        <v>11</v>
      </c>
      <c r="H31" s="256" t="n">
        <v>14</v>
      </c>
      <c r="I31" s="256" t="n">
        <v>9</v>
      </c>
      <c r="J31" s="256" t="n">
        <v>3</v>
      </c>
      <c r="K31" s="257" t="n">
        <v>0</v>
      </c>
      <c r="L31" s="259" t="n">
        <v>134</v>
      </c>
      <c r="M31" s="256" t="n">
        <v>19</v>
      </c>
      <c r="N31" s="256" t="n">
        <v>11</v>
      </c>
      <c r="O31" s="256" t="n">
        <v>16</v>
      </c>
      <c r="P31" s="256" t="n">
        <v>10</v>
      </c>
      <c r="Q31" s="257" t="n">
        <v>0</v>
      </c>
      <c r="R31" s="255"/>
    </row>
    <row r="32" customFormat="false" ht="18" hidden="false" customHeight="true" outlineLevel="0" collapsed="false">
      <c r="A32" s="19" t="s">
        <v>54</v>
      </c>
      <c r="B32" s="230" t="n">
        <v>175</v>
      </c>
      <c r="C32" s="256" t="n">
        <v>49</v>
      </c>
      <c r="D32" s="256" t="n">
        <v>49</v>
      </c>
      <c r="E32" s="256" t="n">
        <v>40</v>
      </c>
      <c r="F32" s="256" t="n">
        <v>14</v>
      </c>
      <c r="G32" s="256" t="n">
        <v>4</v>
      </c>
      <c r="H32" s="256" t="n">
        <v>2</v>
      </c>
      <c r="I32" s="256" t="n">
        <v>16</v>
      </c>
      <c r="J32" s="256" t="n">
        <v>1</v>
      </c>
      <c r="K32" s="257" t="n">
        <v>0</v>
      </c>
      <c r="L32" s="259" t="n">
        <v>126</v>
      </c>
      <c r="M32" s="256" t="n">
        <v>26</v>
      </c>
      <c r="N32" s="256" t="n">
        <v>4</v>
      </c>
      <c r="O32" s="256" t="n">
        <v>7</v>
      </c>
      <c r="P32" s="256" t="n">
        <v>12</v>
      </c>
      <c r="Q32" s="257" t="n">
        <v>0</v>
      </c>
      <c r="R32" s="255"/>
    </row>
    <row r="33" customFormat="false" ht="18" hidden="false" customHeight="true" outlineLevel="0" collapsed="false">
      <c r="A33" s="19" t="s">
        <v>55</v>
      </c>
      <c r="B33" s="230" t="n">
        <v>171</v>
      </c>
      <c r="C33" s="256" t="n">
        <v>56</v>
      </c>
      <c r="D33" s="256" t="n">
        <v>48</v>
      </c>
      <c r="E33" s="256" t="n">
        <v>28</v>
      </c>
      <c r="F33" s="256" t="n">
        <v>12</v>
      </c>
      <c r="G33" s="256" t="n">
        <v>7</v>
      </c>
      <c r="H33" s="256" t="n">
        <v>7</v>
      </c>
      <c r="I33" s="256" t="n">
        <v>9</v>
      </c>
      <c r="J33" s="256" t="n">
        <v>4</v>
      </c>
      <c r="K33" s="257" t="n">
        <v>0</v>
      </c>
      <c r="L33" s="259" t="n">
        <v>122</v>
      </c>
      <c r="M33" s="256" t="n">
        <v>22</v>
      </c>
      <c r="N33" s="256" t="n">
        <v>7</v>
      </c>
      <c r="O33" s="256" t="n">
        <v>9</v>
      </c>
      <c r="P33" s="256" t="n">
        <v>11</v>
      </c>
      <c r="Q33" s="257" t="n">
        <v>0</v>
      </c>
      <c r="R33" s="255"/>
    </row>
    <row r="34" customFormat="false" ht="18" hidden="false" customHeight="true" outlineLevel="0" collapsed="false">
      <c r="A34" s="19" t="s">
        <v>56</v>
      </c>
      <c r="B34" s="230" t="n">
        <v>192</v>
      </c>
      <c r="C34" s="256" t="n">
        <v>58</v>
      </c>
      <c r="D34" s="256" t="n">
        <v>52</v>
      </c>
      <c r="E34" s="256" t="n">
        <v>38</v>
      </c>
      <c r="F34" s="256" t="n">
        <v>13</v>
      </c>
      <c r="G34" s="256" t="n">
        <v>8</v>
      </c>
      <c r="H34" s="256" t="n">
        <v>7</v>
      </c>
      <c r="I34" s="256" t="n">
        <v>11</v>
      </c>
      <c r="J34" s="256" t="n">
        <v>5</v>
      </c>
      <c r="K34" s="257" t="n">
        <v>0</v>
      </c>
      <c r="L34" s="259" t="n">
        <v>136</v>
      </c>
      <c r="M34" s="256" t="n">
        <v>25</v>
      </c>
      <c r="N34" s="256" t="n">
        <v>8</v>
      </c>
      <c r="O34" s="256" t="n">
        <v>12</v>
      </c>
      <c r="P34" s="256" t="n">
        <v>11</v>
      </c>
      <c r="Q34" s="257" t="n">
        <v>0</v>
      </c>
      <c r="R34" s="255"/>
    </row>
    <row r="35" customFormat="false" ht="18" hidden="false" customHeight="true" outlineLevel="0" collapsed="false">
      <c r="A35" s="19" t="s">
        <v>57</v>
      </c>
      <c r="B35" s="230" t="n">
        <v>180</v>
      </c>
      <c r="C35" s="256" t="n">
        <v>51</v>
      </c>
      <c r="D35" s="256" t="n">
        <v>57</v>
      </c>
      <c r="E35" s="256" t="n">
        <v>26</v>
      </c>
      <c r="F35" s="256" t="n">
        <v>12</v>
      </c>
      <c r="G35" s="256" t="n">
        <v>8</v>
      </c>
      <c r="H35" s="256" t="n">
        <v>9</v>
      </c>
      <c r="I35" s="256" t="n">
        <v>11</v>
      </c>
      <c r="J35" s="256" t="n">
        <v>6</v>
      </c>
      <c r="K35" s="257" t="n">
        <v>0</v>
      </c>
      <c r="L35" s="259" t="n">
        <v>124</v>
      </c>
      <c r="M35" s="256" t="n">
        <v>22</v>
      </c>
      <c r="N35" s="256" t="n">
        <v>8</v>
      </c>
      <c r="O35" s="256" t="n">
        <v>10</v>
      </c>
      <c r="P35" s="256" t="n">
        <v>16</v>
      </c>
      <c r="Q35" s="257" t="n">
        <v>0</v>
      </c>
      <c r="R35" s="255"/>
    </row>
    <row r="36" customFormat="false" ht="18" hidden="false" customHeight="true" outlineLevel="0" collapsed="false">
      <c r="A36" s="19" t="s">
        <v>58</v>
      </c>
      <c r="B36" s="230" t="n">
        <v>145</v>
      </c>
      <c r="C36" s="256" t="n">
        <v>53</v>
      </c>
      <c r="D36" s="256" t="n">
        <v>44</v>
      </c>
      <c r="E36" s="256" t="n">
        <v>19</v>
      </c>
      <c r="F36" s="256" t="n">
        <v>7</v>
      </c>
      <c r="G36" s="256" t="n">
        <v>10</v>
      </c>
      <c r="H36" s="256" t="n">
        <v>5</v>
      </c>
      <c r="I36" s="256" t="n">
        <v>3</v>
      </c>
      <c r="J36" s="256" t="n">
        <v>4</v>
      </c>
      <c r="K36" s="257" t="n">
        <v>0</v>
      </c>
      <c r="L36" s="259" t="n">
        <v>110</v>
      </c>
      <c r="M36" s="256" t="n">
        <v>13</v>
      </c>
      <c r="N36" s="256" t="n">
        <v>10</v>
      </c>
      <c r="O36" s="256" t="n">
        <v>5</v>
      </c>
      <c r="P36" s="256" t="n">
        <v>7</v>
      </c>
      <c r="Q36" s="257" t="n">
        <v>0</v>
      </c>
      <c r="R36" s="255"/>
    </row>
    <row r="37" customFormat="false" ht="18" hidden="false" customHeight="true" outlineLevel="0" collapsed="false">
      <c r="A37" s="19" t="s">
        <v>178</v>
      </c>
      <c r="B37" s="230" t="n">
        <v>175</v>
      </c>
      <c r="C37" s="256" t="n">
        <v>52</v>
      </c>
      <c r="D37" s="256" t="n">
        <v>49</v>
      </c>
      <c r="E37" s="256" t="n">
        <v>28</v>
      </c>
      <c r="F37" s="256" t="n">
        <v>15</v>
      </c>
      <c r="G37" s="256" t="n">
        <v>11</v>
      </c>
      <c r="H37" s="256" t="n">
        <v>10</v>
      </c>
      <c r="I37" s="256" t="n">
        <v>9</v>
      </c>
      <c r="J37" s="256" t="n">
        <v>1</v>
      </c>
      <c r="K37" s="257" t="n">
        <v>0</v>
      </c>
      <c r="L37" s="259" t="n">
        <v>114</v>
      </c>
      <c r="M37" s="256" t="n">
        <v>30</v>
      </c>
      <c r="N37" s="256" t="n">
        <v>11</v>
      </c>
      <c r="O37" s="256" t="n">
        <v>10</v>
      </c>
      <c r="P37" s="256" t="n">
        <v>10</v>
      </c>
      <c r="Q37" s="257" t="n">
        <v>0</v>
      </c>
      <c r="R37" s="255"/>
    </row>
    <row r="38" customFormat="false" ht="18" hidden="false" customHeight="true" outlineLevel="0" collapsed="false">
      <c r="A38" s="19" t="s">
        <v>179</v>
      </c>
      <c r="B38" s="230" t="n">
        <v>160</v>
      </c>
      <c r="C38" s="256" t="n">
        <v>51</v>
      </c>
      <c r="D38" s="256" t="n">
        <v>40</v>
      </c>
      <c r="E38" s="256" t="n">
        <v>33</v>
      </c>
      <c r="F38" s="256" t="n">
        <v>9</v>
      </c>
      <c r="G38" s="256" t="n">
        <v>7</v>
      </c>
      <c r="H38" s="256" t="n">
        <v>6</v>
      </c>
      <c r="I38" s="256" t="n">
        <v>8</v>
      </c>
      <c r="J38" s="256" t="n">
        <v>6</v>
      </c>
      <c r="K38" s="257" t="n">
        <v>0</v>
      </c>
      <c r="L38" s="259" t="n">
        <v>105</v>
      </c>
      <c r="M38" s="256" t="n">
        <v>27</v>
      </c>
      <c r="N38" s="256" t="n">
        <v>7</v>
      </c>
      <c r="O38" s="256" t="n">
        <v>10</v>
      </c>
      <c r="P38" s="256" t="n">
        <v>10</v>
      </c>
      <c r="Q38" s="257" t="n">
        <v>0</v>
      </c>
      <c r="R38" s="255"/>
    </row>
    <row r="39" customFormat="false" ht="18" hidden="false" customHeight="true" outlineLevel="0" collapsed="false">
      <c r="A39" s="19" t="s">
        <v>181</v>
      </c>
      <c r="B39" s="230" t="n">
        <v>108</v>
      </c>
      <c r="C39" s="256" t="n">
        <v>41</v>
      </c>
      <c r="D39" s="256" t="n">
        <v>21</v>
      </c>
      <c r="E39" s="256" t="n">
        <v>15</v>
      </c>
      <c r="F39" s="256" t="n">
        <v>10</v>
      </c>
      <c r="G39" s="256" t="n">
        <v>8</v>
      </c>
      <c r="H39" s="256" t="n">
        <v>5</v>
      </c>
      <c r="I39" s="256" t="n">
        <v>6</v>
      </c>
      <c r="J39" s="256" t="n">
        <v>2</v>
      </c>
      <c r="K39" s="257" t="n">
        <v>0</v>
      </c>
      <c r="L39" s="259" t="n">
        <v>70</v>
      </c>
      <c r="M39" s="256" t="n">
        <v>17</v>
      </c>
      <c r="N39" s="256" t="n">
        <v>8</v>
      </c>
      <c r="O39" s="256" t="n">
        <v>6</v>
      </c>
      <c r="P39" s="256" t="n">
        <v>7</v>
      </c>
      <c r="Q39" s="257" t="n">
        <v>0</v>
      </c>
      <c r="R39" s="255"/>
    </row>
    <row r="40" customFormat="false" ht="18" hidden="false" customHeight="true" outlineLevel="0" collapsed="false">
      <c r="A40" s="19" t="s">
        <v>62</v>
      </c>
      <c r="B40" s="230" t="n">
        <v>178</v>
      </c>
      <c r="C40" s="256" t="n">
        <v>62</v>
      </c>
      <c r="D40" s="256" t="n">
        <v>56</v>
      </c>
      <c r="E40" s="256" t="n">
        <v>25</v>
      </c>
      <c r="F40" s="256" t="n">
        <v>10</v>
      </c>
      <c r="G40" s="256" t="n">
        <v>8</v>
      </c>
      <c r="H40" s="256" t="n">
        <v>10</v>
      </c>
      <c r="I40" s="256" t="n">
        <v>5</v>
      </c>
      <c r="J40" s="256" t="n">
        <v>2</v>
      </c>
      <c r="K40" s="257" t="n">
        <v>0</v>
      </c>
      <c r="L40" s="259" t="n">
        <v>133</v>
      </c>
      <c r="M40" s="256" t="n">
        <v>20</v>
      </c>
      <c r="N40" s="256" t="n">
        <v>8</v>
      </c>
      <c r="O40" s="256" t="n">
        <v>13</v>
      </c>
      <c r="P40" s="256" t="n">
        <v>4</v>
      </c>
      <c r="Q40" s="257" t="n">
        <v>0</v>
      </c>
      <c r="R40" s="255"/>
    </row>
    <row r="41" customFormat="false" ht="18" hidden="false" customHeight="true" outlineLevel="0" collapsed="false">
      <c r="A41" s="94" t="s">
        <v>63</v>
      </c>
      <c r="B41" s="238" t="n">
        <f aca="false">SUM(C41:K41)</f>
        <v>138</v>
      </c>
      <c r="C41" s="260" t="n">
        <f aca="false">'[3]■8-自然'!$C$8</f>
        <v>40</v>
      </c>
      <c r="D41" s="260" t="n">
        <f aca="false">'[3]■8-自然'!$D$8</f>
        <v>45</v>
      </c>
      <c r="E41" s="260" t="n">
        <f aca="false">'[3]■8-自然'!$E$8</f>
        <v>27</v>
      </c>
      <c r="F41" s="260" t="n">
        <f aca="false">'[3]■8-自然'!$F$8</f>
        <v>7</v>
      </c>
      <c r="G41" s="260" t="n">
        <f aca="false">'[3]■8-自然'!$G$8</f>
        <v>5</v>
      </c>
      <c r="H41" s="260" t="n">
        <f aca="false">'[3]■8-自然'!$H$8</f>
        <v>7</v>
      </c>
      <c r="I41" s="260" t="n">
        <f aca="false">'[3]■8-自然'!$I$8</f>
        <v>6</v>
      </c>
      <c r="J41" s="260" t="n">
        <f aca="false">'[3]■8-自然'!$J$8</f>
        <v>0</v>
      </c>
      <c r="K41" s="261" t="n">
        <f aca="false">'[3]■8-自然'!$K$8</f>
        <v>1</v>
      </c>
      <c r="L41" s="262" t="n">
        <f aca="false">'[3]■8-自然'!$L$8</f>
        <v>105</v>
      </c>
      <c r="M41" s="260" t="n">
        <f aca="false">'[3]■8-自然'!$M$8</f>
        <v>14</v>
      </c>
      <c r="N41" s="260" t="n">
        <f aca="false">'[3]■8-自然'!$N$8</f>
        <v>5</v>
      </c>
      <c r="O41" s="260" t="n">
        <f aca="false">'[3]■8-自然'!$O$8</f>
        <v>8</v>
      </c>
      <c r="P41" s="260" t="n">
        <f aca="false">'[3]■8-自然'!$P$8</f>
        <v>5</v>
      </c>
      <c r="Q41" s="261" t="n">
        <f aca="false">'[3]■8-自然'!$Q$8</f>
        <v>0</v>
      </c>
      <c r="R41" s="255"/>
    </row>
    <row r="42" customFormat="false" ht="18" hidden="false" customHeight="true" outlineLevel="0" collapsed="false">
      <c r="A42" s="127"/>
      <c r="B42" s="241" t="s">
        <v>138</v>
      </c>
      <c r="C42" s="241"/>
      <c r="D42" s="241"/>
      <c r="E42" s="241"/>
      <c r="F42" s="241"/>
      <c r="G42" s="241"/>
      <c r="H42" s="241"/>
      <c r="I42" s="241"/>
      <c r="J42" s="241"/>
      <c r="K42" s="241"/>
      <c r="L42" s="241"/>
      <c r="M42" s="241"/>
      <c r="N42" s="241"/>
      <c r="O42" s="241"/>
      <c r="P42" s="241"/>
      <c r="Q42" s="241"/>
      <c r="R42" s="228"/>
    </row>
    <row r="43" customFormat="false" ht="18" hidden="true" customHeight="true" outlineLevel="0" collapsed="false">
      <c r="A43" s="19" t="s">
        <v>30</v>
      </c>
      <c r="B43" s="243" t="n">
        <v>100</v>
      </c>
      <c r="C43" s="243" t="n">
        <v>32.0964749536178</v>
      </c>
      <c r="D43" s="243" t="n">
        <v>21.5213358070501</v>
      </c>
      <c r="E43" s="243" t="n">
        <v>18.7384044526902</v>
      </c>
      <c r="F43" s="243" t="n">
        <v>9.09090909090909</v>
      </c>
      <c r="G43" s="243" t="n">
        <v>4.63821892393321</v>
      </c>
      <c r="H43" s="243" t="n">
        <v>5.1948051948052</v>
      </c>
      <c r="I43" s="243" t="n">
        <v>5.93692022263451</v>
      </c>
      <c r="J43" s="243" t="n">
        <v>2.78293135435993</v>
      </c>
      <c r="K43" s="244" t="n">
        <v>0</v>
      </c>
      <c r="L43" s="245" t="n">
        <f aca="false">L8/$B8*100</f>
        <v>81.4471243042672</v>
      </c>
      <c r="M43" s="245" t="n">
        <f aca="false">M8/$B8*100</f>
        <v>0</v>
      </c>
      <c r="N43" s="243" t="n">
        <v>4.63821892393321</v>
      </c>
      <c r="O43" s="243" t="n">
        <v>7.05009276437848</v>
      </c>
      <c r="P43" s="243" t="n">
        <v>6.67903525046382</v>
      </c>
      <c r="Q43" s="244" t="n">
        <v>0.185528756957328</v>
      </c>
      <c r="R43" s="234"/>
    </row>
    <row r="44" customFormat="false" ht="18" hidden="true" customHeight="true" outlineLevel="0" collapsed="false">
      <c r="A44" s="32" t="s">
        <v>86</v>
      </c>
      <c r="B44" s="243" t="n">
        <v>100</v>
      </c>
      <c r="C44" s="243" t="n">
        <v>33.4745762711864</v>
      </c>
      <c r="D44" s="243" t="n">
        <v>24.5762711864407</v>
      </c>
      <c r="E44" s="243" t="n">
        <v>15.6779661016949</v>
      </c>
      <c r="F44" s="243" t="n">
        <v>9.95762711864407</v>
      </c>
      <c r="G44" s="243" t="n">
        <v>6.14406779661017</v>
      </c>
      <c r="H44" s="243" t="n">
        <v>3.8135593220339</v>
      </c>
      <c r="I44" s="243" t="n">
        <v>2.96610169491525</v>
      </c>
      <c r="J44" s="243" t="n">
        <v>3.38983050847458</v>
      </c>
      <c r="K44" s="244" t="n">
        <v>0</v>
      </c>
      <c r="L44" s="245" t="n">
        <f aca="false">L9/$B9*100</f>
        <v>83.6864406779661</v>
      </c>
      <c r="M44" s="245" t="n">
        <f aca="false">M9/$B9*100</f>
        <v>0</v>
      </c>
      <c r="N44" s="243" t="n">
        <v>6.14406779661017</v>
      </c>
      <c r="O44" s="243" t="n">
        <v>4.44915254237288</v>
      </c>
      <c r="P44" s="243" t="n">
        <v>5.50847457627119</v>
      </c>
      <c r="Q44" s="244" t="n">
        <v>0.211864406779661</v>
      </c>
    </row>
    <row r="45" customFormat="false" ht="18" hidden="true" customHeight="true" outlineLevel="0" collapsed="false">
      <c r="A45" s="32" t="s">
        <v>87</v>
      </c>
      <c r="B45" s="243" t="n">
        <v>100</v>
      </c>
      <c r="C45" s="243" t="n">
        <v>28.8248337028825</v>
      </c>
      <c r="D45" s="243" t="n">
        <v>27.4944567627494</v>
      </c>
      <c r="E45" s="243" t="n">
        <v>18.8470066518847</v>
      </c>
      <c r="F45" s="243" t="n">
        <v>7.53880266075388</v>
      </c>
      <c r="G45" s="243" t="n">
        <v>4.65631929046563</v>
      </c>
      <c r="H45" s="243" t="n">
        <v>4.43458980044346</v>
      </c>
      <c r="I45" s="243" t="n">
        <v>5.98669623059867</v>
      </c>
      <c r="J45" s="243" t="n">
        <v>2.21729490022173</v>
      </c>
      <c r="K45" s="244" t="n">
        <v>0</v>
      </c>
      <c r="L45" s="245" t="n">
        <f aca="false">L10/$B10*100</f>
        <v>82.7050997782705</v>
      </c>
      <c r="M45" s="245" t="n">
        <f aca="false">M10/$B10*100</f>
        <v>0</v>
      </c>
      <c r="N45" s="243" t="n">
        <v>4.65631929046563</v>
      </c>
      <c r="O45" s="243" t="n">
        <v>5.09977827050998</v>
      </c>
      <c r="P45" s="243" t="n">
        <v>7.09534368070954</v>
      </c>
      <c r="Q45" s="244" t="n">
        <v>0.443458980044346</v>
      </c>
    </row>
    <row r="46" customFormat="false" ht="18" hidden="true" customHeight="true" outlineLevel="0" collapsed="false">
      <c r="A46" s="32" t="s">
        <v>88</v>
      </c>
      <c r="B46" s="243" t="n">
        <v>100</v>
      </c>
      <c r="C46" s="243" t="n">
        <v>26.0387811634349</v>
      </c>
      <c r="D46" s="243" t="n">
        <v>29.9168975069252</v>
      </c>
      <c r="E46" s="243" t="n">
        <v>19.3905817174515</v>
      </c>
      <c r="F46" s="243" t="n">
        <v>8.03324099722992</v>
      </c>
      <c r="G46" s="243" t="n">
        <v>5.26315789473684</v>
      </c>
      <c r="H46" s="243" t="n">
        <v>2.77008310249307</v>
      </c>
      <c r="I46" s="243" t="n">
        <v>6.09418282548477</v>
      </c>
      <c r="J46" s="243" t="n">
        <v>2.49307479224377</v>
      </c>
      <c r="K46" s="244" t="n">
        <v>0</v>
      </c>
      <c r="L46" s="246" t="n">
        <f aca="false">L11/$B11*100</f>
        <v>83.3795013850416</v>
      </c>
      <c r="M46" s="246" t="n">
        <f aca="false">M11/$B11*100</f>
        <v>0</v>
      </c>
      <c r="N46" s="243" t="n">
        <v>5.26315789473684</v>
      </c>
      <c r="O46" s="243" t="n">
        <v>4.15512465373961</v>
      </c>
      <c r="P46" s="243" t="n">
        <v>6.92520775623269</v>
      </c>
      <c r="Q46" s="244" t="n">
        <v>0.277008310249308</v>
      </c>
    </row>
    <row r="47" customFormat="false" ht="18" hidden="true" customHeight="true" outlineLevel="0" collapsed="false">
      <c r="A47" s="19" t="s">
        <v>34</v>
      </c>
      <c r="B47" s="243" t="n">
        <v>100</v>
      </c>
      <c r="C47" s="243" t="n">
        <v>22.2543352601156</v>
      </c>
      <c r="D47" s="243" t="n">
        <v>31.5028901734104</v>
      </c>
      <c r="E47" s="243" t="n">
        <v>18.7861271676301</v>
      </c>
      <c r="F47" s="243" t="n">
        <v>6.9364161849711</v>
      </c>
      <c r="G47" s="243" t="n">
        <v>5.20231213872832</v>
      </c>
      <c r="H47" s="243" t="n">
        <v>5.49132947976879</v>
      </c>
      <c r="I47" s="243" t="n">
        <v>7.22543352601156</v>
      </c>
      <c r="J47" s="243" t="n">
        <v>2.60115606936416</v>
      </c>
      <c r="K47" s="244" t="n">
        <v>0</v>
      </c>
      <c r="L47" s="246" t="n">
        <f aca="false">L12/$B12*100</f>
        <v>79.4797687861272</v>
      </c>
      <c r="M47" s="246" t="n">
        <f aca="false">M12/$B12*100</f>
        <v>0</v>
      </c>
      <c r="N47" s="243" t="n">
        <v>5.20231213872832</v>
      </c>
      <c r="O47" s="243" t="n">
        <v>7.51445086705202</v>
      </c>
      <c r="P47" s="243" t="n">
        <v>7.80346820809249</v>
      </c>
      <c r="Q47" s="244" t="n">
        <v>0</v>
      </c>
    </row>
    <row r="48" customFormat="false" ht="18" hidden="true" customHeight="true" outlineLevel="0" collapsed="false">
      <c r="A48" s="19" t="s">
        <v>35</v>
      </c>
      <c r="B48" s="243" t="n">
        <v>100</v>
      </c>
      <c r="C48" s="243" t="n">
        <v>26.0651629072682</v>
      </c>
      <c r="D48" s="243" t="n">
        <v>29.0726817042607</v>
      </c>
      <c r="E48" s="243" t="n">
        <v>20.5513784461153</v>
      </c>
      <c r="F48" s="243" t="n">
        <v>7.26817042606516</v>
      </c>
      <c r="G48" s="243" t="n">
        <v>5.51378446115288</v>
      </c>
      <c r="H48" s="243" t="n">
        <v>4.76190476190476</v>
      </c>
      <c r="I48" s="243" t="n">
        <v>4.76190476190476</v>
      </c>
      <c r="J48" s="243" t="n">
        <v>1.75438596491228</v>
      </c>
      <c r="K48" s="244" t="n">
        <v>0.25062656641604</v>
      </c>
      <c r="L48" s="246" t="n">
        <f aca="false">L13/$B13*100</f>
        <v>82.9573934837093</v>
      </c>
      <c r="M48" s="246" t="n">
        <f aca="false">M13/$B13*100</f>
        <v>0</v>
      </c>
      <c r="N48" s="243" t="n">
        <v>5.51378446115288</v>
      </c>
      <c r="O48" s="243" t="n">
        <v>6.265664160401</v>
      </c>
      <c r="P48" s="243" t="n">
        <v>5.0125313283208</v>
      </c>
      <c r="Q48" s="244" t="n">
        <v>0</v>
      </c>
    </row>
    <row r="49" customFormat="false" ht="18" hidden="true" customHeight="true" outlineLevel="0" collapsed="false">
      <c r="A49" s="19" t="s">
        <v>36</v>
      </c>
      <c r="B49" s="243" t="n">
        <v>100</v>
      </c>
      <c r="C49" s="243" t="n">
        <v>29.9382716049383</v>
      </c>
      <c r="D49" s="243" t="n">
        <v>31.4814814814815</v>
      </c>
      <c r="E49" s="243" t="n">
        <v>16.9753086419753</v>
      </c>
      <c r="F49" s="243" t="n">
        <v>4.93827160493827</v>
      </c>
      <c r="G49" s="243" t="n">
        <v>3.7037037037037</v>
      </c>
      <c r="H49" s="243" t="n">
        <v>6.17283950617284</v>
      </c>
      <c r="I49" s="243" t="n">
        <v>3.7037037037037</v>
      </c>
      <c r="J49" s="243" t="n">
        <v>3.08641975308642</v>
      </c>
      <c r="K49" s="244" t="n">
        <v>0</v>
      </c>
      <c r="L49" s="246" t="n">
        <f aca="false">L14/$B14*100</f>
        <v>83.3333333333333</v>
      </c>
      <c r="M49" s="246" t="n">
        <f aca="false">M14/$B14*100</f>
        <v>0</v>
      </c>
      <c r="N49" s="243" t="n">
        <v>3.7037037037037</v>
      </c>
      <c r="O49" s="243" t="n">
        <v>8.02469135802469</v>
      </c>
      <c r="P49" s="243" t="n">
        <v>4.32098765432099</v>
      </c>
      <c r="Q49" s="244" t="n">
        <v>0.617283950617284</v>
      </c>
    </row>
    <row r="50" customFormat="false" ht="18" hidden="true" customHeight="true" outlineLevel="0" collapsed="false">
      <c r="A50" s="19" t="s">
        <v>37</v>
      </c>
      <c r="B50" s="243" t="n">
        <v>100</v>
      </c>
      <c r="C50" s="243" t="n">
        <v>30.4615384615385</v>
      </c>
      <c r="D50" s="243" t="n">
        <v>28.9230769230769</v>
      </c>
      <c r="E50" s="243" t="n">
        <v>17.2307692307692</v>
      </c>
      <c r="F50" s="243" t="n">
        <v>5.53846153846154</v>
      </c>
      <c r="G50" s="243" t="n">
        <v>5.84615384615385</v>
      </c>
      <c r="H50" s="243" t="n">
        <v>5.84615384615385</v>
      </c>
      <c r="I50" s="243" t="n">
        <v>4.92307692307692</v>
      </c>
      <c r="J50" s="243" t="n">
        <v>1.23076923076923</v>
      </c>
      <c r="K50" s="244" t="n">
        <v>0</v>
      </c>
      <c r="L50" s="246" t="n">
        <f aca="false">L15/$B15*100</f>
        <v>82.1538461538462</v>
      </c>
      <c r="M50" s="246" t="n">
        <f aca="false">M15/$B15*100</f>
        <v>0</v>
      </c>
      <c r="N50" s="243" t="n">
        <v>5.84615384615385</v>
      </c>
      <c r="O50" s="243" t="n">
        <v>7.07692307692308</v>
      </c>
      <c r="P50" s="243" t="n">
        <v>4.92307692307692</v>
      </c>
      <c r="Q50" s="244" t="n">
        <v>0</v>
      </c>
    </row>
    <row r="51" customFormat="false" ht="18" hidden="true" customHeight="true" outlineLevel="0" collapsed="false">
      <c r="A51" s="19" t="s">
        <v>177</v>
      </c>
      <c r="B51" s="243" t="n">
        <v>100</v>
      </c>
      <c r="C51" s="243" t="n">
        <v>29.3286219081272</v>
      </c>
      <c r="D51" s="243" t="n">
        <v>30.7420494699647</v>
      </c>
      <c r="E51" s="243" t="n">
        <v>19.0812720848057</v>
      </c>
      <c r="F51" s="243" t="n">
        <v>5.65371024734982</v>
      </c>
      <c r="G51" s="243" t="n">
        <v>4.59363957597173</v>
      </c>
      <c r="H51" s="243" t="n">
        <v>4.59363957597173</v>
      </c>
      <c r="I51" s="243" t="n">
        <v>5.30035335689046</v>
      </c>
      <c r="J51" s="243" t="n">
        <v>0.706713780918728</v>
      </c>
      <c r="K51" s="244" t="n">
        <v>0</v>
      </c>
      <c r="L51" s="246" t="n">
        <f aca="false">L16/$B16*100</f>
        <v>84.8056537102474</v>
      </c>
      <c r="M51" s="246" t="n">
        <f aca="false">M16/$B16*100</f>
        <v>0</v>
      </c>
      <c r="N51" s="243" t="n">
        <v>4.59363957597173</v>
      </c>
      <c r="O51" s="243" t="n">
        <v>6.36042402826855</v>
      </c>
      <c r="P51" s="243" t="n">
        <v>4.24028268551237</v>
      </c>
      <c r="Q51" s="244" t="n">
        <v>0</v>
      </c>
    </row>
    <row r="52" customFormat="false" ht="18" hidden="true" customHeight="true" outlineLevel="0" collapsed="false">
      <c r="A52" s="19" t="s">
        <v>39</v>
      </c>
      <c r="B52" s="243" t="n">
        <v>100</v>
      </c>
      <c r="C52" s="243" t="n">
        <v>24.1258741258741</v>
      </c>
      <c r="D52" s="243" t="n">
        <v>30.0699300699301</v>
      </c>
      <c r="E52" s="243" t="n">
        <v>23.7762237762238</v>
      </c>
      <c r="F52" s="243" t="n">
        <v>4.54545454545455</v>
      </c>
      <c r="G52" s="243" t="n">
        <v>7.34265734265734</v>
      </c>
      <c r="H52" s="243" t="n">
        <v>5.24475524475525</v>
      </c>
      <c r="I52" s="243" t="n">
        <v>3.4965034965035</v>
      </c>
      <c r="J52" s="243" t="n">
        <v>1.3986013986014</v>
      </c>
      <c r="K52" s="244" t="n">
        <v>0</v>
      </c>
      <c r="L52" s="246" t="n">
        <f aca="false">L17/$B17*100</f>
        <v>82.5174825174825</v>
      </c>
      <c r="M52" s="246" t="n">
        <f aca="false">M17/$B17*100</f>
        <v>0</v>
      </c>
      <c r="N52" s="243" t="n">
        <v>7.34265734265734</v>
      </c>
      <c r="O52" s="243" t="n">
        <v>5.94405594405594</v>
      </c>
      <c r="P52" s="243" t="n">
        <v>4.1958041958042</v>
      </c>
      <c r="Q52" s="244" t="n">
        <v>0</v>
      </c>
    </row>
    <row r="53" customFormat="false" ht="18" hidden="true" customHeight="true" outlineLevel="0" collapsed="false">
      <c r="A53" s="19" t="s">
        <v>40</v>
      </c>
      <c r="B53" s="243" t="n">
        <v>100</v>
      </c>
      <c r="C53" s="243" t="n">
        <v>26.6666666666667</v>
      </c>
      <c r="D53" s="243" t="n">
        <v>33.75</v>
      </c>
      <c r="E53" s="243" t="n">
        <v>20</v>
      </c>
      <c r="F53" s="243" t="n">
        <v>5.83333333333333</v>
      </c>
      <c r="G53" s="243" t="n">
        <v>4.16666666666667</v>
      </c>
      <c r="H53" s="243" t="n">
        <v>4.16666666666667</v>
      </c>
      <c r="I53" s="243" t="n">
        <v>4.16666666666667</v>
      </c>
      <c r="J53" s="243" t="n">
        <v>1.25</v>
      </c>
      <c r="K53" s="244" t="n">
        <v>0</v>
      </c>
      <c r="L53" s="247" t="n">
        <v>72.5</v>
      </c>
      <c r="M53" s="243" t="n">
        <v>13.75</v>
      </c>
      <c r="N53" s="243" t="n">
        <v>4.16666666666667</v>
      </c>
      <c r="O53" s="243" t="n">
        <v>5.83333333333333</v>
      </c>
      <c r="P53" s="243" t="n">
        <v>3.33333333333333</v>
      </c>
      <c r="Q53" s="244" t="n">
        <v>0.416666666666667</v>
      </c>
    </row>
    <row r="54" customFormat="false" ht="18" hidden="true" customHeight="true" outlineLevel="0" collapsed="false">
      <c r="A54" s="19" t="s">
        <v>41</v>
      </c>
      <c r="B54" s="243" t="n">
        <v>100</v>
      </c>
      <c r="C54" s="243" t="n">
        <v>27.3858921161826</v>
      </c>
      <c r="D54" s="243" t="n">
        <v>31.5352697095436</v>
      </c>
      <c r="E54" s="243" t="n">
        <v>17.0124481327801</v>
      </c>
      <c r="F54" s="243" t="n">
        <v>7.88381742738589</v>
      </c>
      <c r="G54" s="243" t="n">
        <v>3.3195020746888</v>
      </c>
      <c r="H54" s="243" t="n">
        <v>4.5643153526971</v>
      </c>
      <c r="I54" s="243" t="n">
        <v>6.22406639004149</v>
      </c>
      <c r="J54" s="243" t="n">
        <v>2.0746887966805</v>
      </c>
      <c r="K54" s="244" t="n">
        <v>0</v>
      </c>
      <c r="L54" s="247" t="n">
        <v>70.1244813278008</v>
      </c>
      <c r="M54" s="243" t="n">
        <v>13.6929460580913</v>
      </c>
      <c r="N54" s="243" t="n">
        <v>3.3195020746888</v>
      </c>
      <c r="O54" s="243" t="n">
        <v>5.80912863070539</v>
      </c>
      <c r="P54" s="243" t="n">
        <v>7.05394190871369</v>
      </c>
      <c r="Q54" s="244" t="n">
        <v>0</v>
      </c>
    </row>
    <row r="55" customFormat="false" ht="18" hidden="true" customHeight="true" outlineLevel="0" collapsed="false">
      <c r="A55" s="19" t="s">
        <v>42</v>
      </c>
      <c r="B55" s="243" t="n">
        <v>100</v>
      </c>
      <c r="C55" s="243" t="n">
        <v>23.2931726907631</v>
      </c>
      <c r="D55" s="243" t="n">
        <v>30.9236947791165</v>
      </c>
      <c r="E55" s="243" t="n">
        <v>22.4899598393574</v>
      </c>
      <c r="F55" s="243" t="n">
        <v>5.22088353413655</v>
      </c>
      <c r="G55" s="243" t="n">
        <v>7.2289156626506</v>
      </c>
      <c r="H55" s="243" t="n">
        <v>4.01606425702811</v>
      </c>
      <c r="I55" s="243" t="n">
        <v>4.81927710843374</v>
      </c>
      <c r="J55" s="243" t="n">
        <v>2.00803212851406</v>
      </c>
      <c r="K55" s="244" t="n">
        <v>0</v>
      </c>
      <c r="L55" s="247" t="n">
        <v>70.6827309236948</v>
      </c>
      <c r="M55" s="243" t="n">
        <v>11.2449799196787</v>
      </c>
      <c r="N55" s="243" t="n">
        <v>7.2289156626506</v>
      </c>
      <c r="O55" s="243" t="n">
        <v>6.02409638554217</v>
      </c>
      <c r="P55" s="243" t="n">
        <v>4.81927710843374</v>
      </c>
      <c r="Q55" s="244" t="n">
        <v>0</v>
      </c>
    </row>
    <row r="56" customFormat="false" ht="18" hidden="false" customHeight="true" outlineLevel="0" collapsed="false">
      <c r="A56" s="19" t="s">
        <v>90</v>
      </c>
      <c r="B56" s="243" t="n">
        <v>100</v>
      </c>
      <c r="C56" s="243" t="n">
        <v>29.0598290598291</v>
      </c>
      <c r="D56" s="243" t="n">
        <v>23.0769230769231</v>
      </c>
      <c r="E56" s="243" t="n">
        <v>22.2222222222222</v>
      </c>
      <c r="F56" s="243" t="n">
        <v>6.41025641025641</v>
      </c>
      <c r="G56" s="243" t="n">
        <v>5.55555555555556</v>
      </c>
      <c r="H56" s="243" t="n">
        <v>5.98290598290598</v>
      </c>
      <c r="I56" s="243" t="n">
        <v>5.98290598290598</v>
      </c>
      <c r="J56" s="243" t="n">
        <v>1.70940170940171</v>
      </c>
      <c r="K56" s="244" t="n">
        <v>0</v>
      </c>
      <c r="L56" s="247" t="n">
        <v>67.5213675213675</v>
      </c>
      <c r="M56" s="243" t="n">
        <v>13.2478632478632</v>
      </c>
      <c r="N56" s="243" t="n">
        <v>5.55555555555556</v>
      </c>
      <c r="O56" s="243" t="n">
        <v>8.54700854700855</v>
      </c>
      <c r="P56" s="243" t="n">
        <v>5.12820512820513</v>
      </c>
      <c r="Q56" s="244" t="n">
        <v>0</v>
      </c>
    </row>
    <row r="57" customFormat="false" ht="18" hidden="false" customHeight="true" outlineLevel="0" collapsed="false">
      <c r="A57" s="19" t="s">
        <v>44</v>
      </c>
      <c r="B57" s="243" t="n">
        <v>100</v>
      </c>
      <c r="C57" s="243" t="n">
        <v>24.1206030150754</v>
      </c>
      <c r="D57" s="243" t="n">
        <v>29.1457286432161</v>
      </c>
      <c r="E57" s="243" t="n">
        <v>26.6331658291457</v>
      </c>
      <c r="F57" s="243" t="n">
        <v>7.53768844221106</v>
      </c>
      <c r="G57" s="243" t="n">
        <v>5.0251256281407</v>
      </c>
      <c r="H57" s="243" t="n">
        <v>5.0251256281407</v>
      </c>
      <c r="I57" s="243" t="n">
        <v>2.51256281407035</v>
      </c>
      <c r="J57" s="243" t="n">
        <v>0</v>
      </c>
      <c r="K57" s="244" t="n">
        <v>0</v>
      </c>
      <c r="L57" s="247" t="n">
        <v>73.3668341708543</v>
      </c>
      <c r="M57" s="243" t="n">
        <v>14.070351758794</v>
      </c>
      <c r="N57" s="243" t="n">
        <v>5.0251256281407</v>
      </c>
      <c r="O57" s="243" t="n">
        <v>6.53266331658292</v>
      </c>
      <c r="P57" s="243" t="n">
        <v>1.00502512562814</v>
      </c>
      <c r="Q57" s="244" t="n">
        <v>0</v>
      </c>
    </row>
    <row r="58" customFormat="false" ht="18" hidden="false" customHeight="true" outlineLevel="0" collapsed="false">
      <c r="A58" s="32" t="s">
        <v>45</v>
      </c>
      <c r="B58" s="243" t="n">
        <v>100</v>
      </c>
      <c r="C58" s="243" t="n">
        <v>25.1121076233184</v>
      </c>
      <c r="D58" s="243" t="n">
        <v>36.7713004484305</v>
      </c>
      <c r="E58" s="243" t="n">
        <v>18.3856502242152</v>
      </c>
      <c r="F58" s="243" t="n">
        <v>7.62331838565022</v>
      </c>
      <c r="G58" s="243" t="n">
        <v>4.48430493273543</v>
      </c>
      <c r="H58" s="243" t="n">
        <v>3.1390134529148</v>
      </c>
      <c r="I58" s="243" t="n">
        <v>3.58744394618834</v>
      </c>
      <c r="J58" s="243" t="n">
        <v>0.896860986547085</v>
      </c>
      <c r="K58" s="244" t="n">
        <v>0</v>
      </c>
      <c r="L58" s="247" t="n">
        <v>75.3363228699552</v>
      </c>
      <c r="M58" s="243" t="n">
        <v>12.5560538116592</v>
      </c>
      <c r="N58" s="243" t="n">
        <v>4.48430493273543</v>
      </c>
      <c r="O58" s="243" t="n">
        <v>3.58744394618834</v>
      </c>
      <c r="P58" s="243" t="n">
        <v>4.03587443946188</v>
      </c>
      <c r="Q58" s="244" t="n">
        <v>0</v>
      </c>
    </row>
    <row r="59" customFormat="false" ht="18" hidden="false" customHeight="true" outlineLevel="0" collapsed="false">
      <c r="A59" s="19" t="s">
        <v>46</v>
      </c>
      <c r="B59" s="243" t="n">
        <v>100</v>
      </c>
      <c r="C59" s="243" t="n">
        <v>24.4131455399061</v>
      </c>
      <c r="D59" s="243" t="n">
        <v>28.169014084507</v>
      </c>
      <c r="E59" s="243" t="n">
        <v>16.4319248826291</v>
      </c>
      <c r="F59" s="243" t="n">
        <v>9.38967136150235</v>
      </c>
      <c r="G59" s="243" t="n">
        <v>3.28638497652582</v>
      </c>
      <c r="H59" s="243" t="n">
        <v>9.38967136150235</v>
      </c>
      <c r="I59" s="243" t="n">
        <v>5.63380281690141</v>
      </c>
      <c r="J59" s="243" t="n">
        <v>3.28638497652582</v>
      </c>
      <c r="K59" s="244" t="n">
        <v>0</v>
      </c>
      <c r="L59" s="247" t="n">
        <v>63.849765258216</v>
      </c>
      <c r="M59" s="243" t="n">
        <v>14.5539906103286</v>
      </c>
      <c r="N59" s="243" t="n">
        <v>3.28638497652582</v>
      </c>
      <c r="O59" s="243" t="n">
        <v>10.7981220657277</v>
      </c>
      <c r="P59" s="243" t="n">
        <v>7.04225352112676</v>
      </c>
      <c r="Q59" s="244" t="n">
        <v>0.469483568075117</v>
      </c>
    </row>
    <row r="60" customFormat="false" ht="18" hidden="false" customHeight="true" outlineLevel="0" collapsed="false">
      <c r="A60" s="19" t="s">
        <v>47</v>
      </c>
      <c r="B60" s="243" t="n">
        <v>100</v>
      </c>
      <c r="C60" s="243" t="n">
        <v>29.1428571428571</v>
      </c>
      <c r="D60" s="243" t="n">
        <v>31.4285714285714</v>
      </c>
      <c r="E60" s="243" t="n">
        <v>22.2857142857143</v>
      </c>
      <c r="F60" s="243" t="n">
        <v>4</v>
      </c>
      <c r="G60" s="243" t="n">
        <v>2.28571428571429</v>
      </c>
      <c r="H60" s="243" t="n">
        <v>4</v>
      </c>
      <c r="I60" s="243" t="n">
        <v>5.71428571428571</v>
      </c>
      <c r="J60" s="243" t="n">
        <v>1.14285714285714</v>
      </c>
      <c r="K60" s="244" t="n">
        <v>0</v>
      </c>
      <c r="L60" s="247" t="n">
        <v>75.4285714285714</v>
      </c>
      <c r="M60" s="243" t="n">
        <v>11.4285714285714</v>
      </c>
      <c r="N60" s="243" t="n">
        <v>2.28571428571429</v>
      </c>
      <c r="O60" s="243" t="n">
        <v>5.14285714285714</v>
      </c>
      <c r="P60" s="243" t="n">
        <v>5.14285714285714</v>
      </c>
      <c r="Q60" s="244" t="n">
        <v>0.571428571428571</v>
      </c>
    </row>
    <row r="61" customFormat="false" ht="18" hidden="false" customHeight="true" outlineLevel="0" collapsed="false">
      <c r="A61" s="19" t="s">
        <v>48</v>
      </c>
      <c r="B61" s="243" t="n">
        <v>100</v>
      </c>
      <c r="C61" s="243" t="n">
        <v>34.5177664974619</v>
      </c>
      <c r="D61" s="243" t="n">
        <v>18.7817258883249</v>
      </c>
      <c r="E61" s="243" t="n">
        <v>23.3502538071066</v>
      </c>
      <c r="F61" s="243" t="n">
        <v>9.13705583756345</v>
      </c>
      <c r="G61" s="243" t="n">
        <v>5.58375634517767</v>
      </c>
      <c r="H61" s="243" t="n">
        <v>3.55329949238579</v>
      </c>
      <c r="I61" s="243" t="n">
        <v>4.56852791878173</v>
      </c>
      <c r="J61" s="243" t="n">
        <v>0.50761421319797</v>
      </c>
      <c r="K61" s="244" t="n">
        <v>0</v>
      </c>
      <c r="L61" s="247" t="n">
        <v>69.5431472081218</v>
      </c>
      <c r="M61" s="243" t="n">
        <v>16.243654822335</v>
      </c>
      <c r="N61" s="243" t="n">
        <v>5.58375634517767</v>
      </c>
      <c r="O61" s="243" t="n">
        <v>5.58375634517767</v>
      </c>
      <c r="P61" s="243" t="n">
        <v>3.04568527918782</v>
      </c>
      <c r="Q61" s="244" t="n">
        <v>0</v>
      </c>
    </row>
    <row r="62" customFormat="false" ht="18" hidden="false" customHeight="true" outlineLevel="0" collapsed="false">
      <c r="A62" s="19" t="s">
        <v>49</v>
      </c>
      <c r="B62" s="243" t="n">
        <v>100</v>
      </c>
      <c r="C62" s="243" t="n">
        <v>33.6734693877551</v>
      </c>
      <c r="D62" s="243" t="n">
        <v>26.0204081632653</v>
      </c>
      <c r="E62" s="243" t="n">
        <v>19.8979591836735</v>
      </c>
      <c r="F62" s="243" t="n">
        <v>6.12244897959184</v>
      </c>
      <c r="G62" s="243" t="n">
        <v>1.53061224489796</v>
      </c>
      <c r="H62" s="243" t="n">
        <v>3.57142857142857</v>
      </c>
      <c r="I62" s="243" t="n">
        <v>8.16326530612245</v>
      </c>
      <c r="J62" s="243" t="n">
        <v>1.02040816326531</v>
      </c>
      <c r="K62" s="244" t="n">
        <v>0</v>
      </c>
      <c r="L62" s="247" t="n">
        <v>76.0204081632653</v>
      </c>
      <c r="M62" s="243" t="n">
        <v>9.69387755102041</v>
      </c>
      <c r="N62" s="243" t="n">
        <v>1.53061224489796</v>
      </c>
      <c r="O62" s="243" t="n">
        <v>4.59183673469388</v>
      </c>
      <c r="P62" s="243" t="n">
        <v>8.16326530612245</v>
      </c>
      <c r="Q62" s="244" t="n">
        <v>0</v>
      </c>
    </row>
    <row r="63" customFormat="false" ht="18" hidden="false" customHeight="true" outlineLevel="0" collapsed="false">
      <c r="A63" s="19" t="s">
        <v>50</v>
      </c>
      <c r="B63" s="243" t="n">
        <v>100</v>
      </c>
      <c r="C63" s="243" t="n">
        <v>38.7434554973822</v>
      </c>
      <c r="D63" s="243" t="n">
        <v>24.0837696335079</v>
      </c>
      <c r="E63" s="243" t="n">
        <v>18.3246073298429</v>
      </c>
      <c r="F63" s="243" t="n">
        <v>3.1413612565445</v>
      </c>
      <c r="G63" s="243" t="n">
        <v>3.66492146596859</v>
      </c>
      <c r="H63" s="243" t="n">
        <v>4.71204188481675</v>
      </c>
      <c r="I63" s="243" t="n">
        <v>5.23560209424084</v>
      </c>
      <c r="J63" s="243" t="n">
        <v>2.09424083769634</v>
      </c>
      <c r="K63" s="244" t="n">
        <v>0</v>
      </c>
      <c r="L63" s="247" t="n">
        <v>75.3926701570681</v>
      </c>
      <c r="M63" s="243" t="n">
        <v>8.90052356020942</v>
      </c>
      <c r="N63" s="243" t="n">
        <v>3.66492146596859</v>
      </c>
      <c r="O63" s="243" t="n">
        <v>6.80628272251309</v>
      </c>
      <c r="P63" s="243" t="n">
        <v>4.18848167539267</v>
      </c>
      <c r="Q63" s="244" t="n">
        <v>1.04712041884817</v>
      </c>
    </row>
    <row r="64" customFormat="false" ht="18" hidden="false" customHeight="true" outlineLevel="0" collapsed="false">
      <c r="A64" s="19" t="s">
        <v>51</v>
      </c>
      <c r="B64" s="243" t="n">
        <v>100</v>
      </c>
      <c r="C64" s="243" t="n">
        <v>30.188679245283</v>
      </c>
      <c r="D64" s="243" t="n">
        <v>30.188679245283</v>
      </c>
      <c r="E64" s="243" t="n">
        <v>21.6981132075472</v>
      </c>
      <c r="F64" s="243" t="n">
        <v>5.66037735849057</v>
      </c>
      <c r="G64" s="243" t="n">
        <v>3.77358490566038</v>
      </c>
      <c r="H64" s="243" t="n">
        <v>4.24528301886793</v>
      </c>
      <c r="I64" s="243" t="n">
        <v>3.30188679245283</v>
      </c>
      <c r="J64" s="243" t="n">
        <v>0.943396226415094</v>
      </c>
      <c r="K64" s="244" t="n">
        <v>0</v>
      </c>
      <c r="L64" s="247" t="n">
        <v>74.0566037735849</v>
      </c>
      <c r="M64" s="243" t="n">
        <v>13.6792452830189</v>
      </c>
      <c r="N64" s="243" t="n">
        <v>3.77358490566038</v>
      </c>
      <c r="O64" s="243" t="n">
        <v>5.18867924528302</v>
      </c>
      <c r="P64" s="243" t="n">
        <v>3.30188679245283</v>
      </c>
      <c r="Q64" s="244" t="n">
        <v>0</v>
      </c>
    </row>
    <row r="65" customFormat="false" ht="18" hidden="false" customHeight="true" outlineLevel="0" collapsed="false">
      <c r="A65" s="19" t="s">
        <v>52</v>
      </c>
      <c r="B65" s="243" t="n">
        <v>100</v>
      </c>
      <c r="C65" s="243" t="n">
        <v>37.1859296482412</v>
      </c>
      <c r="D65" s="243" t="n">
        <v>28.643216080402</v>
      </c>
      <c r="E65" s="243" t="n">
        <v>17.0854271356784</v>
      </c>
      <c r="F65" s="243" t="n">
        <v>5.0251256281407</v>
      </c>
      <c r="G65" s="243" t="n">
        <v>4.52261306532663</v>
      </c>
      <c r="H65" s="243" t="n">
        <v>1.00502512562814</v>
      </c>
      <c r="I65" s="243" t="n">
        <v>5.52763819095477</v>
      </c>
      <c r="J65" s="243" t="n">
        <v>1.00502512562814</v>
      </c>
      <c r="K65" s="244" t="n">
        <v>0</v>
      </c>
      <c r="L65" s="247" t="n">
        <v>79.8994974874372</v>
      </c>
      <c r="M65" s="243" t="n">
        <v>8.04020100502513</v>
      </c>
      <c r="N65" s="243" t="n">
        <v>4.52261306532663</v>
      </c>
      <c r="O65" s="243" t="n">
        <v>3.51758793969849</v>
      </c>
      <c r="P65" s="243" t="n">
        <v>4.02010050251256</v>
      </c>
      <c r="Q65" s="244" t="n">
        <v>0</v>
      </c>
    </row>
    <row r="66" customFormat="false" ht="18" hidden="false" customHeight="true" outlineLevel="0" collapsed="false">
      <c r="A66" s="19" t="s">
        <v>53</v>
      </c>
      <c r="B66" s="243" t="n">
        <v>100</v>
      </c>
      <c r="C66" s="243" t="n">
        <v>26.8421052631579</v>
      </c>
      <c r="D66" s="243" t="n">
        <v>31.0526315789474</v>
      </c>
      <c r="E66" s="243" t="n">
        <v>18.4210526315789</v>
      </c>
      <c r="F66" s="243" t="n">
        <v>4.21052631578947</v>
      </c>
      <c r="G66" s="243" t="n">
        <v>5.78947368421053</v>
      </c>
      <c r="H66" s="243" t="n">
        <v>7.36842105263158</v>
      </c>
      <c r="I66" s="243" t="n">
        <v>4.73684210526316</v>
      </c>
      <c r="J66" s="243" t="n">
        <v>1.57894736842105</v>
      </c>
      <c r="K66" s="244" t="n">
        <v>0</v>
      </c>
      <c r="L66" s="247" t="n">
        <v>70.5263157894737</v>
      </c>
      <c r="M66" s="243" t="n">
        <v>10</v>
      </c>
      <c r="N66" s="243" t="n">
        <v>5.78947368421053</v>
      </c>
      <c r="O66" s="243" t="n">
        <v>8.42105263157895</v>
      </c>
      <c r="P66" s="243" t="n">
        <v>5.26315789473684</v>
      </c>
      <c r="Q66" s="244" t="n">
        <v>0</v>
      </c>
    </row>
    <row r="67" customFormat="false" ht="18" hidden="false" customHeight="true" outlineLevel="0" collapsed="false">
      <c r="A67" s="19" t="s">
        <v>54</v>
      </c>
      <c r="B67" s="243" t="n">
        <v>100</v>
      </c>
      <c r="C67" s="243" t="n">
        <v>28</v>
      </c>
      <c r="D67" s="243" t="n">
        <v>28</v>
      </c>
      <c r="E67" s="243" t="n">
        <v>22.8571428571429</v>
      </c>
      <c r="F67" s="243" t="n">
        <v>8</v>
      </c>
      <c r="G67" s="243" t="n">
        <v>2.28571428571429</v>
      </c>
      <c r="H67" s="243" t="n">
        <v>1.14285714285714</v>
      </c>
      <c r="I67" s="243" t="n">
        <v>9.14285714285714</v>
      </c>
      <c r="J67" s="243" t="n">
        <v>0.571428571428571</v>
      </c>
      <c r="K67" s="244" t="n">
        <v>0</v>
      </c>
      <c r="L67" s="247" t="n">
        <v>72</v>
      </c>
      <c r="M67" s="243" t="n">
        <v>14.8571428571429</v>
      </c>
      <c r="N67" s="243" t="n">
        <v>2.28571428571429</v>
      </c>
      <c r="O67" s="243" t="n">
        <v>4</v>
      </c>
      <c r="P67" s="243" t="n">
        <v>6.85714285714286</v>
      </c>
      <c r="Q67" s="244" t="n">
        <v>0</v>
      </c>
    </row>
    <row r="68" customFormat="false" ht="18" hidden="false" customHeight="true" outlineLevel="0" collapsed="false">
      <c r="A68" s="19" t="s">
        <v>55</v>
      </c>
      <c r="B68" s="243" t="n">
        <v>100</v>
      </c>
      <c r="C68" s="243" t="n">
        <v>32.7485380116959</v>
      </c>
      <c r="D68" s="243" t="n">
        <v>28.0701754385965</v>
      </c>
      <c r="E68" s="243" t="n">
        <v>16.374269005848</v>
      </c>
      <c r="F68" s="243" t="n">
        <v>7.01754385964912</v>
      </c>
      <c r="G68" s="243" t="n">
        <v>4.09356725146199</v>
      </c>
      <c r="H68" s="243" t="n">
        <v>4.09356725146199</v>
      </c>
      <c r="I68" s="243" t="n">
        <v>5.26315789473684</v>
      </c>
      <c r="J68" s="243" t="n">
        <v>2.33918128654971</v>
      </c>
      <c r="K68" s="244" t="n">
        <v>0</v>
      </c>
      <c r="L68" s="247" t="n">
        <v>71.3450292397661</v>
      </c>
      <c r="M68" s="243" t="n">
        <v>12.8654970760234</v>
      </c>
      <c r="N68" s="243" t="n">
        <v>4.09356725146199</v>
      </c>
      <c r="O68" s="243" t="n">
        <v>5.26315789473684</v>
      </c>
      <c r="P68" s="243" t="n">
        <v>6.4327485380117</v>
      </c>
      <c r="Q68" s="244" t="n">
        <v>0</v>
      </c>
    </row>
    <row r="69" customFormat="false" ht="18" hidden="false" customHeight="true" outlineLevel="0" collapsed="false">
      <c r="A69" s="19" t="s">
        <v>56</v>
      </c>
      <c r="B69" s="243" t="n">
        <v>100</v>
      </c>
      <c r="C69" s="243" t="n">
        <v>30.2083333333333</v>
      </c>
      <c r="D69" s="243" t="n">
        <v>27.0833333333333</v>
      </c>
      <c r="E69" s="243" t="n">
        <v>19.7916666666667</v>
      </c>
      <c r="F69" s="243" t="n">
        <v>6.77083333333333</v>
      </c>
      <c r="G69" s="243" t="n">
        <v>4.16666666666667</v>
      </c>
      <c r="H69" s="243" t="n">
        <v>3.64583333333333</v>
      </c>
      <c r="I69" s="243" t="n">
        <v>5.72916666666667</v>
      </c>
      <c r="J69" s="243" t="n">
        <v>2.60416666666667</v>
      </c>
      <c r="K69" s="244" t="n">
        <v>0</v>
      </c>
      <c r="L69" s="247" t="n">
        <v>70.8333333333333</v>
      </c>
      <c r="M69" s="243" t="n">
        <v>13.0208333333333</v>
      </c>
      <c r="N69" s="243" t="n">
        <v>4.16666666666667</v>
      </c>
      <c r="O69" s="243" t="n">
        <v>6.25</v>
      </c>
      <c r="P69" s="243" t="n">
        <v>5.72916666666667</v>
      </c>
      <c r="Q69" s="244" t="n">
        <v>0</v>
      </c>
    </row>
    <row r="70" customFormat="false" ht="18" hidden="false" customHeight="true" outlineLevel="0" collapsed="false">
      <c r="A70" s="19" t="s">
        <v>57</v>
      </c>
      <c r="B70" s="243" t="n">
        <v>100</v>
      </c>
      <c r="C70" s="243" t="n">
        <v>28.3333333333333</v>
      </c>
      <c r="D70" s="243" t="n">
        <v>31.6666666666667</v>
      </c>
      <c r="E70" s="243" t="n">
        <v>14.4444444444444</v>
      </c>
      <c r="F70" s="243" t="n">
        <v>6.66666666666667</v>
      </c>
      <c r="G70" s="243" t="n">
        <v>4.44444444444445</v>
      </c>
      <c r="H70" s="243" t="n">
        <v>5</v>
      </c>
      <c r="I70" s="243" t="n">
        <v>6.11111111111111</v>
      </c>
      <c r="J70" s="243" t="n">
        <v>3.33333333333333</v>
      </c>
      <c r="K70" s="244" t="n">
        <v>0</v>
      </c>
      <c r="L70" s="247" t="n">
        <v>68.8888888888889</v>
      </c>
      <c r="M70" s="243" t="n">
        <v>12.2222222222222</v>
      </c>
      <c r="N70" s="243" t="n">
        <v>4.44444444444445</v>
      </c>
      <c r="O70" s="243" t="n">
        <v>5.55555555555556</v>
      </c>
      <c r="P70" s="243" t="n">
        <v>8.88888888888889</v>
      </c>
      <c r="Q70" s="244" t="n">
        <v>0</v>
      </c>
    </row>
    <row r="71" customFormat="false" ht="18" hidden="false" customHeight="true" outlineLevel="0" collapsed="false">
      <c r="A71" s="19" t="s">
        <v>58</v>
      </c>
      <c r="B71" s="243" t="n">
        <v>100</v>
      </c>
      <c r="C71" s="243" t="n">
        <v>36.551724137931</v>
      </c>
      <c r="D71" s="243" t="n">
        <v>30.3448275862069</v>
      </c>
      <c r="E71" s="243" t="n">
        <v>13.1034482758621</v>
      </c>
      <c r="F71" s="243" t="n">
        <v>4.82758620689655</v>
      </c>
      <c r="G71" s="243" t="n">
        <v>6.89655172413793</v>
      </c>
      <c r="H71" s="243" t="n">
        <v>3.44827586206897</v>
      </c>
      <c r="I71" s="243" t="n">
        <v>2.06896551724138</v>
      </c>
      <c r="J71" s="243" t="n">
        <v>2.75862068965517</v>
      </c>
      <c r="K71" s="244" t="n">
        <v>0</v>
      </c>
      <c r="L71" s="247" t="n">
        <v>75.8620689655172</v>
      </c>
      <c r="M71" s="243" t="n">
        <v>8.96551724137931</v>
      </c>
      <c r="N71" s="243" t="n">
        <v>6.89655172413793</v>
      </c>
      <c r="O71" s="243" t="n">
        <v>3.44827586206897</v>
      </c>
      <c r="P71" s="243" t="n">
        <v>4.82758620689655</v>
      </c>
      <c r="Q71" s="244" t="n">
        <v>0</v>
      </c>
    </row>
    <row r="72" customFormat="false" ht="18" hidden="false" customHeight="true" outlineLevel="0" collapsed="false">
      <c r="A72" s="19" t="s">
        <v>178</v>
      </c>
      <c r="B72" s="243" t="n">
        <v>100</v>
      </c>
      <c r="C72" s="243" t="n">
        <v>29.7142857142857</v>
      </c>
      <c r="D72" s="243" t="n">
        <v>28</v>
      </c>
      <c r="E72" s="243" t="n">
        <v>16</v>
      </c>
      <c r="F72" s="243" t="n">
        <v>8.57142857142857</v>
      </c>
      <c r="G72" s="243" t="n">
        <v>6.28571428571429</v>
      </c>
      <c r="H72" s="243" t="n">
        <v>5.71428571428571</v>
      </c>
      <c r="I72" s="243" t="n">
        <v>5.14285714285714</v>
      </c>
      <c r="J72" s="243" t="n">
        <v>0.571428571428571</v>
      </c>
      <c r="K72" s="244" t="n">
        <v>0</v>
      </c>
      <c r="L72" s="247" t="n">
        <v>65.1428571428572</v>
      </c>
      <c r="M72" s="243" t="n">
        <v>17.1428571428571</v>
      </c>
      <c r="N72" s="243" t="n">
        <v>6.28571428571429</v>
      </c>
      <c r="O72" s="243" t="n">
        <v>5.71428571428571</v>
      </c>
      <c r="P72" s="243" t="n">
        <v>5.71428571428571</v>
      </c>
      <c r="Q72" s="244" t="n">
        <v>0</v>
      </c>
    </row>
    <row r="73" customFormat="false" ht="18" hidden="false" customHeight="true" outlineLevel="0" collapsed="false">
      <c r="A73" s="19" t="s">
        <v>179</v>
      </c>
      <c r="B73" s="243" t="n">
        <v>100</v>
      </c>
      <c r="C73" s="243" t="n">
        <v>31.875</v>
      </c>
      <c r="D73" s="243" t="n">
        <v>25</v>
      </c>
      <c r="E73" s="243" t="n">
        <v>20.625</v>
      </c>
      <c r="F73" s="243" t="n">
        <v>5.625</v>
      </c>
      <c r="G73" s="243" t="n">
        <v>4.375</v>
      </c>
      <c r="H73" s="243" t="n">
        <v>3.75</v>
      </c>
      <c r="I73" s="243" t="n">
        <v>5</v>
      </c>
      <c r="J73" s="243" t="n">
        <v>3.75</v>
      </c>
      <c r="K73" s="244" t="n">
        <v>0</v>
      </c>
      <c r="L73" s="247" t="n">
        <v>65.625</v>
      </c>
      <c r="M73" s="243" t="n">
        <v>16.875</v>
      </c>
      <c r="N73" s="243" t="n">
        <v>4.375</v>
      </c>
      <c r="O73" s="243" t="n">
        <v>6.25</v>
      </c>
      <c r="P73" s="243" t="n">
        <v>6.25</v>
      </c>
      <c r="Q73" s="244" t="n">
        <v>0</v>
      </c>
    </row>
    <row r="74" customFormat="false" ht="18" hidden="false" customHeight="true" outlineLevel="0" collapsed="false">
      <c r="A74" s="19" t="s">
        <v>61</v>
      </c>
      <c r="B74" s="243" t="n">
        <v>100</v>
      </c>
      <c r="C74" s="243" t="n">
        <v>38</v>
      </c>
      <c r="D74" s="243" t="n">
        <v>19.4</v>
      </c>
      <c r="E74" s="243" t="n">
        <v>13.9</v>
      </c>
      <c r="F74" s="243" t="n">
        <v>9.3</v>
      </c>
      <c r="G74" s="243" t="n">
        <v>7.4</v>
      </c>
      <c r="H74" s="243" t="n">
        <v>4.6</v>
      </c>
      <c r="I74" s="243" t="n">
        <v>5.6</v>
      </c>
      <c r="J74" s="243" t="n">
        <v>1.9</v>
      </c>
      <c r="K74" s="244" t="n">
        <v>0</v>
      </c>
      <c r="L74" s="247" t="n">
        <v>64.8</v>
      </c>
      <c r="M74" s="243" t="n">
        <v>15.7</v>
      </c>
      <c r="N74" s="243" t="n">
        <v>7.4</v>
      </c>
      <c r="O74" s="243" t="n">
        <v>5.6</v>
      </c>
      <c r="P74" s="243" t="n">
        <v>6.5</v>
      </c>
      <c r="Q74" s="244" t="n">
        <v>0</v>
      </c>
    </row>
    <row r="75" customFormat="false" ht="18" hidden="false" customHeight="true" outlineLevel="0" collapsed="false">
      <c r="A75" s="19" t="s">
        <v>62</v>
      </c>
      <c r="B75" s="243" t="n">
        <v>100</v>
      </c>
      <c r="C75" s="243" t="n">
        <v>34.8314606741573</v>
      </c>
      <c r="D75" s="243" t="n">
        <v>31.4606741573034</v>
      </c>
      <c r="E75" s="243" t="n">
        <v>14.0449438202247</v>
      </c>
      <c r="F75" s="243" t="n">
        <v>5.61797752808989</v>
      </c>
      <c r="G75" s="243" t="n">
        <v>4.49438202247191</v>
      </c>
      <c r="H75" s="243" t="n">
        <v>5.61797752808989</v>
      </c>
      <c r="I75" s="243" t="n">
        <v>2.80898876404494</v>
      </c>
      <c r="J75" s="243" t="n">
        <v>1.12359550561798</v>
      </c>
      <c r="K75" s="244" t="n">
        <v>0</v>
      </c>
      <c r="L75" s="247" t="n">
        <v>74.7191011235955</v>
      </c>
      <c r="M75" s="243" t="n">
        <v>11.2359550561798</v>
      </c>
      <c r="N75" s="243" t="n">
        <v>4.49438202247191</v>
      </c>
      <c r="O75" s="243" t="n">
        <v>7.30337078651685</v>
      </c>
      <c r="P75" s="243" t="n">
        <v>2.24719101123596</v>
      </c>
      <c r="Q75" s="244" t="n">
        <v>0</v>
      </c>
    </row>
    <row r="76" customFormat="false" ht="18" hidden="false" customHeight="true" outlineLevel="0" collapsed="false">
      <c r="A76" s="37" t="s">
        <v>63</v>
      </c>
      <c r="B76" s="248" t="n">
        <f aca="false">SUM(C76:K76)</f>
        <v>100</v>
      </c>
      <c r="C76" s="248" t="n">
        <f aca="false">C41/$B41*100</f>
        <v>28.9855072463768</v>
      </c>
      <c r="D76" s="248" t="n">
        <f aca="false">D41/$B41*100</f>
        <v>32.6086956521739</v>
      </c>
      <c r="E76" s="248" t="n">
        <f aca="false">E41/$B41*100</f>
        <v>19.5652173913043</v>
      </c>
      <c r="F76" s="248" t="n">
        <f aca="false">F41/$B41*100</f>
        <v>5.07246376811594</v>
      </c>
      <c r="G76" s="248" t="n">
        <f aca="false">G41/$B41*100</f>
        <v>3.6231884057971</v>
      </c>
      <c r="H76" s="248" t="n">
        <f aca="false">H41/$B41*100</f>
        <v>5.07246376811594</v>
      </c>
      <c r="I76" s="248" t="n">
        <f aca="false">I41/$B41*100</f>
        <v>4.34782608695652</v>
      </c>
      <c r="J76" s="248" t="n">
        <f aca="false">J41/$B41*100</f>
        <v>0</v>
      </c>
      <c r="K76" s="249" t="n">
        <f aca="false">K41/$B41*100</f>
        <v>0.72463768115942</v>
      </c>
      <c r="L76" s="250" t="n">
        <f aca="false">L41/$B41*100</f>
        <v>76.0869565217391</v>
      </c>
      <c r="M76" s="248" t="n">
        <f aca="false">M41/$B41*100</f>
        <v>10.1449275362319</v>
      </c>
      <c r="N76" s="248" t="n">
        <f aca="false">N41/$B41*100</f>
        <v>3.6231884057971</v>
      </c>
      <c r="O76" s="248" t="n">
        <f aca="false">O41/$B41*100</f>
        <v>5.79710144927536</v>
      </c>
      <c r="P76" s="248" t="n">
        <f aca="false">P41/$B41*100</f>
        <v>3.6231884057971</v>
      </c>
      <c r="Q76" s="249" t="n">
        <f aca="false">Q41/$B41*100</f>
        <v>0</v>
      </c>
    </row>
    <row r="77" customFormat="false" ht="13.5" hidden="false" customHeight="false" outlineLevel="0" collapsed="false">
      <c r="A77" s="251" t="s">
        <v>110</v>
      </c>
    </row>
  </sheetData>
  <mergeCells count="35">
    <mergeCell ref="A4:A6"/>
    <mergeCell ref="B4:B6"/>
    <mergeCell ref="C4:C6"/>
    <mergeCell ref="D4:D6"/>
    <mergeCell ref="E4:E6"/>
    <mergeCell ref="F4:F6"/>
    <mergeCell ref="G4:G6"/>
    <mergeCell ref="H4:H6"/>
    <mergeCell ref="I4:I6"/>
    <mergeCell ref="J4:J6"/>
    <mergeCell ref="K4:K6"/>
    <mergeCell ref="L4:Q4"/>
    <mergeCell ref="L5:O5"/>
    <mergeCell ref="B7:Q7"/>
    <mergeCell ref="L8:M8"/>
    <mergeCell ref="L9:M9"/>
    <mergeCell ref="L10:M10"/>
    <mergeCell ref="L11:M11"/>
    <mergeCell ref="L12:M12"/>
    <mergeCell ref="L13:M13"/>
    <mergeCell ref="L14:M14"/>
    <mergeCell ref="L15:M15"/>
    <mergeCell ref="L16:M16"/>
    <mergeCell ref="L17:M17"/>
    <mergeCell ref="B42:Q42"/>
    <mergeCell ref="L43:M43"/>
    <mergeCell ref="L44:M44"/>
    <mergeCell ref="L45:M45"/>
    <mergeCell ref="L46:M46"/>
    <mergeCell ref="L47:M47"/>
    <mergeCell ref="L48:M48"/>
    <mergeCell ref="L49:M49"/>
    <mergeCell ref="L50:M50"/>
    <mergeCell ref="L51:M51"/>
    <mergeCell ref="L52:M52"/>
  </mergeCells>
  <printOptions headings="false" gridLines="false" gridLinesSet="true" horizontalCentered="false" verticalCentered="false"/>
  <pageMargins left="0.8" right="0.520138888888889" top="0.990277777777778" bottom="0.77986111111111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R7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9.00390625" defaultRowHeight="13.5" customHeight="false" zeroHeight="false" outlineLevelRow="0" outlineLevelCol="0"/>
  <cols>
    <col collapsed="false" customWidth="true" hidden="false" outlineLevel="0" max="1" min="1" style="207" width="13.37"/>
    <col collapsed="false" customWidth="true" hidden="false" outlineLevel="0" max="2" min="2" style="43" width="5.37"/>
    <col collapsed="false" customWidth="true" hidden="false" outlineLevel="0" max="3" min="3" style="43" width="5.5"/>
    <col collapsed="false" customWidth="true" hidden="false" outlineLevel="0" max="9" min="4" style="43" width="4.87"/>
    <col collapsed="false" customWidth="true" hidden="false" outlineLevel="0" max="10" min="10" style="43" width="4.26"/>
    <col collapsed="false" customWidth="true" hidden="false" outlineLevel="0" max="11" min="11" style="43" width="4"/>
    <col collapsed="false" customWidth="true" hidden="false" outlineLevel="0" max="12" min="12" style="43" width="5.5"/>
    <col collapsed="false" customWidth="true" hidden="false" outlineLevel="0" max="16" min="13" style="43" width="4.37"/>
    <col collapsed="false" customWidth="true" hidden="false" outlineLevel="0" max="17" min="17" style="43" width="4.26"/>
    <col collapsed="false" customWidth="true" hidden="false" outlineLevel="0" max="18" min="18" style="43" width="10.5"/>
    <col collapsed="false" customWidth="true" hidden="false" outlineLevel="0" max="19" min="19" style="43" width="7.76"/>
    <col collapsed="false" customWidth="true" hidden="false" outlineLevel="0" max="20" min="20" style="43" width="5.26"/>
    <col collapsed="false" customWidth="true" hidden="false" outlineLevel="0" max="22" min="21" style="43" width="7.38"/>
    <col collapsed="false" customWidth="false" hidden="false" outlineLevel="0" max="16384" min="23" style="43" width="9"/>
  </cols>
  <sheetData>
    <row r="1" customFormat="false" ht="13.8" hidden="false" customHeight="false" outlineLevel="0" collapsed="false">
      <c r="A1" s="208" t="s">
        <v>180</v>
      </c>
    </row>
    <row r="2" customFormat="false" ht="7.5" hidden="false" customHeight="true" outlineLevel="0" collapsed="false">
      <c r="A2" s="208"/>
    </row>
    <row r="3" customFormat="false" ht="21" hidden="false" customHeight="true" outlineLevel="0" collapsed="false">
      <c r="A3" s="209" t="s">
        <v>111</v>
      </c>
    </row>
    <row r="4" s="216" customFormat="true" ht="15.75" hidden="false" customHeight="true" outlineLevel="0" collapsed="false">
      <c r="A4" s="211" t="s">
        <v>75</v>
      </c>
      <c r="B4" s="212" t="s">
        <v>7</v>
      </c>
      <c r="C4" s="213" t="s">
        <v>159</v>
      </c>
      <c r="D4" s="213" t="s">
        <v>160</v>
      </c>
      <c r="E4" s="213" t="s">
        <v>161</v>
      </c>
      <c r="F4" s="213" t="s">
        <v>162</v>
      </c>
      <c r="G4" s="213" t="s">
        <v>163</v>
      </c>
      <c r="H4" s="213" t="s">
        <v>164</v>
      </c>
      <c r="I4" s="213" t="s">
        <v>165</v>
      </c>
      <c r="J4" s="213" t="s">
        <v>166</v>
      </c>
      <c r="K4" s="214" t="s">
        <v>10</v>
      </c>
      <c r="L4" s="215" t="s">
        <v>167</v>
      </c>
      <c r="M4" s="215"/>
      <c r="N4" s="215"/>
      <c r="O4" s="215"/>
      <c r="P4" s="215"/>
      <c r="Q4" s="215"/>
      <c r="R4" s="145"/>
    </row>
    <row r="5" s="216" customFormat="true" ht="15.75" hidden="false" customHeight="true" outlineLevel="0" collapsed="false">
      <c r="A5" s="211"/>
      <c r="B5" s="212"/>
      <c r="C5" s="213"/>
      <c r="D5" s="213"/>
      <c r="E5" s="213"/>
      <c r="F5" s="213"/>
      <c r="G5" s="213"/>
      <c r="H5" s="213"/>
      <c r="I5" s="213"/>
      <c r="J5" s="213"/>
      <c r="K5" s="214"/>
      <c r="L5" s="217" t="s">
        <v>168</v>
      </c>
      <c r="M5" s="217"/>
      <c r="N5" s="217"/>
      <c r="O5" s="217"/>
      <c r="P5" s="218" t="s">
        <v>169</v>
      </c>
      <c r="Q5" s="219" t="s">
        <v>170</v>
      </c>
      <c r="R5" s="145"/>
    </row>
    <row r="6" s="216" customFormat="true" ht="40.5" hidden="false" customHeight="true" outlineLevel="0" collapsed="false">
      <c r="A6" s="211"/>
      <c r="B6" s="212"/>
      <c r="C6" s="213"/>
      <c r="D6" s="213"/>
      <c r="E6" s="213"/>
      <c r="F6" s="213"/>
      <c r="G6" s="213"/>
      <c r="H6" s="213"/>
      <c r="I6" s="213"/>
      <c r="J6" s="213"/>
      <c r="K6" s="214"/>
      <c r="L6" s="220" t="s">
        <v>171</v>
      </c>
      <c r="M6" s="221" t="s">
        <v>172</v>
      </c>
      <c r="N6" s="221" t="s">
        <v>173</v>
      </c>
      <c r="O6" s="221" t="s">
        <v>174</v>
      </c>
      <c r="P6" s="221" t="s">
        <v>175</v>
      </c>
      <c r="Q6" s="219" t="s">
        <v>176</v>
      </c>
      <c r="R6" s="222"/>
    </row>
    <row r="7" s="216" customFormat="true" ht="18" hidden="false" customHeight="true" outlineLevel="0" collapsed="false">
      <c r="A7" s="77"/>
      <c r="B7" s="263" t="s">
        <v>112</v>
      </c>
      <c r="C7" s="263"/>
      <c r="D7" s="263"/>
      <c r="E7" s="263"/>
      <c r="F7" s="263"/>
      <c r="G7" s="263"/>
      <c r="H7" s="263"/>
      <c r="I7" s="263"/>
      <c r="J7" s="263"/>
      <c r="K7" s="263"/>
      <c r="L7" s="263"/>
      <c r="M7" s="263"/>
      <c r="N7" s="263"/>
      <c r="O7" s="263"/>
      <c r="P7" s="263"/>
      <c r="Q7" s="263"/>
      <c r="R7" s="222"/>
    </row>
    <row r="8" customFormat="false" ht="18" hidden="true" customHeight="true" outlineLevel="0" collapsed="false">
      <c r="A8" s="19" t="s">
        <v>30</v>
      </c>
      <c r="B8" s="225" t="n">
        <v>1059</v>
      </c>
      <c r="C8" s="252" t="n">
        <v>495</v>
      </c>
      <c r="D8" s="252" t="n">
        <v>305</v>
      </c>
      <c r="E8" s="252" t="n">
        <v>257</v>
      </c>
      <c r="F8" s="252" t="n">
        <v>1</v>
      </c>
      <c r="G8" s="252" t="n">
        <v>1</v>
      </c>
      <c r="H8" s="252" t="n">
        <v>0</v>
      </c>
      <c r="I8" s="252" t="n">
        <v>0</v>
      </c>
      <c r="J8" s="252" t="n">
        <v>0</v>
      </c>
      <c r="K8" s="253" t="n">
        <v>0</v>
      </c>
      <c r="L8" s="254" t="n">
        <v>1058</v>
      </c>
      <c r="M8" s="254"/>
      <c r="N8" s="252" t="n">
        <v>1</v>
      </c>
      <c r="O8" s="252" t="n">
        <v>0</v>
      </c>
      <c r="P8" s="252" t="n">
        <v>0</v>
      </c>
      <c r="Q8" s="253" t="n">
        <v>0</v>
      </c>
      <c r="R8" s="255"/>
    </row>
    <row r="9" customFormat="false" ht="18" hidden="true" customHeight="true" outlineLevel="0" collapsed="false">
      <c r="A9" s="32" t="s">
        <v>86</v>
      </c>
      <c r="B9" s="225" t="n">
        <v>1012</v>
      </c>
      <c r="C9" s="252" t="n">
        <v>464</v>
      </c>
      <c r="D9" s="252" t="n">
        <v>298</v>
      </c>
      <c r="E9" s="252" t="n">
        <v>250</v>
      </c>
      <c r="F9" s="252" t="n">
        <v>0</v>
      </c>
      <c r="G9" s="252" t="n">
        <v>0</v>
      </c>
      <c r="H9" s="252" t="n">
        <v>0</v>
      </c>
      <c r="I9" s="252" t="n">
        <v>0</v>
      </c>
      <c r="J9" s="252" t="n">
        <v>0</v>
      </c>
      <c r="K9" s="253" t="n">
        <v>0</v>
      </c>
      <c r="L9" s="254" t="n">
        <v>1012</v>
      </c>
      <c r="M9" s="254"/>
      <c r="N9" s="252" t="n">
        <v>0</v>
      </c>
      <c r="O9" s="252" t="n">
        <v>0</v>
      </c>
      <c r="P9" s="252" t="n">
        <v>0</v>
      </c>
      <c r="Q9" s="253" t="n">
        <v>0</v>
      </c>
      <c r="R9" s="255"/>
    </row>
    <row r="10" customFormat="false" ht="18" hidden="true" customHeight="true" outlineLevel="0" collapsed="false">
      <c r="A10" s="32" t="s">
        <v>87</v>
      </c>
      <c r="B10" s="225" t="n">
        <v>911</v>
      </c>
      <c r="C10" s="252" t="n">
        <v>429</v>
      </c>
      <c r="D10" s="252" t="n">
        <v>263</v>
      </c>
      <c r="E10" s="252" t="n">
        <v>219</v>
      </c>
      <c r="F10" s="252" t="n">
        <v>0</v>
      </c>
      <c r="G10" s="252" t="n">
        <v>0</v>
      </c>
      <c r="H10" s="252" t="n">
        <v>0</v>
      </c>
      <c r="I10" s="252" t="n">
        <v>0</v>
      </c>
      <c r="J10" s="252" t="n">
        <v>0</v>
      </c>
      <c r="K10" s="253" t="n">
        <v>0</v>
      </c>
      <c r="L10" s="254" t="n">
        <v>911</v>
      </c>
      <c r="M10" s="254"/>
      <c r="N10" s="252" t="n">
        <v>0</v>
      </c>
      <c r="O10" s="252" t="n">
        <v>0</v>
      </c>
      <c r="P10" s="252" t="n">
        <v>0</v>
      </c>
      <c r="Q10" s="253" t="n">
        <v>0</v>
      </c>
      <c r="R10" s="255"/>
    </row>
    <row r="11" customFormat="false" ht="18" hidden="true" customHeight="true" outlineLevel="0" collapsed="false">
      <c r="A11" s="32" t="s">
        <v>88</v>
      </c>
      <c r="B11" s="230" t="n">
        <v>903</v>
      </c>
      <c r="C11" s="256" t="n">
        <v>431</v>
      </c>
      <c r="D11" s="256" t="n">
        <v>264</v>
      </c>
      <c r="E11" s="256" t="n">
        <v>208</v>
      </c>
      <c r="F11" s="256" t="n">
        <v>0</v>
      </c>
      <c r="G11" s="256" t="n">
        <v>0</v>
      </c>
      <c r="H11" s="256" t="n">
        <v>0</v>
      </c>
      <c r="I11" s="256" t="n">
        <v>0</v>
      </c>
      <c r="J11" s="256" t="n">
        <v>0</v>
      </c>
      <c r="K11" s="257" t="n">
        <v>0</v>
      </c>
      <c r="L11" s="258" t="n">
        <v>903</v>
      </c>
      <c r="M11" s="258"/>
      <c r="N11" s="256" t="n">
        <v>0</v>
      </c>
      <c r="O11" s="256" t="n">
        <v>0</v>
      </c>
      <c r="P11" s="256" t="n">
        <v>0</v>
      </c>
      <c r="Q11" s="257" t="n">
        <v>0</v>
      </c>
      <c r="R11" s="255"/>
    </row>
    <row r="12" customFormat="false" ht="18" hidden="true" customHeight="true" outlineLevel="0" collapsed="false">
      <c r="A12" s="19" t="s">
        <v>34</v>
      </c>
      <c r="B12" s="230" t="n">
        <v>823</v>
      </c>
      <c r="C12" s="256" t="n">
        <v>404</v>
      </c>
      <c r="D12" s="256" t="n">
        <v>242</v>
      </c>
      <c r="E12" s="256" t="n">
        <v>177</v>
      </c>
      <c r="F12" s="256" t="n">
        <v>0</v>
      </c>
      <c r="G12" s="256" t="n">
        <v>0</v>
      </c>
      <c r="H12" s="256" t="n">
        <v>0</v>
      </c>
      <c r="I12" s="256" t="n">
        <v>0</v>
      </c>
      <c r="J12" s="256" t="n">
        <v>0</v>
      </c>
      <c r="K12" s="257" t="n">
        <v>0</v>
      </c>
      <c r="L12" s="258" t="n">
        <v>823</v>
      </c>
      <c r="M12" s="258"/>
      <c r="N12" s="256" t="n">
        <v>0</v>
      </c>
      <c r="O12" s="256" t="n">
        <v>0</v>
      </c>
      <c r="P12" s="256" t="n">
        <v>0</v>
      </c>
      <c r="Q12" s="257" t="n">
        <v>0</v>
      </c>
      <c r="R12" s="255"/>
    </row>
    <row r="13" customFormat="false" ht="18" hidden="true" customHeight="true" outlineLevel="0" collapsed="false">
      <c r="A13" s="19" t="s">
        <v>35</v>
      </c>
      <c r="B13" s="230" t="n">
        <v>800</v>
      </c>
      <c r="C13" s="256" t="n">
        <v>415</v>
      </c>
      <c r="D13" s="256" t="n">
        <v>220</v>
      </c>
      <c r="E13" s="256" t="n">
        <v>165</v>
      </c>
      <c r="F13" s="256" t="n">
        <v>0</v>
      </c>
      <c r="G13" s="256" t="n">
        <v>0</v>
      </c>
      <c r="H13" s="256" t="n">
        <v>0</v>
      </c>
      <c r="I13" s="256" t="n">
        <v>0</v>
      </c>
      <c r="J13" s="256" t="n">
        <v>0</v>
      </c>
      <c r="K13" s="257" t="n">
        <v>0</v>
      </c>
      <c r="L13" s="258" t="n">
        <v>800</v>
      </c>
      <c r="M13" s="258"/>
      <c r="N13" s="256" t="n">
        <v>0</v>
      </c>
      <c r="O13" s="256" t="n">
        <v>0</v>
      </c>
      <c r="P13" s="256" t="n">
        <v>0</v>
      </c>
      <c r="Q13" s="257" t="n">
        <v>0</v>
      </c>
      <c r="R13" s="255"/>
    </row>
    <row r="14" customFormat="false" ht="18" hidden="true" customHeight="true" outlineLevel="0" collapsed="false">
      <c r="A14" s="19" t="s">
        <v>36</v>
      </c>
      <c r="B14" s="230" t="n">
        <v>704</v>
      </c>
      <c r="C14" s="256" t="n">
        <v>341</v>
      </c>
      <c r="D14" s="256" t="n">
        <v>239</v>
      </c>
      <c r="E14" s="256" t="n">
        <v>124</v>
      </c>
      <c r="F14" s="256" t="n">
        <v>0</v>
      </c>
      <c r="G14" s="256" t="n">
        <v>0</v>
      </c>
      <c r="H14" s="256" t="n">
        <v>0</v>
      </c>
      <c r="I14" s="256" t="n">
        <v>0</v>
      </c>
      <c r="J14" s="256" t="n">
        <v>0</v>
      </c>
      <c r="K14" s="257" t="n">
        <v>0</v>
      </c>
      <c r="L14" s="258" t="n">
        <v>704</v>
      </c>
      <c r="M14" s="258"/>
      <c r="N14" s="256" t="n">
        <v>0</v>
      </c>
      <c r="O14" s="256" t="n">
        <v>0</v>
      </c>
      <c r="P14" s="256" t="n">
        <v>0</v>
      </c>
      <c r="Q14" s="257" t="n">
        <v>0</v>
      </c>
      <c r="R14" s="255"/>
    </row>
    <row r="15" customFormat="false" ht="18" hidden="true" customHeight="true" outlineLevel="0" collapsed="false">
      <c r="A15" s="19" t="s">
        <v>37</v>
      </c>
      <c r="B15" s="230" t="n">
        <v>631</v>
      </c>
      <c r="C15" s="256" t="n">
        <v>290</v>
      </c>
      <c r="D15" s="256" t="n">
        <v>243</v>
      </c>
      <c r="E15" s="256" t="n">
        <v>98</v>
      </c>
      <c r="F15" s="256" t="n">
        <v>0</v>
      </c>
      <c r="G15" s="256" t="n">
        <v>0</v>
      </c>
      <c r="H15" s="256" t="n">
        <v>0</v>
      </c>
      <c r="I15" s="256" t="n">
        <v>0</v>
      </c>
      <c r="J15" s="256" t="n">
        <v>0</v>
      </c>
      <c r="K15" s="257" t="n">
        <v>0</v>
      </c>
      <c r="L15" s="258" t="n">
        <v>631</v>
      </c>
      <c r="M15" s="258"/>
      <c r="N15" s="256" t="n">
        <v>0</v>
      </c>
      <c r="O15" s="256" t="n">
        <v>0</v>
      </c>
      <c r="P15" s="256" t="n">
        <v>0</v>
      </c>
      <c r="Q15" s="257" t="n">
        <v>0</v>
      </c>
      <c r="R15" s="255"/>
    </row>
    <row r="16" customFormat="false" ht="18" hidden="true" customHeight="true" outlineLevel="0" collapsed="false">
      <c r="A16" s="19" t="s">
        <v>177</v>
      </c>
      <c r="B16" s="230" t="n">
        <v>609</v>
      </c>
      <c r="C16" s="256" t="n">
        <v>305</v>
      </c>
      <c r="D16" s="256" t="n">
        <v>199</v>
      </c>
      <c r="E16" s="256" t="n">
        <v>105</v>
      </c>
      <c r="F16" s="256" t="n">
        <v>0</v>
      </c>
      <c r="G16" s="256" t="n">
        <v>0</v>
      </c>
      <c r="H16" s="256" t="n">
        <v>0</v>
      </c>
      <c r="I16" s="256" t="n">
        <v>0</v>
      </c>
      <c r="J16" s="256" t="n">
        <v>0</v>
      </c>
      <c r="K16" s="257" t="n">
        <v>0</v>
      </c>
      <c r="L16" s="258" t="n">
        <v>609</v>
      </c>
      <c r="M16" s="258"/>
      <c r="N16" s="256" t="n">
        <v>0</v>
      </c>
      <c r="O16" s="256" t="n">
        <v>0</v>
      </c>
      <c r="P16" s="256" t="n">
        <v>0</v>
      </c>
      <c r="Q16" s="257" t="n">
        <v>0</v>
      </c>
      <c r="R16" s="255"/>
    </row>
    <row r="17" customFormat="false" ht="18" hidden="true" customHeight="true" outlineLevel="0" collapsed="false">
      <c r="A17" s="19" t="s">
        <v>39</v>
      </c>
      <c r="B17" s="230" t="n">
        <v>547</v>
      </c>
      <c r="C17" s="256" t="n">
        <v>281</v>
      </c>
      <c r="D17" s="256" t="n">
        <v>188</v>
      </c>
      <c r="E17" s="256" t="n">
        <v>76</v>
      </c>
      <c r="F17" s="256" t="n">
        <v>1</v>
      </c>
      <c r="G17" s="256" t="n">
        <v>1</v>
      </c>
      <c r="H17" s="256" t="n">
        <v>0</v>
      </c>
      <c r="I17" s="256" t="n">
        <v>0</v>
      </c>
      <c r="J17" s="256" t="n">
        <v>0</v>
      </c>
      <c r="K17" s="257" t="n">
        <v>0</v>
      </c>
      <c r="L17" s="258" t="n">
        <v>546</v>
      </c>
      <c r="M17" s="258"/>
      <c r="N17" s="256" t="n">
        <v>1</v>
      </c>
      <c r="O17" s="256" t="n">
        <v>0</v>
      </c>
      <c r="P17" s="256" t="n">
        <v>0</v>
      </c>
      <c r="Q17" s="257" t="n">
        <v>0</v>
      </c>
      <c r="R17" s="255"/>
    </row>
    <row r="18" customFormat="false" ht="18" hidden="true" customHeight="true" outlineLevel="0" collapsed="false">
      <c r="A18" s="19" t="s">
        <v>40</v>
      </c>
      <c r="B18" s="230" t="n">
        <v>494</v>
      </c>
      <c r="C18" s="256" t="n">
        <v>233</v>
      </c>
      <c r="D18" s="256" t="n">
        <v>187</v>
      </c>
      <c r="E18" s="256" t="n">
        <v>71</v>
      </c>
      <c r="F18" s="256" t="n">
        <v>0</v>
      </c>
      <c r="G18" s="256" t="n">
        <v>1</v>
      </c>
      <c r="H18" s="256" t="n">
        <v>2</v>
      </c>
      <c r="I18" s="256" t="n">
        <v>0</v>
      </c>
      <c r="J18" s="256" t="n">
        <v>0</v>
      </c>
      <c r="K18" s="257" t="n">
        <v>0</v>
      </c>
      <c r="L18" s="259" t="n">
        <v>491</v>
      </c>
      <c r="M18" s="256" t="n">
        <v>0</v>
      </c>
      <c r="N18" s="256" t="n">
        <v>1</v>
      </c>
      <c r="O18" s="256" t="n">
        <v>2</v>
      </c>
      <c r="P18" s="256" t="n">
        <v>0</v>
      </c>
      <c r="Q18" s="257" t="n">
        <v>0</v>
      </c>
      <c r="R18" s="255"/>
    </row>
    <row r="19" customFormat="false" ht="18" hidden="true" customHeight="true" outlineLevel="0" collapsed="false">
      <c r="A19" s="19" t="s">
        <v>41</v>
      </c>
      <c r="B19" s="230" t="n">
        <v>473</v>
      </c>
      <c r="C19" s="256" t="n">
        <v>221</v>
      </c>
      <c r="D19" s="256" t="n">
        <v>188</v>
      </c>
      <c r="E19" s="256" t="n">
        <v>64</v>
      </c>
      <c r="F19" s="256" t="n">
        <v>0</v>
      </c>
      <c r="G19" s="256" t="n">
        <v>0</v>
      </c>
      <c r="H19" s="256" t="n">
        <v>0</v>
      </c>
      <c r="I19" s="256" t="n">
        <v>0</v>
      </c>
      <c r="J19" s="256" t="n">
        <v>0</v>
      </c>
      <c r="K19" s="257" t="n">
        <v>0</v>
      </c>
      <c r="L19" s="259" t="n">
        <v>473</v>
      </c>
      <c r="M19" s="256" t="n">
        <v>0</v>
      </c>
      <c r="N19" s="256" t="n">
        <v>0</v>
      </c>
      <c r="O19" s="256" t="n">
        <v>0</v>
      </c>
      <c r="P19" s="256" t="n">
        <v>0</v>
      </c>
      <c r="Q19" s="257" t="n">
        <v>0</v>
      </c>
      <c r="R19" s="255"/>
    </row>
    <row r="20" customFormat="false" ht="18" hidden="true" customHeight="true" outlineLevel="0" collapsed="false">
      <c r="A20" s="19" t="s">
        <v>42</v>
      </c>
      <c r="B20" s="230" t="n">
        <v>507</v>
      </c>
      <c r="C20" s="256" t="n">
        <v>251</v>
      </c>
      <c r="D20" s="256" t="n">
        <v>186</v>
      </c>
      <c r="E20" s="256" t="n">
        <v>70</v>
      </c>
      <c r="F20" s="256" t="n">
        <v>0</v>
      </c>
      <c r="G20" s="256" t="n">
        <v>0</v>
      </c>
      <c r="H20" s="256" t="n">
        <v>0</v>
      </c>
      <c r="I20" s="256" t="n">
        <v>0</v>
      </c>
      <c r="J20" s="256" t="n">
        <v>0</v>
      </c>
      <c r="K20" s="257" t="n">
        <v>0</v>
      </c>
      <c r="L20" s="259" t="n">
        <v>507</v>
      </c>
      <c r="M20" s="256" t="n">
        <v>0</v>
      </c>
      <c r="N20" s="256" t="n">
        <v>0</v>
      </c>
      <c r="O20" s="256" t="n">
        <v>0</v>
      </c>
      <c r="P20" s="256" t="n">
        <v>0</v>
      </c>
      <c r="Q20" s="257" t="n">
        <v>0</v>
      </c>
      <c r="R20" s="255"/>
    </row>
    <row r="21" customFormat="false" ht="18" hidden="false" customHeight="true" outlineLevel="0" collapsed="false">
      <c r="A21" s="19" t="s">
        <v>90</v>
      </c>
      <c r="B21" s="230" t="n">
        <v>477</v>
      </c>
      <c r="C21" s="256" t="n">
        <v>245</v>
      </c>
      <c r="D21" s="256" t="n">
        <v>150</v>
      </c>
      <c r="E21" s="256" t="n">
        <v>82</v>
      </c>
      <c r="F21" s="256" t="n">
        <v>0</v>
      </c>
      <c r="G21" s="256" t="n">
        <v>0</v>
      </c>
      <c r="H21" s="256" t="n">
        <v>0</v>
      </c>
      <c r="I21" s="256" t="n">
        <v>0</v>
      </c>
      <c r="J21" s="256" t="n">
        <v>0</v>
      </c>
      <c r="K21" s="257" t="n">
        <v>0</v>
      </c>
      <c r="L21" s="259" t="n">
        <v>477</v>
      </c>
      <c r="M21" s="256" t="n">
        <v>0</v>
      </c>
      <c r="N21" s="256" t="n">
        <v>0</v>
      </c>
      <c r="O21" s="256" t="n">
        <v>0</v>
      </c>
      <c r="P21" s="256" t="n">
        <v>0</v>
      </c>
      <c r="Q21" s="257" t="n">
        <v>0</v>
      </c>
      <c r="R21" s="255"/>
    </row>
    <row r="22" customFormat="false" ht="18" hidden="false" customHeight="true" outlineLevel="0" collapsed="false">
      <c r="A22" s="19" t="s">
        <v>44</v>
      </c>
      <c r="B22" s="230" t="n">
        <v>484</v>
      </c>
      <c r="C22" s="256" t="n">
        <v>249</v>
      </c>
      <c r="D22" s="256" t="n">
        <v>157</v>
      </c>
      <c r="E22" s="256" t="n">
        <v>78</v>
      </c>
      <c r="F22" s="256" t="n">
        <v>0</v>
      </c>
      <c r="G22" s="256" t="n">
        <v>0</v>
      </c>
      <c r="H22" s="256" t="n">
        <v>0</v>
      </c>
      <c r="I22" s="256" t="n">
        <v>0</v>
      </c>
      <c r="J22" s="256" t="n">
        <v>0</v>
      </c>
      <c r="K22" s="257" t="n">
        <v>0</v>
      </c>
      <c r="L22" s="259" t="n">
        <v>484</v>
      </c>
      <c r="M22" s="256" t="n">
        <v>0</v>
      </c>
      <c r="N22" s="256" t="n">
        <v>0</v>
      </c>
      <c r="O22" s="256" t="n">
        <v>0</v>
      </c>
      <c r="P22" s="256" t="n">
        <v>0</v>
      </c>
      <c r="Q22" s="257" t="n">
        <v>0</v>
      </c>
      <c r="R22" s="255"/>
    </row>
    <row r="23" customFormat="false" ht="18" hidden="false" customHeight="true" outlineLevel="0" collapsed="false">
      <c r="A23" s="32" t="s">
        <v>45</v>
      </c>
      <c r="B23" s="230" t="n">
        <v>497</v>
      </c>
      <c r="C23" s="256" t="n">
        <v>249</v>
      </c>
      <c r="D23" s="256" t="n">
        <v>144</v>
      </c>
      <c r="E23" s="256" t="n">
        <v>104</v>
      </c>
      <c r="F23" s="256" t="n">
        <v>0</v>
      </c>
      <c r="G23" s="256" t="n">
        <v>0</v>
      </c>
      <c r="H23" s="256" t="n">
        <v>0</v>
      </c>
      <c r="I23" s="256" t="n">
        <v>0</v>
      </c>
      <c r="J23" s="256" t="n">
        <v>0</v>
      </c>
      <c r="K23" s="257" t="n">
        <v>0</v>
      </c>
      <c r="L23" s="259" t="n">
        <v>497</v>
      </c>
      <c r="M23" s="256" t="n">
        <v>0</v>
      </c>
      <c r="N23" s="256" t="n">
        <v>0</v>
      </c>
      <c r="O23" s="256" t="n">
        <v>0</v>
      </c>
      <c r="P23" s="256" t="n">
        <v>0</v>
      </c>
      <c r="Q23" s="257" t="n">
        <v>0</v>
      </c>
      <c r="R23" s="255"/>
    </row>
    <row r="24" customFormat="false" ht="18" hidden="false" customHeight="true" outlineLevel="0" collapsed="false">
      <c r="A24" s="19" t="s">
        <v>46</v>
      </c>
      <c r="B24" s="230" t="n">
        <v>505</v>
      </c>
      <c r="C24" s="256" t="n">
        <v>241</v>
      </c>
      <c r="D24" s="256" t="n">
        <v>170</v>
      </c>
      <c r="E24" s="256" t="n">
        <v>94</v>
      </c>
      <c r="F24" s="256" t="n">
        <v>0</v>
      </c>
      <c r="G24" s="256" t="n">
        <v>0</v>
      </c>
      <c r="H24" s="256" t="n">
        <v>0</v>
      </c>
      <c r="I24" s="256" t="n">
        <v>0</v>
      </c>
      <c r="J24" s="256" t="n">
        <v>0</v>
      </c>
      <c r="K24" s="257" t="n">
        <v>0</v>
      </c>
      <c r="L24" s="259" t="n">
        <v>505</v>
      </c>
      <c r="M24" s="256" t="n">
        <v>0</v>
      </c>
      <c r="N24" s="256" t="n">
        <v>0</v>
      </c>
      <c r="O24" s="256" t="n">
        <v>0</v>
      </c>
      <c r="P24" s="256" t="n">
        <v>0</v>
      </c>
      <c r="Q24" s="257" t="n">
        <v>0</v>
      </c>
      <c r="R24" s="255"/>
    </row>
    <row r="25" customFormat="false" ht="18" hidden="false" customHeight="true" outlineLevel="0" collapsed="false">
      <c r="A25" s="19" t="s">
        <v>47</v>
      </c>
      <c r="B25" s="230" t="n">
        <v>427</v>
      </c>
      <c r="C25" s="256" t="n">
        <v>210</v>
      </c>
      <c r="D25" s="256" t="n">
        <v>141</v>
      </c>
      <c r="E25" s="256" t="n">
        <v>76</v>
      </c>
      <c r="F25" s="256" t="n">
        <v>0</v>
      </c>
      <c r="G25" s="256" t="n">
        <v>0</v>
      </c>
      <c r="H25" s="256" t="n">
        <v>0</v>
      </c>
      <c r="I25" s="256" t="n">
        <v>0</v>
      </c>
      <c r="J25" s="256" t="n">
        <v>0</v>
      </c>
      <c r="K25" s="257" t="n">
        <v>0</v>
      </c>
      <c r="L25" s="259" t="n">
        <v>427</v>
      </c>
      <c r="M25" s="256" t="n">
        <v>0</v>
      </c>
      <c r="N25" s="256" t="n">
        <v>0</v>
      </c>
      <c r="O25" s="256" t="n">
        <v>0</v>
      </c>
      <c r="P25" s="256" t="n">
        <v>0</v>
      </c>
      <c r="Q25" s="257" t="n">
        <v>0</v>
      </c>
      <c r="R25" s="255"/>
    </row>
    <row r="26" customFormat="false" ht="18" hidden="false" customHeight="true" outlineLevel="0" collapsed="false">
      <c r="A26" s="19" t="s">
        <v>48</v>
      </c>
      <c r="B26" s="230" t="n">
        <v>434</v>
      </c>
      <c r="C26" s="256" t="n">
        <v>207</v>
      </c>
      <c r="D26" s="256" t="n">
        <v>160</v>
      </c>
      <c r="E26" s="256" t="n">
        <v>67</v>
      </c>
      <c r="F26" s="256" t="n">
        <v>0</v>
      </c>
      <c r="G26" s="256" t="n">
        <v>0</v>
      </c>
      <c r="H26" s="256" t="n">
        <v>0</v>
      </c>
      <c r="I26" s="256" t="n">
        <v>0</v>
      </c>
      <c r="J26" s="256" t="n">
        <v>0</v>
      </c>
      <c r="K26" s="257" t="n">
        <v>0</v>
      </c>
      <c r="L26" s="259" t="n">
        <v>434</v>
      </c>
      <c r="M26" s="256" t="n">
        <v>0</v>
      </c>
      <c r="N26" s="256" t="n">
        <v>0</v>
      </c>
      <c r="O26" s="256" t="n">
        <v>0</v>
      </c>
      <c r="P26" s="256" t="n">
        <v>0</v>
      </c>
      <c r="Q26" s="257" t="n">
        <v>0</v>
      </c>
      <c r="R26" s="255"/>
    </row>
    <row r="27" customFormat="false" ht="18" hidden="false" customHeight="true" outlineLevel="0" collapsed="false">
      <c r="A27" s="19" t="s">
        <v>49</v>
      </c>
      <c r="B27" s="230" t="n">
        <v>405</v>
      </c>
      <c r="C27" s="256" t="n">
        <v>224</v>
      </c>
      <c r="D27" s="256" t="n">
        <v>108</v>
      </c>
      <c r="E27" s="256" t="n">
        <v>73</v>
      </c>
      <c r="F27" s="256" t="n">
        <v>0</v>
      </c>
      <c r="G27" s="256" t="n">
        <v>0</v>
      </c>
      <c r="H27" s="256" t="n">
        <v>0</v>
      </c>
      <c r="I27" s="256" t="n">
        <v>0</v>
      </c>
      <c r="J27" s="256" t="n">
        <v>0</v>
      </c>
      <c r="K27" s="257" t="n">
        <v>0</v>
      </c>
      <c r="L27" s="259" t="n">
        <v>405</v>
      </c>
      <c r="M27" s="256" t="n">
        <v>0</v>
      </c>
      <c r="N27" s="256" t="n">
        <v>0</v>
      </c>
      <c r="O27" s="256" t="n">
        <v>0</v>
      </c>
      <c r="P27" s="256" t="n">
        <v>0</v>
      </c>
      <c r="Q27" s="257" t="n">
        <v>0</v>
      </c>
      <c r="R27" s="255"/>
    </row>
    <row r="28" customFormat="false" ht="18" hidden="false" customHeight="true" outlineLevel="0" collapsed="false">
      <c r="A28" s="19" t="s">
        <v>50</v>
      </c>
      <c r="B28" s="230" t="n">
        <v>411</v>
      </c>
      <c r="C28" s="256" t="n">
        <v>237</v>
      </c>
      <c r="D28" s="256" t="n">
        <v>107</v>
      </c>
      <c r="E28" s="256" t="n">
        <v>67</v>
      </c>
      <c r="F28" s="256" t="n">
        <v>0</v>
      </c>
      <c r="G28" s="256" t="n">
        <v>0</v>
      </c>
      <c r="H28" s="256" t="n">
        <v>0</v>
      </c>
      <c r="I28" s="256" t="n">
        <v>0</v>
      </c>
      <c r="J28" s="256" t="n">
        <v>0</v>
      </c>
      <c r="K28" s="257" t="n">
        <v>0</v>
      </c>
      <c r="L28" s="259" t="n">
        <v>411</v>
      </c>
      <c r="M28" s="256" t="n">
        <v>0</v>
      </c>
      <c r="N28" s="256" t="n">
        <v>0</v>
      </c>
      <c r="O28" s="256" t="n">
        <v>0</v>
      </c>
      <c r="P28" s="256" t="n">
        <v>0</v>
      </c>
      <c r="Q28" s="257" t="n">
        <v>0</v>
      </c>
      <c r="R28" s="255"/>
    </row>
    <row r="29" customFormat="false" ht="18" hidden="false" customHeight="true" outlineLevel="0" collapsed="false">
      <c r="A29" s="19" t="s">
        <v>51</v>
      </c>
      <c r="B29" s="230" t="n">
        <v>333</v>
      </c>
      <c r="C29" s="256" t="n">
        <v>178</v>
      </c>
      <c r="D29" s="256" t="n">
        <v>104</v>
      </c>
      <c r="E29" s="256" t="n">
        <v>51</v>
      </c>
      <c r="F29" s="256" t="n">
        <v>0</v>
      </c>
      <c r="G29" s="256" t="n">
        <v>0</v>
      </c>
      <c r="H29" s="256" t="n">
        <v>0</v>
      </c>
      <c r="I29" s="256" t="n">
        <v>0</v>
      </c>
      <c r="J29" s="256" t="n">
        <v>0</v>
      </c>
      <c r="K29" s="257" t="n">
        <v>0</v>
      </c>
      <c r="L29" s="259" t="n">
        <v>333</v>
      </c>
      <c r="M29" s="256" t="n">
        <v>0</v>
      </c>
      <c r="N29" s="256" t="n">
        <v>0</v>
      </c>
      <c r="O29" s="256" t="n">
        <v>0</v>
      </c>
      <c r="P29" s="256" t="n">
        <v>0</v>
      </c>
      <c r="Q29" s="257" t="n">
        <v>0</v>
      </c>
      <c r="R29" s="255"/>
    </row>
    <row r="30" customFormat="false" ht="18" hidden="false" customHeight="true" outlineLevel="0" collapsed="false">
      <c r="A30" s="19" t="s">
        <v>52</v>
      </c>
      <c r="B30" s="230" t="n">
        <v>358</v>
      </c>
      <c r="C30" s="256" t="n">
        <v>185</v>
      </c>
      <c r="D30" s="256" t="n">
        <v>110</v>
      </c>
      <c r="E30" s="256" t="n">
        <v>63</v>
      </c>
      <c r="F30" s="256" t="n">
        <v>0</v>
      </c>
      <c r="G30" s="256" t="n">
        <v>0</v>
      </c>
      <c r="H30" s="256" t="n">
        <v>0</v>
      </c>
      <c r="I30" s="256" t="n">
        <v>0</v>
      </c>
      <c r="J30" s="256" t="n">
        <v>0</v>
      </c>
      <c r="K30" s="257" t="n">
        <v>0</v>
      </c>
      <c r="L30" s="259" t="n">
        <v>358</v>
      </c>
      <c r="M30" s="256" t="n">
        <v>0</v>
      </c>
      <c r="N30" s="256" t="n">
        <v>0</v>
      </c>
      <c r="O30" s="256" t="n">
        <v>0</v>
      </c>
      <c r="P30" s="256" t="n">
        <v>0</v>
      </c>
      <c r="Q30" s="257" t="n">
        <v>0</v>
      </c>
      <c r="R30" s="255"/>
    </row>
    <row r="31" customFormat="false" ht="18" hidden="false" customHeight="true" outlineLevel="0" collapsed="false">
      <c r="A31" s="19" t="s">
        <v>53</v>
      </c>
      <c r="B31" s="230" t="n">
        <v>306</v>
      </c>
      <c r="C31" s="256" t="n">
        <v>156</v>
      </c>
      <c r="D31" s="256" t="n">
        <v>90</v>
      </c>
      <c r="E31" s="256" t="n">
        <v>60</v>
      </c>
      <c r="F31" s="256" t="n">
        <v>0</v>
      </c>
      <c r="G31" s="256" t="n">
        <v>0</v>
      </c>
      <c r="H31" s="256" t="n">
        <v>0</v>
      </c>
      <c r="I31" s="256" t="n">
        <v>0</v>
      </c>
      <c r="J31" s="256" t="n">
        <v>0</v>
      </c>
      <c r="K31" s="257" t="n">
        <v>0</v>
      </c>
      <c r="L31" s="259" t="n">
        <v>306</v>
      </c>
      <c r="M31" s="256" t="n">
        <v>0</v>
      </c>
      <c r="N31" s="256" t="n">
        <v>0</v>
      </c>
      <c r="O31" s="256" t="n">
        <v>0</v>
      </c>
      <c r="P31" s="256" t="n">
        <v>0</v>
      </c>
      <c r="Q31" s="257" t="n">
        <v>0</v>
      </c>
      <c r="R31" s="255"/>
    </row>
    <row r="32" customFormat="false" ht="18" hidden="false" customHeight="true" outlineLevel="0" collapsed="false">
      <c r="A32" s="19" t="s">
        <v>54</v>
      </c>
      <c r="B32" s="230" t="n">
        <v>293</v>
      </c>
      <c r="C32" s="256" t="n">
        <v>151</v>
      </c>
      <c r="D32" s="256" t="n">
        <v>80</v>
      </c>
      <c r="E32" s="256" t="n">
        <v>61</v>
      </c>
      <c r="F32" s="256" t="n">
        <v>1</v>
      </c>
      <c r="G32" s="256" t="n">
        <v>0</v>
      </c>
      <c r="H32" s="256" t="n">
        <v>0</v>
      </c>
      <c r="I32" s="256" t="n">
        <v>0</v>
      </c>
      <c r="J32" s="256" t="n">
        <v>0</v>
      </c>
      <c r="K32" s="257" t="n">
        <v>0</v>
      </c>
      <c r="L32" s="259" t="n">
        <v>292</v>
      </c>
      <c r="M32" s="256" t="n">
        <v>1</v>
      </c>
      <c r="N32" s="256" t="n">
        <v>0</v>
      </c>
      <c r="O32" s="256" t="n">
        <v>0</v>
      </c>
      <c r="P32" s="256" t="n">
        <v>0</v>
      </c>
      <c r="Q32" s="257" t="n">
        <v>0</v>
      </c>
      <c r="R32" s="255"/>
    </row>
    <row r="33" customFormat="false" ht="18" hidden="false" customHeight="true" outlineLevel="0" collapsed="false">
      <c r="A33" s="19" t="s">
        <v>55</v>
      </c>
      <c r="B33" s="230" t="n">
        <v>272</v>
      </c>
      <c r="C33" s="256" t="n">
        <v>137</v>
      </c>
      <c r="D33" s="256" t="n">
        <v>77</v>
      </c>
      <c r="E33" s="256" t="n">
        <v>58</v>
      </c>
      <c r="F33" s="256" t="n">
        <v>0</v>
      </c>
      <c r="G33" s="256" t="n">
        <v>0</v>
      </c>
      <c r="H33" s="256" t="n">
        <v>0</v>
      </c>
      <c r="I33" s="256" t="n">
        <v>0</v>
      </c>
      <c r="J33" s="256" t="n">
        <v>0</v>
      </c>
      <c r="K33" s="257" t="n">
        <v>0</v>
      </c>
      <c r="L33" s="259" t="n">
        <v>272</v>
      </c>
      <c r="M33" s="256" t="n">
        <v>0</v>
      </c>
      <c r="N33" s="256" t="n">
        <v>0</v>
      </c>
      <c r="O33" s="256" t="n">
        <v>0</v>
      </c>
      <c r="P33" s="256" t="n">
        <v>0</v>
      </c>
      <c r="Q33" s="257" t="n">
        <v>0</v>
      </c>
      <c r="R33" s="255"/>
    </row>
    <row r="34" customFormat="false" ht="18" hidden="false" customHeight="true" outlineLevel="0" collapsed="false">
      <c r="A34" s="19" t="s">
        <v>56</v>
      </c>
      <c r="B34" s="230" t="n">
        <v>312</v>
      </c>
      <c r="C34" s="256" t="n">
        <v>159</v>
      </c>
      <c r="D34" s="256" t="n">
        <v>95</v>
      </c>
      <c r="E34" s="256" t="n">
        <v>58</v>
      </c>
      <c r="F34" s="256" t="n">
        <v>0</v>
      </c>
      <c r="G34" s="256" t="n">
        <v>0</v>
      </c>
      <c r="H34" s="256" t="n">
        <v>0</v>
      </c>
      <c r="I34" s="256" t="n">
        <v>0</v>
      </c>
      <c r="J34" s="256" t="n">
        <v>0</v>
      </c>
      <c r="K34" s="257" t="n">
        <v>0</v>
      </c>
      <c r="L34" s="259" t="n">
        <v>312</v>
      </c>
      <c r="M34" s="256" t="n">
        <v>0</v>
      </c>
      <c r="N34" s="256" t="n">
        <v>0</v>
      </c>
      <c r="O34" s="256" t="n">
        <v>0</v>
      </c>
      <c r="P34" s="256" t="n">
        <v>0</v>
      </c>
      <c r="Q34" s="257" t="n">
        <v>0</v>
      </c>
      <c r="R34" s="255"/>
    </row>
    <row r="35" customFormat="false" ht="18" hidden="false" customHeight="true" outlineLevel="0" collapsed="false">
      <c r="A35" s="19" t="s">
        <v>57</v>
      </c>
      <c r="B35" s="230" t="n">
        <v>266</v>
      </c>
      <c r="C35" s="256" t="n">
        <v>133</v>
      </c>
      <c r="D35" s="256" t="n">
        <v>87</v>
      </c>
      <c r="E35" s="256" t="n">
        <v>46</v>
      </c>
      <c r="F35" s="256" t="n">
        <v>0</v>
      </c>
      <c r="G35" s="256" t="n">
        <v>0</v>
      </c>
      <c r="H35" s="256" t="n">
        <v>0</v>
      </c>
      <c r="I35" s="256" t="n">
        <v>0</v>
      </c>
      <c r="J35" s="256" t="n">
        <v>0</v>
      </c>
      <c r="K35" s="257" t="n">
        <v>0</v>
      </c>
      <c r="L35" s="259" t="n">
        <v>266</v>
      </c>
      <c r="M35" s="256" t="n">
        <v>0</v>
      </c>
      <c r="N35" s="256" t="n">
        <v>0</v>
      </c>
      <c r="O35" s="256" t="n">
        <v>0</v>
      </c>
      <c r="P35" s="256" t="n">
        <v>0</v>
      </c>
      <c r="Q35" s="257" t="n">
        <v>0</v>
      </c>
      <c r="R35" s="255"/>
    </row>
    <row r="36" customFormat="false" ht="18" hidden="false" customHeight="true" outlineLevel="0" collapsed="false">
      <c r="A36" s="19" t="s">
        <v>58</v>
      </c>
      <c r="B36" s="230" t="n">
        <v>303</v>
      </c>
      <c r="C36" s="256" t="n">
        <v>158</v>
      </c>
      <c r="D36" s="256" t="n">
        <v>89</v>
      </c>
      <c r="E36" s="256" t="n">
        <v>56</v>
      </c>
      <c r="F36" s="256" t="n">
        <v>0</v>
      </c>
      <c r="G36" s="256" t="n">
        <v>0</v>
      </c>
      <c r="H36" s="256" t="n">
        <v>0</v>
      </c>
      <c r="I36" s="256" t="n">
        <v>0</v>
      </c>
      <c r="J36" s="256" t="n">
        <v>0</v>
      </c>
      <c r="K36" s="257" t="n">
        <v>0</v>
      </c>
      <c r="L36" s="259" t="n">
        <v>303</v>
      </c>
      <c r="M36" s="256" t="n">
        <v>0</v>
      </c>
      <c r="N36" s="256" t="n">
        <v>0</v>
      </c>
      <c r="O36" s="256" t="n">
        <v>0</v>
      </c>
      <c r="P36" s="256" t="n">
        <v>0</v>
      </c>
      <c r="Q36" s="257" t="n">
        <v>0</v>
      </c>
      <c r="R36" s="255"/>
    </row>
    <row r="37" customFormat="false" ht="18" hidden="false" customHeight="true" outlineLevel="0" collapsed="false">
      <c r="A37" s="19" t="s">
        <v>59</v>
      </c>
      <c r="B37" s="230" t="n">
        <v>254</v>
      </c>
      <c r="C37" s="256" t="n">
        <v>130</v>
      </c>
      <c r="D37" s="256" t="n">
        <v>78</v>
      </c>
      <c r="E37" s="256" t="n">
        <v>46</v>
      </c>
      <c r="F37" s="256" t="n">
        <v>0</v>
      </c>
      <c r="G37" s="256" t="n">
        <v>0</v>
      </c>
      <c r="H37" s="256" t="n">
        <v>0</v>
      </c>
      <c r="I37" s="256" t="n">
        <v>0</v>
      </c>
      <c r="J37" s="256" t="n">
        <v>0</v>
      </c>
      <c r="K37" s="257" t="n">
        <v>0</v>
      </c>
      <c r="L37" s="259" t="n">
        <v>254</v>
      </c>
      <c r="M37" s="256" t="n">
        <v>0</v>
      </c>
      <c r="N37" s="256" t="n">
        <v>0</v>
      </c>
      <c r="O37" s="256" t="n">
        <v>0</v>
      </c>
      <c r="P37" s="256" t="n">
        <v>0</v>
      </c>
      <c r="Q37" s="257" t="n">
        <v>0</v>
      </c>
      <c r="R37" s="255"/>
    </row>
    <row r="38" customFormat="false" ht="18" hidden="false" customHeight="true" outlineLevel="0" collapsed="false">
      <c r="A38" s="19" t="s">
        <v>60</v>
      </c>
      <c r="B38" s="230" t="n">
        <v>266</v>
      </c>
      <c r="C38" s="256" t="n">
        <v>124</v>
      </c>
      <c r="D38" s="256" t="n">
        <v>83</v>
      </c>
      <c r="E38" s="256" t="n">
        <v>59</v>
      </c>
      <c r="F38" s="256" t="n">
        <v>0</v>
      </c>
      <c r="G38" s="256" t="n">
        <v>0</v>
      </c>
      <c r="H38" s="256" t="n">
        <v>0</v>
      </c>
      <c r="I38" s="256" t="n">
        <v>0</v>
      </c>
      <c r="J38" s="256" t="n">
        <v>0</v>
      </c>
      <c r="K38" s="257" t="n">
        <v>0</v>
      </c>
      <c r="L38" s="259" t="n">
        <v>266</v>
      </c>
      <c r="M38" s="256" t="n">
        <v>0</v>
      </c>
      <c r="N38" s="256" t="n">
        <v>0</v>
      </c>
      <c r="O38" s="256" t="n">
        <v>0</v>
      </c>
      <c r="P38" s="256" t="n">
        <v>0</v>
      </c>
      <c r="Q38" s="257" t="n">
        <v>0</v>
      </c>
      <c r="R38" s="255"/>
    </row>
    <row r="39" customFormat="false" ht="18" hidden="false" customHeight="true" outlineLevel="0" collapsed="false">
      <c r="A39" s="19" t="s">
        <v>61</v>
      </c>
      <c r="B39" s="230" t="n">
        <v>236</v>
      </c>
      <c r="C39" s="256" t="n">
        <v>102</v>
      </c>
      <c r="D39" s="256" t="n">
        <v>72</v>
      </c>
      <c r="E39" s="256" t="n">
        <v>62</v>
      </c>
      <c r="F39" s="256" t="n">
        <v>0</v>
      </c>
      <c r="G39" s="256" t="n">
        <v>0</v>
      </c>
      <c r="H39" s="256" t="n">
        <v>0</v>
      </c>
      <c r="I39" s="256" t="n">
        <v>0</v>
      </c>
      <c r="J39" s="256" t="n">
        <v>0</v>
      </c>
      <c r="K39" s="257" t="n">
        <v>0</v>
      </c>
      <c r="L39" s="259" t="n">
        <v>236</v>
      </c>
      <c r="M39" s="256" t="n">
        <v>0</v>
      </c>
      <c r="N39" s="256" t="n">
        <v>0</v>
      </c>
      <c r="O39" s="256" t="n">
        <v>0</v>
      </c>
      <c r="P39" s="256" t="n">
        <v>0</v>
      </c>
      <c r="Q39" s="257" t="n">
        <v>0</v>
      </c>
      <c r="R39" s="255"/>
    </row>
    <row r="40" customFormat="false" ht="18" hidden="false" customHeight="true" outlineLevel="0" collapsed="false">
      <c r="A40" s="19" t="s">
        <v>62</v>
      </c>
      <c r="B40" s="230" t="n">
        <v>224</v>
      </c>
      <c r="C40" s="256" t="n">
        <v>89</v>
      </c>
      <c r="D40" s="256" t="n">
        <v>79</v>
      </c>
      <c r="E40" s="256" t="n">
        <v>56</v>
      </c>
      <c r="F40" s="256" t="n">
        <v>0</v>
      </c>
      <c r="G40" s="256" t="n">
        <v>0</v>
      </c>
      <c r="H40" s="256" t="n">
        <v>0</v>
      </c>
      <c r="I40" s="256" t="n">
        <v>0</v>
      </c>
      <c r="J40" s="256" t="n">
        <v>0</v>
      </c>
      <c r="K40" s="257" t="n">
        <v>0</v>
      </c>
      <c r="L40" s="259" t="n">
        <v>224</v>
      </c>
      <c r="M40" s="256" t="n">
        <v>0</v>
      </c>
      <c r="N40" s="256" t="n">
        <v>0</v>
      </c>
      <c r="O40" s="256" t="n">
        <v>0</v>
      </c>
      <c r="P40" s="256" t="n">
        <v>0</v>
      </c>
      <c r="Q40" s="257" t="n">
        <v>0</v>
      </c>
      <c r="R40" s="255"/>
    </row>
    <row r="41" customFormat="false" ht="18" hidden="false" customHeight="true" outlineLevel="0" collapsed="false">
      <c r="A41" s="94" t="s">
        <v>63</v>
      </c>
      <c r="B41" s="238" t="n">
        <f aca="false">SUM(C41:K41)</f>
        <v>208</v>
      </c>
      <c r="C41" s="260" t="n">
        <f aca="false">'[3]■8-人工'!$C$8</f>
        <v>97</v>
      </c>
      <c r="D41" s="260" t="n">
        <f aca="false">'[3]■8-人工'!$D$8</f>
        <v>69</v>
      </c>
      <c r="E41" s="260" t="n">
        <f aca="false">'[3]■8-人工'!$E$8</f>
        <v>42</v>
      </c>
      <c r="F41" s="260" t="n">
        <f aca="false">'[3]■8-人工'!$F$8</f>
        <v>0</v>
      </c>
      <c r="G41" s="260" t="n">
        <f aca="false">'[3]■8-人工'!$G$8</f>
        <v>0</v>
      </c>
      <c r="H41" s="260" t="n">
        <f aca="false">'[3]■8-人工'!$H$8</f>
        <v>0</v>
      </c>
      <c r="I41" s="260" t="n">
        <f aca="false">'[3]■8-人工'!$I$8</f>
        <v>0</v>
      </c>
      <c r="J41" s="260" t="n">
        <f aca="false">'[3]■8-人工'!$J$8</f>
        <v>0</v>
      </c>
      <c r="K41" s="261" t="n">
        <f aca="false">'[3]■8-人工'!$K$8</f>
        <v>0</v>
      </c>
      <c r="L41" s="262" t="n">
        <f aca="false">'[3]■8-人工'!$L$8</f>
        <v>208</v>
      </c>
      <c r="M41" s="260" t="n">
        <f aca="false">'[3]■8-人工'!$M$8</f>
        <v>0</v>
      </c>
      <c r="N41" s="260" t="n">
        <f aca="false">'[3]■8-人工'!$N$8</f>
        <v>0</v>
      </c>
      <c r="O41" s="260" t="n">
        <f aca="false">'[3]■8-人工'!$O$8</f>
        <v>0</v>
      </c>
      <c r="P41" s="260" t="n">
        <f aca="false">'[3]■8-人工'!$P$8</f>
        <v>0</v>
      </c>
      <c r="Q41" s="261" t="n">
        <f aca="false">'[3]■8-人工'!$Q$8</f>
        <v>0</v>
      </c>
      <c r="R41" s="255"/>
    </row>
    <row r="42" customFormat="false" ht="16.5" hidden="false" customHeight="true" outlineLevel="0" collapsed="false">
      <c r="A42" s="127"/>
      <c r="B42" s="264" t="s">
        <v>138</v>
      </c>
      <c r="C42" s="264"/>
      <c r="D42" s="264"/>
      <c r="E42" s="264"/>
      <c r="F42" s="264"/>
      <c r="G42" s="264"/>
      <c r="H42" s="264"/>
      <c r="I42" s="264"/>
      <c r="J42" s="264"/>
      <c r="K42" s="264"/>
      <c r="L42" s="264"/>
      <c r="M42" s="264"/>
      <c r="N42" s="264"/>
      <c r="O42" s="264"/>
      <c r="P42" s="264"/>
      <c r="Q42" s="264"/>
      <c r="R42" s="228"/>
    </row>
    <row r="43" customFormat="false" ht="18" hidden="true" customHeight="true" outlineLevel="0" collapsed="false">
      <c r="A43" s="19" t="s">
        <v>30</v>
      </c>
      <c r="B43" s="243" t="n">
        <v>100</v>
      </c>
      <c r="C43" s="243" t="n">
        <v>46.742209631728</v>
      </c>
      <c r="D43" s="243" t="n">
        <v>28.8007554296506</v>
      </c>
      <c r="E43" s="243" t="n">
        <v>24.2681775259679</v>
      </c>
      <c r="F43" s="243" t="n">
        <v>0.0944287063267233</v>
      </c>
      <c r="G43" s="243" t="n">
        <v>0.0944287063267233</v>
      </c>
      <c r="H43" s="243" t="n">
        <v>0</v>
      </c>
      <c r="I43" s="243" t="n">
        <v>0</v>
      </c>
      <c r="J43" s="243" t="n">
        <v>0</v>
      </c>
      <c r="K43" s="244" t="n">
        <v>0</v>
      </c>
      <c r="L43" s="245" t="n">
        <f aca="false">L8/$B8*100</f>
        <v>99.9055712936733</v>
      </c>
      <c r="M43" s="245"/>
      <c r="N43" s="243" t="n">
        <v>0.0944287063267233</v>
      </c>
      <c r="O43" s="243" t="n">
        <v>0</v>
      </c>
      <c r="P43" s="243" t="n">
        <v>0</v>
      </c>
      <c r="Q43" s="244" t="n">
        <v>0</v>
      </c>
      <c r="R43" s="234"/>
    </row>
    <row r="44" customFormat="false" ht="18" hidden="true" customHeight="true" outlineLevel="0" collapsed="false">
      <c r="A44" s="32" t="s">
        <v>86</v>
      </c>
      <c r="B44" s="243" t="n">
        <v>100</v>
      </c>
      <c r="C44" s="243" t="n">
        <v>45.8498023715415</v>
      </c>
      <c r="D44" s="243" t="n">
        <v>29.4466403162055</v>
      </c>
      <c r="E44" s="243" t="n">
        <v>24.703557312253</v>
      </c>
      <c r="F44" s="243" t="n">
        <v>0</v>
      </c>
      <c r="G44" s="243" t="n">
        <v>0</v>
      </c>
      <c r="H44" s="243" t="n">
        <v>0</v>
      </c>
      <c r="I44" s="243" t="n">
        <v>0</v>
      </c>
      <c r="J44" s="243" t="n">
        <v>0</v>
      </c>
      <c r="K44" s="244" t="n">
        <v>0</v>
      </c>
      <c r="L44" s="245" t="n">
        <f aca="false">L9/$B9*100</f>
        <v>100</v>
      </c>
      <c r="M44" s="245"/>
      <c r="N44" s="243" t="n">
        <v>0</v>
      </c>
      <c r="O44" s="243" t="n">
        <v>0</v>
      </c>
      <c r="P44" s="243" t="n">
        <v>0</v>
      </c>
      <c r="Q44" s="244" t="n">
        <v>0</v>
      </c>
    </row>
    <row r="45" customFormat="false" ht="27" hidden="true" customHeight="true" outlineLevel="0" collapsed="false">
      <c r="A45" s="32" t="s">
        <v>87</v>
      </c>
      <c r="B45" s="243" t="n">
        <v>100</v>
      </c>
      <c r="C45" s="243" t="n">
        <v>47.0911086717892</v>
      </c>
      <c r="D45" s="243" t="n">
        <v>28.8693743139407</v>
      </c>
      <c r="E45" s="243" t="n">
        <v>24.03951701427</v>
      </c>
      <c r="F45" s="243" t="n">
        <v>0</v>
      </c>
      <c r="G45" s="243" t="n">
        <v>0</v>
      </c>
      <c r="H45" s="243" t="n">
        <v>0</v>
      </c>
      <c r="I45" s="243" t="n">
        <v>0</v>
      </c>
      <c r="J45" s="243" t="n">
        <v>0</v>
      </c>
      <c r="K45" s="244" t="n">
        <v>0</v>
      </c>
      <c r="L45" s="245" t="n">
        <f aca="false">L10/$B10*100</f>
        <v>100</v>
      </c>
      <c r="M45" s="245"/>
      <c r="N45" s="243" t="n">
        <v>0</v>
      </c>
      <c r="O45" s="243" t="n">
        <v>0</v>
      </c>
      <c r="P45" s="243" t="n">
        <v>0</v>
      </c>
      <c r="Q45" s="244" t="n">
        <v>0</v>
      </c>
    </row>
    <row r="46" customFormat="false" ht="18" hidden="true" customHeight="true" outlineLevel="0" collapsed="false">
      <c r="A46" s="32" t="s">
        <v>88</v>
      </c>
      <c r="B46" s="243" t="n">
        <v>100</v>
      </c>
      <c r="C46" s="243" t="n">
        <v>47.7297895902547</v>
      </c>
      <c r="D46" s="243" t="n">
        <v>29.2358803986711</v>
      </c>
      <c r="E46" s="243" t="n">
        <v>23.0343300110742</v>
      </c>
      <c r="F46" s="243" t="n">
        <v>0</v>
      </c>
      <c r="G46" s="243" t="n">
        <v>0</v>
      </c>
      <c r="H46" s="243" t="n">
        <v>0</v>
      </c>
      <c r="I46" s="243" t="n">
        <v>0</v>
      </c>
      <c r="J46" s="243" t="n">
        <v>0</v>
      </c>
      <c r="K46" s="244" t="n">
        <v>0</v>
      </c>
      <c r="L46" s="265" t="n">
        <f aca="false">L11/$B11*100</f>
        <v>100</v>
      </c>
      <c r="M46" s="265"/>
      <c r="N46" s="243" t="n">
        <v>0</v>
      </c>
      <c r="O46" s="243" t="n">
        <v>0</v>
      </c>
      <c r="P46" s="243" t="n">
        <v>0</v>
      </c>
      <c r="Q46" s="244" t="n">
        <v>0</v>
      </c>
    </row>
    <row r="47" customFormat="false" ht="18" hidden="true" customHeight="true" outlineLevel="0" collapsed="false">
      <c r="A47" s="19" t="s">
        <v>34</v>
      </c>
      <c r="B47" s="243" t="n">
        <v>100</v>
      </c>
      <c r="C47" s="243" t="n">
        <v>49.0886998784933</v>
      </c>
      <c r="D47" s="243" t="n">
        <v>29.404617253949</v>
      </c>
      <c r="E47" s="243" t="n">
        <v>21.5066828675577</v>
      </c>
      <c r="F47" s="243" t="n">
        <v>0</v>
      </c>
      <c r="G47" s="243" t="n">
        <v>0</v>
      </c>
      <c r="H47" s="243" t="n">
        <v>0</v>
      </c>
      <c r="I47" s="243" t="n">
        <v>0</v>
      </c>
      <c r="J47" s="243" t="n">
        <v>0</v>
      </c>
      <c r="K47" s="244" t="n">
        <v>0</v>
      </c>
      <c r="L47" s="265" t="n">
        <f aca="false">L12/$B12*100</f>
        <v>100</v>
      </c>
      <c r="M47" s="265"/>
      <c r="N47" s="243" t="n">
        <v>0</v>
      </c>
      <c r="O47" s="243" t="n">
        <v>0</v>
      </c>
      <c r="P47" s="243" t="n">
        <v>0</v>
      </c>
      <c r="Q47" s="244" t="n">
        <v>0</v>
      </c>
    </row>
    <row r="48" customFormat="false" ht="18" hidden="true" customHeight="true" outlineLevel="0" collapsed="false">
      <c r="A48" s="19" t="s">
        <v>35</v>
      </c>
      <c r="B48" s="243" t="n">
        <v>100</v>
      </c>
      <c r="C48" s="243" t="n">
        <v>51.875</v>
      </c>
      <c r="D48" s="243" t="n">
        <v>27.5</v>
      </c>
      <c r="E48" s="243" t="n">
        <v>20.625</v>
      </c>
      <c r="F48" s="243" t="n">
        <v>0</v>
      </c>
      <c r="G48" s="243" t="n">
        <v>0</v>
      </c>
      <c r="H48" s="243" t="n">
        <v>0</v>
      </c>
      <c r="I48" s="243" t="n">
        <v>0</v>
      </c>
      <c r="J48" s="243" t="n">
        <v>0</v>
      </c>
      <c r="K48" s="244" t="n">
        <v>0</v>
      </c>
      <c r="L48" s="265" t="n">
        <f aca="false">L13/$B13*100</f>
        <v>100</v>
      </c>
      <c r="M48" s="265"/>
      <c r="N48" s="243" t="n">
        <v>0</v>
      </c>
      <c r="O48" s="243" t="n">
        <v>0</v>
      </c>
      <c r="P48" s="243" t="n">
        <v>0</v>
      </c>
      <c r="Q48" s="244" t="n">
        <v>0</v>
      </c>
    </row>
    <row r="49" customFormat="false" ht="18" hidden="true" customHeight="true" outlineLevel="0" collapsed="false">
      <c r="A49" s="19" t="s">
        <v>36</v>
      </c>
      <c r="B49" s="243" t="n">
        <v>100</v>
      </c>
      <c r="C49" s="243" t="n">
        <v>48.4375</v>
      </c>
      <c r="D49" s="243" t="n">
        <v>33.9488636363636</v>
      </c>
      <c r="E49" s="243" t="n">
        <v>17.6136363636364</v>
      </c>
      <c r="F49" s="243" t="n">
        <v>0</v>
      </c>
      <c r="G49" s="243" t="n">
        <v>0</v>
      </c>
      <c r="H49" s="243" t="n">
        <v>0</v>
      </c>
      <c r="I49" s="243" t="n">
        <v>0</v>
      </c>
      <c r="J49" s="243" t="n">
        <v>0</v>
      </c>
      <c r="K49" s="244" t="n">
        <v>0</v>
      </c>
      <c r="L49" s="265" t="n">
        <f aca="false">L14/$B14*100</f>
        <v>100</v>
      </c>
      <c r="M49" s="265"/>
      <c r="N49" s="243" t="n">
        <v>0</v>
      </c>
      <c r="O49" s="243" t="n">
        <v>0</v>
      </c>
      <c r="P49" s="243" t="n">
        <v>0</v>
      </c>
      <c r="Q49" s="244" t="n">
        <v>0</v>
      </c>
    </row>
    <row r="50" customFormat="false" ht="18" hidden="true" customHeight="true" outlineLevel="0" collapsed="false">
      <c r="A50" s="19" t="s">
        <v>37</v>
      </c>
      <c r="B50" s="243" t="n">
        <v>100</v>
      </c>
      <c r="C50" s="243" t="n">
        <v>45.9587955625991</v>
      </c>
      <c r="D50" s="243" t="n">
        <v>38.5103011093502</v>
      </c>
      <c r="E50" s="243" t="n">
        <v>15.5309033280507</v>
      </c>
      <c r="F50" s="243" t="n">
        <v>0</v>
      </c>
      <c r="G50" s="243" t="n">
        <v>0</v>
      </c>
      <c r="H50" s="243" t="n">
        <v>0</v>
      </c>
      <c r="I50" s="243" t="n">
        <v>0</v>
      </c>
      <c r="J50" s="243" t="n">
        <v>0</v>
      </c>
      <c r="K50" s="244" t="n">
        <v>0</v>
      </c>
      <c r="L50" s="265" t="n">
        <f aca="false">L15/$B15*100</f>
        <v>100</v>
      </c>
      <c r="M50" s="265"/>
      <c r="N50" s="243" t="n">
        <v>0</v>
      </c>
      <c r="O50" s="243" t="n">
        <v>0</v>
      </c>
      <c r="P50" s="243" t="n">
        <v>0</v>
      </c>
      <c r="Q50" s="244" t="n">
        <v>0</v>
      </c>
    </row>
    <row r="51" customFormat="false" ht="18" hidden="true" customHeight="true" outlineLevel="0" collapsed="false">
      <c r="A51" s="19" t="s">
        <v>177</v>
      </c>
      <c r="B51" s="243" t="n">
        <v>100</v>
      </c>
      <c r="C51" s="243" t="n">
        <v>50.0821018062397</v>
      </c>
      <c r="D51" s="243" t="n">
        <v>32.6765188834154</v>
      </c>
      <c r="E51" s="243" t="n">
        <v>17.2413793103448</v>
      </c>
      <c r="F51" s="243" t="n">
        <v>0</v>
      </c>
      <c r="G51" s="243" t="n">
        <v>0</v>
      </c>
      <c r="H51" s="243" t="n">
        <v>0</v>
      </c>
      <c r="I51" s="243" t="n">
        <v>0</v>
      </c>
      <c r="J51" s="243" t="n">
        <v>0</v>
      </c>
      <c r="K51" s="244" t="n">
        <v>0</v>
      </c>
      <c r="L51" s="265" t="n">
        <f aca="false">L16/$B16*100</f>
        <v>100</v>
      </c>
      <c r="M51" s="265"/>
      <c r="N51" s="243" t="n">
        <v>0</v>
      </c>
      <c r="O51" s="243" t="n">
        <v>0</v>
      </c>
      <c r="P51" s="243" t="n">
        <v>0</v>
      </c>
      <c r="Q51" s="244" t="n">
        <v>0</v>
      </c>
    </row>
    <row r="52" customFormat="false" ht="18" hidden="true" customHeight="true" outlineLevel="0" collapsed="false">
      <c r="A52" s="19" t="s">
        <v>39</v>
      </c>
      <c r="B52" s="243" t="n">
        <v>100</v>
      </c>
      <c r="C52" s="243" t="n">
        <v>51.3711151736746</v>
      </c>
      <c r="D52" s="243" t="n">
        <v>34.3692870201097</v>
      </c>
      <c r="E52" s="243" t="n">
        <v>13.8939670932358</v>
      </c>
      <c r="F52" s="243" t="n">
        <v>0.182815356489945</v>
      </c>
      <c r="G52" s="243" t="n">
        <v>0.182815356489945</v>
      </c>
      <c r="H52" s="243" t="n">
        <v>0</v>
      </c>
      <c r="I52" s="243" t="n">
        <v>0</v>
      </c>
      <c r="J52" s="243" t="n">
        <v>0</v>
      </c>
      <c r="K52" s="244" t="n">
        <v>0</v>
      </c>
      <c r="L52" s="246" t="n">
        <f aca="false">L17/$B17*100</f>
        <v>99.8171846435101</v>
      </c>
      <c r="M52" s="246"/>
      <c r="N52" s="243" t="n">
        <v>0.182815356489945</v>
      </c>
      <c r="O52" s="243" t="n">
        <v>0</v>
      </c>
      <c r="P52" s="243" t="n">
        <v>0</v>
      </c>
      <c r="Q52" s="244" t="n">
        <v>0</v>
      </c>
    </row>
    <row r="53" customFormat="false" ht="18" hidden="true" customHeight="true" outlineLevel="0" collapsed="false">
      <c r="A53" s="19" t="s">
        <v>40</v>
      </c>
      <c r="B53" s="243" t="n">
        <v>100</v>
      </c>
      <c r="C53" s="243" t="n">
        <v>47.165991902834</v>
      </c>
      <c r="D53" s="243" t="n">
        <v>37.8542510121458</v>
      </c>
      <c r="E53" s="243" t="n">
        <v>14.3724696356275</v>
      </c>
      <c r="F53" s="243" t="n">
        <v>0</v>
      </c>
      <c r="G53" s="243" t="n">
        <v>0.202429149797571</v>
      </c>
      <c r="H53" s="243" t="n">
        <v>0.404858299595142</v>
      </c>
      <c r="I53" s="243" t="n">
        <v>0</v>
      </c>
      <c r="J53" s="243" t="n">
        <v>0</v>
      </c>
      <c r="K53" s="244" t="n">
        <v>0</v>
      </c>
      <c r="L53" s="247" t="n">
        <v>99.3927125506073</v>
      </c>
      <c r="M53" s="243" t="n">
        <v>0</v>
      </c>
      <c r="N53" s="243" t="n">
        <v>0.202429149797571</v>
      </c>
      <c r="O53" s="243" t="n">
        <v>0.404858299595142</v>
      </c>
      <c r="P53" s="243" t="n">
        <v>0</v>
      </c>
      <c r="Q53" s="244" t="n">
        <v>0</v>
      </c>
    </row>
    <row r="54" customFormat="false" ht="18" hidden="true" customHeight="true" outlineLevel="0" collapsed="false">
      <c r="A54" s="19" t="s">
        <v>41</v>
      </c>
      <c r="B54" s="243" t="n">
        <v>100</v>
      </c>
      <c r="C54" s="243" t="n">
        <v>46.723044397463</v>
      </c>
      <c r="D54" s="243" t="n">
        <v>39.7463002114165</v>
      </c>
      <c r="E54" s="243" t="n">
        <v>13.5306553911205</v>
      </c>
      <c r="F54" s="243" t="n">
        <v>0</v>
      </c>
      <c r="G54" s="243" t="n">
        <v>0</v>
      </c>
      <c r="H54" s="243" t="n">
        <v>0</v>
      </c>
      <c r="I54" s="243" t="n">
        <v>0</v>
      </c>
      <c r="J54" s="243" t="n">
        <v>0</v>
      </c>
      <c r="K54" s="244" t="n">
        <v>0</v>
      </c>
      <c r="L54" s="247" t="n">
        <v>100</v>
      </c>
      <c r="M54" s="243" t="n">
        <v>0</v>
      </c>
      <c r="N54" s="243" t="n">
        <v>0</v>
      </c>
      <c r="O54" s="243" t="n">
        <v>0</v>
      </c>
      <c r="P54" s="243" t="n">
        <v>0</v>
      </c>
      <c r="Q54" s="244" t="n">
        <v>0</v>
      </c>
    </row>
    <row r="55" customFormat="false" ht="18" hidden="true" customHeight="true" outlineLevel="0" collapsed="false">
      <c r="A55" s="19" t="s">
        <v>42</v>
      </c>
      <c r="B55" s="243" t="n">
        <v>100</v>
      </c>
      <c r="C55" s="243" t="n">
        <v>49.5069033530572</v>
      </c>
      <c r="D55" s="243" t="n">
        <v>36.6863905325444</v>
      </c>
      <c r="E55" s="243" t="n">
        <v>13.8067061143984</v>
      </c>
      <c r="F55" s="243" t="n">
        <v>0</v>
      </c>
      <c r="G55" s="243" t="n">
        <v>0</v>
      </c>
      <c r="H55" s="243" t="n">
        <v>0</v>
      </c>
      <c r="I55" s="243" t="n">
        <v>0</v>
      </c>
      <c r="J55" s="243" t="n">
        <v>0</v>
      </c>
      <c r="K55" s="244" t="n">
        <v>0</v>
      </c>
      <c r="L55" s="247" t="n">
        <v>100</v>
      </c>
      <c r="M55" s="243" t="n">
        <v>0</v>
      </c>
      <c r="N55" s="243" t="n">
        <v>0</v>
      </c>
      <c r="O55" s="243" t="n">
        <v>0</v>
      </c>
      <c r="P55" s="243" t="n">
        <v>0</v>
      </c>
      <c r="Q55" s="244" t="n">
        <v>0</v>
      </c>
    </row>
    <row r="56" customFormat="false" ht="18" hidden="false" customHeight="true" outlineLevel="0" collapsed="false">
      <c r="A56" s="19" t="s">
        <v>90</v>
      </c>
      <c r="B56" s="243" t="n">
        <v>100</v>
      </c>
      <c r="C56" s="243" t="n">
        <v>51.3626834381551</v>
      </c>
      <c r="D56" s="243" t="n">
        <v>31.4465408805031</v>
      </c>
      <c r="E56" s="243" t="n">
        <v>17.1907756813417</v>
      </c>
      <c r="F56" s="243" t="n">
        <v>0</v>
      </c>
      <c r="G56" s="243" t="n">
        <v>0</v>
      </c>
      <c r="H56" s="243" t="n">
        <v>0</v>
      </c>
      <c r="I56" s="243" t="n">
        <v>0</v>
      </c>
      <c r="J56" s="243" t="n">
        <v>0</v>
      </c>
      <c r="K56" s="244" t="n">
        <v>0</v>
      </c>
      <c r="L56" s="247" t="n">
        <v>100</v>
      </c>
      <c r="M56" s="243" t="n">
        <v>0</v>
      </c>
      <c r="N56" s="243" t="n">
        <v>0</v>
      </c>
      <c r="O56" s="243" t="n">
        <v>0</v>
      </c>
      <c r="P56" s="243" t="n">
        <v>0</v>
      </c>
      <c r="Q56" s="244" t="n">
        <v>0</v>
      </c>
    </row>
    <row r="57" customFormat="false" ht="18" hidden="false" customHeight="true" outlineLevel="0" collapsed="false">
      <c r="A57" s="19" t="s">
        <v>44</v>
      </c>
      <c r="B57" s="243" t="n">
        <v>100</v>
      </c>
      <c r="C57" s="243" t="n">
        <v>51.4462809917355</v>
      </c>
      <c r="D57" s="243" t="n">
        <v>32.4380165289256</v>
      </c>
      <c r="E57" s="243" t="n">
        <v>16.1157024793388</v>
      </c>
      <c r="F57" s="243" t="n">
        <v>0</v>
      </c>
      <c r="G57" s="243" t="n">
        <v>0</v>
      </c>
      <c r="H57" s="243" t="n">
        <v>0</v>
      </c>
      <c r="I57" s="243" t="n">
        <v>0</v>
      </c>
      <c r="J57" s="243" t="n">
        <v>0</v>
      </c>
      <c r="K57" s="244" t="n">
        <v>0</v>
      </c>
      <c r="L57" s="247" t="n">
        <v>100</v>
      </c>
      <c r="M57" s="243" t="n">
        <v>0</v>
      </c>
      <c r="N57" s="243" t="n">
        <v>0</v>
      </c>
      <c r="O57" s="243" t="n">
        <v>0</v>
      </c>
      <c r="P57" s="243" t="n">
        <v>0</v>
      </c>
      <c r="Q57" s="244" t="n">
        <v>0</v>
      </c>
    </row>
    <row r="58" customFormat="false" ht="18" hidden="false" customHeight="true" outlineLevel="0" collapsed="false">
      <c r="A58" s="32" t="s">
        <v>45</v>
      </c>
      <c r="B58" s="243" t="n">
        <v>100</v>
      </c>
      <c r="C58" s="243" t="n">
        <v>50.1006036217304</v>
      </c>
      <c r="D58" s="243" t="n">
        <v>28.9738430583501</v>
      </c>
      <c r="E58" s="243" t="n">
        <v>20.9255533199195</v>
      </c>
      <c r="F58" s="243" t="n">
        <v>0</v>
      </c>
      <c r="G58" s="243" t="n">
        <v>0</v>
      </c>
      <c r="H58" s="243" t="n">
        <v>0</v>
      </c>
      <c r="I58" s="243" t="n">
        <v>0</v>
      </c>
      <c r="J58" s="243" t="n">
        <v>0</v>
      </c>
      <c r="K58" s="244" t="n">
        <v>0</v>
      </c>
      <c r="L58" s="247" t="n">
        <v>100</v>
      </c>
      <c r="M58" s="243" t="n">
        <v>0</v>
      </c>
      <c r="N58" s="243" t="n">
        <v>0</v>
      </c>
      <c r="O58" s="243" t="n">
        <v>0</v>
      </c>
      <c r="P58" s="243" t="n">
        <v>0</v>
      </c>
      <c r="Q58" s="244" t="n">
        <v>0</v>
      </c>
    </row>
    <row r="59" customFormat="false" ht="18" hidden="false" customHeight="true" outlineLevel="0" collapsed="false">
      <c r="A59" s="19" t="s">
        <v>46</v>
      </c>
      <c r="B59" s="243" t="n">
        <v>100</v>
      </c>
      <c r="C59" s="243" t="n">
        <v>47.7227722772277</v>
      </c>
      <c r="D59" s="243" t="n">
        <v>33.6633663366337</v>
      </c>
      <c r="E59" s="243" t="n">
        <v>18.6138613861386</v>
      </c>
      <c r="F59" s="243" t="n">
        <v>0</v>
      </c>
      <c r="G59" s="243" t="n">
        <v>0</v>
      </c>
      <c r="H59" s="243" t="n">
        <v>0</v>
      </c>
      <c r="I59" s="243" t="n">
        <v>0</v>
      </c>
      <c r="J59" s="243" t="n">
        <v>0</v>
      </c>
      <c r="K59" s="244" t="n">
        <v>0</v>
      </c>
      <c r="L59" s="247" t="n">
        <v>100</v>
      </c>
      <c r="M59" s="243" t="n">
        <v>0</v>
      </c>
      <c r="N59" s="243" t="n">
        <v>0</v>
      </c>
      <c r="O59" s="243" t="n">
        <v>0</v>
      </c>
      <c r="P59" s="243" t="n">
        <v>0</v>
      </c>
      <c r="Q59" s="244" t="n">
        <v>0</v>
      </c>
    </row>
    <row r="60" customFormat="false" ht="18" hidden="false" customHeight="true" outlineLevel="0" collapsed="false">
      <c r="A60" s="19" t="s">
        <v>47</v>
      </c>
      <c r="B60" s="243" t="n">
        <v>100</v>
      </c>
      <c r="C60" s="243" t="n">
        <v>49.1803278688525</v>
      </c>
      <c r="D60" s="243" t="n">
        <v>33.0210772833724</v>
      </c>
      <c r="E60" s="243" t="n">
        <v>17.7985948477752</v>
      </c>
      <c r="F60" s="243" t="n">
        <v>0</v>
      </c>
      <c r="G60" s="243" t="n">
        <v>0</v>
      </c>
      <c r="H60" s="243" t="n">
        <v>0</v>
      </c>
      <c r="I60" s="243" t="n">
        <v>0</v>
      </c>
      <c r="J60" s="243" t="n">
        <v>0</v>
      </c>
      <c r="K60" s="244" t="n">
        <v>0</v>
      </c>
      <c r="L60" s="247" t="n">
        <v>100</v>
      </c>
      <c r="M60" s="243" t="n">
        <v>0</v>
      </c>
      <c r="N60" s="243" t="n">
        <v>0</v>
      </c>
      <c r="O60" s="243" t="n">
        <v>0</v>
      </c>
      <c r="P60" s="243" t="n">
        <v>0</v>
      </c>
      <c r="Q60" s="244" t="n">
        <v>0</v>
      </c>
    </row>
    <row r="61" customFormat="false" ht="18" hidden="false" customHeight="true" outlineLevel="0" collapsed="false">
      <c r="A61" s="19" t="s">
        <v>48</v>
      </c>
      <c r="B61" s="243" t="n">
        <v>100</v>
      </c>
      <c r="C61" s="243" t="n">
        <v>47.6958525345622</v>
      </c>
      <c r="D61" s="243" t="n">
        <v>36.8663594470046</v>
      </c>
      <c r="E61" s="243" t="n">
        <v>15.4377880184332</v>
      </c>
      <c r="F61" s="243" t="n">
        <v>0</v>
      </c>
      <c r="G61" s="243" t="n">
        <v>0</v>
      </c>
      <c r="H61" s="243" t="n">
        <v>0</v>
      </c>
      <c r="I61" s="243" t="n">
        <v>0</v>
      </c>
      <c r="J61" s="243" t="n">
        <v>0</v>
      </c>
      <c r="K61" s="244" t="n">
        <v>0</v>
      </c>
      <c r="L61" s="247" t="n">
        <v>100</v>
      </c>
      <c r="M61" s="243" t="n">
        <v>0</v>
      </c>
      <c r="N61" s="243" t="n">
        <v>0</v>
      </c>
      <c r="O61" s="243" t="n">
        <v>0</v>
      </c>
      <c r="P61" s="243" t="n">
        <v>0</v>
      </c>
      <c r="Q61" s="244" t="n">
        <v>0</v>
      </c>
    </row>
    <row r="62" customFormat="false" ht="18" hidden="false" customHeight="true" outlineLevel="0" collapsed="false">
      <c r="A62" s="19" t="s">
        <v>49</v>
      </c>
      <c r="B62" s="243" t="n">
        <v>100</v>
      </c>
      <c r="C62" s="243" t="n">
        <v>55.3086419753086</v>
      </c>
      <c r="D62" s="243" t="n">
        <v>26.6666666666667</v>
      </c>
      <c r="E62" s="243" t="n">
        <v>18.0246913580247</v>
      </c>
      <c r="F62" s="243" t="n">
        <v>0</v>
      </c>
      <c r="G62" s="243" t="n">
        <v>0</v>
      </c>
      <c r="H62" s="243" t="n">
        <v>0</v>
      </c>
      <c r="I62" s="243" t="n">
        <v>0</v>
      </c>
      <c r="J62" s="243" t="n">
        <v>0</v>
      </c>
      <c r="K62" s="244" t="n">
        <v>0</v>
      </c>
      <c r="L62" s="247" t="n">
        <v>100</v>
      </c>
      <c r="M62" s="243" t="n">
        <v>0</v>
      </c>
      <c r="N62" s="243" t="n">
        <v>0</v>
      </c>
      <c r="O62" s="243" t="n">
        <v>0</v>
      </c>
      <c r="P62" s="243" t="n">
        <v>0</v>
      </c>
      <c r="Q62" s="244" t="n">
        <v>0</v>
      </c>
    </row>
    <row r="63" customFormat="false" ht="18" hidden="false" customHeight="true" outlineLevel="0" collapsed="false">
      <c r="A63" s="19" t="s">
        <v>50</v>
      </c>
      <c r="B63" s="243" t="n">
        <v>100</v>
      </c>
      <c r="C63" s="243" t="n">
        <v>57.6642335766423</v>
      </c>
      <c r="D63" s="243" t="n">
        <v>26.0340632603406</v>
      </c>
      <c r="E63" s="243" t="n">
        <v>16.301703163017</v>
      </c>
      <c r="F63" s="243" t="n">
        <v>0</v>
      </c>
      <c r="G63" s="243" t="n">
        <v>0</v>
      </c>
      <c r="H63" s="243" t="n">
        <v>0</v>
      </c>
      <c r="I63" s="243" t="n">
        <v>0</v>
      </c>
      <c r="J63" s="243" t="n">
        <v>0</v>
      </c>
      <c r="K63" s="244" t="n">
        <v>0</v>
      </c>
      <c r="L63" s="247" t="n">
        <v>100</v>
      </c>
      <c r="M63" s="243" t="n">
        <v>0</v>
      </c>
      <c r="N63" s="243" t="n">
        <v>0</v>
      </c>
      <c r="O63" s="243" t="n">
        <v>0</v>
      </c>
      <c r="P63" s="243" t="n">
        <v>0</v>
      </c>
      <c r="Q63" s="244" t="n">
        <v>0</v>
      </c>
    </row>
    <row r="64" customFormat="false" ht="18" hidden="false" customHeight="true" outlineLevel="0" collapsed="false">
      <c r="A64" s="19" t="s">
        <v>51</v>
      </c>
      <c r="B64" s="243" t="n">
        <v>100</v>
      </c>
      <c r="C64" s="243" t="n">
        <v>53.4534534534535</v>
      </c>
      <c r="D64" s="243" t="n">
        <v>31.2312312312312</v>
      </c>
      <c r="E64" s="243" t="n">
        <v>15.3153153153153</v>
      </c>
      <c r="F64" s="243" t="n">
        <v>0</v>
      </c>
      <c r="G64" s="243" t="n">
        <v>0</v>
      </c>
      <c r="H64" s="243" t="n">
        <v>0</v>
      </c>
      <c r="I64" s="243" t="n">
        <v>0</v>
      </c>
      <c r="J64" s="243" t="n">
        <v>0</v>
      </c>
      <c r="K64" s="244" t="n">
        <v>0</v>
      </c>
      <c r="L64" s="247" t="n">
        <v>100</v>
      </c>
      <c r="M64" s="243" t="n">
        <v>0</v>
      </c>
      <c r="N64" s="243" t="n">
        <v>0</v>
      </c>
      <c r="O64" s="243" t="n">
        <v>0</v>
      </c>
      <c r="P64" s="243" t="n">
        <v>0</v>
      </c>
      <c r="Q64" s="244" t="n">
        <v>0</v>
      </c>
    </row>
    <row r="65" customFormat="false" ht="18" hidden="false" customHeight="true" outlineLevel="0" collapsed="false">
      <c r="A65" s="19" t="s">
        <v>52</v>
      </c>
      <c r="B65" s="243" t="n">
        <v>100</v>
      </c>
      <c r="C65" s="243" t="n">
        <v>51.6759776536313</v>
      </c>
      <c r="D65" s="243" t="n">
        <v>30.7262569832402</v>
      </c>
      <c r="E65" s="243" t="n">
        <v>17.5977653631285</v>
      </c>
      <c r="F65" s="243" t="n">
        <v>0</v>
      </c>
      <c r="G65" s="243" t="n">
        <v>0</v>
      </c>
      <c r="H65" s="243" t="n">
        <v>0</v>
      </c>
      <c r="I65" s="243" t="n">
        <v>0</v>
      </c>
      <c r="J65" s="243" t="n">
        <v>0</v>
      </c>
      <c r="K65" s="244" t="n">
        <v>0</v>
      </c>
      <c r="L65" s="247" t="n">
        <v>100</v>
      </c>
      <c r="M65" s="243" t="n">
        <v>0</v>
      </c>
      <c r="N65" s="243" t="n">
        <v>0</v>
      </c>
      <c r="O65" s="243" t="n">
        <v>0</v>
      </c>
      <c r="P65" s="243" t="n">
        <v>0</v>
      </c>
      <c r="Q65" s="244" t="n">
        <v>0</v>
      </c>
    </row>
    <row r="66" customFormat="false" ht="18" hidden="false" customHeight="true" outlineLevel="0" collapsed="false">
      <c r="A66" s="19" t="s">
        <v>53</v>
      </c>
      <c r="B66" s="243" t="n">
        <f aca="false">SUM(C66:K66)</f>
        <v>100</v>
      </c>
      <c r="C66" s="243" t="n">
        <f aca="false">C31/$B31*100</f>
        <v>50.9803921568627</v>
      </c>
      <c r="D66" s="243" t="n">
        <f aca="false">D31/$B31*100</f>
        <v>29.4117647058824</v>
      </c>
      <c r="E66" s="243" t="n">
        <f aca="false">E31/$B31*100</f>
        <v>19.6078431372549</v>
      </c>
      <c r="F66" s="243" t="n">
        <f aca="false">F31/$B31*100</f>
        <v>0</v>
      </c>
      <c r="G66" s="243" t="n">
        <f aca="false">G31/$B31*100</f>
        <v>0</v>
      </c>
      <c r="H66" s="243" t="n">
        <f aca="false">H31/$B31*100</f>
        <v>0</v>
      </c>
      <c r="I66" s="243" t="n">
        <f aca="false">I31/$B31*100</f>
        <v>0</v>
      </c>
      <c r="J66" s="243" t="n">
        <f aca="false">J31/$B31*100</f>
        <v>0</v>
      </c>
      <c r="K66" s="244" t="n">
        <f aca="false">K31/$B31*100</f>
        <v>0</v>
      </c>
      <c r="L66" s="247" t="n">
        <f aca="false">L31/$B31*100</f>
        <v>100</v>
      </c>
      <c r="M66" s="243" t="n">
        <f aca="false">M31/$B31*100</f>
        <v>0</v>
      </c>
      <c r="N66" s="243" t="n">
        <f aca="false">N31/$B31*100</f>
        <v>0</v>
      </c>
      <c r="O66" s="243" t="n">
        <f aca="false">O31/$B31*100</f>
        <v>0</v>
      </c>
      <c r="P66" s="243" t="n">
        <f aca="false">P31/$B31*100</f>
        <v>0</v>
      </c>
      <c r="Q66" s="244" t="n">
        <f aca="false">Q31/$B31*100</f>
        <v>0</v>
      </c>
    </row>
    <row r="67" customFormat="false" ht="18" hidden="false" customHeight="true" outlineLevel="0" collapsed="false">
      <c r="A67" s="19" t="s">
        <v>54</v>
      </c>
      <c r="B67" s="243" t="n">
        <v>100</v>
      </c>
      <c r="C67" s="243" t="n">
        <v>51.5358361774744</v>
      </c>
      <c r="D67" s="243" t="n">
        <v>27.3037542662116</v>
      </c>
      <c r="E67" s="243" t="n">
        <v>20.8191126279863</v>
      </c>
      <c r="F67" s="243" t="n">
        <v>0.341296928327645</v>
      </c>
      <c r="G67" s="243" t="n">
        <v>0</v>
      </c>
      <c r="H67" s="243" t="n">
        <v>0</v>
      </c>
      <c r="I67" s="243" t="n">
        <v>0</v>
      </c>
      <c r="J67" s="243" t="n">
        <v>0</v>
      </c>
      <c r="K67" s="244" t="n">
        <v>0</v>
      </c>
      <c r="L67" s="247" t="n">
        <v>99.6587030716724</v>
      </c>
      <c r="M67" s="243" t="n">
        <v>0.341296928327645</v>
      </c>
      <c r="N67" s="243" t="n">
        <v>0</v>
      </c>
      <c r="O67" s="243" t="n">
        <v>0</v>
      </c>
      <c r="P67" s="243" t="n">
        <v>0</v>
      </c>
      <c r="Q67" s="244" t="n">
        <v>0</v>
      </c>
    </row>
    <row r="68" customFormat="false" ht="18" hidden="false" customHeight="true" outlineLevel="0" collapsed="false">
      <c r="A68" s="19" t="s">
        <v>55</v>
      </c>
      <c r="B68" s="243" t="n">
        <f aca="false">SUM(C68:K68)</f>
        <v>100</v>
      </c>
      <c r="C68" s="243" t="n">
        <f aca="false">C33/$B33*100</f>
        <v>50.3676470588235</v>
      </c>
      <c r="D68" s="243" t="n">
        <f aca="false">D33/$B33*100</f>
        <v>28.3088235294118</v>
      </c>
      <c r="E68" s="243" t="n">
        <f aca="false">E33/$B33*100</f>
        <v>21.3235294117647</v>
      </c>
      <c r="F68" s="243" t="n">
        <f aca="false">F33/$B33*100</f>
        <v>0</v>
      </c>
      <c r="G68" s="243" t="n">
        <f aca="false">G33/$B33*100</f>
        <v>0</v>
      </c>
      <c r="H68" s="243" t="n">
        <f aca="false">H33/$B33*100</f>
        <v>0</v>
      </c>
      <c r="I68" s="243" t="n">
        <f aca="false">I33/$B33*100</f>
        <v>0</v>
      </c>
      <c r="J68" s="243" t="n">
        <f aca="false">J33/$B33*100</f>
        <v>0</v>
      </c>
      <c r="K68" s="244" t="n">
        <f aca="false">K33/$B33*100</f>
        <v>0</v>
      </c>
      <c r="L68" s="247" t="n">
        <f aca="false">L33/$B33*100</f>
        <v>100</v>
      </c>
      <c r="M68" s="243" t="n">
        <f aca="false">M33/$B33*100</f>
        <v>0</v>
      </c>
      <c r="N68" s="243" t="n">
        <f aca="false">N33/$B33*100</f>
        <v>0</v>
      </c>
      <c r="O68" s="243" t="n">
        <f aca="false">O33/$B33*100</f>
        <v>0</v>
      </c>
      <c r="P68" s="243" t="n">
        <f aca="false">P33/$B33*100</f>
        <v>0</v>
      </c>
      <c r="Q68" s="244" t="n">
        <f aca="false">Q33/$B33*100</f>
        <v>0</v>
      </c>
    </row>
    <row r="69" customFormat="false" ht="18" hidden="false" customHeight="true" outlineLevel="0" collapsed="false">
      <c r="A69" s="19" t="s">
        <v>56</v>
      </c>
      <c r="B69" s="243" t="n">
        <v>100</v>
      </c>
      <c r="C69" s="243" t="n">
        <v>50.9615384615385</v>
      </c>
      <c r="D69" s="243" t="n">
        <v>30.4487179487179</v>
      </c>
      <c r="E69" s="243" t="n">
        <v>18.5897435897436</v>
      </c>
      <c r="F69" s="243" t="n">
        <v>0</v>
      </c>
      <c r="G69" s="243" t="n">
        <v>0</v>
      </c>
      <c r="H69" s="243" t="n">
        <v>0</v>
      </c>
      <c r="I69" s="243" t="n">
        <v>0</v>
      </c>
      <c r="J69" s="243" t="n">
        <v>0</v>
      </c>
      <c r="K69" s="244" t="n">
        <v>0</v>
      </c>
      <c r="L69" s="247" t="n">
        <v>100</v>
      </c>
      <c r="M69" s="243" t="n">
        <v>0</v>
      </c>
      <c r="N69" s="243" t="n">
        <v>0</v>
      </c>
      <c r="O69" s="243" t="n">
        <v>0</v>
      </c>
      <c r="P69" s="243" t="n">
        <v>0</v>
      </c>
      <c r="Q69" s="244" t="n">
        <v>0</v>
      </c>
    </row>
    <row r="70" customFormat="false" ht="18" hidden="false" customHeight="true" outlineLevel="0" collapsed="false">
      <c r="A70" s="19" t="s">
        <v>57</v>
      </c>
      <c r="B70" s="243" t="n">
        <v>100</v>
      </c>
      <c r="C70" s="243" t="n">
        <v>50</v>
      </c>
      <c r="D70" s="243" t="n">
        <v>32.7067669172932</v>
      </c>
      <c r="E70" s="243" t="n">
        <v>17.2932330827068</v>
      </c>
      <c r="F70" s="243" t="n">
        <v>0</v>
      </c>
      <c r="G70" s="243" t="n">
        <v>0</v>
      </c>
      <c r="H70" s="243" t="n">
        <v>0</v>
      </c>
      <c r="I70" s="243" t="n">
        <v>0</v>
      </c>
      <c r="J70" s="243" t="n">
        <v>0</v>
      </c>
      <c r="K70" s="244" t="n">
        <v>0</v>
      </c>
      <c r="L70" s="247" t="n">
        <v>100</v>
      </c>
      <c r="M70" s="243" t="n">
        <v>0</v>
      </c>
      <c r="N70" s="243" t="n">
        <v>0</v>
      </c>
      <c r="O70" s="243" t="n">
        <v>0</v>
      </c>
      <c r="P70" s="243" t="n">
        <v>0</v>
      </c>
      <c r="Q70" s="244" t="n">
        <v>0</v>
      </c>
    </row>
    <row r="71" customFormat="false" ht="18" hidden="false" customHeight="true" outlineLevel="0" collapsed="false">
      <c r="A71" s="19" t="s">
        <v>58</v>
      </c>
      <c r="B71" s="243" t="n">
        <v>100</v>
      </c>
      <c r="C71" s="243" t="n">
        <v>52.1452145214522</v>
      </c>
      <c r="D71" s="243" t="n">
        <v>29.3729372937294</v>
      </c>
      <c r="E71" s="243" t="n">
        <v>18.4818481848185</v>
      </c>
      <c r="F71" s="243" t="n">
        <v>0</v>
      </c>
      <c r="G71" s="243" t="n">
        <v>0</v>
      </c>
      <c r="H71" s="243" t="n">
        <v>0</v>
      </c>
      <c r="I71" s="243" t="n">
        <v>0</v>
      </c>
      <c r="J71" s="243" t="n">
        <v>0</v>
      </c>
      <c r="K71" s="244" t="n">
        <v>0</v>
      </c>
      <c r="L71" s="247" t="n">
        <v>100</v>
      </c>
      <c r="M71" s="243" t="n">
        <v>0</v>
      </c>
      <c r="N71" s="243" t="n">
        <v>0</v>
      </c>
      <c r="O71" s="243" t="n">
        <v>0</v>
      </c>
      <c r="P71" s="243" t="n">
        <v>0</v>
      </c>
      <c r="Q71" s="244" t="n">
        <v>0</v>
      </c>
    </row>
    <row r="72" customFormat="false" ht="18" hidden="false" customHeight="true" outlineLevel="0" collapsed="false">
      <c r="A72" s="19" t="s">
        <v>59</v>
      </c>
      <c r="B72" s="243" t="n">
        <v>100</v>
      </c>
      <c r="C72" s="243" t="n">
        <v>51.1811023622047</v>
      </c>
      <c r="D72" s="243" t="n">
        <v>30.7086614173228</v>
      </c>
      <c r="E72" s="243" t="n">
        <v>18.1102362204724</v>
      </c>
      <c r="F72" s="243" t="n">
        <v>0</v>
      </c>
      <c r="G72" s="243" t="n">
        <v>0</v>
      </c>
      <c r="H72" s="243" t="n">
        <v>0</v>
      </c>
      <c r="I72" s="243" t="n">
        <v>0</v>
      </c>
      <c r="J72" s="243" t="n">
        <v>0</v>
      </c>
      <c r="K72" s="244" t="n">
        <v>0</v>
      </c>
      <c r="L72" s="247" t="n">
        <v>100</v>
      </c>
      <c r="M72" s="243" t="n">
        <v>0</v>
      </c>
      <c r="N72" s="243" t="n">
        <v>0</v>
      </c>
      <c r="O72" s="243" t="n">
        <v>0</v>
      </c>
      <c r="P72" s="243" t="n">
        <v>0</v>
      </c>
      <c r="Q72" s="244" t="n">
        <v>0</v>
      </c>
    </row>
    <row r="73" customFormat="false" ht="18" hidden="false" customHeight="true" outlineLevel="0" collapsed="false">
      <c r="A73" s="19" t="s">
        <v>60</v>
      </c>
      <c r="B73" s="243" t="n">
        <v>100</v>
      </c>
      <c r="C73" s="243" t="n">
        <v>46.6165413533835</v>
      </c>
      <c r="D73" s="243" t="n">
        <v>31.203007518797</v>
      </c>
      <c r="E73" s="243" t="n">
        <v>22.1804511278196</v>
      </c>
      <c r="F73" s="243" t="n">
        <v>0</v>
      </c>
      <c r="G73" s="243" t="n">
        <v>0</v>
      </c>
      <c r="H73" s="243" t="n">
        <v>0</v>
      </c>
      <c r="I73" s="243" t="n">
        <v>0</v>
      </c>
      <c r="J73" s="243" t="n">
        <v>0</v>
      </c>
      <c r="K73" s="244" t="n">
        <v>0</v>
      </c>
      <c r="L73" s="247" t="n">
        <v>100</v>
      </c>
      <c r="M73" s="243" t="n">
        <v>0</v>
      </c>
      <c r="N73" s="243" t="n">
        <v>0</v>
      </c>
      <c r="O73" s="243" t="n">
        <v>0</v>
      </c>
      <c r="P73" s="243" t="n">
        <v>0</v>
      </c>
      <c r="Q73" s="244" t="n">
        <v>0</v>
      </c>
    </row>
    <row r="74" customFormat="false" ht="18" hidden="false" customHeight="true" outlineLevel="0" collapsed="false">
      <c r="A74" s="19" t="s">
        <v>61</v>
      </c>
      <c r="B74" s="243" t="n">
        <v>100</v>
      </c>
      <c r="C74" s="243" t="n">
        <v>43.2</v>
      </c>
      <c r="D74" s="243" t="n">
        <v>31.2</v>
      </c>
      <c r="E74" s="243" t="n">
        <v>22.2</v>
      </c>
      <c r="F74" s="243" t="n">
        <v>0</v>
      </c>
      <c r="G74" s="243" t="n">
        <v>0</v>
      </c>
      <c r="H74" s="243" t="n">
        <v>0</v>
      </c>
      <c r="I74" s="243" t="n">
        <v>0</v>
      </c>
      <c r="J74" s="243" t="n">
        <v>0</v>
      </c>
      <c r="K74" s="244" t="n">
        <v>0</v>
      </c>
      <c r="L74" s="247" t="n">
        <v>100</v>
      </c>
      <c r="M74" s="243" t="n">
        <v>0</v>
      </c>
      <c r="N74" s="243" t="n">
        <v>0</v>
      </c>
      <c r="O74" s="243" t="n">
        <v>0</v>
      </c>
      <c r="P74" s="243" t="n">
        <v>0</v>
      </c>
      <c r="Q74" s="244" t="n">
        <v>0</v>
      </c>
    </row>
    <row r="75" customFormat="false" ht="18" hidden="false" customHeight="true" outlineLevel="0" collapsed="false">
      <c r="A75" s="19" t="s">
        <v>62</v>
      </c>
      <c r="B75" s="243" t="n">
        <v>100</v>
      </c>
      <c r="C75" s="243" t="n">
        <v>39.7321428571429</v>
      </c>
      <c r="D75" s="243" t="n">
        <v>35.2678571428571</v>
      </c>
      <c r="E75" s="243" t="n">
        <v>25</v>
      </c>
      <c r="F75" s="243" t="n">
        <v>0</v>
      </c>
      <c r="G75" s="243" t="n">
        <v>0</v>
      </c>
      <c r="H75" s="243" t="n">
        <v>0</v>
      </c>
      <c r="I75" s="243" t="n">
        <v>0</v>
      </c>
      <c r="J75" s="243" t="n">
        <v>0</v>
      </c>
      <c r="K75" s="244" t="n">
        <v>0</v>
      </c>
      <c r="L75" s="247" t="n">
        <v>100</v>
      </c>
      <c r="M75" s="243" t="n">
        <v>0</v>
      </c>
      <c r="N75" s="243" t="n">
        <v>0</v>
      </c>
      <c r="O75" s="243" t="n">
        <v>0</v>
      </c>
      <c r="P75" s="243" t="n">
        <v>0</v>
      </c>
      <c r="Q75" s="244" t="n">
        <v>0</v>
      </c>
    </row>
    <row r="76" customFormat="false" ht="18" hidden="false" customHeight="true" outlineLevel="0" collapsed="false">
      <c r="A76" s="37" t="s">
        <v>63</v>
      </c>
      <c r="B76" s="248" t="n">
        <f aca="false">SUM(C76:K76)</f>
        <v>100</v>
      </c>
      <c r="C76" s="248" t="n">
        <f aca="false">C41/$B41*100</f>
        <v>46.6346153846154</v>
      </c>
      <c r="D76" s="248" t="n">
        <f aca="false">D41/$B41*100</f>
        <v>33.1730769230769</v>
      </c>
      <c r="E76" s="248" t="n">
        <f aca="false">E41/$B41*100</f>
        <v>20.1923076923077</v>
      </c>
      <c r="F76" s="248" t="n">
        <f aca="false">F41/$B41*100</f>
        <v>0</v>
      </c>
      <c r="G76" s="248" t="n">
        <f aca="false">G41/$B41*100</f>
        <v>0</v>
      </c>
      <c r="H76" s="248" t="n">
        <f aca="false">H41/$B41*100</f>
        <v>0</v>
      </c>
      <c r="I76" s="248" t="n">
        <f aca="false">I41/$B41*100</f>
        <v>0</v>
      </c>
      <c r="J76" s="248" t="n">
        <f aca="false">J41/$B41*100</f>
        <v>0</v>
      </c>
      <c r="K76" s="249" t="n">
        <f aca="false">K41/$B41*100</f>
        <v>0</v>
      </c>
      <c r="L76" s="250" t="n">
        <f aca="false">L41/$B41*100</f>
        <v>100</v>
      </c>
      <c r="M76" s="248" t="n">
        <f aca="false">M41/$B41*100</f>
        <v>0</v>
      </c>
      <c r="N76" s="248" t="n">
        <f aca="false">N41/$B41*100</f>
        <v>0</v>
      </c>
      <c r="O76" s="248" t="n">
        <f aca="false">O41/$B41*100</f>
        <v>0</v>
      </c>
      <c r="P76" s="248" t="n">
        <f aca="false">P41/$B41*100</f>
        <v>0</v>
      </c>
      <c r="Q76" s="249" t="n">
        <f aca="false">Q41/$B41*100</f>
        <v>0</v>
      </c>
    </row>
    <row r="77" customFormat="false" ht="13.5" hidden="false" customHeight="false" outlineLevel="0" collapsed="false">
      <c r="A77" s="251" t="s">
        <v>182</v>
      </c>
    </row>
  </sheetData>
  <mergeCells count="35">
    <mergeCell ref="A4:A6"/>
    <mergeCell ref="B4:B6"/>
    <mergeCell ref="C4:C6"/>
    <mergeCell ref="D4:D6"/>
    <mergeCell ref="E4:E6"/>
    <mergeCell ref="F4:F6"/>
    <mergeCell ref="G4:G6"/>
    <mergeCell ref="H4:H6"/>
    <mergeCell ref="I4:I6"/>
    <mergeCell ref="J4:J6"/>
    <mergeCell ref="K4:K6"/>
    <mergeCell ref="L4:Q4"/>
    <mergeCell ref="L5:O5"/>
    <mergeCell ref="B7:Q7"/>
    <mergeCell ref="L8:M8"/>
    <mergeCell ref="L9:M9"/>
    <mergeCell ref="L10:M10"/>
    <mergeCell ref="L11:M11"/>
    <mergeCell ref="L12:M12"/>
    <mergeCell ref="L13:M13"/>
    <mergeCell ref="L14:M14"/>
    <mergeCell ref="L15:M15"/>
    <mergeCell ref="L16:M16"/>
    <mergeCell ref="L17:M17"/>
    <mergeCell ref="B42:Q42"/>
    <mergeCell ref="L43:M43"/>
    <mergeCell ref="L44:M44"/>
    <mergeCell ref="L45:M45"/>
    <mergeCell ref="L46:M46"/>
    <mergeCell ref="L47:M47"/>
    <mergeCell ref="L48:M48"/>
    <mergeCell ref="L49:M49"/>
    <mergeCell ref="L50:M50"/>
    <mergeCell ref="L51:M51"/>
    <mergeCell ref="L52:M52"/>
  </mergeCells>
  <printOptions headings="false" gridLines="false" gridLinesSet="true" horizontalCentered="false" verticalCentered="false"/>
  <pageMargins left="0.8" right="0.5" top="0.990277777777778" bottom="0.77986111111111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U228"/>
  <sheetViews>
    <sheetView showFormulas="false" showGridLines="true" showRowColHeaders="true" showZeros="true" rightToLeft="false" tabSelected="false" showOutlineSymbols="true" defaultGridColor="true" view="normal" topLeftCell="A1" colorId="64" zoomScale="85" zoomScaleNormal="85" zoomScalePageLayoutView="100" workbookViewId="0">
      <selection pane="topLeft" activeCell="A1" activeCellId="0" sqref="A1"/>
    </sheetView>
  </sheetViews>
  <sheetFormatPr defaultColWidth="9.00390625" defaultRowHeight="13.5" customHeight="false" zeroHeight="false" outlineLevelRow="0" outlineLevelCol="0"/>
  <cols>
    <col collapsed="false" customWidth="true" hidden="false" outlineLevel="0" max="1" min="1" style="266" width="5.76"/>
    <col collapsed="false" customWidth="true" hidden="false" outlineLevel="0" max="2" min="2" style="267" width="4.37"/>
    <col collapsed="false" customWidth="true" hidden="false" outlineLevel="0" max="3" min="3" style="268" width="57.13"/>
    <col collapsed="false" customWidth="true" hidden="false" outlineLevel="0" max="6" min="4" style="266" width="6.88"/>
    <col collapsed="false" customWidth="true" hidden="false" outlineLevel="0" max="18" min="7" style="266" width="6.76"/>
    <col collapsed="false" customWidth="true" hidden="false" outlineLevel="0" max="19" min="19" style="267" width="6.76"/>
    <col collapsed="false" customWidth="false" hidden="false" outlineLevel="0" max="20" min="20" style="266" width="9"/>
    <col collapsed="false" customWidth="true" hidden="false" outlineLevel="0" max="24" min="21" style="266" width="4.87"/>
    <col collapsed="false" customWidth="false" hidden="false" outlineLevel="0" max="16384" min="25" style="266" width="9"/>
  </cols>
  <sheetData>
    <row r="1" customFormat="false" ht="14.25" hidden="false" customHeight="true" outlineLevel="0" collapsed="false">
      <c r="A1" s="45" t="s">
        <v>183</v>
      </c>
      <c r="B1" s="269"/>
      <c r="D1" s="270"/>
      <c r="E1" s="270"/>
      <c r="F1" s="271"/>
      <c r="G1" s="270"/>
      <c r="H1" s="270"/>
      <c r="I1" s="270"/>
      <c r="J1" s="270"/>
      <c r="K1" s="270"/>
      <c r="L1" s="270"/>
      <c r="M1" s="270"/>
      <c r="N1" s="270"/>
      <c r="O1" s="270"/>
      <c r="P1" s="270"/>
      <c r="Q1" s="270"/>
      <c r="R1" s="270"/>
      <c r="S1" s="210"/>
    </row>
    <row r="2" customFormat="false" ht="13.5" hidden="false" customHeight="true" outlineLevel="0" collapsed="false">
      <c r="A2" s="270"/>
      <c r="B2" s="271"/>
      <c r="D2" s="45"/>
      <c r="E2" s="270"/>
      <c r="F2" s="271"/>
      <c r="G2" s="270"/>
      <c r="H2" s="270"/>
      <c r="I2" s="270"/>
      <c r="J2" s="270"/>
      <c r="K2" s="270"/>
      <c r="L2" s="270"/>
      <c r="M2" s="270"/>
      <c r="N2" s="271"/>
      <c r="O2" s="271"/>
      <c r="P2" s="271"/>
      <c r="Q2" s="271"/>
      <c r="R2" s="272" t="str">
        <f aca="false">'4　月・自然-人工別，区別死産数'!$N$2</f>
        <v>平成30年</v>
      </c>
      <c r="S2" s="272"/>
    </row>
    <row r="3" customFormat="false" ht="13.5" hidden="false" customHeight="true" outlineLevel="0" collapsed="false">
      <c r="A3" s="273" t="s">
        <v>184</v>
      </c>
      <c r="B3" s="273"/>
      <c r="C3" s="274" t="s">
        <v>185</v>
      </c>
      <c r="D3" s="274" t="s">
        <v>7</v>
      </c>
      <c r="E3" s="275" t="s">
        <v>186</v>
      </c>
      <c r="F3" s="276" t="s">
        <v>187</v>
      </c>
      <c r="G3" s="273" t="s">
        <v>188</v>
      </c>
      <c r="H3" s="275" t="s">
        <v>189</v>
      </c>
      <c r="I3" s="275" t="s">
        <v>190</v>
      </c>
      <c r="J3" s="275" t="s">
        <v>191</v>
      </c>
      <c r="K3" s="275" t="s">
        <v>192</v>
      </c>
      <c r="L3" s="277" t="s">
        <v>193</v>
      </c>
      <c r="M3" s="278" t="s">
        <v>194</v>
      </c>
      <c r="N3" s="279" t="s">
        <v>167</v>
      </c>
      <c r="O3" s="279"/>
      <c r="P3" s="279"/>
      <c r="Q3" s="279"/>
      <c r="R3" s="279"/>
      <c r="S3" s="279"/>
    </row>
    <row r="4" customFormat="false" ht="13.5" hidden="false" customHeight="false" outlineLevel="0" collapsed="false">
      <c r="A4" s="273"/>
      <c r="B4" s="273"/>
      <c r="C4" s="274"/>
      <c r="D4" s="274"/>
      <c r="E4" s="275"/>
      <c r="F4" s="276"/>
      <c r="G4" s="273"/>
      <c r="H4" s="275"/>
      <c r="I4" s="275"/>
      <c r="J4" s="275"/>
      <c r="K4" s="275"/>
      <c r="L4" s="275"/>
      <c r="M4" s="278"/>
      <c r="N4" s="280" t="s">
        <v>195</v>
      </c>
      <c r="O4" s="280"/>
      <c r="P4" s="280"/>
      <c r="Q4" s="280"/>
      <c r="R4" s="281" t="s">
        <v>169</v>
      </c>
      <c r="S4" s="282" t="s">
        <v>170</v>
      </c>
    </row>
    <row r="5" customFormat="false" ht="13.5" hidden="false" customHeight="false" outlineLevel="0" collapsed="false">
      <c r="A5" s="273"/>
      <c r="B5" s="273"/>
      <c r="C5" s="274"/>
      <c r="D5" s="274"/>
      <c r="E5" s="275"/>
      <c r="F5" s="276"/>
      <c r="G5" s="273"/>
      <c r="H5" s="275"/>
      <c r="I5" s="275"/>
      <c r="J5" s="275"/>
      <c r="K5" s="275"/>
      <c r="L5" s="275"/>
      <c r="M5" s="278"/>
      <c r="N5" s="283" t="s">
        <v>196</v>
      </c>
      <c r="O5" s="284" t="s">
        <v>197</v>
      </c>
      <c r="P5" s="284" t="s">
        <v>190</v>
      </c>
      <c r="Q5" s="284" t="s">
        <v>198</v>
      </c>
      <c r="R5" s="284" t="s">
        <v>199</v>
      </c>
      <c r="S5" s="285" t="s">
        <v>200</v>
      </c>
    </row>
    <row r="6" customFormat="false" ht="13.5" hidden="false" customHeight="false" outlineLevel="0" collapsed="false">
      <c r="A6" s="286"/>
      <c r="B6" s="287"/>
      <c r="C6" s="288" t="s">
        <v>201</v>
      </c>
      <c r="D6" s="289" t="n">
        <f aca="false">SUM(D8,D53)</f>
        <v>346</v>
      </c>
      <c r="E6" s="289" t="n">
        <f aca="false">SUM(E8,E53)</f>
        <v>137</v>
      </c>
      <c r="F6" s="290" t="n">
        <f aca="false">SUM(F8,F53)</f>
        <v>114</v>
      </c>
      <c r="G6" s="291" t="n">
        <f aca="false">SUM(G8,G53)</f>
        <v>69</v>
      </c>
      <c r="H6" s="289" t="n">
        <f aca="false">SUM(H8,H53)</f>
        <v>7</v>
      </c>
      <c r="I6" s="289" t="n">
        <f aca="false">SUM(I8,I53)</f>
        <v>5</v>
      </c>
      <c r="J6" s="289" t="n">
        <f aca="false">SUM(J8,J53)</f>
        <v>7</v>
      </c>
      <c r="K6" s="289" t="n">
        <f aca="false">SUM(K8,K53)</f>
        <v>6</v>
      </c>
      <c r="L6" s="289" t="n">
        <f aca="false">SUM(L8,L53)</f>
        <v>0</v>
      </c>
      <c r="M6" s="290" t="n">
        <f aca="false">SUM(M8,M53)</f>
        <v>1</v>
      </c>
      <c r="N6" s="291" t="n">
        <f aca="false">SUM(N8,N53)</f>
        <v>313</v>
      </c>
      <c r="O6" s="289" t="n">
        <f aca="false">SUM(O8,O53)</f>
        <v>14</v>
      </c>
      <c r="P6" s="289" t="n">
        <f aca="false">SUM(P8,P53)</f>
        <v>5</v>
      </c>
      <c r="Q6" s="289" t="n">
        <f aca="false">SUM(Q8,Q53)</f>
        <v>8</v>
      </c>
      <c r="R6" s="289" t="n">
        <f aca="false">SUM(R8,R53)</f>
        <v>5</v>
      </c>
      <c r="S6" s="290" t="n">
        <f aca="false">SUM(S8,S53)</f>
        <v>0</v>
      </c>
    </row>
    <row r="7" customFormat="false" ht="6.75" hidden="false" customHeight="true" outlineLevel="0" collapsed="false">
      <c r="A7" s="292"/>
      <c r="B7" s="293"/>
      <c r="C7" s="294"/>
      <c r="D7" s="295"/>
      <c r="E7" s="295"/>
      <c r="F7" s="296"/>
      <c r="G7" s="297"/>
      <c r="H7" s="295"/>
      <c r="I7" s="295"/>
      <c r="J7" s="295"/>
      <c r="K7" s="295"/>
      <c r="L7" s="295"/>
      <c r="M7" s="296"/>
      <c r="N7" s="298"/>
      <c r="O7" s="299"/>
      <c r="P7" s="299"/>
      <c r="Q7" s="299"/>
      <c r="R7" s="299"/>
      <c r="S7" s="300"/>
    </row>
    <row r="8" customFormat="false" ht="13.5" hidden="false" customHeight="false" outlineLevel="0" collapsed="false">
      <c r="A8" s="292"/>
      <c r="B8" s="293"/>
      <c r="C8" s="294" t="s">
        <v>202</v>
      </c>
      <c r="D8" s="295" t="n">
        <f aca="false">SUM(D9,D25,D37:D51)</f>
        <v>138</v>
      </c>
      <c r="E8" s="295" t="n">
        <f aca="false">SUM(E9,E25,E37:E51)</f>
        <v>40</v>
      </c>
      <c r="F8" s="296" t="n">
        <f aca="false">SUM(F9,F25,F37:F51)</f>
        <v>45</v>
      </c>
      <c r="G8" s="297" t="n">
        <f aca="false">SUM(G9,G25,G37:G51)</f>
        <v>27</v>
      </c>
      <c r="H8" s="295" t="n">
        <f aca="false">SUM(H9,H25,H37:H51)</f>
        <v>7</v>
      </c>
      <c r="I8" s="295" t="n">
        <f aca="false">SUM(I9,I25,I37:I51)</f>
        <v>5</v>
      </c>
      <c r="J8" s="295" t="n">
        <f aca="false">SUM(J9,J25,J37:J51)</f>
        <v>7</v>
      </c>
      <c r="K8" s="295" t="n">
        <f aca="false">SUM(K9,K25,K37:K51)</f>
        <v>6</v>
      </c>
      <c r="L8" s="295" t="n">
        <f aca="false">SUM(L9,L25,L37:L51)</f>
        <v>0</v>
      </c>
      <c r="M8" s="296" t="n">
        <f aca="false">SUM(M9,M25,M37:M51)</f>
        <v>1</v>
      </c>
      <c r="N8" s="297" t="n">
        <f aca="false">SUM(N9,N25,N37:N51)</f>
        <v>105</v>
      </c>
      <c r="O8" s="295" t="n">
        <f aca="false">SUM(O9,O25,O37:O51)</f>
        <v>14</v>
      </c>
      <c r="P8" s="295" t="n">
        <f aca="false">SUM(P9,P25,P37:P51)</f>
        <v>5</v>
      </c>
      <c r="Q8" s="295" t="n">
        <f aca="false">SUM(Q9,Q25,Q37:Q51)</f>
        <v>8</v>
      </c>
      <c r="R8" s="295" t="n">
        <f aca="false">SUM(R9,R25,R37:R51)</f>
        <v>5</v>
      </c>
      <c r="S8" s="296" t="n">
        <f aca="false">SUM(S9,S25,S37:S51)</f>
        <v>0</v>
      </c>
    </row>
    <row r="9" customFormat="false" ht="13.5" hidden="false" customHeight="false" outlineLevel="0" collapsed="false">
      <c r="A9" s="292" t="s">
        <v>203</v>
      </c>
      <c r="B9" s="293"/>
      <c r="C9" s="294" t="s">
        <v>204</v>
      </c>
      <c r="D9" s="295" t="n">
        <f aca="false">SUM(D10,D16:D24)</f>
        <v>127</v>
      </c>
      <c r="E9" s="299" t="n">
        <f aca="false">SUM(E10,E16:E24)</f>
        <v>38</v>
      </c>
      <c r="F9" s="300" t="n">
        <f aca="false">SUM(F10,F16:F24)</f>
        <v>41</v>
      </c>
      <c r="G9" s="298" t="n">
        <f aca="false">SUM(G10,G16:G24)</f>
        <v>24</v>
      </c>
      <c r="H9" s="299" t="n">
        <f aca="false">SUM(H10,H16:H24)</f>
        <v>7</v>
      </c>
      <c r="I9" s="299" t="n">
        <f aca="false">SUM(I10,I16:I24)</f>
        <v>5</v>
      </c>
      <c r="J9" s="299" t="n">
        <f aca="false">SUM(J10,J16:J24)</f>
        <v>6</v>
      </c>
      <c r="K9" s="299" t="n">
        <f aca="false">SUM(K10,K16:K24)</f>
        <v>5</v>
      </c>
      <c r="L9" s="299" t="n">
        <f aca="false">SUM(L10,L16:L24)</f>
        <v>0</v>
      </c>
      <c r="M9" s="300" t="n">
        <f aca="false">SUM(M10,M16:M24)</f>
        <v>1</v>
      </c>
      <c r="N9" s="298" t="n">
        <f aca="false">SUM(N10,N16:N24)</f>
        <v>96</v>
      </c>
      <c r="O9" s="299" t="n">
        <f aca="false">SUM(O10,O16:O24)</f>
        <v>14</v>
      </c>
      <c r="P9" s="299" t="n">
        <f aca="false">SUM(P10,P16:P24)</f>
        <v>5</v>
      </c>
      <c r="Q9" s="299" t="n">
        <f aca="false">SUM(Q10,Q16:Q24)</f>
        <v>7</v>
      </c>
      <c r="R9" s="299" t="n">
        <f aca="false">SUM(R10,R16:R24)</f>
        <v>4</v>
      </c>
      <c r="S9" s="300" t="n">
        <f aca="false">SUM(S10,S16:S24)</f>
        <v>0</v>
      </c>
      <c r="U9" s="71"/>
    </row>
    <row r="10" customFormat="false" ht="13.5" hidden="false" customHeight="false" outlineLevel="0" collapsed="false">
      <c r="A10" s="292" t="s">
        <v>205</v>
      </c>
      <c r="B10" s="293"/>
      <c r="C10" s="301" t="s">
        <v>206</v>
      </c>
      <c r="D10" s="295" t="n">
        <f aca="false">SUM(E10:M10)</f>
        <v>77</v>
      </c>
      <c r="E10" s="299" t="n">
        <f aca="false">SUM(E11:E15)</f>
        <v>14</v>
      </c>
      <c r="F10" s="300" t="n">
        <f aca="false">SUM(F11:F15)</f>
        <v>28</v>
      </c>
      <c r="G10" s="298" t="n">
        <f aca="false">SUM(G11:G15)</f>
        <v>19</v>
      </c>
      <c r="H10" s="299" t="n">
        <f aca="false">SUM(H11:H15)</f>
        <v>6</v>
      </c>
      <c r="I10" s="299" t="n">
        <f aca="false">SUM(I11:I15)</f>
        <v>3</v>
      </c>
      <c r="J10" s="299" t="n">
        <f aca="false">SUM(J11:J15)</f>
        <v>3</v>
      </c>
      <c r="K10" s="299" t="n">
        <f aca="false">SUM(K11:K15)</f>
        <v>3</v>
      </c>
      <c r="L10" s="299" t="n">
        <f aca="false">SUM(L11:L15)</f>
        <v>0</v>
      </c>
      <c r="M10" s="300" t="n">
        <f aca="false">SUM(M11:M15)</f>
        <v>1</v>
      </c>
      <c r="N10" s="298" t="n">
        <f aca="false">SUM(N11:N15)</f>
        <v>56</v>
      </c>
      <c r="O10" s="299" t="n">
        <f aca="false">SUM(O11:O15)</f>
        <v>11</v>
      </c>
      <c r="P10" s="299" t="n">
        <f aca="false">SUM(P11:P15)</f>
        <v>3</v>
      </c>
      <c r="Q10" s="299" t="n">
        <f aca="false">SUM(Q11:Q15)</f>
        <v>3</v>
      </c>
      <c r="R10" s="299" t="n">
        <f aca="false">SUM(R11:R15)</f>
        <v>3</v>
      </c>
      <c r="S10" s="300" t="n">
        <f aca="false">SUM(S11:S15)</f>
        <v>0</v>
      </c>
      <c r="U10" s="71"/>
    </row>
    <row r="11" customFormat="false" ht="13.5" hidden="false" customHeight="false" outlineLevel="0" collapsed="false">
      <c r="A11" s="302" t="s">
        <v>207</v>
      </c>
      <c r="B11" s="293" t="s">
        <v>208</v>
      </c>
      <c r="C11" s="301" t="s">
        <v>209</v>
      </c>
      <c r="D11" s="295" t="n">
        <f aca="false">SUM(E11:M11)</f>
        <v>43</v>
      </c>
      <c r="E11" s="303" t="n">
        <v>8</v>
      </c>
      <c r="F11" s="304" t="n">
        <v>14</v>
      </c>
      <c r="G11" s="305" t="n">
        <v>9</v>
      </c>
      <c r="H11" s="303" t="n">
        <v>5</v>
      </c>
      <c r="I11" s="303" t="n">
        <v>2</v>
      </c>
      <c r="J11" s="303" t="n">
        <v>3</v>
      </c>
      <c r="K11" s="303" t="n">
        <v>1</v>
      </c>
      <c r="L11" s="303" t="n">
        <v>0</v>
      </c>
      <c r="M11" s="304" t="n">
        <v>1</v>
      </c>
      <c r="N11" s="305" t="n">
        <v>28</v>
      </c>
      <c r="O11" s="303" t="n">
        <v>8</v>
      </c>
      <c r="P11" s="303" t="n">
        <v>2</v>
      </c>
      <c r="Q11" s="303" t="n">
        <v>3</v>
      </c>
      <c r="R11" s="303" t="n">
        <v>1</v>
      </c>
      <c r="S11" s="304" t="n">
        <v>0</v>
      </c>
      <c r="U11" s="71"/>
    </row>
    <row r="12" customFormat="false" ht="13.5" hidden="false" customHeight="false" outlineLevel="0" collapsed="false">
      <c r="A12" s="306"/>
      <c r="B12" s="293" t="s">
        <v>210</v>
      </c>
      <c r="C12" s="294" t="s">
        <v>211</v>
      </c>
      <c r="D12" s="295" t="n">
        <f aca="false">SUM(E12:M12)</f>
        <v>20</v>
      </c>
      <c r="E12" s="303" t="n">
        <v>4</v>
      </c>
      <c r="F12" s="304" t="n">
        <v>10</v>
      </c>
      <c r="G12" s="305" t="n">
        <v>5</v>
      </c>
      <c r="H12" s="303" t="n">
        <v>1</v>
      </c>
      <c r="I12" s="303" t="n">
        <v>0</v>
      </c>
      <c r="J12" s="303" t="n">
        <v>0</v>
      </c>
      <c r="K12" s="303" t="n">
        <v>0</v>
      </c>
      <c r="L12" s="303" t="n">
        <v>0</v>
      </c>
      <c r="M12" s="304" t="n">
        <v>0</v>
      </c>
      <c r="N12" s="305" t="n">
        <v>17</v>
      </c>
      <c r="O12" s="303" t="n">
        <v>3</v>
      </c>
      <c r="P12" s="303" t="n">
        <v>0</v>
      </c>
      <c r="Q12" s="303" t="n">
        <v>0</v>
      </c>
      <c r="R12" s="303" t="n">
        <v>0</v>
      </c>
      <c r="S12" s="304" t="n">
        <v>0</v>
      </c>
      <c r="U12" s="71"/>
    </row>
    <row r="13" customFormat="false" ht="13.5" hidden="false" customHeight="false" outlineLevel="0" collapsed="false">
      <c r="A13" s="306"/>
      <c r="B13" s="293" t="s">
        <v>212</v>
      </c>
      <c r="C13" s="294" t="s">
        <v>213</v>
      </c>
      <c r="D13" s="295" t="n">
        <f aca="false">SUM(E13:M13)</f>
        <v>12</v>
      </c>
      <c r="E13" s="303" t="n">
        <v>2</v>
      </c>
      <c r="F13" s="304" t="n">
        <v>4</v>
      </c>
      <c r="G13" s="305" t="n">
        <v>4</v>
      </c>
      <c r="H13" s="303" t="n">
        <v>0</v>
      </c>
      <c r="I13" s="303" t="n">
        <v>1</v>
      </c>
      <c r="J13" s="303" t="n">
        <v>0</v>
      </c>
      <c r="K13" s="303" t="n">
        <v>1</v>
      </c>
      <c r="L13" s="303" t="n">
        <v>0</v>
      </c>
      <c r="M13" s="304" t="n">
        <v>0</v>
      </c>
      <c r="N13" s="305" t="n">
        <v>10</v>
      </c>
      <c r="O13" s="303" t="n">
        <v>0</v>
      </c>
      <c r="P13" s="303" t="n">
        <v>1</v>
      </c>
      <c r="Q13" s="303" t="n">
        <v>0</v>
      </c>
      <c r="R13" s="303" t="n">
        <v>1</v>
      </c>
      <c r="S13" s="304" t="n">
        <v>0</v>
      </c>
      <c r="U13" s="71"/>
    </row>
    <row r="14" customFormat="false" ht="13.5" hidden="false" customHeight="false" outlineLevel="0" collapsed="false">
      <c r="A14" s="306"/>
      <c r="B14" s="293" t="s">
        <v>214</v>
      </c>
      <c r="C14" s="294" t="s">
        <v>215</v>
      </c>
      <c r="D14" s="295" t="n">
        <f aca="false">SUM(E14:M14)</f>
        <v>2</v>
      </c>
      <c r="E14" s="303" t="n">
        <v>0</v>
      </c>
      <c r="F14" s="304" t="n">
        <v>0</v>
      </c>
      <c r="G14" s="305" t="n">
        <v>1</v>
      </c>
      <c r="H14" s="303" t="n">
        <v>0</v>
      </c>
      <c r="I14" s="303" t="n">
        <v>0</v>
      </c>
      <c r="J14" s="303" t="n">
        <v>0</v>
      </c>
      <c r="K14" s="303" t="n">
        <v>1</v>
      </c>
      <c r="L14" s="303" t="n">
        <v>0</v>
      </c>
      <c r="M14" s="304" t="n">
        <v>0</v>
      </c>
      <c r="N14" s="305" t="n">
        <v>1</v>
      </c>
      <c r="O14" s="303" t="n">
        <v>0</v>
      </c>
      <c r="P14" s="303" t="n">
        <v>0</v>
      </c>
      <c r="Q14" s="303" t="n">
        <v>0</v>
      </c>
      <c r="R14" s="303" t="n">
        <v>1</v>
      </c>
      <c r="S14" s="304" t="n">
        <v>0</v>
      </c>
      <c r="U14" s="71"/>
    </row>
    <row r="15" customFormat="false" ht="13.5" hidden="false" customHeight="false" outlineLevel="0" collapsed="false">
      <c r="A15" s="306"/>
      <c r="B15" s="293" t="s">
        <v>216</v>
      </c>
      <c r="C15" s="294" t="s">
        <v>217</v>
      </c>
      <c r="D15" s="295" t="n">
        <f aca="false">SUM(E15:M15)</f>
        <v>0</v>
      </c>
      <c r="E15" s="303" t="n">
        <v>0</v>
      </c>
      <c r="F15" s="304" t="n">
        <v>0</v>
      </c>
      <c r="G15" s="305" t="n">
        <v>0</v>
      </c>
      <c r="H15" s="303" t="n">
        <v>0</v>
      </c>
      <c r="I15" s="303" t="n">
        <v>0</v>
      </c>
      <c r="J15" s="303" t="n">
        <v>0</v>
      </c>
      <c r="K15" s="303" t="n">
        <v>0</v>
      </c>
      <c r="L15" s="303" t="n">
        <v>0</v>
      </c>
      <c r="M15" s="304" t="n">
        <v>0</v>
      </c>
      <c r="N15" s="305" t="n">
        <v>0</v>
      </c>
      <c r="O15" s="303" t="n">
        <v>0</v>
      </c>
      <c r="P15" s="303" t="n">
        <v>0</v>
      </c>
      <c r="Q15" s="303" t="n">
        <v>0</v>
      </c>
      <c r="R15" s="303" t="n">
        <v>0</v>
      </c>
      <c r="S15" s="304" t="n">
        <v>0</v>
      </c>
      <c r="U15" s="71"/>
    </row>
    <row r="16" customFormat="false" ht="13.5" hidden="false" customHeight="false" outlineLevel="0" collapsed="false">
      <c r="A16" s="293" t="s">
        <v>218</v>
      </c>
      <c r="B16" s="301"/>
      <c r="C16" s="294" t="s">
        <v>219</v>
      </c>
      <c r="D16" s="295" t="n">
        <f aca="false">SUM(E16:M16)</f>
        <v>0</v>
      </c>
      <c r="E16" s="303" t="n">
        <v>0</v>
      </c>
      <c r="F16" s="304" t="n">
        <v>0</v>
      </c>
      <c r="G16" s="305" t="n">
        <v>0</v>
      </c>
      <c r="H16" s="303" t="n">
        <v>0</v>
      </c>
      <c r="I16" s="303" t="n">
        <v>0</v>
      </c>
      <c r="J16" s="303" t="n">
        <v>0</v>
      </c>
      <c r="K16" s="303" t="n">
        <v>0</v>
      </c>
      <c r="L16" s="303" t="n">
        <v>0</v>
      </c>
      <c r="M16" s="304" t="n">
        <v>0</v>
      </c>
      <c r="N16" s="305" t="n">
        <v>0</v>
      </c>
      <c r="O16" s="303" t="n">
        <v>0</v>
      </c>
      <c r="P16" s="303" t="n">
        <v>0</v>
      </c>
      <c r="Q16" s="303" t="n">
        <v>0</v>
      </c>
      <c r="R16" s="303" t="n">
        <v>0</v>
      </c>
      <c r="S16" s="304" t="n">
        <v>0</v>
      </c>
      <c r="U16" s="71"/>
    </row>
    <row r="17" customFormat="false" ht="13.5" hidden="false" customHeight="false" outlineLevel="0" collapsed="false">
      <c r="A17" s="293" t="s">
        <v>220</v>
      </c>
      <c r="B17" s="301"/>
      <c r="C17" s="307" t="s">
        <v>221</v>
      </c>
      <c r="D17" s="295" t="n">
        <f aca="false">SUM(E17:M17)</f>
        <v>0</v>
      </c>
      <c r="E17" s="303" t="n">
        <v>0</v>
      </c>
      <c r="F17" s="304" t="n">
        <v>0</v>
      </c>
      <c r="G17" s="305" t="n">
        <v>0</v>
      </c>
      <c r="H17" s="303" t="n">
        <v>0</v>
      </c>
      <c r="I17" s="303" t="n">
        <v>0</v>
      </c>
      <c r="J17" s="303" t="n">
        <v>0</v>
      </c>
      <c r="K17" s="303" t="n">
        <v>0</v>
      </c>
      <c r="L17" s="303" t="n">
        <v>0</v>
      </c>
      <c r="M17" s="304" t="n">
        <v>0</v>
      </c>
      <c r="N17" s="305" t="n">
        <v>0</v>
      </c>
      <c r="O17" s="303" t="n">
        <v>0</v>
      </c>
      <c r="P17" s="303" t="n">
        <v>0</v>
      </c>
      <c r="Q17" s="303" t="n">
        <v>0</v>
      </c>
      <c r="R17" s="303" t="n">
        <v>0</v>
      </c>
      <c r="S17" s="304" t="n">
        <v>0</v>
      </c>
      <c r="U17" s="71"/>
    </row>
    <row r="18" customFormat="false" ht="13.5" hidden="false" customHeight="false" outlineLevel="0" collapsed="false">
      <c r="A18" s="293" t="s">
        <v>222</v>
      </c>
      <c r="B18" s="301"/>
      <c r="C18" s="307" t="s">
        <v>223</v>
      </c>
      <c r="D18" s="295" t="n">
        <f aca="false">SUM(E18:M18)</f>
        <v>1</v>
      </c>
      <c r="E18" s="303" t="n">
        <v>0</v>
      </c>
      <c r="F18" s="304" t="n">
        <v>0</v>
      </c>
      <c r="G18" s="305" t="n">
        <v>0</v>
      </c>
      <c r="H18" s="303" t="n">
        <v>0</v>
      </c>
      <c r="I18" s="303" t="n">
        <v>1</v>
      </c>
      <c r="J18" s="303" t="n">
        <v>0</v>
      </c>
      <c r="K18" s="303" t="n">
        <v>0</v>
      </c>
      <c r="L18" s="303" t="n">
        <v>0</v>
      </c>
      <c r="M18" s="304" t="n">
        <v>0</v>
      </c>
      <c r="N18" s="305" t="n">
        <v>0</v>
      </c>
      <c r="O18" s="303" t="n">
        <v>0</v>
      </c>
      <c r="P18" s="303" t="n">
        <v>1</v>
      </c>
      <c r="Q18" s="303" t="n">
        <v>0</v>
      </c>
      <c r="R18" s="303" t="n">
        <v>0</v>
      </c>
      <c r="S18" s="304" t="n">
        <v>0</v>
      </c>
      <c r="U18" s="71"/>
    </row>
    <row r="19" customFormat="false" ht="13.5" hidden="false" customHeight="false" outlineLevel="0" collapsed="false">
      <c r="A19" s="293" t="s">
        <v>224</v>
      </c>
      <c r="B19" s="301"/>
      <c r="C19" s="307" t="s">
        <v>225</v>
      </c>
      <c r="D19" s="295" t="n">
        <f aca="false">SUM(E19:M19)</f>
        <v>0</v>
      </c>
      <c r="E19" s="303" t="n">
        <v>0</v>
      </c>
      <c r="F19" s="304" t="n">
        <v>0</v>
      </c>
      <c r="G19" s="305" t="n">
        <v>0</v>
      </c>
      <c r="H19" s="303" t="n">
        <v>0</v>
      </c>
      <c r="I19" s="303" t="n">
        <v>0</v>
      </c>
      <c r="J19" s="303" t="n">
        <v>0</v>
      </c>
      <c r="K19" s="303" t="n">
        <v>0</v>
      </c>
      <c r="L19" s="303" t="n">
        <v>0</v>
      </c>
      <c r="M19" s="304" t="n">
        <v>0</v>
      </c>
      <c r="N19" s="305" t="n">
        <v>0</v>
      </c>
      <c r="O19" s="303" t="n">
        <v>0</v>
      </c>
      <c r="P19" s="303" t="n">
        <v>0</v>
      </c>
      <c r="Q19" s="303" t="n">
        <v>0</v>
      </c>
      <c r="R19" s="303" t="n">
        <v>0</v>
      </c>
      <c r="S19" s="304" t="n">
        <v>0</v>
      </c>
      <c r="U19" s="71"/>
    </row>
    <row r="20" customFormat="false" ht="13.5" hidden="false" customHeight="false" outlineLevel="0" collapsed="false">
      <c r="A20" s="293" t="s">
        <v>226</v>
      </c>
      <c r="B20" s="301"/>
      <c r="C20" s="307" t="s">
        <v>227</v>
      </c>
      <c r="D20" s="295" t="n">
        <f aca="false">SUM(E20:M20)</f>
        <v>2</v>
      </c>
      <c r="E20" s="303" t="n">
        <v>0</v>
      </c>
      <c r="F20" s="304" t="n">
        <v>0</v>
      </c>
      <c r="G20" s="305" t="n">
        <v>1</v>
      </c>
      <c r="H20" s="303" t="n">
        <v>0</v>
      </c>
      <c r="I20" s="303" t="n">
        <v>0</v>
      </c>
      <c r="J20" s="303" t="n">
        <v>1</v>
      </c>
      <c r="K20" s="303" t="n">
        <v>0</v>
      </c>
      <c r="L20" s="303" t="n">
        <v>0</v>
      </c>
      <c r="M20" s="304" t="n">
        <v>0</v>
      </c>
      <c r="N20" s="305" t="n">
        <v>0</v>
      </c>
      <c r="O20" s="303" t="n">
        <v>1</v>
      </c>
      <c r="P20" s="303" t="n">
        <v>0</v>
      </c>
      <c r="Q20" s="303" t="n">
        <v>1</v>
      </c>
      <c r="R20" s="303" t="n">
        <v>0</v>
      </c>
      <c r="S20" s="304" t="n">
        <v>0</v>
      </c>
      <c r="U20" s="71"/>
    </row>
    <row r="21" customFormat="false" ht="13.5" hidden="false" customHeight="false" outlineLevel="0" collapsed="false">
      <c r="A21" s="293" t="s">
        <v>228</v>
      </c>
      <c r="B21" s="301"/>
      <c r="C21" s="307" t="s">
        <v>229</v>
      </c>
      <c r="D21" s="295" t="n">
        <f aca="false">SUM(E21:M21)</f>
        <v>0</v>
      </c>
      <c r="E21" s="303" t="n">
        <v>0</v>
      </c>
      <c r="F21" s="304" t="n">
        <v>0</v>
      </c>
      <c r="G21" s="305" t="n">
        <v>0</v>
      </c>
      <c r="H21" s="303" t="n">
        <v>0</v>
      </c>
      <c r="I21" s="303" t="n">
        <v>0</v>
      </c>
      <c r="J21" s="303" t="n">
        <v>0</v>
      </c>
      <c r="K21" s="303" t="n">
        <v>0</v>
      </c>
      <c r="L21" s="303" t="n">
        <v>0</v>
      </c>
      <c r="M21" s="304" t="n">
        <v>0</v>
      </c>
      <c r="N21" s="305" t="n">
        <v>0</v>
      </c>
      <c r="O21" s="303" t="n">
        <v>0</v>
      </c>
      <c r="P21" s="303" t="n">
        <v>0</v>
      </c>
      <c r="Q21" s="303" t="n">
        <v>0</v>
      </c>
      <c r="R21" s="303" t="n">
        <v>0</v>
      </c>
      <c r="S21" s="304" t="n">
        <v>0</v>
      </c>
      <c r="U21" s="71"/>
    </row>
    <row r="22" customFormat="false" ht="13.5" hidden="false" customHeight="false" outlineLevel="0" collapsed="false">
      <c r="A22" s="293" t="s">
        <v>230</v>
      </c>
      <c r="B22" s="301"/>
      <c r="C22" s="307" t="s">
        <v>231</v>
      </c>
      <c r="D22" s="295" t="n">
        <f aca="false">SUM(E22:M22)</f>
        <v>0</v>
      </c>
      <c r="E22" s="303" t="n">
        <v>0</v>
      </c>
      <c r="F22" s="304" t="n">
        <v>0</v>
      </c>
      <c r="G22" s="305" t="n">
        <v>0</v>
      </c>
      <c r="H22" s="303" t="n">
        <v>0</v>
      </c>
      <c r="I22" s="303" t="n">
        <v>0</v>
      </c>
      <c r="J22" s="303" t="n">
        <v>0</v>
      </c>
      <c r="K22" s="303" t="n">
        <v>0</v>
      </c>
      <c r="L22" s="303" t="n">
        <v>0</v>
      </c>
      <c r="M22" s="304" t="n">
        <v>0</v>
      </c>
      <c r="N22" s="305" t="n">
        <v>0</v>
      </c>
      <c r="O22" s="303" t="n">
        <v>0</v>
      </c>
      <c r="P22" s="303" t="n">
        <v>0</v>
      </c>
      <c r="Q22" s="303" t="n">
        <v>0</v>
      </c>
      <c r="R22" s="303" t="n">
        <v>0</v>
      </c>
      <c r="S22" s="304" t="n">
        <v>0</v>
      </c>
      <c r="U22" s="71"/>
    </row>
    <row r="23" customFormat="false" ht="13.5" hidden="false" customHeight="false" outlineLevel="0" collapsed="false">
      <c r="A23" s="293" t="s">
        <v>232</v>
      </c>
      <c r="B23" s="301"/>
      <c r="C23" s="307" t="s">
        <v>233</v>
      </c>
      <c r="D23" s="295" t="n">
        <f aca="false">SUM(E23:M23)</f>
        <v>6</v>
      </c>
      <c r="E23" s="303" t="n">
        <v>4</v>
      </c>
      <c r="F23" s="304" t="n">
        <v>2</v>
      </c>
      <c r="G23" s="305" t="n">
        <v>0</v>
      </c>
      <c r="H23" s="303" t="n">
        <v>0</v>
      </c>
      <c r="I23" s="303" t="n">
        <v>0</v>
      </c>
      <c r="J23" s="303" t="n">
        <v>0</v>
      </c>
      <c r="K23" s="303" t="n">
        <v>0</v>
      </c>
      <c r="L23" s="303" t="n">
        <v>0</v>
      </c>
      <c r="M23" s="304" t="n">
        <v>0</v>
      </c>
      <c r="N23" s="305" t="n">
        <v>6</v>
      </c>
      <c r="O23" s="303" t="n">
        <v>0</v>
      </c>
      <c r="P23" s="303" t="n">
        <v>0</v>
      </c>
      <c r="Q23" s="303" t="n">
        <v>0</v>
      </c>
      <c r="R23" s="303" t="n">
        <v>0</v>
      </c>
      <c r="S23" s="304" t="n">
        <v>0</v>
      </c>
      <c r="U23" s="71"/>
    </row>
    <row r="24" customFormat="false" ht="13.5" hidden="false" customHeight="false" outlineLevel="0" collapsed="false">
      <c r="A24" s="293" t="s">
        <v>234</v>
      </c>
      <c r="B24" s="301"/>
      <c r="C24" s="307" t="s">
        <v>235</v>
      </c>
      <c r="D24" s="295" t="n">
        <f aca="false">SUM(E24:M24)</f>
        <v>41</v>
      </c>
      <c r="E24" s="303" t="n">
        <v>20</v>
      </c>
      <c r="F24" s="304" t="n">
        <v>11</v>
      </c>
      <c r="G24" s="305" t="n">
        <v>4</v>
      </c>
      <c r="H24" s="303" t="n">
        <v>1</v>
      </c>
      <c r="I24" s="303" t="n">
        <v>1</v>
      </c>
      <c r="J24" s="303" t="n">
        <v>2</v>
      </c>
      <c r="K24" s="303" t="n">
        <v>2</v>
      </c>
      <c r="L24" s="303" t="n">
        <v>0</v>
      </c>
      <c r="M24" s="304" t="n">
        <v>0</v>
      </c>
      <c r="N24" s="305" t="n">
        <v>34</v>
      </c>
      <c r="O24" s="303" t="n">
        <v>2</v>
      </c>
      <c r="P24" s="303" t="n">
        <v>1</v>
      </c>
      <c r="Q24" s="303" t="n">
        <v>3</v>
      </c>
      <c r="R24" s="303" t="n">
        <v>1</v>
      </c>
      <c r="S24" s="304" t="n">
        <v>0</v>
      </c>
      <c r="U24" s="71"/>
    </row>
    <row r="25" customFormat="false" ht="13.5" hidden="false" customHeight="false" outlineLevel="0" collapsed="false">
      <c r="A25" s="292" t="s">
        <v>236</v>
      </c>
      <c r="B25" s="293"/>
      <c r="C25" s="307" t="s">
        <v>237</v>
      </c>
      <c r="D25" s="295" t="n">
        <f aca="false">SUM(E25:M25)</f>
        <v>11</v>
      </c>
      <c r="E25" s="299" t="n">
        <f aca="false">SUM(E26:E36)</f>
        <v>2</v>
      </c>
      <c r="F25" s="300" t="n">
        <f aca="false">SUM(F26:F36)</f>
        <v>4</v>
      </c>
      <c r="G25" s="298" t="n">
        <f aca="false">SUM(G26:G36)</f>
        <v>3</v>
      </c>
      <c r="H25" s="299" t="n">
        <f aca="false">SUM(H26:H36)</f>
        <v>0</v>
      </c>
      <c r="I25" s="299" t="n">
        <f aca="false">SUM(I26:I36)</f>
        <v>0</v>
      </c>
      <c r="J25" s="299" t="n">
        <f aca="false">SUM(J26:J36)</f>
        <v>1</v>
      </c>
      <c r="K25" s="299" t="n">
        <f aca="false">SUM(K26:K36)</f>
        <v>1</v>
      </c>
      <c r="L25" s="299" t="n">
        <f aca="false">SUM(L26:L36)</f>
        <v>0</v>
      </c>
      <c r="M25" s="300" t="n">
        <f aca="false">SUM(M26:M36)</f>
        <v>0</v>
      </c>
      <c r="N25" s="298" t="n">
        <f aca="false">SUM(N26:N36)</f>
        <v>9</v>
      </c>
      <c r="O25" s="299" t="n">
        <f aca="false">SUM(O26:O36)</f>
        <v>0</v>
      </c>
      <c r="P25" s="299" t="n">
        <f aca="false">SUM(P26:P36)</f>
        <v>0</v>
      </c>
      <c r="Q25" s="299" t="n">
        <f aca="false">SUM(Q26:Q36)</f>
        <v>1</v>
      </c>
      <c r="R25" s="299" t="n">
        <f aca="false">SUM(R26:R36)</f>
        <v>1</v>
      </c>
      <c r="S25" s="300" t="n">
        <f aca="false">SUM(S26:S36)</f>
        <v>0</v>
      </c>
      <c r="U25" s="71"/>
    </row>
    <row r="26" customFormat="false" ht="13.5" hidden="false" customHeight="false" outlineLevel="0" collapsed="false">
      <c r="A26" s="293" t="s">
        <v>238</v>
      </c>
      <c r="B26" s="301"/>
      <c r="C26" s="307" t="s">
        <v>239</v>
      </c>
      <c r="D26" s="295" t="n">
        <f aca="false">SUM(E26:M26)</f>
        <v>0</v>
      </c>
      <c r="E26" s="303" t="n">
        <v>0</v>
      </c>
      <c r="F26" s="304" t="n">
        <v>0</v>
      </c>
      <c r="G26" s="305" t="n">
        <v>0</v>
      </c>
      <c r="H26" s="303" t="n">
        <v>0</v>
      </c>
      <c r="I26" s="303" t="n">
        <v>0</v>
      </c>
      <c r="J26" s="303" t="n">
        <v>0</v>
      </c>
      <c r="K26" s="303" t="n">
        <v>0</v>
      </c>
      <c r="L26" s="303" t="n">
        <v>0</v>
      </c>
      <c r="M26" s="304" t="n">
        <v>0</v>
      </c>
      <c r="N26" s="305" t="n">
        <v>0</v>
      </c>
      <c r="O26" s="303" t="n">
        <v>0</v>
      </c>
      <c r="P26" s="303" t="n">
        <v>0</v>
      </c>
      <c r="Q26" s="303" t="n">
        <v>0</v>
      </c>
      <c r="R26" s="303" t="n">
        <v>0</v>
      </c>
      <c r="S26" s="304" t="n">
        <v>0</v>
      </c>
      <c r="U26" s="71"/>
    </row>
    <row r="27" customFormat="false" ht="13.5" hidden="false" customHeight="false" outlineLevel="0" collapsed="false">
      <c r="A27" s="293" t="s">
        <v>240</v>
      </c>
      <c r="B27" s="301"/>
      <c r="C27" s="307" t="s">
        <v>241</v>
      </c>
      <c r="D27" s="295" t="n">
        <f aca="false">SUM(E27:M27)</f>
        <v>0</v>
      </c>
      <c r="E27" s="303" t="n">
        <v>0</v>
      </c>
      <c r="F27" s="304" t="n">
        <v>0</v>
      </c>
      <c r="G27" s="305" t="n">
        <v>0</v>
      </c>
      <c r="H27" s="303" t="n">
        <v>0</v>
      </c>
      <c r="I27" s="303" t="n">
        <v>0</v>
      </c>
      <c r="J27" s="303" t="n">
        <v>0</v>
      </c>
      <c r="K27" s="303" t="n">
        <v>0</v>
      </c>
      <c r="L27" s="303" t="n">
        <v>0</v>
      </c>
      <c r="M27" s="304" t="n">
        <v>0</v>
      </c>
      <c r="N27" s="305" t="n">
        <v>0</v>
      </c>
      <c r="O27" s="303" t="n">
        <v>0</v>
      </c>
      <c r="P27" s="303" t="n">
        <v>0</v>
      </c>
      <c r="Q27" s="303" t="n">
        <v>0</v>
      </c>
      <c r="R27" s="303" t="n">
        <v>0</v>
      </c>
      <c r="S27" s="304" t="n">
        <v>0</v>
      </c>
      <c r="U27" s="71"/>
    </row>
    <row r="28" customFormat="false" ht="13.5" hidden="false" customHeight="false" outlineLevel="0" collapsed="false">
      <c r="A28" s="293" t="s">
        <v>242</v>
      </c>
      <c r="B28" s="301"/>
      <c r="C28" s="307" t="s">
        <v>243</v>
      </c>
      <c r="D28" s="295" t="n">
        <f aca="false">SUM(E28:M28)</f>
        <v>1</v>
      </c>
      <c r="E28" s="303" t="n">
        <v>0</v>
      </c>
      <c r="F28" s="304" t="n">
        <v>0</v>
      </c>
      <c r="G28" s="305" t="n">
        <v>0</v>
      </c>
      <c r="H28" s="303" t="n">
        <v>0</v>
      </c>
      <c r="I28" s="303" t="n">
        <v>0</v>
      </c>
      <c r="J28" s="303" t="n">
        <v>1</v>
      </c>
      <c r="K28" s="303" t="n">
        <v>0</v>
      </c>
      <c r="L28" s="303" t="n">
        <v>0</v>
      </c>
      <c r="M28" s="304" t="n">
        <v>0</v>
      </c>
      <c r="N28" s="305" t="n">
        <v>0</v>
      </c>
      <c r="O28" s="303" t="n">
        <v>0</v>
      </c>
      <c r="P28" s="303" t="n">
        <v>0</v>
      </c>
      <c r="Q28" s="303" t="n">
        <v>1</v>
      </c>
      <c r="R28" s="303" t="n">
        <v>0</v>
      </c>
      <c r="S28" s="304" t="n">
        <v>0</v>
      </c>
      <c r="U28" s="71"/>
    </row>
    <row r="29" customFormat="false" ht="13.5" hidden="false" customHeight="false" outlineLevel="0" collapsed="false">
      <c r="A29" s="293" t="s">
        <v>244</v>
      </c>
      <c r="B29" s="301"/>
      <c r="C29" s="307" t="s">
        <v>245</v>
      </c>
      <c r="D29" s="295" t="n">
        <f aca="false">SUM(E29:M29)</f>
        <v>1</v>
      </c>
      <c r="E29" s="303" t="n">
        <v>0</v>
      </c>
      <c r="F29" s="304" t="n">
        <v>0</v>
      </c>
      <c r="G29" s="305" t="n">
        <v>1</v>
      </c>
      <c r="H29" s="303" t="n">
        <v>0</v>
      </c>
      <c r="I29" s="303" t="n">
        <v>0</v>
      </c>
      <c r="J29" s="303" t="n">
        <v>0</v>
      </c>
      <c r="K29" s="303" t="n">
        <v>0</v>
      </c>
      <c r="L29" s="303" t="n">
        <v>0</v>
      </c>
      <c r="M29" s="304" t="n">
        <v>0</v>
      </c>
      <c r="N29" s="305" t="n">
        <v>1</v>
      </c>
      <c r="O29" s="303" t="n">
        <v>0</v>
      </c>
      <c r="P29" s="303" t="n">
        <v>0</v>
      </c>
      <c r="Q29" s="303" t="n">
        <v>0</v>
      </c>
      <c r="R29" s="303" t="n">
        <v>0</v>
      </c>
      <c r="S29" s="304" t="n">
        <v>0</v>
      </c>
      <c r="U29" s="71"/>
    </row>
    <row r="30" customFormat="false" ht="13.5" hidden="false" customHeight="false" outlineLevel="0" collapsed="false">
      <c r="A30" s="293" t="s">
        <v>246</v>
      </c>
      <c r="B30" s="301"/>
      <c r="C30" s="307" t="s">
        <v>247</v>
      </c>
      <c r="D30" s="295" t="n">
        <f aca="false">SUM(E30:M30)</f>
        <v>0</v>
      </c>
      <c r="E30" s="303" t="n">
        <v>0</v>
      </c>
      <c r="F30" s="304" t="n">
        <v>0</v>
      </c>
      <c r="G30" s="305" t="n">
        <v>0</v>
      </c>
      <c r="H30" s="303" t="n">
        <v>0</v>
      </c>
      <c r="I30" s="303" t="n">
        <v>0</v>
      </c>
      <c r="J30" s="303" t="n">
        <v>0</v>
      </c>
      <c r="K30" s="303" t="n">
        <v>0</v>
      </c>
      <c r="L30" s="303" t="n">
        <v>0</v>
      </c>
      <c r="M30" s="304" t="n">
        <v>0</v>
      </c>
      <c r="N30" s="305" t="n">
        <v>0</v>
      </c>
      <c r="O30" s="303" t="n">
        <v>0</v>
      </c>
      <c r="P30" s="303" t="n">
        <v>0</v>
      </c>
      <c r="Q30" s="303" t="n">
        <v>0</v>
      </c>
      <c r="R30" s="303" t="n">
        <v>0</v>
      </c>
      <c r="S30" s="304" t="n">
        <v>0</v>
      </c>
      <c r="U30" s="71"/>
    </row>
    <row r="31" customFormat="false" ht="13.5" hidden="false" customHeight="false" outlineLevel="0" collapsed="false">
      <c r="A31" s="293" t="s">
        <v>248</v>
      </c>
      <c r="B31" s="301"/>
      <c r="C31" s="307" t="s">
        <v>249</v>
      </c>
      <c r="D31" s="295" t="n">
        <f aca="false">SUM(E31:M31)</f>
        <v>0</v>
      </c>
      <c r="E31" s="303" t="n">
        <v>0</v>
      </c>
      <c r="F31" s="304" t="n">
        <v>0</v>
      </c>
      <c r="G31" s="305" t="n">
        <v>0</v>
      </c>
      <c r="H31" s="303" t="n">
        <v>0</v>
      </c>
      <c r="I31" s="303" t="n">
        <v>0</v>
      </c>
      <c r="J31" s="303" t="n">
        <v>0</v>
      </c>
      <c r="K31" s="303" t="n">
        <v>0</v>
      </c>
      <c r="L31" s="303" t="n">
        <v>0</v>
      </c>
      <c r="M31" s="304" t="n">
        <v>0</v>
      </c>
      <c r="N31" s="305" t="n">
        <v>0</v>
      </c>
      <c r="O31" s="303" t="n">
        <v>0</v>
      </c>
      <c r="P31" s="303" t="n">
        <v>0</v>
      </c>
      <c r="Q31" s="303" t="n">
        <v>0</v>
      </c>
      <c r="R31" s="303" t="n">
        <v>0</v>
      </c>
      <c r="S31" s="304" t="n">
        <v>0</v>
      </c>
      <c r="U31" s="71"/>
    </row>
    <row r="32" customFormat="false" ht="13.5" hidden="false" customHeight="false" outlineLevel="0" collapsed="false">
      <c r="A32" s="293" t="s">
        <v>250</v>
      </c>
      <c r="B32" s="301"/>
      <c r="C32" s="307" t="s">
        <v>251</v>
      </c>
      <c r="D32" s="295" t="n">
        <f aca="false">SUM(E32:M32)</f>
        <v>0</v>
      </c>
      <c r="E32" s="303" t="n">
        <v>0</v>
      </c>
      <c r="F32" s="304" t="n">
        <v>0</v>
      </c>
      <c r="G32" s="305" t="n">
        <v>0</v>
      </c>
      <c r="H32" s="303" t="n">
        <v>0</v>
      </c>
      <c r="I32" s="303" t="n">
        <v>0</v>
      </c>
      <c r="J32" s="303" t="n">
        <v>0</v>
      </c>
      <c r="K32" s="303" t="n">
        <v>0</v>
      </c>
      <c r="L32" s="303" t="n">
        <v>0</v>
      </c>
      <c r="M32" s="304" t="n">
        <v>0</v>
      </c>
      <c r="N32" s="305" t="n">
        <v>0</v>
      </c>
      <c r="O32" s="303" t="n">
        <v>0</v>
      </c>
      <c r="P32" s="303" t="n">
        <v>0</v>
      </c>
      <c r="Q32" s="303" t="n">
        <v>0</v>
      </c>
      <c r="R32" s="303" t="n">
        <v>0</v>
      </c>
      <c r="S32" s="304" t="n">
        <v>0</v>
      </c>
      <c r="U32" s="71"/>
    </row>
    <row r="33" customFormat="false" ht="13.5" hidden="false" customHeight="false" outlineLevel="0" collapsed="false">
      <c r="A33" s="293" t="s">
        <v>252</v>
      </c>
      <c r="B33" s="301"/>
      <c r="C33" s="307" t="s">
        <v>253</v>
      </c>
      <c r="D33" s="295" t="n">
        <f aca="false">SUM(E33:M33)</f>
        <v>0</v>
      </c>
      <c r="E33" s="303" t="n">
        <v>0</v>
      </c>
      <c r="F33" s="304" t="n">
        <v>0</v>
      </c>
      <c r="G33" s="305" t="n">
        <v>0</v>
      </c>
      <c r="H33" s="303" t="n">
        <v>0</v>
      </c>
      <c r="I33" s="303" t="n">
        <v>0</v>
      </c>
      <c r="J33" s="303" t="n">
        <v>0</v>
      </c>
      <c r="K33" s="303" t="n">
        <v>0</v>
      </c>
      <c r="L33" s="303" t="n">
        <v>0</v>
      </c>
      <c r="M33" s="304" t="n">
        <v>0</v>
      </c>
      <c r="N33" s="305" t="n">
        <v>0</v>
      </c>
      <c r="O33" s="303" t="n">
        <v>0</v>
      </c>
      <c r="P33" s="303" t="n">
        <v>0</v>
      </c>
      <c r="Q33" s="303" t="n">
        <v>0</v>
      </c>
      <c r="R33" s="303" t="n">
        <v>0</v>
      </c>
      <c r="S33" s="304" t="n">
        <v>0</v>
      </c>
    </row>
    <row r="34" customFormat="false" ht="13.5" hidden="false" customHeight="false" outlineLevel="0" collapsed="false">
      <c r="A34" s="293" t="s">
        <v>254</v>
      </c>
      <c r="B34" s="301"/>
      <c r="C34" s="307" t="s">
        <v>255</v>
      </c>
      <c r="D34" s="295" t="n">
        <f aca="false">SUM(E34:M34)</f>
        <v>2</v>
      </c>
      <c r="E34" s="303" t="n">
        <v>1</v>
      </c>
      <c r="F34" s="304" t="n">
        <v>1</v>
      </c>
      <c r="G34" s="305" t="n">
        <v>0</v>
      </c>
      <c r="H34" s="303" t="n">
        <v>0</v>
      </c>
      <c r="I34" s="303" t="n">
        <v>0</v>
      </c>
      <c r="J34" s="303" t="n">
        <v>0</v>
      </c>
      <c r="K34" s="303" t="n">
        <v>0</v>
      </c>
      <c r="L34" s="303" t="n">
        <v>0</v>
      </c>
      <c r="M34" s="304" t="n">
        <v>0</v>
      </c>
      <c r="N34" s="305" t="n">
        <v>2</v>
      </c>
      <c r="O34" s="303" t="n">
        <v>0</v>
      </c>
      <c r="P34" s="303" t="n">
        <v>0</v>
      </c>
      <c r="Q34" s="303" t="n">
        <v>0</v>
      </c>
      <c r="R34" s="303" t="n">
        <v>0</v>
      </c>
      <c r="S34" s="304" t="n">
        <v>0</v>
      </c>
    </row>
    <row r="35" customFormat="false" ht="13.5" hidden="false" customHeight="false" outlineLevel="0" collapsed="false">
      <c r="A35" s="293" t="s">
        <v>256</v>
      </c>
      <c r="B35" s="301"/>
      <c r="C35" s="307" t="s">
        <v>257</v>
      </c>
      <c r="D35" s="295" t="n">
        <f aca="false">SUM(E35:M35)</f>
        <v>2</v>
      </c>
      <c r="E35" s="303" t="n">
        <v>1</v>
      </c>
      <c r="F35" s="304" t="n">
        <v>1</v>
      </c>
      <c r="G35" s="305" t="n">
        <v>0</v>
      </c>
      <c r="H35" s="303" t="n">
        <v>0</v>
      </c>
      <c r="I35" s="303" t="n">
        <v>0</v>
      </c>
      <c r="J35" s="303" t="n">
        <v>0</v>
      </c>
      <c r="K35" s="303" t="n">
        <v>0</v>
      </c>
      <c r="L35" s="303" t="n">
        <v>0</v>
      </c>
      <c r="M35" s="304" t="n">
        <v>0</v>
      </c>
      <c r="N35" s="305" t="n">
        <v>2</v>
      </c>
      <c r="O35" s="303" t="n">
        <v>0</v>
      </c>
      <c r="P35" s="303" t="n">
        <v>0</v>
      </c>
      <c r="Q35" s="303" t="n">
        <v>0</v>
      </c>
      <c r="R35" s="303" t="n">
        <v>0</v>
      </c>
      <c r="S35" s="304" t="n">
        <v>0</v>
      </c>
    </row>
    <row r="36" customFormat="false" ht="13.5" hidden="false" customHeight="false" outlineLevel="0" collapsed="false">
      <c r="A36" s="293" t="s">
        <v>258</v>
      </c>
      <c r="B36" s="301"/>
      <c r="C36" s="307" t="s">
        <v>259</v>
      </c>
      <c r="D36" s="295" t="n">
        <f aca="false">SUM(E36:M36)</f>
        <v>5</v>
      </c>
      <c r="E36" s="303" t="n">
        <v>0</v>
      </c>
      <c r="F36" s="304" t="n">
        <v>2</v>
      </c>
      <c r="G36" s="305" t="n">
        <v>2</v>
      </c>
      <c r="H36" s="303" t="n">
        <v>0</v>
      </c>
      <c r="I36" s="303" t="n">
        <v>0</v>
      </c>
      <c r="J36" s="303" t="n">
        <v>0</v>
      </c>
      <c r="K36" s="303" t="n">
        <v>1</v>
      </c>
      <c r="L36" s="303" t="n">
        <v>0</v>
      </c>
      <c r="M36" s="304" t="n">
        <v>0</v>
      </c>
      <c r="N36" s="305" t="n">
        <v>4</v>
      </c>
      <c r="O36" s="303" t="n">
        <v>0</v>
      </c>
      <c r="P36" s="303" t="n">
        <v>0</v>
      </c>
      <c r="Q36" s="303" t="n">
        <v>0</v>
      </c>
      <c r="R36" s="303" t="n">
        <v>1</v>
      </c>
      <c r="S36" s="304" t="n">
        <v>0</v>
      </c>
    </row>
    <row r="37" customFormat="false" ht="13.5" hidden="false" customHeight="false" outlineLevel="0" collapsed="false">
      <c r="A37" s="292" t="s">
        <v>260</v>
      </c>
      <c r="B37" s="293"/>
      <c r="C37" s="307" t="s">
        <v>261</v>
      </c>
      <c r="D37" s="295" t="n">
        <f aca="false">SUM(E37:M37)</f>
        <v>0</v>
      </c>
      <c r="E37" s="303" t="n">
        <v>0</v>
      </c>
      <c r="F37" s="304" t="n">
        <v>0</v>
      </c>
      <c r="G37" s="305" t="n">
        <v>0</v>
      </c>
      <c r="H37" s="303" t="n">
        <v>0</v>
      </c>
      <c r="I37" s="303" t="n">
        <v>0</v>
      </c>
      <c r="J37" s="303" t="n">
        <v>0</v>
      </c>
      <c r="K37" s="303" t="n">
        <v>0</v>
      </c>
      <c r="L37" s="303" t="n">
        <v>0</v>
      </c>
      <c r="M37" s="304" t="n">
        <v>0</v>
      </c>
      <c r="N37" s="305" t="n">
        <v>0</v>
      </c>
      <c r="O37" s="303" t="n">
        <v>0</v>
      </c>
      <c r="P37" s="303" t="n">
        <v>0</v>
      </c>
      <c r="Q37" s="303" t="n">
        <v>0</v>
      </c>
      <c r="R37" s="303" t="n">
        <v>0</v>
      </c>
      <c r="S37" s="304" t="n">
        <v>0</v>
      </c>
    </row>
    <row r="38" customFormat="false" ht="13.5" hidden="false" customHeight="false" outlineLevel="0" collapsed="false">
      <c r="A38" s="292" t="s">
        <v>262</v>
      </c>
      <c r="B38" s="293"/>
      <c r="C38" s="307" t="s">
        <v>263</v>
      </c>
      <c r="D38" s="295" t="n">
        <f aca="false">SUM(E38:M38)</f>
        <v>0</v>
      </c>
      <c r="E38" s="303" t="n">
        <v>0</v>
      </c>
      <c r="F38" s="304" t="n">
        <v>0</v>
      </c>
      <c r="G38" s="305" t="n">
        <v>0</v>
      </c>
      <c r="H38" s="303" t="n">
        <v>0</v>
      </c>
      <c r="I38" s="303" t="n">
        <v>0</v>
      </c>
      <c r="J38" s="303" t="n">
        <v>0</v>
      </c>
      <c r="K38" s="303" t="n">
        <v>0</v>
      </c>
      <c r="L38" s="303" t="n">
        <v>0</v>
      </c>
      <c r="M38" s="304" t="n">
        <v>0</v>
      </c>
      <c r="N38" s="305" t="n">
        <v>0</v>
      </c>
      <c r="O38" s="303" t="n">
        <v>0</v>
      </c>
      <c r="P38" s="303" t="n">
        <v>0</v>
      </c>
      <c r="Q38" s="303" t="n">
        <v>0</v>
      </c>
      <c r="R38" s="303" t="n">
        <v>0</v>
      </c>
      <c r="S38" s="304" t="n">
        <v>0</v>
      </c>
    </row>
    <row r="39" customFormat="false" ht="13.5" hidden="false" customHeight="false" outlineLevel="0" collapsed="false">
      <c r="A39" s="292" t="s">
        <v>264</v>
      </c>
      <c r="B39" s="293"/>
      <c r="C39" s="307" t="s">
        <v>265</v>
      </c>
      <c r="D39" s="295" t="n">
        <f aca="false">SUM(E39:M39)</f>
        <v>0</v>
      </c>
      <c r="E39" s="303" t="n">
        <v>0</v>
      </c>
      <c r="F39" s="304" t="n">
        <v>0</v>
      </c>
      <c r="G39" s="305" t="n">
        <v>0</v>
      </c>
      <c r="H39" s="303" t="n">
        <v>0</v>
      </c>
      <c r="I39" s="303" t="n">
        <v>0</v>
      </c>
      <c r="J39" s="303" t="n">
        <v>0</v>
      </c>
      <c r="K39" s="303" t="n">
        <v>0</v>
      </c>
      <c r="L39" s="303" t="n">
        <v>0</v>
      </c>
      <c r="M39" s="304" t="n">
        <v>0</v>
      </c>
      <c r="N39" s="305" t="n">
        <v>0</v>
      </c>
      <c r="O39" s="303" t="n">
        <v>0</v>
      </c>
      <c r="P39" s="303" t="n">
        <v>0</v>
      </c>
      <c r="Q39" s="303" t="n">
        <v>0</v>
      </c>
      <c r="R39" s="303" t="n">
        <v>0</v>
      </c>
      <c r="S39" s="304" t="n">
        <v>0</v>
      </c>
    </row>
    <row r="40" customFormat="false" ht="13.5" hidden="false" customHeight="false" outlineLevel="0" collapsed="false">
      <c r="A40" s="292" t="s">
        <v>266</v>
      </c>
      <c r="B40" s="293"/>
      <c r="C40" s="307" t="s">
        <v>267</v>
      </c>
      <c r="D40" s="295" t="n">
        <f aca="false">SUM(E40:M40)</f>
        <v>0</v>
      </c>
      <c r="E40" s="303" t="n">
        <v>0</v>
      </c>
      <c r="F40" s="304" t="n">
        <v>0</v>
      </c>
      <c r="G40" s="305" t="n">
        <v>0</v>
      </c>
      <c r="H40" s="303" t="n">
        <v>0</v>
      </c>
      <c r="I40" s="303" t="n">
        <v>0</v>
      </c>
      <c r="J40" s="303" t="n">
        <v>0</v>
      </c>
      <c r="K40" s="303" t="n">
        <v>0</v>
      </c>
      <c r="L40" s="303" t="n">
        <v>0</v>
      </c>
      <c r="M40" s="304" t="n">
        <v>0</v>
      </c>
      <c r="N40" s="305" t="n">
        <v>0</v>
      </c>
      <c r="O40" s="303" t="n">
        <v>0</v>
      </c>
      <c r="P40" s="303" t="n">
        <v>0</v>
      </c>
      <c r="Q40" s="303" t="n">
        <v>0</v>
      </c>
      <c r="R40" s="303" t="n">
        <v>0</v>
      </c>
      <c r="S40" s="304" t="n">
        <v>0</v>
      </c>
    </row>
    <row r="41" customFormat="false" ht="13.5" hidden="false" customHeight="false" outlineLevel="0" collapsed="false">
      <c r="A41" s="292" t="s">
        <v>268</v>
      </c>
      <c r="B41" s="293"/>
      <c r="C41" s="307" t="s">
        <v>269</v>
      </c>
      <c r="D41" s="295" t="n">
        <f aca="false">SUM(E41:M41)</f>
        <v>0</v>
      </c>
      <c r="E41" s="303" t="n">
        <v>0</v>
      </c>
      <c r="F41" s="304" t="n">
        <v>0</v>
      </c>
      <c r="G41" s="305" t="n">
        <v>0</v>
      </c>
      <c r="H41" s="303" t="n">
        <v>0</v>
      </c>
      <c r="I41" s="303" t="n">
        <v>0</v>
      </c>
      <c r="J41" s="303" t="n">
        <v>0</v>
      </c>
      <c r="K41" s="303" t="n">
        <v>0</v>
      </c>
      <c r="L41" s="303" t="n">
        <v>0</v>
      </c>
      <c r="M41" s="304" t="n">
        <v>0</v>
      </c>
      <c r="N41" s="305" t="n">
        <v>0</v>
      </c>
      <c r="O41" s="303" t="n">
        <v>0</v>
      </c>
      <c r="P41" s="303" t="n">
        <v>0</v>
      </c>
      <c r="Q41" s="303" t="n">
        <v>0</v>
      </c>
      <c r="R41" s="303" t="n">
        <v>0</v>
      </c>
      <c r="S41" s="304" t="n">
        <v>0</v>
      </c>
    </row>
    <row r="42" customFormat="false" ht="13.5" hidden="false" customHeight="false" outlineLevel="0" collapsed="false">
      <c r="A42" s="292" t="s">
        <v>270</v>
      </c>
      <c r="B42" s="293"/>
      <c r="C42" s="307" t="s">
        <v>271</v>
      </c>
      <c r="D42" s="295" t="n">
        <f aca="false">SUM(E42:M42)</f>
        <v>0</v>
      </c>
      <c r="E42" s="303" t="n">
        <v>0</v>
      </c>
      <c r="F42" s="304" t="n">
        <v>0</v>
      </c>
      <c r="G42" s="305" t="n">
        <v>0</v>
      </c>
      <c r="H42" s="303" t="n">
        <v>0</v>
      </c>
      <c r="I42" s="303" t="n">
        <v>0</v>
      </c>
      <c r="J42" s="303" t="n">
        <v>0</v>
      </c>
      <c r="K42" s="303" t="n">
        <v>0</v>
      </c>
      <c r="L42" s="303" t="n">
        <v>0</v>
      </c>
      <c r="M42" s="304" t="n">
        <v>0</v>
      </c>
      <c r="N42" s="305" t="n">
        <v>0</v>
      </c>
      <c r="O42" s="303" t="n">
        <v>0</v>
      </c>
      <c r="P42" s="303" t="n">
        <v>0</v>
      </c>
      <c r="Q42" s="303" t="n">
        <v>0</v>
      </c>
      <c r="R42" s="303" t="n">
        <v>0</v>
      </c>
      <c r="S42" s="304" t="n">
        <v>0</v>
      </c>
    </row>
    <row r="43" customFormat="false" ht="13.5" hidden="false" customHeight="false" outlineLevel="0" collapsed="false">
      <c r="A43" s="292" t="s">
        <v>272</v>
      </c>
      <c r="B43" s="293"/>
      <c r="C43" s="307" t="s">
        <v>273</v>
      </c>
      <c r="D43" s="295" t="n">
        <f aca="false">SUM(E43:M43)</f>
        <v>0</v>
      </c>
      <c r="E43" s="303" t="n">
        <v>0</v>
      </c>
      <c r="F43" s="304" t="n">
        <v>0</v>
      </c>
      <c r="G43" s="305" t="n">
        <v>0</v>
      </c>
      <c r="H43" s="303" t="n">
        <v>0</v>
      </c>
      <c r="I43" s="303" t="n">
        <v>0</v>
      </c>
      <c r="J43" s="303" t="n">
        <v>0</v>
      </c>
      <c r="K43" s="303" t="n">
        <v>0</v>
      </c>
      <c r="L43" s="303" t="n">
        <v>0</v>
      </c>
      <c r="M43" s="304" t="n">
        <v>0</v>
      </c>
      <c r="N43" s="305" t="n">
        <v>0</v>
      </c>
      <c r="O43" s="303" t="n">
        <v>0</v>
      </c>
      <c r="P43" s="303" t="n">
        <v>0</v>
      </c>
      <c r="Q43" s="303" t="n">
        <v>0</v>
      </c>
      <c r="R43" s="303" t="n">
        <v>0</v>
      </c>
      <c r="S43" s="304" t="n">
        <v>0</v>
      </c>
    </row>
    <row r="44" customFormat="false" ht="13.5" hidden="false" customHeight="false" outlineLevel="0" collapsed="false">
      <c r="A44" s="292" t="s">
        <v>274</v>
      </c>
      <c r="B44" s="293"/>
      <c r="C44" s="307" t="s">
        <v>275</v>
      </c>
      <c r="D44" s="295" t="n">
        <f aca="false">SUM(E44:M44)</f>
        <v>0</v>
      </c>
      <c r="E44" s="303" t="n">
        <v>0</v>
      </c>
      <c r="F44" s="304" t="n">
        <v>0</v>
      </c>
      <c r="G44" s="305" t="n">
        <v>0</v>
      </c>
      <c r="H44" s="303" t="n">
        <v>0</v>
      </c>
      <c r="I44" s="303" t="n">
        <v>0</v>
      </c>
      <c r="J44" s="303" t="n">
        <v>0</v>
      </c>
      <c r="K44" s="303" t="n">
        <v>0</v>
      </c>
      <c r="L44" s="303" t="n">
        <v>0</v>
      </c>
      <c r="M44" s="304" t="n">
        <v>0</v>
      </c>
      <c r="N44" s="305" t="n">
        <v>0</v>
      </c>
      <c r="O44" s="303" t="n">
        <v>0</v>
      </c>
      <c r="P44" s="303" t="n">
        <v>0</v>
      </c>
      <c r="Q44" s="303" t="n">
        <v>0</v>
      </c>
      <c r="R44" s="303" t="n">
        <v>0</v>
      </c>
      <c r="S44" s="304" t="n">
        <v>0</v>
      </c>
    </row>
    <row r="45" customFormat="false" ht="13.5" hidden="false" customHeight="false" outlineLevel="0" collapsed="false">
      <c r="A45" s="292" t="s">
        <v>276</v>
      </c>
      <c r="B45" s="293"/>
      <c r="C45" s="307" t="s">
        <v>277</v>
      </c>
      <c r="D45" s="295" t="n">
        <f aca="false">SUM(E45:M45)</f>
        <v>0</v>
      </c>
      <c r="E45" s="303" t="n">
        <v>0</v>
      </c>
      <c r="F45" s="304" t="n">
        <v>0</v>
      </c>
      <c r="G45" s="305" t="n">
        <v>0</v>
      </c>
      <c r="H45" s="303" t="n">
        <v>0</v>
      </c>
      <c r="I45" s="303" t="n">
        <v>0</v>
      </c>
      <c r="J45" s="303" t="n">
        <v>0</v>
      </c>
      <c r="K45" s="303" t="n">
        <v>0</v>
      </c>
      <c r="L45" s="303" t="n">
        <v>0</v>
      </c>
      <c r="M45" s="304" t="n">
        <v>0</v>
      </c>
      <c r="N45" s="305" t="n">
        <v>0</v>
      </c>
      <c r="O45" s="303" t="n">
        <v>0</v>
      </c>
      <c r="P45" s="303" t="n">
        <v>0</v>
      </c>
      <c r="Q45" s="303" t="n">
        <v>0</v>
      </c>
      <c r="R45" s="303" t="n">
        <v>0</v>
      </c>
      <c r="S45" s="304" t="n">
        <v>0</v>
      </c>
    </row>
    <row r="46" customFormat="false" ht="13.5" hidden="false" customHeight="false" outlineLevel="0" collapsed="false">
      <c r="A46" s="292" t="s">
        <v>278</v>
      </c>
      <c r="B46" s="293"/>
      <c r="C46" s="307" t="s">
        <v>279</v>
      </c>
      <c r="D46" s="295" t="n">
        <f aca="false">SUM(E46:M46)</f>
        <v>0</v>
      </c>
      <c r="E46" s="303" t="n">
        <v>0</v>
      </c>
      <c r="F46" s="304" t="n">
        <v>0</v>
      </c>
      <c r="G46" s="305" t="n">
        <v>0</v>
      </c>
      <c r="H46" s="303" t="n">
        <v>0</v>
      </c>
      <c r="I46" s="303" t="n">
        <v>0</v>
      </c>
      <c r="J46" s="303" t="n">
        <v>0</v>
      </c>
      <c r="K46" s="303" t="n">
        <v>0</v>
      </c>
      <c r="L46" s="303" t="n">
        <v>0</v>
      </c>
      <c r="M46" s="304" t="n">
        <v>0</v>
      </c>
      <c r="N46" s="305" t="n">
        <v>0</v>
      </c>
      <c r="O46" s="303" t="n">
        <v>0</v>
      </c>
      <c r="P46" s="303" t="n">
        <v>0</v>
      </c>
      <c r="Q46" s="303" t="n">
        <v>0</v>
      </c>
      <c r="R46" s="303" t="n">
        <v>0</v>
      </c>
      <c r="S46" s="304" t="n">
        <v>0</v>
      </c>
    </row>
    <row r="47" customFormat="false" ht="13.5" hidden="false" customHeight="false" outlineLevel="0" collapsed="false">
      <c r="A47" s="292" t="s">
        <v>280</v>
      </c>
      <c r="B47" s="293"/>
      <c r="C47" s="307" t="s">
        <v>281</v>
      </c>
      <c r="D47" s="295" t="n">
        <f aca="false">SUM(E47:M47)</f>
        <v>0</v>
      </c>
      <c r="E47" s="303" t="n">
        <v>0</v>
      </c>
      <c r="F47" s="304" t="n">
        <v>0</v>
      </c>
      <c r="G47" s="305" t="n">
        <v>0</v>
      </c>
      <c r="H47" s="303" t="n">
        <v>0</v>
      </c>
      <c r="I47" s="303" t="n">
        <v>0</v>
      </c>
      <c r="J47" s="303" t="n">
        <v>0</v>
      </c>
      <c r="K47" s="303" t="n">
        <v>0</v>
      </c>
      <c r="L47" s="303" t="n">
        <v>0</v>
      </c>
      <c r="M47" s="304" t="n">
        <v>0</v>
      </c>
      <c r="N47" s="305" t="n">
        <v>0</v>
      </c>
      <c r="O47" s="303" t="n">
        <v>0</v>
      </c>
      <c r="P47" s="303" t="n">
        <v>0</v>
      </c>
      <c r="Q47" s="303" t="n">
        <v>0</v>
      </c>
      <c r="R47" s="303" t="n">
        <v>0</v>
      </c>
      <c r="S47" s="304" t="n">
        <v>0</v>
      </c>
    </row>
    <row r="48" customFormat="false" ht="13.5" hidden="false" customHeight="false" outlineLevel="0" collapsed="false">
      <c r="A48" s="292" t="s">
        <v>282</v>
      </c>
      <c r="B48" s="293"/>
      <c r="C48" s="307" t="s">
        <v>283</v>
      </c>
      <c r="D48" s="295" t="n">
        <f aca="false">SUM(E48:M48)</f>
        <v>0</v>
      </c>
      <c r="E48" s="303" t="n">
        <v>0</v>
      </c>
      <c r="F48" s="304" t="n">
        <v>0</v>
      </c>
      <c r="G48" s="305" t="n">
        <v>0</v>
      </c>
      <c r="H48" s="303" t="n">
        <v>0</v>
      </c>
      <c r="I48" s="303" t="n">
        <v>0</v>
      </c>
      <c r="J48" s="303" t="n">
        <v>0</v>
      </c>
      <c r="K48" s="303" t="n">
        <v>0</v>
      </c>
      <c r="L48" s="303" t="n">
        <v>0</v>
      </c>
      <c r="M48" s="304" t="n">
        <v>0</v>
      </c>
      <c r="N48" s="305" t="n">
        <v>0</v>
      </c>
      <c r="O48" s="303" t="n">
        <v>0</v>
      </c>
      <c r="P48" s="303" t="n">
        <v>0</v>
      </c>
      <c r="Q48" s="303" t="n">
        <v>0</v>
      </c>
      <c r="R48" s="303" t="n">
        <v>0</v>
      </c>
      <c r="S48" s="304" t="n">
        <v>0</v>
      </c>
    </row>
    <row r="49" customFormat="false" ht="13.5" hidden="false" customHeight="false" outlineLevel="0" collapsed="false">
      <c r="A49" s="292" t="s">
        <v>284</v>
      </c>
      <c r="B49" s="293"/>
      <c r="C49" s="307" t="s">
        <v>285</v>
      </c>
      <c r="D49" s="295" t="n">
        <f aca="false">SUM(E49:M49)</f>
        <v>0</v>
      </c>
      <c r="E49" s="303" t="n">
        <v>0</v>
      </c>
      <c r="F49" s="304" t="n">
        <v>0</v>
      </c>
      <c r="G49" s="305" t="n">
        <v>0</v>
      </c>
      <c r="H49" s="303" t="n">
        <v>0</v>
      </c>
      <c r="I49" s="303" t="n">
        <v>0</v>
      </c>
      <c r="J49" s="303" t="n">
        <v>0</v>
      </c>
      <c r="K49" s="303" t="n">
        <v>0</v>
      </c>
      <c r="L49" s="303" t="n">
        <v>0</v>
      </c>
      <c r="M49" s="304" t="n">
        <v>0</v>
      </c>
      <c r="N49" s="305" t="n">
        <v>0</v>
      </c>
      <c r="O49" s="303" t="n">
        <v>0</v>
      </c>
      <c r="P49" s="303" t="n">
        <v>0</v>
      </c>
      <c r="Q49" s="303" t="n">
        <v>0</v>
      </c>
      <c r="R49" s="303" t="n">
        <v>0</v>
      </c>
      <c r="S49" s="304" t="n">
        <v>0</v>
      </c>
    </row>
    <row r="50" customFormat="false" ht="13.5" hidden="false" customHeight="false" outlineLevel="0" collapsed="false">
      <c r="A50" s="292" t="s">
        <v>286</v>
      </c>
      <c r="B50" s="293"/>
      <c r="C50" s="307" t="s">
        <v>287</v>
      </c>
      <c r="D50" s="295" t="n">
        <f aca="false">SUM(E50:M50)</f>
        <v>0</v>
      </c>
      <c r="E50" s="303" t="n">
        <v>0</v>
      </c>
      <c r="F50" s="304" t="n">
        <v>0</v>
      </c>
      <c r="G50" s="305" t="n">
        <v>0</v>
      </c>
      <c r="H50" s="303" t="n">
        <v>0</v>
      </c>
      <c r="I50" s="303" t="n">
        <v>0</v>
      </c>
      <c r="J50" s="303" t="n">
        <v>0</v>
      </c>
      <c r="K50" s="303" t="n">
        <v>0</v>
      </c>
      <c r="L50" s="303" t="n">
        <v>0</v>
      </c>
      <c r="M50" s="304" t="n">
        <v>0</v>
      </c>
      <c r="N50" s="305" t="n">
        <v>0</v>
      </c>
      <c r="O50" s="303" t="n">
        <v>0</v>
      </c>
      <c r="P50" s="303" t="n">
        <v>0</v>
      </c>
      <c r="Q50" s="303" t="n">
        <v>0</v>
      </c>
      <c r="R50" s="303" t="n">
        <v>0</v>
      </c>
      <c r="S50" s="304" t="n">
        <v>0</v>
      </c>
    </row>
    <row r="51" customFormat="false" ht="13.5" hidden="false" customHeight="false" outlineLevel="0" collapsed="false">
      <c r="A51" s="292" t="s">
        <v>288</v>
      </c>
      <c r="B51" s="293"/>
      <c r="C51" s="307" t="s">
        <v>289</v>
      </c>
      <c r="D51" s="295" t="n">
        <f aca="false">SUM(E51:M51)</f>
        <v>0</v>
      </c>
      <c r="E51" s="303" t="n">
        <v>0</v>
      </c>
      <c r="F51" s="304" t="n">
        <v>0</v>
      </c>
      <c r="G51" s="305" t="n">
        <v>0</v>
      </c>
      <c r="H51" s="303" t="n">
        <v>0</v>
      </c>
      <c r="I51" s="303" t="n">
        <v>0</v>
      </c>
      <c r="J51" s="303" t="n">
        <v>0</v>
      </c>
      <c r="K51" s="303" t="n">
        <v>0</v>
      </c>
      <c r="L51" s="303" t="n">
        <v>0</v>
      </c>
      <c r="M51" s="304" t="n">
        <v>0</v>
      </c>
      <c r="N51" s="305" t="n">
        <v>0</v>
      </c>
      <c r="O51" s="303" t="n">
        <v>0</v>
      </c>
      <c r="P51" s="303" t="n">
        <v>0</v>
      </c>
      <c r="Q51" s="303" t="n">
        <v>0</v>
      </c>
      <c r="R51" s="303" t="n">
        <v>0</v>
      </c>
      <c r="S51" s="304" t="n">
        <v>0</v>
      </c>
    </row>
    <row r="52" customFormat="false" ht="6.75" hidden="false" customHeight="true" outlineLevel="0" collapsed="false">
      <c r="A52" s="292"/>
      <c r="B52" s="293"/>
      <c r="C52" s="307"/>
      <c r="D52" s="295"/>
      <c r="E52" s="308"/>
      <c r="F52" s="309"/>
      <c r="G52" s="310"/>
      <c r="H52" s="308"/>
      <c r="I52" s="308"/>
      <c r="J52" s="308"/>
      <c r="K52" s="308"/>
      <c r="L52" s="308"/>
      <c r="M52" s="309"/>
      <c r="N52" s="311"/>
      <c r="O52" s="312"/>
      <c r="P52" s="312"/>
      <c r="Q52" s="312"/>
      <c r="R52" s="312"/>
      <c r="S52" s="313"/>
    </row>
    <row r="53" customFormat="false" ht="13.5" hidden="false" customHeight="false" outlineLevel="0" collapsed="false">
      <c r="A53" s="292"/>
      <c r="B53" s="293"/>
      <c r="C53" s="307" t="s">
        <v>290</v>
      </c>
      <c r="D53" s="295" t="n">
        <f aca="false">SUM(D54,D60)</f>
        <v>208</v>
      </c>
      <c r="E53" s="295" t="n">
        <f aca="false">SUM(E54,E60)</f>
        <v>97</v>
      </c>
      <c r="F53" s="296" t="n">
        <f aca="false">SUM(F54,F60)</f>
        <v>69</v>
      </c>
      <c r="G53" s="297" t="n">
        <f aca="false">SUM(G54,G60)</f>
        <v>42</v>
      </c>
      <c r="H53" s="295" t="n">
        <f aca="false">SUM(H54,H60)</f>
        <v>0</v>
      </c>
      <c r="I53" s="295" t="n">
        <f aca="false">SUM(I54,I60)</f>
        <v>0</v>
      </c>
      <c r="J53" s="295" t="n">
        <f aca="false">SUM(J54,J60)</f>
        <v>0</v>
      </c>
      <c r="K53" s="295" t="n">
        <f aca="false">SUM(K54,K60)</f>
        <v>0</v>
      </c>
      <c r="L53" s="295" t="n">
        <f aca="false">SUM(L54,L60)</f>
        <v>0</v>
      </c>
      <c r="M53" s="296" t="n">
        <f aca="false">SUM(M54,M60)</f>
        <v>0</v>
      </c>
      <c r="N53" s="297" t="n">
        <f aca="false">SUM(N54,N60)</f>
        <v>208</v>
      </c>
      <c r="O53" s="295" t="n">
        <f aca="false">SUM(O54,O60)</f>
        <v>0</v>
      </c>
      <c r="P53" s="295" t="n">
        <f aca="false">SUM(P54,P60)</f>
        <v>0</v>
      </c>
      <c r="Q53" s="295" t="n">
        <f aca="false">SUM(Q54,Q60)</f>
        <v>0</v>
      </c>
      <c r="R53" s="295" t="n">
        <f aca="false">SUM(R54,R60)</f>
        <v>0</v>
      </c>
      <c r="S53" s="296" t="n">
        <f aca="false">SUM(S54,S60)</f>
        <v>0</v>
      </c>
    </row>
    <row r="54" customFormat="false" ht="13.5" hidden="false" customHeight="false" outlineLevel="0" collapsed="false">
      <c r="A54" s="292" t="s">
        <v>291</v>
      </c>
      <c r="B54" s="293"/>
      <c r="C54" s="301" t="s">
        <v>206</v>
      </c>
      <c r="D54" s="295" t="n">
        <f aca="false">SUM(E54:M54)</f>
        <v>77</v>
      </c>
      <c r="E54" s="299" t="n">
        <f aca="false">SUM(E55:E59)</f>
        <v>34</v>
      </c>
      <c r="F54" s="300" t="n">
        <f aca="false">SUM(F55:F59)</f>
        <v>24</v>
      </c>
      <c r="G54" s="298" t="n">
        <f aca="false">SUM(G55:G59)</f>
        <v>19</v>
      </c>
      <c r="H54" s="299" t="n">
        <f aca="false">SUM(H55:H59)</f>
        <v>0</v>
      </c>
      <c r="I54" s="299" t="n">
        <f aca="false">SUM(I55:I59)</f>
        <v>0</v>
      </c>
      <c r="J54" s="299" t="n">
        <f aca="false">SUM(J55:J59)</f>
        <v>0</v>
      </c>
      <c r="K54" s="299" t="n">
        <f aca="false">SUM(K55:K59)</f>
        <v>0</v>
      </c>
      <c r="L54" s="299" t="n">
        <f aca="false">SUM(L55:L59)</f>
        <v>0</v>
      </c>
      <c r="M54" s="300" t="n">
        <f aca="false">SUM(M55:M59)</f>
        <v>0</v>
      </c>
      <c r="N54" s="298" t="n">
        <f aca="false">SUM(N55:N59)</f>
        <v>77</v>
      </c>
      <c r="O54" s="299" t="n">
        <f aca="false">SUM(O55:O59)</f>
        <v>0</v>
      </c>
      <c r="P54" s="299" t="n">
        <f aca="false">SUM(P55:P59)</f>
        <v>0</v>
      </c>
      <c r="Q54" s="299" t="n">
        <f aca="false">SUM(Q55:Q59)</f>
        <v>0</v>
      </c>
      <c r="R54" s="299" t="n">
        <f aca="false">SUM(R55:R59)</f>
        <v>0</v>
      </c>
      <c r="S54" s="300" t="n">
        <f aca="false">SUM(S55:S59)</f>
        <v>0</v>
      </c>
    </row>
    <row r="55" customFormat="false" ht="13.5" hidden="false" customHeight="false" outlineLevel="0" collapsed="false">
      <c r="A55" s="302" t="s">
        <v>207</v>
      </c>
      <c r="B55" s="293" t="s">
        <v>208</v>
      </c>
      <c r="C55" s="301" t="s">
        <v>209</v>
      </c>
      <c r="D55" s="295" t="n">
        <f aca="false">SUM(E55:M55)</f>
        <v>73</v>
      </c>
      <c r="E55" s="303" t="n">
        <v>32</v>
      </c>
      <c r="F55" s="304" t="n">
        <v>23</v>
      </c>
      <c r="G55" s="305" t="n">
        <v>18</v>
      </c>
      <c r="H55" s="303" t="n">
        <v>0</v>
      </c>
      <c r="I55" s="303" t="n">
        <v>0</v>
      </c>
      <c r="J55" s="303" t="n">
        <v>0</v>
      </c>
      <c r="K55" s="303" t="n">
        <v>0</v>
      </c>
      <c r="L55" s="303" t="n">
        <v>0</v>
      </c>
      <c r="M55" s="304" t="n">
        <v>0</v>
      </c>
      <c r="N55" s="305" t="n">
        <v>73</v>
      </c>
      <c r="O55" s="303" t="n">
        <v>0</v>
      </c>
      <c r="P55" s="303" t="n">
        <v>0</v>
      </c>
      <c r="Q55" s="303" t="n">
        <v>0</v>
      </c>
      <c r="R55" s="303" t="n">
        <v>0</v>
      </c>
      <c r="S55" s="304" t="n">
        <v>0</v>
      </c>
    </row>
    <row r="56" customFormat="false" ht="13.5" hidden="false" customHeight="false" outlineLevel="0" collapsed="false">
      <c r="A56" s="306"/>
      <c r="B56" s="293" t="s">
        <v>210</v>
      </c>
      <c r="C56" s="294" t="s">
        <v>211</v>
      </c>
      <c r="D56" s="295" t="n">
        <f aca="false">SUM(E56:M56)</f>
        <v>3</v>
      </c>
      <c r="E56" s="303" t="n">
        <v>2</v>
      </c>
      <c r="F56" s="304" t="n">
        <v>0</v>
      </c>
      <c r="G56" s="305" t="n">
        <v>1</v>
      </c>
      <c r="H56" s="303" t="n">
        <v>0</v>
      </c>
      <c r="I56" s="303" t="n">
        <v>0</v>
      </c>
      <c r="J56" s="303" t="n">
        <v>0</v>
      </c>
      <c r="K56" s="303" t="n">
        <v>0</v>
      </c>
      <c r="L56" s="303" t="n">
        <v>0</v>
      </c>
      <c r="M56" s="304" t="n">
        <v>0</v>
      </c>
      <c r="N56" s="305" t="n">
        <v>3</v>
      </c>
      <c r="O56" s="303" t="n">
        <v>0</v>
      </c>
      <c r="P56" s="303" t="n">
        <v>0</v>
      </c>
      <c r="Q56" s="303" t="n">
        <v>0</v>
      </c>
      <c r="R56" s="303" t="n">
        <v>0</v>
      </c>
      <c r="S56" s="304" t="n">
        <v>0</v>
      </c>
    </row>
    <row r="57" customFormat="false" ht="13.5" hidden="false" customHeight="false" outlineLevel="0" collapsed="false">
      <c r="A57" s="306"/>
      <c r="B57" s="293" t="s">
        <v>212</v>
      </c>
      <c r="C57" s="294" t="s">
        <v>213</v>
      </c>
      <c r="D57" s="295" t="n">
        <f aca="false">SUM(E57:M57)</f>
        <v>0</v>
      </c>
      <c r="E57" s="303" t="n">
        <v>0</v>
      </c>
      <c r="F57" s="304" t="n">
        <v>0</v>
      </c>
      <c r="G57" s="305" t="n">
        <v>0</v>
      </c>
      <c r="H57" s="303" t="n">
        <v>0</v>
      </c>
      <c r="I57" s="303" t="n">
        <v>0</v>
      </c>
      <c r="J57" s="303" t="n">
        <v>0</v>
      </c>
      <c r="K57" s="303" t="n">
        <v>0</v>
      </c>
      <c r="L57" s="303" t="n">
        <v>0</v>
      </c>
      <c r="M57" s="304" t="n">
        <v>0</v>
      </c>
      <c r="N57" s="305" t="n">
        <v>0</v>
      </c>
      <c r="O57" s="303" t="n">
        <v>0</v>
      </c>
      <c r="P57" s="303" t="n">
        <v>0</v>
      </c>
      <c r="Q57" s="303" t="n">
        <v>0</v>
      </c>
      <c r="R57" s="303" t="n">
        <v>0</v>
      </c>
      <c r="S57" s="304" t="n">
        <v>0</v>
      </c>
    </row>
    <row r="58" customFormat="false" ht="13.5" hidden="false" customHeight="false" outlineLevel="0" collapsed="false">
      <c r="A58" s="306"/>
      <c r="B58" s="293" t="s">
        <v>214</v>
      </c>
      <c r="C58" s="294" t="s">
        <v>215</v>
      </c>
      <c r="D58" s="295" t="n">
        <f aca="false">SUM(E58:M58)</f>
        <v>1</v>
      </c>
      <c r="E58" s="303" t="n">
        <v>0</v>
      </c>
      <c r="F58" s="304" t="n">
        <v>1</v>
      </c>
      <c r="G58" s="305" t="n">
        <v>0</v>
      </c>
      <c r="H58" s="303" t="n">
        <v>0</v>
      </c>
      <c r="I58" s="303" t="n">
        <v>0</v>
      </c>
      <c r="J58" s="303" t="n">
        <v>0</v>
      </c>
      <c r="K58" s="303" t="n">
        <v>0</v>
      </c>
      <c r="L58" s="303" t="n">
        <v>0</v>
      </c>
      <c r="M58" s="304" t="n">
        <v>0</v>
      </c>
      <c r="N58" s="305" t="n">
        <v>1</v>
      </c>
      <c r="O58" s="303" t="n">
        <v>0</v>
      </c>
      <c r="P58" s="303" t="n">
        <v>0</v>
      </c>
      <c r="Q58" s="303" t="n">
        <v>0</v>
      </c>
      <c r="R58" s="303" t="n">
        <v>0</v>
      </c>
      <c r="S58" s="304" t="n">
        <v>0</v>
      </c>
    </row>
    <row r="59" customFormat="false" ht="13.5" hidden="false" customHeight="false" outlineLevel="0" collapsed="false">
      <c r="A59" s="306"/>
      <c r="B59" s="293" t="s">
        <v>216</v>
      </c>
      <c r="C59" s="294" t="s">
        <v>217</v>
      </c>
      <c r="D59" s="295" t="n">
        <f aca="false">SUM(E59:M59)</f>
        <v>0</v>
      </c>
      <c r="E59" s="303" t="n">
        <v>0</v>
      </c>
      <c r="F59" s="304" t="n">
        <v>0</v>
      </c>
      <c r="G59" s="305" t="n">
        <v>0</v>
      </c>
      <c r="H59" s="303" t="n">
        <v>0</v>
      </c>
      <c r="I59" s="303" t="n">
        <v>0</v>
      </c>
      <c r="J59" s="303" t="n">
        <v>0</v>
      </c>
      <c r="K59" s="303" t="n">
        <v>0</v>
      </c>
      <c r="L59" s="303" t="n">
        <v>0</v>
      </c>
      <c r="M59" s="304" t="n">
        <v>0</v>
      </c>
      <c r="N59" s="305" t="n">
        <v>0</v>
      </c>
      <c r="O59" s="303" t="n">
        <v>0</v>
      </c>
      <c r="P59" s="303" t="n">
        <v>0</v>
      </c>
      <c r="Q59" s="303" t="n">
        <v>0</v>
      </c>
      <c r="R59" s="303" t="n">
        <v>0</v>
      </c>
      <c r="S59" s="304" t="n">
        <v>0</v>
      </c>
    </row>
    <row r="60" customFormat="false" ht="13.5" hidden="false" customHeight="false" outlineLevel="0" collapsed="false">
      <c r="A60" s="314" t="s">
        <v>292</v>
      </c>
      <c r="B60" s="315"/>
      <c r="C60" s="316" t="s">
        <v>293</v>
      </c>
      <c r="D60" s="317" t="n">
        <f aca="false">SUM(E60:M60)</f>
        <v>131</v>
      </c>
      <c r="E60" s="318" t="n">
        <v>63</v>
      </c>
      <c r="F60" s="319" t="n">
        <v>45</v>
      </c>
      <c r="G60" s="320" t="n">
        <v>23</v>
      </c>
      <c r="H60" s="318" t="n">
        <v>0</v>
      </c>
      <c r="I60" s="318" t="n">
        <v>0</v>
      </c>
      <c r="J60" s="318" t="n">
        <v>0</v>
      </c>
      <c r="K60" s="318" t="n">
        <v>0</v>
      </c>
      <c r="L60" s="318" t="n">
        <v>0</v>
      </c>
      <c r="M60" s="319" t="n">
        <v>0</v>
      </c>
      <c r="N60" s="320" t="n">
        <v>131</v>
      </c>
      <c r="O60" s="318" t="n">
        <v>0</v>
      </c>
      <c r="P60" s="318" t="n">
        <v>0</v>
      </c>
      <c r="Q60" s="318" t="n">
        <v>0</v>
      </c>
      <c r="R60" s="318" t="n">
        <v>0</v>
      </c>
      <c r="S60" s="319" t="n">
        <v>0</v>
      </c>
    </row>
    <row r="61" customFormat="false" ht="13.5" hidden="false" customHeight="false" outlineLevel="0" collapsed="false">
      <c r="A61" s="321"/>
      <c r="B61" s="322"/>
      <c r="C61" s="323"/>
      <c r="D61" s="270"/>
      <c r="E61" s="270"/>
      <c r="F61" s="270"/>
      <c r="G61" s="270"/>
      <c r="H61" s="270"/>
      <c r="I61" s="270"/>
      <c r="J61" s="270"/>
      <c r="K61" s="270"/>
      <c r="L61" s="270"/>
      <c r="M61" s="270"/>
      <c r="N61" s="270"/>
      <c r="O61" s="270"/>
      <c r="P61" s="270"/>
      <c r="Q61" s="270"/>
      <c r="R61" s="270"/>
      <c r="S61" s="271"/>
    </row>
    <row r="62" customFormat="false" ht="13.5" hidden="false" customHeight="false" outlineLevel="0" collapsed="false">
      <c r="A62" s="321"/>
      <c r="B62" s="322"/>
      <c r="C62" s="323"/>
      <c r="D62" s="270"/>
      <c r="E62" s="270"/>
      <c r="F62" s="270"/>
      <c r="G62" s="270"/>
      <c r="H62" s="270"/>
      <c r="I62" s="270"/>
      <c r="J62" s="270"/>
      <c r="K62" s="270"/>
      <c r="L62" s="270"/>
      <c r="M62" s="270"/>
      <c r="N62" s="270"/>
      <c r="O62" s="270"/>
      <c r="P62" s="270"/>
      <c r="Q62" s="270"/>
      <c r="R62" s="270"/>
      <c r="S62" s="271"/>
    </row>
    <row r="63" customFormat="false" ht="13.5" hidden="false" customHeight="false" outlineLevel="0" collapsed="false">
      <c r="A63" s="321"/>
      <c r="B63" s="322"/>
      <c r="C63" s="323"/>
      <c r="D63" s="270"/>
      <c r="E63" s="270"/>
      <c r="F63" s="270"/>
      <c r="G63" s="270"/>
      <c r="H63" s="270"/>
      <c r="I63" s="270"/>
      <c r="J63" s="270"/>
      <c r="K63" s="270"/>
      <c r="L63" s="270"/>
      <c r="M63" s="270"/>
      <c r="N63" s="270"/>
      <c r="O63" s="270"/>
      <c r="P63" s="270"/>
      <c r="Q63" s="270"/>
      <c r="R63" s="270"/>
      <c r="S63" s="271"/>
    </row>
    <row r="64" customFormat="false" ht="13.5" hidden="false" customHeight="false" outlineLevel="0" collapsed="false">
      <c r="A64" s="321"/>
      <c r="B64" s="322"/>
      <c r="C64" s="323"/>
      <c r="D64" s="270"/>
      <c r="E64" s="270"/>
      <c r="F64" s="270"/>
      <c r="G64" s="270"/>
      <c r="H64" s="270"/>
      <c r="I64" s="270"/>
      <c r="J64" s="270"/>
      <c r="K64" s="270"/>
      <c r="L64" s="270"/>
      <c r="M64" s="270"/>
      <c r="N64" s="270"/>
      <c r="O64" s="270"/>
      <c r="P64" s="270"/>
      <c r="Q64" s="270"/>
      <c r="R64" s="270"/>
      <c r="S64" s="271"/>
    </row>
    <row r="65" customFormat="false" ht="13.5" hidden="false" customHeight="false" outlineLevel="0" collapsed="false">
      <c r="A65" s="321"/>
      <c r="B65" s="322"/>
      <c r="C65" s="323"/>
      <c r="D65" s="270"/>
      <c r="E65" s="270"/>
      <c r="F65" s="270"/>
      <c r="G65" s="270"/>
      <c r="H65" s="270"/>
      <c r="I65" s="270"/>
      <c r="J65" s="270"/>
      <c r="K65" s="270"/>
      <c r="L65" s="270"/>
      <c r="M65" s="270"/>
      <c r="N65" s="270"/>
      <c r="O65" s="270"/>
      <c r="P65" s="270"/>
      <c r="Q65" s="270"/>
      <c r="R65" s="270"/>
      <c r="S65" s="271"/>
    </row>
    <row r="66" customFormat="false" ht="13.5" hidden="false" customHeight="false" outlineLevel="0" collapsed="false">
      <c r="A66" s="321"/>
      <c r="B66" s="322"/>
      <c r="C66" s="323"/>
      <c r="D66" s="270"/>
      <c r="E66" s="270"/>
      <c r="F66" s="270"/>
      <c r="G66" s="270"/>
      <c r="H66" s="270"/>
      <c r="I66" s="270"/>
      <c r="J66" s="270"/>
      <c r="K66" s="270"/>
      <c r="L66" s="270"/>
      <c r="M66" s="270"/>
      <c r="N66" s="270"/>
      <c r="O66" s="270"/>
      <c r="P66" s="270"/>
      <c r="Q66" s="270"/>
      <c r="R66" s="270"/>
      <c r="S66" s="271"/>
    </row>
    <row r="67" customFormat="false" ht="13.5" hidden="false" customHeight="false" outlineLevel="0" collapsed="false">
      <c r="A67" s="321"/>
      <c r="B67" s="322"/>
      <c r="C67" s="323"/>
      <c r="D67" s="270"/>
      <c r="E67" s="270"/>
      <c r="F67" s="270"/>
      <c r="G67" s="270"/>
      <c r="H67" s="270"/>
      <c r="I67" s="270"/>
      <c r="J67" s="270"/>
      <c r="K67" s="270"/>
      <c r="L67" s="270"/>
      <c r="M67" s="270"/>
      <c r="N67" s="270"/>
      <c r="O67" s="270"/>
      <c r="P67" s="270"/>
      <c r="Q67" s="270"/>
      <c r="R67" s="270"/>
      <c r="S67" s="271"/>
    </row>
    <row r="68" customFormat="false" ht="13.5" hidden="false" customHeight="false" outlineLevel="0" collapsed="false">
      <c r="A68" s="321"/>
      <c r="B68" s="322"/>
      <c r="C68" s="323"/>
      <c r="D68" s="270"/>
      <c r="E68" s="270"/>
      <c r="F68" s="270"/>
      <c r="G68" s="270"/>
      <c r="H68" s="270"/>
      <c r="I68" s="270"/>
      <c r="J68" s="270"/>
      <c r="K68" s="270"/>
      <c r="L68" s="270"/>
      <c r="M68" s="270"/>
      <c r="N68" s="270"/>
      <c r="O68" s="270"/>
      <c r="P68" s="270"/>
      <c r="Q68" s="270"/>
      <c r="R68" s="270"/>
      <c r="S68" s="271"/>
    </row>
    <row r="69" customFormat="false" ht="13.5" hidden="false" customHeight="false" outlineLevel="0" collapsed="false">
      <c r="A69" s="321"/>
      <c r="B69" s="322"/>
      <c r="C69" s="323"/>
    </row>
    <row r="70" customFormat="false" ht="13.5" hidden="false" customHeight="false" outlineLevel="0" collapsed="false">
      <c r="A70" s="321"/>
      <c r="B70" s="322"/>
      <c r="C70" s="323"/>
    </row>
    <row r="71" customFormat="false" ht="13.5" hidden="false" customHeight="false" outlineLevel="0" collapsed="false">
      <c r="A71" s="321"/>
      <c r="B71" s="322"/>
      <c r="C71" s="323"/>
    </row>
    <row r="72" customFormat="false" ht="13.5" hidden="false" customHeight="false" outlineLevel="0" collapsed="false">
      <c r="A72" s="321"/>
      <c r="B72" s="322"/>
      <c r="C72" s="323"/>
    </row>
    <row r="73" customFormat="false" ht="13.5" hidden="false" customHeight="false" outlineLevel="0" collapsed="false">
      <c r="A73" s="321"/>
      <c r="B73" s="322"/>
      <c r="C73" s="323"/>
    </row>
    <row r="74" customFormat="false" ht="13.5" hidden="false" customHeight="false" outlineLevel="0" collapsed="false">
      <c r="A74" s="321"/>
      <c r="B74" s="322"/>
      <c r="C74" s="323"/>
    </row>
    <row r="75" customFormat="false" ht="13.5" hidden="false" customHeight="false" outlineLevel="0" collapsed="false">
      <c r="A75" s="321"/>
      <c r="B75" s="322"/>
      <c r="C75" s="323"/>
    </row>
    <row r="76" customFormat="false" ht="13.5" hidden="false" customHeight="false" outlineLevel="0" collapsed="false">
      <c r="A76" s="321"/>
      <c r="B76" s="322"/>
      <c r="C76" s="323"/>
    </row>
    <row r="77" customFormat="false" ht="13.5" hidden="false" customHeight="false" outlineLevel="0" collapsed="false">
      <c r="A77" s="321"/>
      <c r="B77" s="322"/>
      <c r="C77" s="323"/>
    </row>
    <row r="78" customFormat="false" ht="13.5" hidden="false" customHeight="false" outlineLevel="0" collapsed="false">
      <c r="A78" s="321"/>
      <c r="B78" s="322"/>
      <c r="C78" s="323"/>
    </row>
    <row r="79" customFormat="false" ht="13.5" hidden="false" customHeight="false" outlineLevel="0" collapsed="false">
      <c r="A79" s="321"/>
      <c r="B79" s="322"/>
      <c r="C79" s="323"/>
    </row>
    <row r="80" customFormat="false" ht="13.5" hidden="false" customHeight="false" outlineLevel="0" collapsed="false">
      <c r="A80" s="321"/>
      <c r="B80" s="322"/>
      <c r="C80" s="323"/>
    </row>
    <row r="81" customFormat="false" ht="13.5" hidden="false" customHeight="false" outlineLevel="0" collapsed="false">
      <c r="A81" s="321"/>
      <c r="B81" s="322"/>
      <c r="C81" s="323"/>
    </row>
    <row r="82" customFormat="false" ht="13.5" hidden="false" customHeight="false" outlineLevel="0" collapsed="false">
      <c r="A82" s="321"/>
      <c r="B82" s="322"/>
      <c r="C82" s="323"/>
    </row>
    <row r="83" customFormat="false" ht="13.5" hidden="false" customHeight="false" outlineLevel="0" collapsed="false">
      <c r="A83" s="321"/>
      <c r="B83" s="322"/>
      <c r="C83" s="323"/>
    </row>
    <row r="84" customFormat="false" ht="13.5" hidden="false" customHeight="false" outlineLevel="0" collapsed="false">
      <c r="A84" s="321"/>
      <c r="B84" s="322"/>
      <c r="C84" s="323"/>
    </row>
    <row r="85" customFormat="false" ht="13.5" hidden="false" customHeight="false" outlineLevel="0" collapsed="false">
      <c r="A85" s="321"/>
      <c r="B85" s="322"/>
      <c r="C85" s="323"/>
    </row>
    <row r="86" customFormat="false" ht="13.5" hidden="false" customHeight="false" outlineLevel="0" collapsed="false">
      <c r="A86" s="321"/>
      <c r="B86" s="322"/>
      <c r="C86" s="323"/>
    </row>
    <row r="87" customFormat="false" ht="13.5" hidden="false" customHeight="false" outlineLevel="0" collapsed="false">
      <c r="A87" s="321"/>
      <c r="B87" s="322"/>
      <c r="C87" s="323"/>
    </row>
    <row r="88" customFormat="false" ht="13.5" hidden="false" customHeight="false" outlineLevel="0" collapsed="false">
      <c r="A88" s="321"/>
      <c r="B88" s="322"/>
      <c r="C88" s="323"/>
    </row>
    <row r="89" customFormat="false" ht="13.5" hidden="false" customHeight="false" outlineLevel="0" collapsed="false">
      <c r="A89" s="321"/>
      <c r="B89" s="322"/>
      <c r="C89" s="323"/>
    </row>
    <row r="90" customFormat="false" ht="13.5" hidden="false" customHeight="false" outlineLevel="0" collapsed="false">
      <c r="A90" s="321"/>
      <c r="B90" s="322"/>
      <c r="C90" s="323"/>
    </row>
    <row r="91" customFormat="false" ht="13.5" hidden="false" customHeight="false" outlineLevel="0" collapsed="false">
      <c r="A91" s="321"/>
      <c r="B91" s="322"/>
      <c r="C91" s="323"/>
    </row>
    <row r="92" customFormat="false" ht="13.5" hidden="false" customHeight="false" outlineLevel="0" collapsed="false">
      <c r="A92" s="321"/>
      <c r="B92" s="322"/>
      <c r="C92" s="323"/>
    </row>
    <row r="93" customFormat="false" ht="13.5" hidden="false" customHeight="false" outlineLevel="0" collapsed="false">
      <c r="A93" s="321"/>
      <c r="B93" s="322"/>
      <c r="C93" s="323"/>
    </row>
    <row r="94" customFormat="false" ht="13.5" hidden="false" customHeight="false" outlineLevel="0" collapsed="false">
      <c r="A94" s="321"/>
      <c r="B94" s="322"/>
      <c r="C94" s="323"/>
    </row>
    <row r="95" customFormat="false" ht="13.5" hidden="false" customHeight="false" outlineLevel="0" collapsed="false">
      <c r="A95" s="321"/>
      <c r="B95" s="322"/>
      <c r="C95" s="323"/>
    </row>
    <row r="96" customFormat="false" ht="13.5" hidden="false" customHeight="false" outlineLevel="0" collapsed="false">
      <c r="A96" s="321"/>
      <c r="B96" s="322"/>
      <c r="C96" s="323"/>
    </row>
    <row r="97" customFormat="false" ht="13.5" hidden="false" customHeight="false" outlineLevel="0" collapsed="false">
      <c r="A97" s="321"/>
      <c r="B97" s="322"/>
      <c r="C97" s="323"/>
    </row>
    <row r="98" customFormat="false" ht="13.5" hidden="false" customHeight="false" outlineLevel="0" collapsed="false">
      <c r="A98" s="321"/>
      <c r="B98" s="322"/>
      <c r="C98" s="323"/>
    </row>
    <row r="99" customFormat="false" ht="13.5" hidden="false" customHeight="false" outlineLevel="0" collapsed="false">
      <c r="A99" s="321"/>
      <c r="B99" s="322"/>
      <c r="C99" s="323"/>
    </row>
    <row r="100" customFormat="false" ht="13.5" hidden="false" customHeight="false" outlineLevel="0" collapsed="false">
      <c r="A100" s="321"/>
      <c r="B100" s="322"/>
      <c r="C100" s="323"/>
    </row>
    <row r="101" customFormat="false" ht="13.5" hidden="false" customHeight="false" outlineLevel="0" collapsed="false">
      <c r="A101" s="321"/>
      <c r="B101" s="322"/>
      <c r="C101" s="323"/>
    </row>
    <row r="102" customFormat="false" ht="13.5" hidden="false" customHeight="false" outlineLevel="0" collapsed="false">
      <c r="A102" s="321"/>
      <c r="B102" s="322"/>
      <c r="C102" s="323"/>
    </row>
    <row r="103" customFormat="false" ht="13.5" hidden="false" customHeight="false" outlineLevel="0" collapsed="false">
      <c r="A103" s="321"/>
      <c r="B103" s="322"/>
      <c r="C103" s="323"/>
    </row>
    <row r="104" customFormat="false" ht="13.5" hidden="false" customHeight="false" outlineLevel="0" collapsed="false">
      <c r="A104" s="321"/>
      <c r="B104" s="322"/>
      <c r="C104" s="323"/>
    </row>
    <row r="105" customFormat="false" ht="13.5" hidden="false" customHeight="false" outlineLevel="0" collapsed="false">
      <c r="A105" s="321"/>
      <c r="B105" s="322"/>
      <c r="C105" s="323"/>
    </row>
    <row r="106" customFormat="false" ht="13.5" hidden="false" customHeight="false" outlineLevel="0" collapsed="false">
      <c r="A106" s="321"/>
      <c r="B106" s="322"/>
      <c r="C106" s="323"/>
    </row>
    <row r="107" customFormat="false" ht="13.5" hidden="false" customHeight="false" outlineLevel="0" collapsed="false">
      <c r="A107" s="321"/>
      <c r="B107" s="322"/>
      <c r="C107" s="323"/>
    </row>
    <row r="108" customFormat="false" ht="13.5" hidden="false" customHeight="false" outlineLevel="0" collapsed="false">
      <c r="A108" s="321"/>
      <c r="B108" s="322"/>
      <c r="C108" s="323"/>
    </row>
    <row r="109" customFormat="false" ht="13.5" hidden="false" customHeight="false" outlineLevel="0" collapsed="false">
      <c r="A109" s="321"/>
      <c r="B109" s="322"/>
      <c r="C109" s="323"/>
    </row>
    <row r="110" customFormat="false" ht="13.5" hidden="false" customHeight="false" outlineLevel="0" collapsed="false">
      <c r="A110" s="321"/>
      <c r="B110" s="322"/>
      <c r="C110" s="323"/>
    </row>
    <row r="111" customFormat="false" ht="13.5" hidden="false" customHeight="false" outlineLevel="0" collapsed="false">
      <c r="A111" s="321"/>
      <c r="B111" s="322"/>
      <c r="C111" s="323"/>
    </row>
    <row r="112" customFormat="false" ht="13.5" hidden="false" customHeight="false" outlineLevel="0" collapsed="false">
      <c r="A112" s="321"/>
      <c r="B112" s="322"/>
      <c r="C112" s="323"/>
    </row>
    <row r="113" customFormat="false" ht="13.5" hidden="false" customHeight="false" outlineLevel="0" collapsed="false">
      <c r="A113" s="321"/>
      <c r="B113" s="322"/>
      <c r="C113" s="323"/>
    </row>
    <row r="114" customFormat="false" ht="13.5" hidden="false" customHeight="false" outlineLevel="0" collapsed="false">
      <c r="A114" s="321"/>
      <c r="B114" s="322"/>
      <c r="C114" s="323"/>
    </row>
    <row r="115" customFormat="false" ht="13.5" hidden="false" customHeight="false" outlineLevel="0" collapsed="false">
      <c r="A115" s="321"/>
      <c r="B115" s="322"/>
      <c r="C115" s="323"/>
    </row>
    <row r="116" customFormat="false" ht="13.5" hidden="false" customHeight="false" outlineLevel="0" collapsed="false">
      <c r="A116" s="321"/>
      <c r="B116" s="322"/>
      <c r="C116" s="323"/>
    </row>
    <row r="117" customFormat="false" ht="13.5" hidden="false" customHeight="false" outlineLevel="0" collapsed="false">
      <c r="A117" s="321"/>
      <c r="B117" s="322"/>
      <c r="C117" s="323"/>
    </row>
    <row r="118" customFormat="false" ht="13.5" hidden="false" customHeight="false" outlineLevel="0" collapsed="false">
      <c r="A118" s="321"/>
      <c r="B118" s="322"/>
      <c r="C118" s="323"/>
    </row>
    <row r="119" customFormat="false" ht="13.5" hidden="false" customHeight="false" outlineLevel="0" collapsed="false">
      <c r="A119" s="321"/>
      <c r="B119" s="322"/>
      <c r="C119" s="323"/>
    </row>
    <row r="120" customFormat="false" ht="13.5" hidden="false" customHeight="false" outlineLevel="0" collapsed="false">
      <c r="A120" s="321"/>
      <c r="B120" s="322"/>
      <c r="C120" s="323"/>
    </row>
    <row r="121" customFormat="false" ht="13.5" hidden="false" customHeight="false" outlineLevel="0" collapsed="false">
      <c r="A121" s="321"/>
      <c r="B121" s="322"/>
      <c r="C121" s="323"/>
    </row>
    <row r="122" customFormat="false" ht="13.5" hidden="false" customHeight="false" outlineLevel="0" collapsed="false">
      <c r="A122" s="321"/>
      <c r="B122" s="322"/>
      <c r="C122" s="323"/>
    </row>
    <row r="123" customFormat="false" ht="13.5" hidden="false" customHeight="false" outlineLevel="0" collapsed="false">
      <c r="A123" s="321"/>
      <c r="B123" s="322"/>
      <c r="C123" s="323"/>
    </row>
    <row r="124" customFormat="false" ht="13.5" hidden="false" customHeight="false" outlineLevel="0" collapsed="false">
      <c r="A124" s="321"/>
      <c r="B124" s="322"/>
      <c r="C124" s="323"/>
    </row>
    <row r="125" customFormat="false" ht="13.5" hidden="false" customHeight="false" outlineLevel="0" collapsed="false">
      <c r="A125" s="321"/>
      <c r="B125" s="322"/>
      <c r="C125" s="323"/>
    </row>
    <row r="126" customFormat="false" ht="13.5" hidden="false" customHeight="false" outlineLevel="0" collapsed="false">
      <c r="A126" s="321"/>
      <c r="B126" s="322"/>
      <c r="C126" s="323"/>
    </row>
    <row r="127" customFormat="false" ht="13.5" hidden="false" customHeight="false" outlineLevel="0" collapsed="false">
      <c r="A127" s="321"/>
      <c r="B127" s="322"/>
      <c r="C127" s="323"/>
    </row>
    <row r="128" customFormat="false" ht="13.5" hidden="false" customHeight="false" outlineLevel="0" collapsed="false">
      <c r="A128" s="321"/>
      <c r="B128" s="322"/>
      <c r="C128" s="323"/>
    </row>
    <row r="129" customFormat="false" ht="13.5" hidden="false" customHeight="false" outlineLevel="0" collapsed="false">
      <c r="A129" s="321"/>
      <c r="B129" s="322"/>
      <c r="C129" s="323"/>
    </row>
    <row r="130" customFormat="false" ht="13.5" hidden="false" customHeight="false" outlineLevel="0" collapsed="false">
      <c r="A130" s="321"/>
      <c r="B130" s="322"/>
      <c r="C130" s="323"/>
    </row>
    <row r="131" customFormat="false" ht="13.5" hidden="false" customHeight="false" outlineLevel="0" collapsed="false">
      <c r="A131" s="321"/>
      <c r="B131" s="322"/>
      <c r="C131" s="323"/>
    </row>
    <row r="132" customFormat="false" ht="13.5" hidden="false" customHeight="false" outlineLevel="0" collapsed="false">
      <c r="A132" s="321"/>
      <c r="B132" s="322"/>
      <c r="C132" s="323"/>
    </row>
    <row r="133" customFormat="false" ht="13.5" hidden="false" customHeight="false" outlineLevel="0" collapsed="false">
      <c r="A133" s="321"/>
      <c r="B133" s="322"/>
      <c r="C133" s="323"/>
    </row>
    <row r="134" customFormat="false" ht="13.5" hidden="false" customHeight="false" outlineLevel="0" collapsed="false">
      <c r="A134" s="321"/>
      <c r="B134" s="322"/>
      <c r="C134" s="323"/>
    </row>
    <row r="135" customFormat="false" ht="13.5" hidden="false" customHeight="false" outlineLevel="0" collapsed="false">
      <c r="A135" s="321"/>
      <c r="B135" s="322"/>
      <c r="C135" s="323"/>
    </row>
    <row r="136" customFormat="false" ht="13.5" hidden="false" customHeight="false" outlineLevel="0" collapsed="false">
      <c r="A136" s="321"/>
      <c r="B136" s="322"/>
      <c r="C136" s="323"/>
    </row>
    <row r="137" customFormat="false" ht="13.5" hidden="false" customHeight="false" outlineLevel="0" collapsed="false">
      <c r="A137" s="321"/>
      <c r="B137" s="322"/>
      <c r="C137" s="323"/>
    </row>
    <row r="138" customFormat="false" ht="13.5" hidden="false" customHeight="false" outlineLevel="0" collapsed="false">
      <c r="A138" s="321"/>
      <c r="B138" s="322"/>
      <c r="C138" s="323"/>
    </row>
    <row r="139" customFormat="false" ht="13.5" hidden="false" customHeight="false" outlineLevel="0" collapsed="false">
      <c r="A139" s="321"/>
      <c r="B139" s="322"/>
      <c r="C139" s="323"/>
    </row>
    <row r="140" customFormat="false" ht="13.5" hidden="false" customHeight="false" outlineLevel="0" collapsed="false">
      <c r="A140" s="321"/>
      <c r="B140" s="322"/>
      <c r="C140" s="323"/>
    </row>
    <row r="141" customFormat="false" ht="13.5" hidden="false" customHeight="false" outlineLevel="0" collapsed="false">
      <c r="A141" s="321"/>
      <c r="B141" s="322"/>
      <c r="C141" s="323"/>
    </row>
    <row r="142" customFormat="false" ht="13.5" hidden="false" customHeight="false" outlineLevel="0" collapsed="false">
      <c r="A142" s="321"/>
      <c r="B142" s="322"/>
      <c r="C142" s="323"/>
    </row>
    <row r="143" customFormat="false" ht="13.5" hidden="false" customHeight="false" outlineLevel="0" collapsed="false">
      <c r="A143" s="321"/>
      <c r="B143" s="322"/>
      <c r="C143" s="323"/>
    </row>
    <row r="144" customFormat="false" ht="13.5" hidden="false" customHeight="false" outlineLevel="0" collapsed="false">
      <c r="A144" s="321"/>
      <c r="B144" s="322"/>
      <c r="C144" s="323"/>
    </row>
    <row r="145" customFormat="false" ht="13.5" hidden="false" customHeight="false" outlineLevel="0" collapsed="false">
      <c r="A145" s="321"/>
      <c r="B145" s="322"/>
      <c r="C145" s="323"/>
    </row>
    <row r="146" customFormat="false" ht="13.5" hidden="false" customHeight="false" outlineLevel="0" collapsed="false">
      <c r="A146" s="321"/>
      <c r="B146" s="322"/>
      <c r="C146" s="323"/>
    </row>
    <row r="147" customFormat="false" ht="13.5" hidden="false" customHeight="false" outlineLevel="0" collapsed="false">
      <c r="A147" s="321"/>
      <c r="B147" s="322"/>
      <c r="C147" s="323"/>
    </row>
    <row r="148" customFormat="false" ht="13.5" hidden="false" customHeight="false" outlineLevel="0" collapsed="false">
      <c r="A148" s="321"/>
      <c r="B148" s="322"/>
      <c r="C148" s="323"/>
    </row>
    <row r="149" customFormat="false" ht="13.5" hidden="false" customHeight="false" outlineLevel="0" collapsed="false">
      <c r="A149" s="321"/>
      <c r="B149" s="322"/>
      <c r="C149" s="323"/>
    </row>
    <row r="150" customFormat="false" ht="13.5" hidden="false" customHeight="false" outlineLevel="0" collapsed="false">
      <c r="A150" s="321"/>
      <c r="B150" s="322"/>
      <c r="C150" s="323"/>
    </row>
    <row r="151" customFormat="false" ht="13.5" hidden="false" customHeight="false" outlineLevel="0" collapsed="false">
      <c r="A151" s="321"/>
      <c r="B151" s="322"/>
      <c r="C151" s="323"/>
    </row>
    <row r="152" customFormat="false" ht="13.5" hidden="false" customHeight="false" outlineLevel="0" collapsed="false">
      <c r="A152" s="321"/>
      <c r="B152" s="322"/>
      <c r="C152" s="323"/>
    </row>
    <row r="153" customFormat="false" ht="13.5" hidden="false" customHeight="false" outlineLevel="0" collapsed="false">
      <c r="C153" s="323"/>
    </row>
    <row r="154" customFormat="false" ht="13.5" hidden="false" customHeight="false" outlineLevel="0" collapsed="false">
      <c r="C154" s="323"/>
    </row>
    <row r="155" customFormat="false" ht="13.5" hidden="false" customHeight="false" outlineLevel="0" collapsed="false">
      <c r="C155" s="323"/>
    </row>
    <row r="156" customFormat="false" ht="13.5" hidden="false" customHeight="false" outlineLevel="0" collapsed="false">
      <c r="C156" s="323"/>
    </row>
    <row r="157" customFormat="false" ht="13.5" hidden="false" customHeight="false" outlineLevel="0" collapsed="false">
      <c r="C157" s="323"/>
    </row>
    <row r="158" customFormat="false" ht="13.5" hidden="false" customHeight="false" outlineLevel="0" collapsed="false">
      <c r="C158" s="323"/>
    </row>
    <row r="159" customFormat="false" ht="13.5" hidden="false" customHeight="false" outlineLevel="0" collapsed="false">
      <c r="C159" s="323"/>
    </row>
    <row r="160" customFormat="false" ht="13.5" hidden="false" customHeight="false" outlineLevel="0" collapsed="false">
      <c r="C160" s="323"/>
    </row>
    <row r="161" customFormat="false" ht="13.5" hidden="false" customHeight="false" outlineLevel="0" collapsed="false">
      <c r="C161" s="323"/>
    </row>
    <row r="162" customFormat="false" ht="13.5" hidden="false" customHeight="false" outlineLevel="0" collapsed="false">
      <c r="C162" s="323"/>
    </row>
    <row r="163" customFormat="false" ht="13.5" hidden="false" customHeight="false" outlineLevel="0" collapsed="false">
      <c r="C163" s="323"/>
    </row>
    <row r="164" customFormat="false" ht="13.5" hidden="false" customHeight="false" outlineLevel="0" collapsed="false">
      <c r="C164" s="323"/>
    </row>
    <row r="165" customFormat="false" ht="13.5" hidden="false" customHeight="false" outlineLevel="0" collapsed="false">
      <c r="C165" s="323"/>
    </row>
    <row r="166" customFormat="false" ht="13.5" hidden="false" customHeight="false" outlineLevel="0" collapsed="false">
      <c r="C166" s="323"/>
    </row>
    <row r="167" customFormat="false" ht="13.5" hidden="false" customHeight="false" outlineLevel="0" collapsed="false">
      <c r="C167" s="323"/>
    </row>
    <row r="168" customFormat="false" ht="13.5" hidden="false" customHeight="false" outlineLevel="0" collapsed="false">
      <c r="C168" s="323"/>
    </row>
    <row r="169" customFormat="false" ht="13.5" hidden="false" customHeight="false" outlineLevel="0" collapsed="false">
      <c r="C169" s="323"/>
    </row>
    <row r="170" customFormat="false" ht="13.5" hidden="false" customHeight="false" outlineLevel="0" collapsed="false">
      <c r="C170" s="323"/>
    </row>
    <row r="171" customFormat="false" ht="13.5" hidden="false" customHeight="false" outlineLevel="0" collapsed="false">
      <c r="C171" s="323"/>
    </row>
    <row r="172" customFormat="false" ht="13.5" hidden="false" customHeight="false" outlineLevel="0" collapsed="false">
      <c r="C172" s="323"/>
    </row>
    <row r="173" customFormat="false" ht="13.5" hidden="false" customHeight="false" outlineLevel="0" collapsed="false">
      <c r="C173" s="323"/>
    </row>
    <row r="174" customFormat="false" ht="13.5" hidden="false" customHeight="false" outlineLevel="0" collapsed="false">
      <c r="C174" s="323"/>
    </row>
    <row r="175" customFormat="false" ht="13.5" hidden="false" customHeight="false" outlineLevel="0" collapsed="false">
      <c r="C175" s="323"/>
    </row>
    <row r="176" customFormat="false" ht="13.5" hidden="false" customHeight="false" outlineLevel="0" collapsed="false">
      <c r="C176" s="323"/>
    </row>
    <row r="177" customFormat="false" ht="13.5" hidden="false" customHeight="false" outlineLevel="0" collapsed="false">
      <c r="C177" s="323"/>
    </row>
    <row r="178" customFormat="false" ht="13.5" hidden="false" customHeight="false" outlineLevel="0" collapsed="false">
      <c r="C178" s="323"/>
    </row>
    <row r="179" customFormat="false" ht="13.5" hidden="false" customHeight="false" outlineLevel="0" collapsed="false">
      <c r="C179" s="323"/>
    </row>
    <row r="180" customFormat="false" ht="13.5" hidden="false" customHeight="false" outlineLevel="0" collapsed="false">
      <c r="C180" s="323"/>
    </row>
    <row r="181" customFormat="false" ht="13.5" hidden="false" customHeight="false" outlineLevel="0" collapsed="false">
      <c r="C181" s="323"/>
    </row>
    <row r="182" customFormat="false" ht="13.5" hidden="false" customHeight="false" outlineLevel="0" collapsed="false">
      <c r="C182" s="323"/>
    </row>
    <row r="183" customFormat="false" ht="13.5" hidden="false" customHeight="false" outlineLevel="0" collapsed="false">
      <c r="C183" s="323"/>
    </row>
    <row r="184" customFormat="false" ht="13.5" hidden="false" customHeight="false" outlineLevel="0" collapsed="false">
      <c r="C184" s="323"/>
    </row>
    <row r="185" customFormat="false" ht="13.5" hidden="false" customHeight="false" outlineLevel="0" collapsed="false">
      <c r="C185" s="323"/>
    </row>
    <row r="186" customFormat="false" ht="13.5" hidden="false" customHeight="false" outlineLevel="0" collapsed="false">
      <c r="C186" s="323"/>
    </row>
    <row r="187" customFormat="false" ht="13.5" hidden="false" customHeight="false" outlineLevel="0" collapsed="false">
      <c r="C187" s="323"/>
    </row>
    <row r="188" customFormat="false" ht="13.5" hidden="false" customHeight="false" outlineLevel="0" collapsed="false">
      <c r="C188" s="323"/>
    </row>
    <row r="189" customFormat="false" ht="13.5" hidden="false" customHeight="false" outlineLevel="0" collapsed="false">
      <c r="C189" s="323"/>
    </row>
    <row r="190" customFormat="false" ht="13.5" hidden="false" customHeight="false" outlineLevel="0" collapsed="false">
      <c r="C190" s="323"/>
    </row>
    <row r="191" customFormat="false" ht="13.5" hidden="false" customHeight="false" outlineLevel="0" collapsed="false">
      <c r="C191" s="323"/>
    </row>
    <row r="192" customFormat="false" ht="13.5" hidden="false" customHeight="false" outlineLevel="0" collapsed="false">
      <c r="C192" s="323"/>
    </row>
    <row r="193" customFormat="false" ht="13.5" hidden="false" customHeight="false" outlineLevel="0" collapsed="false">
      <c r="C193" s="323"/>
    </row>
    <row r="194" customFormat="false" ht="13.5" hidden="false" customHeight="false" outlineLevel="0" collapsed="false">
      <c r="C194" s="323"/>
    </row>
    <row r="195" customFormat="false" ht="13.5" hidden="false" customHeight="false" outlineLevel="0" collapsed="false">
      <c r="C195" s="323"/>
    </row>
    <row r="196" customFormat="false" ht="13.5" hidden="false" customHeight="false" outlineLevel="0" collapsed="false">
      <c r="C196" s="323"/>
    </row>
    <row r="197" customFormat="false" ht="13.5" hidden="false" customHeight="false" outlineLevel="0" collapsed="false">
      <c r="C197" s="323"/>
    </row>
    <row r="198" customFormat="false" ht="13.5" hidden="false" customHeight="false" outlineLevel="0" collapsed="false">
      <c r="C198" s="323"/>
    </row>
    <row r="199" customFormat="false" ht="13.5" hidden="false" customHeight="false" outlineLevel="0" collapsed="false">
      <c r="C199" s="323"/>
    </row>
    <row r="200" customFormat="false" ht="13.5" hidden="false" customHeight="false" outlineLevel="0" collapsed="false">
      <c r="C200" s="323"/>
    </row>
    <row r="201" customFormat="false" ht="13.5" hidden="false" customHeight="false" outlineLevel="0" collapsed="false">
      <c r="C201" s="323"/>
    </row>
    <row r="202" customFormat="false" ht="13.5" hidden="false" customHeight="false" outlineLevel="0" collapsed="false">
      <c r="C202" s="323"/>
    </row>
    <row r="203" customFormat="false" ht="13.5" hidden="false" customHeight="false" outlineLevel="0" collapsed="false">
      <c r="C203" s="323"/>
    </row>
    <row r="204" customFormat="false" ht="13.5" hidden="false" customHeight="false" outlineLevel="0" collapsed="false">
      <c r="C204" s="323"/>
    </row>
    <row r="205" customFormat="false" ht="13.5" hidden="false" customHeight="false" outlineLevel="0" collapsed="false">
      <c r="C205" s="323"/>
    </row>
    <row r="206" customFormat="false" ht="13.5" hidden="false" customHeight="false" outlineLevel="0" collapsed="false">
      <c r="C206" s="323"/>
    </row>
    <row r="207" customFormat="false" ht="13.5" hidden="false" customHeight="false" outlineLevel="0" collapsed="false">
      <c r="C207" s="323"/>
    </row>
    <row r="208" customFormat="false" ht="13.5" hidden="false" customHeight="false" outlineLevel="0" collapsed="false">
      <c r="C208" s="323"/>
    </row>
    <row r="209" customFormat="false" ht="13.5" hidden="false" customHeight="false" outlineLevel="0" collapsed="false">
      <c r="C209" s="323"/>
    </row>
    <row r="210" customFormat="false" ht="13.5" hidden="false" customHeight="false" outlineLevel="0" collapsed="false">
      <c r="C210" s="323"/>
    </row>
    <row r="211" customFormat="false" ht="13.5" hidden="false" customHeight="false" outlineLevel="0" collapsed="false">
      <c r="C211" s="323"/>
    </row>
    <row r="212" customFormat="false" ht="13.5" hidden="false" customHeight="false" outlineLevel="0" collapsed="false">
      <c r="C212" s="323"/>
    </row>
    <row r="213" customFormat="false" ht="13.5" hidden="false" customHeight="false" outlineLevel="0" collapsed="false">
      <c r="C213" s="323"/>
    </row>
    <row r="214" customFormat="false" ht="13.5" hidden="false" customHeight="false" outlineLevel="0" collapsed="false">
      <c r="C214" s="323"/>
    </row>
    <row r="215" customFormat="false" ht="13.5" hidden="false" customHeight="false" outlineLevel="0" collapsed="false">
      <c r="C215" s="323"/>
    </row>
    <row r="216" customFormat="false" ht="13.5" hidden="false" customHeight="false" outlineLevel="0" collapsed="false">
      <c r="C216" s="323"/>
    </row>
    <row r="217" customFormat="false" ht="13.5" hidden="false" customHeight="false" outlineLevel="0" collapsed="false">
      <c r="C217" s="323"/>
    </row>
    <row r="218" customFormat="false" ht="13.5" hidden="false" customHeight="false" outlineLevel="0" collapsed="false">
      <c r="C218" s="323"/>
    </row>
    <row r="219" customFormat="false" ht="13.5" hidden="false" customHeight="false" outlineLevel="0" collapsed="false">
      <c r="C219" s="323"/>
    </row>
    <row r="220" customFormat="false" ht="13.5" hidden="false" customHeight="false" outlineLevel="0" collapsed="false">
      <c r="C220" s="323"/>
    </row>
    <row r="221" customFormat="false" ht="13.5" hidden="false" customHeight="false" outlineLevel="0" collapsed="false">
      <c r="C221" s="323"/>
    </row>
    <row r="222" customFormat="false" ht="13.5" hidden="false" customHeight="false" outlineLevel="0" collapsed="false">
      <c r="C222" s="323"/>
    </row>
    <row r="223" customFormat="false" ht="13.5" hidden="false" customHeight="false" outlineLevel="0" collapsed="false">
      <c r="C223" s="323"/>
    </row>
    <row r="224" customFormat="false" ht="13.5" hidden="false" customHeight="false" outlineLevel="0" collapsed="false">
      <c r="C224" s="323"/>
    </row>
    <row r="225" customFormat="false" ht="13.5" hidden="false" customHeight="false" outlineLevel="0" collapsed="false">
      <c r="C225" s="323"/>
    </row>
    <row r="226" customFormat="false" ht="13.5" hidden="false" customHeight="false" outlineLevel="0" collapsed="false">
      <c r="C226" s="323"/>
    </row>
    <row r="227" customFormat="false" ht="13.5" hidden="false" customHeight="false" outlineLevel="0" collapsed="false">
      <c r="C227" s="323"/>
    </row>
    <row r="228" customFormat="false" ht="13.5" hidden="false" customHeight="false" outlineLevel="0" collapsed="false">
      <c r="C228" s="323"/>
    </row>
  </sheetData>
  <mergeCells count="15">
    <mergeCell ref="R2:S2"/>
    <mergeCell ref="A3:B5"/>
    <mergeCell ref="C3:C5"/>
    <mergeCell ref="D3:D5"/>
    <mergeCell ref="E3:E5"/>
    <mergeCell ref="F3:F5"/>
    <mergeCell ref="G3:G5"/>
    <mergeCell ref="H3:H5"/>
    <mergeCell ref="I3:I5"/>
    <mergeCell ref="J3:J5"/>
    <mergeCell ref="K3:K5"/>
    <mergeCell ref="L3:L5"/>
    <mergeCell ref="M3:M5"/>
    <mergeCell ref="N3:S3"/>
    <mergeCell ref="N4:Q4"/>
  </mergeCells>
  <printOptions headings="false" gridLines="false" gridLinesSet="true" horizontalCentered="false" verticalCentered="false"/>
  <pageMargins left="0.7875" right="0.690277777777778" top="0.979861111111111" bottom="0.35" header="0.511811023622047" footer="0.511811023622047"/>
  <pageSetup paperSize="9" scale="100" fitToWidth="1" fitToHeight="1" pageOrder="overThenDown" orientation="portrait" blackAndWhite="false" draft="false" cellComments="none" horizontalDpi="300" verticalDpi="300" copies="1"/>
  <headerFooter differentFirst="false" differentOddEven="false">
    <oddHeader/>
    <oddFooter/>
  </headerFooter>
  <drawing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31"/>
  <sheetViews>
    <sheetView showFormulas="false" showGridLines="true" showRowColHeaders="true" showZeros="true" rightToLeft="false" tabSelected="false" showOutlineSymbols="true" defaultGridColor="true" view="normal" topLeftCell="A1" colorId="64" zoomScale="85" zoomScaleNormal="85" zoomScalePageLayoutView="100" workbookViewId="0">
      <selection pane="topLeft" activeCell="A1" activeCellId="0" sqref="A1"/>
    </sheetView>
  </sheetViews>
  <sheetFormatPr defaultColWidth="8.68359375" defaultRowHeight="13.5" customHeight="false" zeroHeight="false" outlineLevelRow="0" outlineLevelCol="0"/>
  <cols>
    <col collapsed="false" customWidth="true" hidden="false" outlineLevel="0" max="1" min="1" style="0" width="8.38"/>
  </cols>
  <sheetData>
    <row r="1" customFormat="false" ht="13.8" hidden="false" customHeight="false" outlineLevel="0" collapsed="false">
      <c r="A1" s="324" t="s">
        <v>294</v>
      </c>
      <c r="B1" s="113"/>
      <c r="C1" s="113"/>
      <c r="D1" s="113"/>
      <c r="E1" s="113"/>
    </row>
    <row r="2" customFormat="false" ht="13.8" hidden="false" customHeight="false" outlineLevel="0" collapsed="false"/>
    <row r="3" customFormat="false" ht="24" hidden="false" customHeight="true" outlineLevel="0" collapsed="false">
      <c r="A3" s="325" t="s">
        <v>116</v>
      </c>
      <c r="B3" s="326" t="s">
        <v>295</v>
      </c>
      <c r="C3" s="326"/>
      <c r="D3" s="326"/>
      <c r="E3" s="326" t="s">
        <v>142</v>
      </c>
      <c r="F3" s="326"/>
      <c r="G3" s="326"/>
      <c r="H3" s="327" t="s">
        <v>143</v>
      </c>
      <c r="I3" s="327"/>
      <c r="J3" s="327"/>
    </row>
    <row r="4" customFormat="false" ht="24" hidden="false" customHeight="true" outlineLevel="0" collapsed="false">
      <c r="A4" s="325"/>
      <c r="B4" s="328" t="s">
        <v>296</v>
      </c>
      <c r="C4" s="328" t="s">
        <v>297</v>
      </c>
      <c r="D4" s="329" t="s">
        <v>298</v>
      </c>
      <c r="E4" s="328" t="s">
        <v>296</v>
      </c>
      <c r="F4" s="328" t="s">
        <v>297</v>
      </c>
      <c r="G4" s="329" t="s">
        <v>298</v>
      </c>
      <c r="H4" s="328" t="s">
        <v>296</v>
      </c>
      <c r="I4" s="328" t="s">
        <v>297</v>
      </c>
      <c r="J4" s="330" t="s">
        <v>298</v>
      </c>
    </row>
    <row r="5" customFormat="false" ht="25.5" hidden="false" customHeight="true" outlineLevel="0" collapsed="false">
      <c r="A5" s="331"/>
      <c r="B5" s="332" t="s">
        <v>4</v>
      </c>
      <c r="C5" s="332"/>
      <c r="D5" s="332"/>
      <c r="E5" s="332"/>
      <c r="F5" s="332"/>
      <c r="G5" s="332"/>
      <c r="H5" s="332"/>
      <c r="I5" s="332"/>
      <c r="J5" s="332"/>
    </row>
    <row r="6" customFormat="false" ht="25.5" hidden="false" customHeight="true" outlineLevel="0" collapsed="false">
      <c r="A6" s="333" t="s">
        <v>7</v>
      </c>
      <c r="B6" s="334" t="n">
        <f aca="false">SUM(E6,H6)</f>
        <v>0</v>
      </c>
      <c r="C6" s="335" t="n">
        <f aca="false">SUM(F6,I6)</f>
        <v>0</v>
      </c>
      <c r="D6" s="335" t="n">
        <f aca="false">SUM(G6,J6)</f>
        <v>0</v>
      </c>
      <c r="E6" s="334" t="n">
        <f aca="false">SUM(F6:G6)</f>
        <v>0</v>
      </c>
      <c r="F6" s="335" t="n">
        <f aca="false">SUM(F7:F16)</f>
        <v>0</v>
      </c>
      <c r="G6" s="335" t="n">
        <f aca="false">SUM(G7:G16)</f>
        <v>0</v>
      </c>
      <c r="H6" s="334" t="n">
        <f aca="false">SUM(I6:J6)</f>
        <v>0</v>
      </c>
      <c r="I6" s="335" t="n">
        <f aca="false">SUM(I7:I16)</f>
        <v>0</v>
      </c>
      <c r="J6" s="336" t="n">
        <f aca="false">SUM(J7:J16)</f>
        <v>0</v>
      </c>
    </row>
    <row r="7" customFormat="false" ht="25.5" hidden="false" customHeight="true" outlineLevel="0" collapsed="false">
      <c r="A7" s="333" t="s">
        <v>97</v>
      </c>
      <c r="B7" s="334" t="n">
        <f aca="false">SUM(E7,H7)</f>
        <v>0</v>
      </c>
      <c r="C7" s="335" t="n">
        <f aca="false">SUM(F7,I7)</f>
        <v>0</v>
      </c>
      <c r="D7" s="335" t="n">
        <f aca="false">SUM(G7,J7)</f>
        <v>0</v>
      </c>
      <c r="E7" s="337" t="n">
        <f aca="false">SUM(F7:G7)</f>
        <v>0</v>
      </c>
      <c r="F7" s="338"/>
      <c r="G7" s="338"/>
      <c r="H7" s="337" t="n">
        <f aca="false">SUM(I7:J7)</f>
        <v>0</v>
      </c>
      <c r="I7" s="338"/>
      <c r="J7" s="339"/>
    </row>
    <row r="8" customFormat="false" ht="25.5" hidden="false" customHeight="true" outlineLevel="0" collapsed="false">
      <c r="A8" s="333" t="s">
        <v>98</v>
      </c>
      <c r="B8" s="334" t="n">
        <f aca="false">SUM(E8,H8)</f>
        <v>0</v>
      </c>
      <c r="C8" s="335" t="n">
        <f aca="false">SUM(F8,I8)</f>
        <v>0</v>
      </c>
      <c r="D8" s="335" t="n">
        <f aca="false">SUM(G8,J8)</f>
        <v>0</v>
      </c>
      <c r="E8" s="337" t="n">
        <f aca="false">SUM(F8:G8)</f>
        <v>0</v>
      </c>
      <c r="F8" s="338"/>
      <c r="G8" s="338"/>
      <c r="H8" s="337" t="n">
        <f aca="false">SUM(I8:J8)</f>
        <v>0</v>
      </c>
      <c r="I8" s="338"/>
      <c r="J8" s="339"/>
    </row>
    <row r="9" customFormat="false" ht="25.5" hidden="false" customHeight="true" outlineLevel="0" collapsed="false">
      <c r="A9" s="333" t="s">
        <v>99</v>
      </c>
      <c r="B9" s="334" t="n">
        <f aca="false">SUM(E9,H9)</f>
        <v>0</v>
      </c>
      <c r="C9" s="335" t="n">
        <f aca="false">SUM(F9,I9)</f>
        <v>0</v>
      </c>
      <c r="D9" s="335" t="n">
        <f aca="false">SUM(G9,J9)</f>
        <v>0</v>
      </c>
      <c r="E9" s="337" t="n">
        <f aca="false">SUM(F9:G9)</f>
        <v>0</v>
      </c>
      <c r="F9" s="338"/>
      <c r="G9" s="338"/>
      <c r="H9" s="337" t="n">
        <f aca="false">SUM(I9:J9)</f>
        <v>0</v>
      </c>
      <c r="I9" s="338"/>
      <c r="J9" s="339"/>
    </row>
    <row r="10" customFormat="false" ht="25.5" hidden="false" customHeight="true" outlineLevel="0" collapsed="false">
      <c r="A10" s="333" t="s">
        <v>100</v>
      </c>
      <c r="B10" s="334" t="n">
        <f aca="false">SUM(E10,H10)</f>
        <v>0</v>
      </c>
      <c r="C10" s="335" t="n">
        <f aca="false">SUM(F10,I10)</f>
        <v>0</v>
      </c>
      <c r="D10" s="335" t="n">
        <f aca="false">SUM(G10,J10)</f>
        <v>0</v>
      </c>
      <c r="E10" s="337" t="n">
        <f aca="false">SUM(F10:G10)</f>
        <v>0</v>
      </c>
      <c r="F10" s="338"/>
      <c r="G10" s="338"/>
      <c r="H10" s="337" t="n">
        <f aca="false">SUM(I10:J10)</f>
        <v>0</v>
      </c>
      <c r="I10" s="338"/>
      <c r="J10" s="339"/>
    </row>
    <row r="11" customFormat="false" ht="25.5" hidden="false" customHeight="true" outlineLevel="0" collapsed="false">
      <c r="A11" s="333" t="s">
        <v>101</v>
      </c>
      <c r="B11" s="334" t="n">
        <f aca="false">SUM(E11,H11)</f>
        <v>0</v>
      </c>
      <c r="C11" s="335" t="n">
        <f aca="false">SUM(F11,I11)</f>
        <v>0</v>
      </c>
      <c r="D11" s="335" t="n">
        <f aca="false">SUM(G11,J11)</f>
        <v>0</v>
      </c>
      <c r="E11" s="337" t="n">
        <f aca="false">SUM(F11:G11)</f>
        <v>0</v>
      </c>
      <c r="F11" s="338"/>
      <c r="G11" s="338"/>
      <c r="H11" s="337" t="n">
        <f aca="false">SUM(I11:J11)</f>
        <v>0</v>
      </c>
      <c r="I11" s="338"/>
      <c r="J11" s="339"/>
    </row>
    <row r="12" customFormat="false" ht="25.5" hidden="false" customHeight="true" outlineLevel="0" collapsed="false">
      <c r="A12" s="333" t="s">
        <v>102</v>
      </c>
      <c r="B12" s="334" t="n">
        <f aca="false">SUM(E12,H12)</f>
        <v>0</v>
      </c>
      <c r="C12" s="335" t="n">
        <f aca="false">SUM(F12,I12)</f>
        <v>0</v>
      </c>
      <c r="D12" s="335" t="n">
        <f aca="false">SUM(G12,J12)</f>
        <v>0</v>
      </c>
      <c r="E12" s="337" t="n">
        <f aca="false">SUM(F12:G12)</f>
        <v>0</v>
      </c>
      <c r="F12" s="338"/>
      <c r="G12" s="338"/>
      <c r="H12" s="337" t="n">
        <f aca="false">SUM(I12:J12)</f>
        <v>0</v>
      </c>
      <c r="I12" s="338"/>
      <c r="J12" s="339"/>
    </row>
    <row r="13" customFormat="false" ht="25.5" hidden="false" customHeight="true" outlineLevel="0" collapsed="false">
      <c r="A13" s="333" t="s">
        <v>299</v>
      </c>
      <c r="B13" s="334" t="n">
        <f aca="false">SUM(E13,H13)</f>
        <v>0</v>
      </c>
      <c r="C13" s="335" t="n">
        <f aca="false">SUM(F13,I13)</f>
        <v>0</v>
      </c>
      <c r="D13" s="335" t="n">
        <f aca="false">SUM(G13,J13)</f>
        <v>0</v>
      </c>
      <c r="E13" s="337" t="n">
        <f aca="false">SUM(F13:G13)</f>
        <v>0</v>
      </c>
      <c r="F13" s="338"/>
      <c r="G13" s="338"/>
      <c r="H13" s="337" t="n">
        <f aca="false">SUM(I13:J13)</f>
        <v>0</v>
      </c>
      <c r="I13" s="338"/>
      <c r="J13" s="339"/>
    </row>
    <row r="14" customFormat="false" ht="25.5" hidden="false" customHeight="true" outlineLevel="0" collapsed="false">
      <c r="A14" s="333" t="s">
        <v>104</v>
      </c>
      <c r="B14" s="334" t="n">
        <f aca="false">SUM(E14,H14)</f>
        <v>0</v>
      </c>
      <c r="C14" s="335" t="n">
        <f aca="false">SUM(F14,I14)</f>
        <v>0</v>
      </c>
      <c r="D14" s="335" t="n">
        <f aca="false">SUM(G14,J14)</f>
        <v>0</v>
      </c>
      <c r="E14" s="337" t="n">
        <f aca="false">SUM(F14:G14)</f>
        <v>0</v>
      </c>
      <c r="F14" s="338"/>
      <c r="G14" s="338"/>
      <c r="H14" s="337" t="n">
        <f aca="false">SUM(I14:J14)</f>
        <v>0</v>
      </c>
      <c r="I14" s="338"/>
      <c r="J14" s="339"/>
    </row>
    <row r="15" customFormat="false" ht="25.5" hidden="false" customHeight="true" outlineLevel="0" collapsed="false">
      <c r="A15" s="333" t="s">
        <v>105</v>
      </c>
      <c r="B15" s="334" t="n">
        <f aca="false">SUM(E15,H15)</f>
        <v>0</v>
      </c>
      <c r="C15" s="335" t="n">
        <f aca="false">SUM(F15,I15)</f>
        <v>0</v>
      </c>
      <c r="D15" s="335" t="n">
        <f aca="false">SUM(G15,J15)</f>
        <v>0</v>
      </c>
      <c r="E15" s="337" t="n">
        <f aca="false">SUM(F15:G15)</f>
        <v>0</v>
      </c>
      <c r="F15" s="338"/>
      <c r="G15" s="338"/>
      <c r="H15" s="337" t="n">
        <f aca="false">SUM(I15:J15)</f>
        <v>0</v>
      </c>
      <c r="I15" s="338"/>
      <c r="J15" s="339"/>
    </row>
    <row r="16" customFormat="false" ht="25.5" hidden="false" customHeight="true" outlineLevel="0" collapsed="false">
      <c r="A16" s="333" t="s">
        <v>106</v>
      </c>
      <c r="B16" s="334" t="n">
        <f aca="false">SUM(E16,H16)</f>
        <v>0</v>
      </c>
      <c r="C16" s="335" t="n">
        <f aca="false">SUM(F16,I16)</f>
        <v>0</v>
      </c>
      <c r="D16" s="335" t="n">
        <f aca="false">SUM(G16,J16)</f>
        <v>0</v>
      </c>
      <c r="E16" s="337" t="n">
        <f aca="false">SUM(F16:G16)</f>
        <v>0</v>
      </c>
      <c r="F16" s="338"/>
      <c r="G16" s="338"/>
      <c r="H16" s="337" t="n">
        <f aca="false">SUM(I16:J16)</f>
        <v>0</v>
      </c>
      <c r="I16" s="338"/>
      <c r="J16" s="339"/>
    </row>
    <row r="17" customFormat="false" ht="25.5" hidden="false" customHeight="true" outlineLevel="0" collapsed="false">
      <c r="A17" s="340"/>
      <c r="B17" s="341" t="s">
        <v>138</v>
      </c>
      <c r="C17" s="341"/>
      <c r="D17" s="341"/>
      <c r="E17" s="341"/>
      <c r="F17" s="341"/>
      <c r="G17" s="341"/>
      <c r="H17" s="341"/>
      <c r="I17" s="341"/>
      <c r="J17" s="341"/>
    </row>
    <row r="18" customFormat="false" ht="25.5" hidden="false" customHeight="true" outlineLevel="0" collapsed="false">
      <c r="A18" s="333" t="s">
        <v>7</v>
      </c>
      <c r="B18" s="342" t="e">
        <f aca="false">SUM(C18:D18)</f>
        <v>#DIV/0!</v>
      </c>
      <c r="C18" s="342" t="e">
        <f aca="false">C6/$B6*100</f>
        <v>#DIV/0!</v>
      </c>
      <c r="D18" s="342" t="e">
        <f aca="false">D6/$B6*100</f>
        <v>#DIV/0!</v>
      </c>
      <c r="E18" s="342" t="e">
        <f aca="false">E6/$B6*100</f>
        <v>#DIV/0!</v>
      </c>
      <c r="F18" s="342" t="e">
        <f aca="false">F6/$B6*100</f>
        <v>#DIV/0!</v>
      </c>
      <c r="G18" s="342" t="e">
        <f aca="false">G6/$B6*100</f>
        <v>#DIV/0!</v>
      </c>
      <c r="H18" s="342" t="e">
        <f aca="false">H6/$B6*100</f>
        <v>#DIV/0!</v>
      </c>
      <c r="I18" s="342" t="e">
        <f aca="false">I6/$B6*100</f>
        <v>#DIV/0!</v>
      </c>
      <c r="J18" s="343" t="e">
        <f aca="false">J6/$B6*100</f>
        <v>#DIV/0!</v>
      </c>
    </row>
    <row r="19" customFormat="false" ht="25.5" hidden="false" customHeight="true" outlineLevel="0" collapsed="false">
      <c r="A19" s="333" t="s">
        <v>97</v>
      </c>
      <c r="B19" s="344" t="e">
        <f aca="false">SUM(C19:D19)</f>
        <v>#DIV/0!</v>
      </c>
      <c r="C19" s="344" t="e">
        <f aca="false">C7/$B7*100</f>
        <v>#DIV/0!</v>
      </c>
      <c r="D19" s="344" t="e">
        <f aca="false">D7/$B7*100</f>
        <v>#DIV/0!</v>
      </c>
      <c r="E19" s="344" t="e">
        <f aca="false">E7/$B7*100</f>
        <v>#DIV/0!</v>
      </c>
      <c r="F19" s="344" t="e">
        <f aca="false">F7/$B7*100</f>
        <v>#DIV/0!</v>
      </c>
      <c r="G19" s="344" t="e">
        <f aca="false">G7/$B7*100</f>
        <v>#DIV/0!</v>
      </c>
      <c r="H19" s="344" t="e">
        <f aca="false">H7/$B7*100</f>
        <v>#DIV/0!</v>
      </c>
      <c r="I19" s="344" t="e">
        <f aca="false">I7/$B7*100</f>
        <v>#DIV/0!</v>
      </c>
      <c r="J19" s="345" t="e">
        <f aca="false">J7/$B7*100</f>
        <v>#DIV/0!</v>
      </c>
    </row>
    <row r="20" customFormat="false" ht="25.5" hidden="false" customHeight="true" outlineLevel="0" collapsed="false">
      <c r="A20" s="333" t="s">
        <v>98</v>
      </c>
      <c r="B20" s="344" t="e">
        <f aca="false">SUM(C20:D20)</f>
        <v>#DIV/0!</v>
      </c>
      <c r="C20" s="344" t="e">
        <f aca="false">C8/$B8*100</f>
        <v>#DIV/0!</v>
      </c>
      <c r="D20" s="344" t="e">
        <f aca="false">D8/$B8*100</f>
        <v>#DIV/0!</v>
      </c>
      <c r="E20" s="344" t="e">
        <f aca="false">E8/$B8*100</f>
        <v>#DIV/0!</v>
      </c>
      <c r="F20" s="344" t="e">
        <f aca="false">F8/$B8*100</f>
        <v>#DIV/0!</v>
      </c>
      <c r="G20" s="344" t="e">
        <f aca="false">G8/$B8*100</f>
        <v>#DIV/0!</v>
      </c>
      <c r="H20" s="344" t="e">
        <f aca="false">H8/$B8*100</f>
        <v>#DIV/0!</v>
      </c>
      <c r="I20" s="344" t="e">
        <f aca="false">I8/$B8*100</f>
        <v>#DIV/0!</v>
      </c>
      <c r="J20" s="345" t="e">
        <f aca="false">J8/$B8*100</f>
        <v>#DIV/0!</v>
      </c>
    </row>
    <row r="21" customFormat="false" ht="25.5" hidden="false" customHeight="true" outlineLevel="0" collapsed="false">
      <c r="A21" s="333" t="s">
        <v>99</v>
      </c>
      <c r="B21" s="344" t="e">
        <f aca="false">SUM(C21:D21)</f>
        <v>#DIV/0!</v>
      </c>
      <c r="C21" s="344" t="e">
        <f aca="false">C9/$B9*100</f>
        <v>#DIV/0!</v>
      </c>
      <c r="D21" s="344" t="e">
        <f aca="false">D9/$B9*100</f>
        <v>#DIV/0!</v>
      </c>
      <c r="E21" s="344" t="e">
        <f aca="false">E9/$B9*100</f>
        <v>#DIV/0!</v>
      </c>
      <c r="F21" s="344" t="e">
        <f aca="false">F9/$B9*100</f>
        <v>#DIV/0!</v>
      </c>
      <c r="G21" s="344" t="e">
        <f aca="false">G9/$B9*100</f>
        <v>#DIV/0!</v>
      </c>
      <c r="H21" s="344" t="e">
        <f aca="false">H9/$B9*100</f>
        <v>#DIV/0!</v>
      </c>
      <c r="I21" s="344" t="e">
        <f aca="false">I9/$B9*100</f>
        <v>#DIV/0!</v>
      </c>
      <c r="J21" s="345" t="e">
        <f aca="false">J9/$B9*100</f>
        <v>#DIV/0!</v>
      </c>
    </row>
    <row r="22" customFormat="false" ht="25.5" hidden="false" customHeight="true" outlineLevel="0" collapsed="false">
      <c r="A22" s="333" t="s">
        <v>100</v>
      </c>
      <c r="B22" s="344" t="e">
        <f aca="false">SUM(C22:D22)</f>
        <v>#DIV/0!</v>
      </c>
      <c r="C22" s="344" t="e">
        <f aca="false">C10/$B10*100</f>
        <v>#DIV/0!</v>
      </c>
      <c r="D22" s="344" t="e">
        <f aca="false">D10/$B10*100</f>
        <v>#DIV/0!</v>
      </c>
      <c r="E22" s="344" t="e">
        <f aca="false">E10/$B10*100</f>
        <v>#DIV/0!</v>
      </c>
      <c r="F22" s="344" t="e">
        <f aca="false">F10/$B10*100</f>
        <v>#DIV/0!</v>
      </c>
      <c r="G22" s="344" t="e">
        <f aca="false">G10/$B10*100</f>
        <v>#DIV/0!</v>
      </c>
      <c r="H22" s="344" t="e">
        <f aca="false">H10/$B10*100</f>
        <v>#DIV/0!</v>
      </c>
      <c r="I22" s="344" t="e">
        <f aca="false">I10/$B10*100</f>
        <v>#DIV/0!</v>
      </c>
      <c r="J22" s="345" t="e">
        <f aca="false">J10/$B10*100</f>
        <v>#DIV/0!</v>
      </c>
    </row>
    <row r="23" customFormat="false" ht="25.5" hidden="false" customHeight="true" outlineLevel="0" collapsed="false">
      <c r="A23" s="333" t="s">
        <v>101</v>
      </c>
      <c r="B23" s="344" t="e">
        <f aca="false">SUM(C23:D23)</f>
        <v>#DIV/0!</v>
      </c>
      <c r="C23" s="344" t="e">
        <f aca="false">C11/$B11*100</f>
        <v>#DIV/0!</v>
      </c>
      <c r="D23" s="344" t="e">
        <f aca="false">D11/$B11*100</f>
        <v>#DIV/0!</v>
      </c>
      <c r="E23" s="344" t="e">
        <f aca="false">E11/$B11*100</f>
        <v>#DIV/0!</v>
      </c>
      <c r="F23" s="344" t="e">
        <f aca="false">F11/$B11*100</f>
        <v>#DIV/0!</v>
      </c>
      <c r="G23" s="344" t="e">
        <f aca="false">G11/$B11*100</f>
        <v>#DIV/0!</v>
      </c>
      <c r="H23" s="344" t="e">
        <f aca="false">H11/$B11*100</f>
        <v>#DIV/0!</v>
      </c>
      <c r="I23" s="344" t="e">
        <f aca="false">I11/$B11*100</f>
        <v>#DIV/0!</v>
      </c>
      <c r="J23" s="345" t="e">
        <f aca="false">J11/$B11*100</f>
        <v>#DIV/0!</v>
      </c>
    </row>
    <row r="24" customFormat="false" ht="25.5" hidden="false" customHeight="true" outlineLevel="0" collapsed="false">
      <c r="A24" s="333" t="s">
        <v>102</v>
      </c>
      <c r="B24" s="344" t="e">
        <f aca="false">SUM(C24:D24)</f>
        <v>#DIV/0!</v>
      </c>
      <c r="C24" s="344" t="e">
        <f aca="false">C12/$B12*100</f>
        <v>#DIV/0!</v>
      </c>
      <c r="D24" s="344" t="e">
        <f aca="false">D12/$B12*100</f>
        <v>#DIV/0!</v>
      </c>
      <c r="E24" s="344" t="e">
        <f aca="false">E12/$B12*100</f>
        <v>#DIV/0!</v>
      </c>
      <c r="F24" s="344" t="e">
        <f aca="false">F12/$B12*100</f>
        <v>#DIV/0!</v>
      </c>
      <c r="G24" s="344" t="e">
        <f aca="false">G12/$B12*100</f>
        <v>#DIV/0!</v>
      </c>
      <c r="H24" s="344" t="e">
        <f aca="false">H12/$B12*100</f>
        <v>#DIV/0!</v>
      </c>
      <c r="I24" s="344" t="e">
        <f aca="false">I12/$B12*100</f>
        <v>#DIV/0!</v>
      </c>
      <c r="J24" s="345" t="e">
        <f aca="false">J12/$B12*100</f>
        <v>#DIV/0!</v>
      </c>
    </row>
    <row r="25" customFormat="false" ht="25.5" hidden="false" customHeight="true" outlineLevel="0" collapsed="false">
      <c r="A25" s="333" t="s">
        <v>299</v>
      </c>
      <c r="B25" s="344" t="e">
        <f aca="false">SUM(C25:D25)</f>
        <v>#DIV/0!</v>
      </c>
      <c r="C25" s="344" t="e">
        <f aca="false">C13/$B13*100</f>
        <v>#DIV/0!</v>
      </c>
      <c r="D25" s="344" t="e">
        <f aca="false">D13/$B13*100</f>
        <v>#DIV/0!</v>
      </c>
      <c r="E25" s="344" t="e">
        <f aca="false">E13/$B13*100</f>
        <v>#DIV/0!</v>
      </c>
      <c r="F25" s="344" t="e">
        <f aca="false">F13/$B13*100</f>
        <v>#DIV/0!</v>
      </c>
      <c r="G25" s="344" t="e">
        <f aca="false">G13/$B13*100</f>
        <v>#DIV/0!</v>
      </c>
      <c r="H25" s="344" t="e">
        <f aca="false">H13/$B13*100</f>
        <v>#DIV/0!</v>
      </c>
      <c r="I25" s="344" t="e">
        <f aca="false">I13/$B13*100</f>
        <v>#DIV/0!</v>
      </c>
      <c r="J25" s="345" t="e">
        <f aca="false">J13/$B13*100</f>
        <v>#DIV/0!</v>
      </c>
    </row>
    <row r="26" customFormat="false" ht="25.5" hidden="false" customHeight="true" outlineLevel="0" collapsed="false">
      <c r="A26" s="333" t="s">
        <v>104</v>
      </c>
      <c r="B26" s="344" t="e">
        <f aca="false">SUM(C26:D26)</f>
        <v>#DIV/0!</v>
      </c>
      <c r="C26" s="344" t="e">
        <f aca="false">C14/$B14*100</f>
        <v>#DIV/0!</v>
      </c>
      <c r="D26" s="344" t="e">
        <f aca="false">D14/$B14*100</f>
        <v>#DIV/0!</v>
      </c>
      <c r="E26" s="344" t="e">
        <f aca="false">E14/$B14*100</f>
        <v>#DIV/0!</v>
      </c>
      <c r="F26" s="344" t="e">
        <f aca="false">F14/$B14*100</f>
        <v>#DIV/0!</v>
      </c>
      <c r="G26" s="344" t="e">
        <f aca="false">G14/$B14*100</f>
        <v>#DIV/0!</v>
      </c>
      <c r="H26" s="344" t="e">
        <f aca="false">H14/$B14*100</f>
        <v>#DIV/0!</v>
      </c>
      <c r="I26" s="344" t="e">
        <f aca="false">I14/$B14*100</f>
        <v>#DIV/0!</v>
      </c>
      <c r="J26" s="345" t="e">
        <f aca="false">J14/$B14*100</f>
        <v>#DIV/0!</v>
      </c>
    </row>
    <row r="27" customFormat="false" ht="25.5" hidden="false" customHeight="true" outlineLevel="0" collapsed="false">
      <c r="A27" s="333" t="s">
        <v>105</v>
      </c>
      <c r="B27" s="344" t="e">
        <f aca="false">SUM(C27:D27)</f>
        <v>#DIV/0!</v>
      </c>
      <c r="C27" s="344" t="e">
        <f aca="false">C15/$B15*100</f>
        <v>#DIV/0!</v>
      </c>
      <c r="D27" s="344" t="e">
        <f aca="false">D15/$B15*100</f>
        <v>#DIV/0!</v>
      </c>
      <c r="E27" s="344" t="e">
        <f aca="false">E15/$B15*100</f>
        <v>#DIV/0!</v>
      </c>
      <c r="F27" s="344" t="e">
        <f aca="false">F15/$B15*100</f>
        <v>#DIV/0!</v>
      </c>
      <c r="G27" s="344" t="e">
        <f aca="false">G15/$B15*100</f>
        <v>#DIV/0!</v>
      </c>
      <c r="H27" s="344" t="e">
        <f aca="false">H15/$B15*100</f>
        <v>#DIV/0!</v>
      </c>
      <c r="I27" s="344" t="e">
        <f aca="false">I15/$B15*100</f>
        <v>#DIV/0!</v>
      </c>
      <c r="J27" s="345" t="e">
        <f aca="false">J15/$B15*100</f>
        <v>#DIV/0!</v>
      </c>
    </row>
    <row r="28" customFormat="false" ht="25.5" hidden="false" customHeight="true" outlineLevel="0" collapsed="false">
      <c r="A28" s="346" t="s">
        <v>106</v>
      </c>
      <c r="B28" s="347" t="e">
        <f aca="false">SUM(C28:D28)</f>
        <v>#DIV/0!</v>
      </c>
      <c r="C28" s="347" t="e">
        <f aca="false">C16/$B16*100</f>
        <v>#DIV/0!</v>
      </c>
      <c r="D28" s="347" t="e">
        <f aca="false">D16/$B16*100</f>
        <v>#DIV/0!</v>
      </c>
      <c r="E28" s="347" t="e">
        <f aca="false">E16/$B16*100</f>
        <v>#DIV/0!</v>
      </c>
      <c r="F28" s="347" t="e">
        <f aca="false">F16/$B16*100</f>
        <v>#DIV/0!</v>
      </c>
      <c r="G28" s="347" t="e">
        <f aca="false">G16/$B16*100</f>
        <v>#DIV/0!</v>
      </c>
      <c r="H28" s="347" t="e">
        <f aca="false">H16/$B16*100</f>
        <v>#DIV/0!</v>
      </c>
      <c r="I28" s="347" t="e">
        <f aca="false">I16/$B16*100</f>
        <v>#DIV/0!</v>
      </c>
      <c r="J28" s="348" t="e">
        <f aca="false">J16/$B16*100</f>
        <v>#DIV/0!</v>
      </c>
    </row>
    <row r="29" customFormat="false" ht="24" hidden="false" customHeight="true" outlineLevel="0" collapsed="false"/>
    <row r="30" customFormat="false" ht="11.25" hidden="false" customHeight="true" outlineLevel="0" collapsed="false"/>
    <row r="31" customFormat="false" ht="11.25" hidden="false" customHeight="true" outlineLevel="0" collapsed="false"/>
  </sheetData>
  <sheetProtection sheet="true" objects="true" scenarios="true"/>
  <mergeCells count="6">
    <mergeCell ref="A3:A4"/>
    <mergeCell ref="B3:D3"/>
    <mergeCell ref="E3:G3"/>
    <mergeCell ref="H3:J3"/>
    <mergeCell ref="B5:J5"/>
    <mergeCell ref="B17:J17"/>
  </mergeCells>
  <printOptions headings="false" gridLines="false" gridLinesSet="true" horizontalCentered="false" verticalCentered="false"/>
  <pageMargins left="0.7875" right="0.370138888888889" top="0.990277777777778" bottom="0.78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LibreOffice/25.8.6.2$Windows_X86_64 LibreOffice_project/b4b39682cd9868fa725bc664aff94278d315bd04</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2000-07-03T02:13:17Z</dcterms:created>
  <dc:creator>情報管理係</dc:creator>
  <dc:description/>
  <dc:language>ja-JP</dc:language>
  <cp:lastModifiedBy>115.矢口　直樹</cp:lastModifiedBy>
  <cp:lastPrinted>2020-11-11T07:23:18Z</cp:lastPrinted>
  <dcterms:modified xsi:type="dcterms:W3CDTF">2020-11-11T07:25:05Z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