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C:\Users\sa30841\Desktop\コミナミ最終提供\"/>
    </mc:Choice>
  </mc:AlternateContent>
  <bookViews>
    <workbookView xWindow="15" yWindow="-15" windowWidth="20760" windowHeight="7965" tabRatio="795"/>
  </bookViews>
  <sheets>
    <sheet name="1　平均余命の推移" sheetId="8" r:id="rId1"/>
    <sheet name="2　年次別全国・北海道・札幌市平均寿命" sheetId="2" r:id="rId2"/>
    <sheet name="3　年次別特定年齢までの生存割合" sheetId="3" r:id="rId3"/>
    <sheet name="4　特定死因除去の延び" sheetId="6" r:id="rId4"/>
    <sheet name="5　区別平均寿命" sheetId="7" r:id="rId5"/>
    <sheet name="6 生命表" sheetId="1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1">'2　年次別全国・北海道・札幌市平均寿命'!$A$1:$K$43</definedName>
    <definedName name="_xlnm.Print_Area" localSheetId="2">'3　年次別特定年齢までの生存割合'!$A$1:$K$38</definedName>
    <definedName name="_xlnm.Print_Area" localSheetId="3">'4　特定死因除去の延び'!$A$1:$H$25</definedName>
    <definedName name="_xlnm.Print_Area" localSheetId="4">'5　区別平均寿命'!$A$1:$F$18</definedName>
    <definedName name="_xlnm.Print_Area" localSheetId="5">'6 生命表'!$A$1:$J$67</definedName>
  </definedNames>
  <calcPr calcId="152511"/>
</workbook>
</file>

<file path=xl/calcChain.xml><?xml version="1.0" encoding="utf-8"?>
<calcChain xmlns="http://schemas.openxmlformats.org/spreadsheetml/2006/main">
  <c r="J16" i="7" l="1"/>
  <c r="J15" i="7"/>
  <c r="J14" i="7"/>
  <c r="J13" i="7"/>
  <c r="J12" i="7"/>
  <c r="J11" i="7"/>
  <c r="J10" i="7"/>
  <c r="J9" i="7"/>
  <c r="J8" i="7"/>
  <c r="J7" i="7"/>
  <c r="I16" i="7"/>
  <c r="I15" i="7"/>
  <c r="I14" i="7"/>
  <c r="I13" i="7"/>
  <c r="I12" i="7"/>
  <c r="I11" i="7"/>
  <c r="I10" i="7"/>
  <c r="I9" i="7"/>
  <c r="I8" i="7"/>
  <c r="I7" i="7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J66" i="1"/>
  <c r="I66" i="1"/>
  <c r="H66" i="1"/>
  <c r="G66" i="1"/>
  <c r="F66" i="1"/>
  <c r="E66" i="1"/>
  <c r="J65" i="1"/>
  <c r="I65" i="1"/>
  <c r="H65" i="1"/>
  <c r="G65" i="1"/>
  <c r="F65" i="1"/>
  <c r="E65" i="1"/>
  <c r="J64" i="1"/>
  <c r="I64" i="1"/>
  <c r="H64" i="1"/>
  <c r="G64" i="1"/>
  <c r="F64" i="1"/>
  <c r="E64" i="1"/>
  <c r="J63" i="1"/>
  <c r="I63" i="1"/>
  <c r="H63" i="1"/>
  <c r="G63" i="1"/>
  <c r="F63" i="1"/>
  <c r="E63" i="1"/>
  <c r="J62" i="1"/>
  <c r="I62" i="1"/>
  <c r="H62" i="1"/>
  <c r="G62" i="1"/>
  <c r="F62" i="1"/>
  <c r="E62" i="1"/>
  <c r="J61" i="1"/>
  <c r="I61" i="1"/>
  <c r="H61" i="1"/>
  <c r="G61" i="1"/>
  <c r="F61" i="1"/>
  <c r="E61" i="1"/>
  <c r="J60" i="1"/>
  <c r="I60" i="1"/>
  <c r="H60" i="1"/>
  <c r="G60" i="1"/>
  <c r="F60" i="1"/>
  <c r="E60" i="1"/>
  <c r="J59" i="1"/>
  <c r="I59" i="1"/>
  <c r="H59" i="1"/>
  <c r="G59" i="1"/>
  <c r="F59" i="1"/>
  <c r="E59" i="1"/>
  <c r="J58" i="1"/>
  <c r="I58" i="1"/>
  <c r="H58" i="1"/>
  <c r="G58" i="1"/>
  <c r="F58" i="1"/>
  <c r="E58" i="1"/>
  <c r="J57" i="1"/>
  <c r="I57" i="1"/>
  <c r="H57" i="1"/>
  <c r="G57" i="1"/>
  <c r="F57" i="1"/>
  <c r="E57" i="1"/>
  <c r="J56" i="1"/>
  <c r="I56" i="1"/>
  <c r="H56" i="1"/>
  <c r="G56" i="1"/>
  <c r="F56" i="1"/>
  <c r="E56" i="1"/>
  <c r="J55" i="1"/>
  <c r="I55" i="1"/>
  <c r="H55" i="1"/>
  <c r="G55" i="1"/>
  <c r="F55" i="1"/>
  <c r="E55" i="1"/>
  <c r="J54" i="1"/>
  <c r="I54" i="1"/>
  <c r="H54" i="1"/>
  <c r="G54" i="1"/>
  <c r="F54" i="1"/>
  <c r="E54" i="1"/>
  <c r="J53" i="1"/>
  <c r="I53" i="1"/>
  <c r="H53" i="1"/>
  <c r="G53" i="1"/>
  <c r="F53" i="1"/>
  <c r="E53" i="1"/>
  <c r="J52" i="1"/>
  <c r="I52" i="1"/>
  <c r="H52" i="1"/>
  <c r="G52" i="1"/>
  <c r="F52" i="1"/>
  <c r="E52" i="1"/>
  <c r="J51" i="1"/>
  <c r="I51" i="1"/>
  <c r="H51" i="1"/>
  <c r="G51" i="1"/>
  <c r="F51" i="1"/>
  <c r="E51" i="1"/>
  <c r="J50" i="1"/>
  <c r="I50" i="1"/>
  <c r="H50" i="1"/>
  <c r="G50" i="1"/>
  <c r="F50" i="1"/>
  <c r="E50" i="1"/>
  <c r="J49" i="1"/>
  <c r="I49" i="1"/>
  <c r="H49" i="1"/>
  <c r="G49" i="1"/>
  <c r="F49" i="1"/>
  <c r="E49" i="1"/>
  <c r="J48" i="1"/>
  <c r="I48" i="1"/>
  <c r="H48" i="1"/>
  <c r="G48" i="1"/>
  <c r="F48" i="1"/>
  <c r="E48" i="1"/>
  <c r="J47" i="1"/>
  <c r="I47" i="1"/>
  <c r="H47" i="1"/>
  <c r="G47" i="1"/>
  <c r="F47" i="1"/>
  <c r="E47" i="1"/>
  <c r="J46" i="1"/>
  <c r="I46" i="1"/>
  <c r="H46" i="1"/>
  <c r="G46" i="1"/>
  <c r="F46" i="1"/>
  <c r="E46" i="1"/>
  <c r="J45" i="1"/>
  <c r="I45" i="1"/>
  <c r="H45" i="1"/>
  <c r="G45" i="1"/>
  <c r="F45" i="1"/>
  <c r="E45" i="1"/>
  <c r="J44" i="1"/>
  <c r="I44" i="1"/>
  <c r="H44" i="1"/>
  <c r="G44" i="1"/>
  <c r="F44" i="1"/>
  <c r="E44" i="1"/>
  <c r="J43" i="1"/>
  <c r="I43" i="1"/>
  <c r="H43" i="1"/>
  <c r="G43" i="1"/>
  <c r="F43" i="1"/>
  <c r="E43" i="1"/>
  <c r="J42" i="1"/>
  <c r="I42" i="1"/>
  <c r="H42" i="1"/>
  <c r="G42" i="1"/>
  <c r="F42" i="1"/>
  <c r="E42" i="1"/>
  <c r="J41" i="1"/>
  <c r="I41" i="1"/>
  <c r="H41" i="1"/>
  <c r="G41" i="1"/>
  <c r="F41" i="1"/>
  <c r="E41" i="1"/>
  <c r="J40" i="1"/>
  <c r="I40" i="1"/>
  <c r="H40" i="1"/>
  <c r="G40" i="1"/>
  <c r="F40" i="1"/>
  <c r="E40" i="1"/>
  <c r="J39" i="1"/>
  <c r="I39" i="1"/>
  <c r="H39" i="1"/>
  <c r="G39" i="1"/>
  <c r="F39" i="1"/>
  <c r="E39" i="1"/>
  <c r="J38" i="1"/>
  <c r="I38" i="1"/>
  <c r="H38" i="1"/>
  <c r="G38" i="1"/>
  <c r="F38" i="1"/>
  <c r="E38" i="1"/>
  <c r="J37" i="1"/>
  <c r="I37" i="1"/>
  <c r="H37" i="1"/>
  <c r="G37" i="1"/>
  <c r="F37" i="1"/>
  <c r="E37" i="1"/>
  <c r="T37" i="3"/>
  <c r="S37" i="3"/>
  <c r="R37" i="3"/>
  <c r="H37" i="3"/>
  <c r="G37" i="3"/>
  <c r="F37" i="3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J35" i="1"/>
  <c r="I35" i="1"/>
  <c r="H35" i="1"/>
  <c r="G35" i="1"/>
  <c r="F35" i="1"/>
  <c r="E35" i="1"/>
  <c r="J34" i="1"/>
  <c r="I34" i="1"/>
  <c r="H34" i="1"/>
  <c r="G34" i="1"/>
  <c r="F34" i="1"/>
  <c r="E34" i="1"/>
  <c r="J33" i="1"/>
  <c r="I33" i="1"/>
  <c r="H33" i="1"/>
  <c r="G33" i="1"/>
  <c r="F33" i="1"/>
  <c r="E33" i="1"/>
  <c r="J32" i="1"/>
  <c r="I32" i="1"/>
  <c r="H32" i="1"/>
  <c r="G32" i="1"/>
  <c r="F32" i="1"/>
  <c r="E32" i="1"/>
  <c r="J31" i="1"/>
  <c r="I31" i="1"/>
  <c r="H31" i="1"/>
  <c r="G31" i="1"/>
  <c r="F31" i="1"/>
  <c r="E31" i="1"/>
  <c r="J30" i="1"/>
  <c r="I30" i="1"/>
  <c r="H30" i="1"/>
  <c r="G30" i="1"/>
  <c r="F30" i="1"/>
  <c r="E30" i="1"/>
  <c r="J29" i="1"/>
  <c r="I29" i="1"/>
  <c r="H29" i="1"/>
  <c r="G29" i="1"/>
  <c r="F29" i="1"/>
  <c r="E29" i="1"/>
  <c r="J28" i="1"/>
  <c r="I28" i="1"/>
  <c r="H28" i="1"/>
  <c r="G28" i="1"/>
  <c r="F28" i="1"/>
  <c r="E28" i="1"/>
  <c r="J27" i="1"/>
  <c r="I27" i="1"/>
  <c r="H27" i="1"/>
  <c r="G27" i="1"/>
  <c r="F27" i="1"/>
  <c r="E27" i="1"/>
  <c r="J26" i="1"/>
  <c r="I26" i="1"/>
  <c r="H26" i="1"/>
  <c r="G26" i="1"/>
  <c r="F26" i="1"/>
  <c r="E26" i="1"/>
  <c r="J25" i="1"/>
  <c r="I25" i="1"/>
  <c r="H25" i="1"/>
  <c r="G25" i="1"/>
  <c r="F25" i="1"/>
  <c r="E25" i="1"/>
  <c r="J24" i="1"/>
  <c r="I24" i="1"/>
  <c r="H24" i="1"/>
  <c r="G24" i="1"/>
  <c r="F24" i="1"/>
  <c r="E24" i="1"/>
  <c r="J23" i="1"/>
  <c r="I23" i="1"/>
  <c r="H23" i="1"/>
  <c r="G23" i="1"/>
  <c r="F23" i="1"/>
  <c r="E23" i="1"/>
  <c r="J22" i="1"/>
  <c r="I22" i="1"/>
  <c r="H22" i="1"/>
  <c r="G22" i="1"/>
  <c r="F22" i="1"/>
  <c r="E22" i="1"/>
  <c r="J21" i="1"/>
  <c r="I21" i="1"/>
  <c r="H21" i="1"/>
  <c r="G21" i="1"/>
  <c r="F21" i="1"/>
  <c r="E21" i="1"/>
  <c r="J20" i="1"/>
  <c r="I20" i="1"/>
  <c r="H20" i="1"/>
  <c r="G20" i="1"/>
  <c r="F20" i="1"/>
  <c r="E20" i="1"/>
  <c r="J19" i="1"/>
  <c r="I19" i="1"/>
  <c r="H19" i="1"/>
  <c r="G19" i="1"/>
  <c r="F19" i="1"/>
  <c r="E19" i="1"/>
  <c r="J18" i="1"/>
  <c r="I18" i="1"/>
  <c r="H18" i="1"/>
  <c r="G18" i="1"/>
  <c r="F18" i="1"/>
  <c r="E18" i="1"/>
  <c r="J17" i="1"/>
  <c r="I17" i="1"/>
  <c r="H17" i="1"/>
  <c r="G17" i="1"/>
  <c r="F17" i="1"/>
  <c r="E17" i="1"/>
  <c r="J16" i="1"/>
  <c r="I16" i="1"/>
  <c r="H16" i="1"/>
  <c r="G16" i="1"/>
  <c r="F16" i="1"/>
  <c r="E16" i="1"/>
  <c r="J15" i="1"/>
  <c r="I15" i="1"/>
  <c r="H15" i="1"/>
  <c r="G15" i="1"/>
  <c r="F15" i="1"/>
  <c r="E15" i="1"/>
  <c r="J14" i="1"/>
  <c r="I14" i="1"/>
  <c r="H14" i="1"/>
  <c r="G14" i="1"/>
  <c r="F14" i="1"/>
  <c r="E14" i="1"/>
  <c r="J13" i="1"/>
  <c r="I13" i="1"/>
  <c r="H13" i="1"/>
  <c r="G13" i="1"/>
  <c r="F13" i="1"/>
  <c r="E13" i="1"/>
  <c r="J12" i="1"/>
  <c r="I12" i="1"/>
  <c r="H12" i="1"/>
  <c r="G12" i="1"/>
  <c r="F12" i="1"/>
  <c r="E12" i="1"/>
  <c r="J11" i="1"/>
  <c r="I11" i="1"/>
  <c r="H11" i="1"/>
  <c r="G11" i="1"/>
  <c r="F11" i="1"/>
  <c r="E11" i="1"/>
  <c r="J10" i="1"/>
  <c r="I10" i="1"/>
  <c r="H10" i="1"/>
  <c r="G10" i="1"/>
  <c r="F10" i="1"/>
  <c r="E10" i="1"/>
  <c r="J9" i="1"/>
  <c r="I9" i="1"/>
  <c r="H9" i="1"/>
  <c r="G9" i="1"/>
  <c r="F9" i="1"/>
  <c r="E9" i="1"/>
  <c r="J8" i="1"/>
  <c r="I8" i="1"/>
  <c r="H8" i="1"/>
  <c r="G8" i="1"/>
  <c r="F8" i="1"/>
  <c r="E8" i="1"/>
  <c r="J7" i="1"/>
  <c r="I7" i="1"/>
  <c r="H7" i="1"/>
  <c r="G7" i="1"/>
  <c r="F7" i="1"/>
  <c r="E7" i="1"/>
  <c r="J6" i="1"/>
  <c r="I6" i="1"/>
  <c r="H6" i="1"/>
  <c r="G6" i="1"/>
  <c r="F6" i="1"/>
  <c r="E6" i="1"/>
  <c r="Q37" i="3"/>
  <c r="P37" i="3"/>
  <c r="O37" i="3"/>
  <c r="E37" i="3"/>
  <c r="D37" i="3"/>
  <c r="C37" i="3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S31" i="2" l="1"/>
  <c r="R31" i="2"/>
  <c r="Q31" i="2"/>
  <c r="W39" i="2" l="1"/>
  <c r="V39" i="2"/>
  <c r="U39" i="2"/>
  <c r="T39" i="2"/>
  <c r="H39" i="2"/>
  <c r="G22" i="6"/>
  <c r="G15" i="6"/>
  <c r="G12" i="6"/>
  <c r="G10" i="6"/>
  <c r="G9" i="6"/>
  <c r="G8" i="6"/>
  <c r="G7" i="6"/>
  <c r="G6" i="6"/>
  <c r="G19" i="6"/>
  <c r="G11" i="6"/>
  <c r="G21" i="6"/>
  <c r="E23" i="6"/>
  <c r="E21" i="6"/>
  <c r="E19" i="6"/>
  <c r="E18" i="6"/>
  <c r="E17" i="6"/>
  <c r="E15" i="6"/>
  <c r="E13" i="6"/>
  <c r="E11" i="6"/>
  <c r="E9" i="6"/>
  <c r="E7" i="6"/>
  <c r="G23" i="6"/>
  <c r="E22" i="6"/>
  <c r="G20" i="6"/>
  <c r="E20" i="6"/>
  <c r="G18" i="6"/>
  <c r="G17" i="6"/>
  <c r="G16" i="6"/>
  <c r="E16" i="6"/>
  <c r="G14" i="6"/>
  <c r="E14" i="6"/>
  <c r="G13" i="6"/>
  <c r="E12" i="6"/>
  <c r="E10" i="6"/>
  <c r="E8" i="6"/>
  <c r="E6" i="6"/>
  <c r="I37" i="3" l="1"/>
  <c r="K37" i="3"/>
  <c r="J37" i="3"/>
  <c r="C16" i="7"/>
  <c r="C15" i="7"/>
  <c r="C14" i="7"/>
  <c r="C13" i="7"/>
  <c r="C12" i="7"/>
  <c r="C11" i="7"/>
  <c r="C10" i="7"/>
  <c r="C9" i="7"/>
  <c r="C8" i="7"/>
  <c r="C7" i="7"/>
  <c r="F3" i="7"/>
  <c r="B15" i="7" l="1"/>
  <c r="B13" i="7" l="1"/>
  <c r="B7" i="7" l="1"/>
  <c r="B14" i="7"/>
  <c r="B11" i="7"/>
  <c r="B16" i="7"/>
  <c r="B9" i="7"/>
  <c r="B10" i="7" l="1"/>
  <c r="B8" i="7" l="1"/>
  <c r="B12" i="7"/>
  <c r="K39" i="2" l="1"/>
  <c r="J39" i="2"/>
  <c r="I39" i="2"/>
  <c r="D39" i="8" l="1"/>
  <c r="J6" i="7" s="1"/>
  <c r="C6" i="7" s="1"/>
  <c r="D39" i="2" l="1"/>
  <c r="P39" i="2"/>
  <c r="S39" i="2" s="1"/>
  <c r="Q29" i="2"/>
  <c r="Q30" i="2"/>
  <c r="O65" i="3"/>
  <c r="P65" i="3"/>
  <c r="Q65" i="3"/>
  <c r="W65" i="3" s="1"/>
  <c r="R65" i="3"/>
  <c r="S65" i="3"/>
  <c r="V65" i="3" s="1"/>
  <c r="T65" i="3"/>
  <c r="O66" i="3"/>
  <c r="U66" i="3" s="1"/>
  <c r="P66" i="3"/>
  <c r="Q66" i="3"/>
  <c r="R66" i="3"/>
  <c r="S66" i="3"/>
  <c r="V66" i="3" s="1"/>
  <c r="T66" i="3"/>
  <c r="O67" i="3"/>
  <c r="U67" i="3" s="1"/>
  <c r="P67" i="3"/>
  <c r="Q67" i="3"/>
  <c r="R67" i="3"/>
  <c r="S67" i="3"/>
  <c r="T67" i="3"/>
  <c r="O68" i="3"/>
  <c r="P68" i="3"/>
  <c r="Q68" i="3"/>
  <c r="R68" i="3"/>
  <c r="S68" i="3"/>
  <c r="T68" i="3"/>
  <c r="R29" i="2"/>
  <c r="S29" i="2"/>
  <c r="R30" i="2"/>
  <c r="S30" i="2"/>
  <c r="M16" i="7"/>
  <c r="F16" i="7" s="1"/>
  <c r="K16" i="7"/>
  <c r="D16" i="7" s="1"/>
  <c r="M15" i="7"/>
  <c r="F15" i="7" s="1"/>
  <c r="K15" i="7"/>
  <c r="D15" i="7" s="1"/>
  <c r="M14" i="7"/>
  <c r="F14" i="7" s="1"/>
  <c r="K14" i="7"/>
  <c r="D14" i="7" s="1"/>
  <c r="M13" i="7"/>
  <c r="F13" i="7" s="1"/>
  <c r="K13" i="7"/>
  <c r="D13" i="7" s="1"/>
  <c r="M12" i="7"/>
  <c r="F12" i="7" s="1"/>
  <c r="K12" i="7"/>
  <c r="D12" i="7" s="1"/>
  <c r="M11" i="7"/>
  <c r="F11" i="7" s="1"/>
  <c r="K11" i="7"/>
  <c r="D11" i="7" s="1"/>
  <c r="M10" i="7"/>
  <c r="F10" i="7" s="1"/>
  <c r="K10" i="7"/>
  <c r="D10" i="7" s="1"/>
  <c r="M9" i="7"/>
  <c r="F9" i="7" s="1"/>
  <c r="K9" i="7"/>
  <c r="D9" i="7" s="1"/>
  <c r="M8" i="7"/>
  <c r="F8" i="7" s="1"/>
  <c r="K8" i="7"/>
  <c r="D8" i="7" s="1"/>
  <c r="M7" i="7"/>
  <c r="F7" i="7" s="1"/>
  <c r="K7" i="7"/>
  <c r="D7" i="7" s="1"/>
  <c r="M6" i="7"/>
  <c r="F6" i="7" s="1"/>
  <c r="Q7" i="6"/>
  <c r="H7" i="6" s="1"/>
  <c r="Q8" i="6"/>
  <c r="H8" i="6" s="1"/>
  <c r="Q9" i="6"/>
  <c r="H9" i="6" s="1"/>
  <c r="Q10" i="6"/>
  <c r="H10" i="6" s="1"/>
  <c r="Q11" i="6"/>
  <c r="H11" i="6" s="1"/>
  <c r="Q12" i="6"/>
  <c r="H12" i="6" s="1"/>
  <c r="Q13" i="6"/>
  <c r="H13" i="6" s="1"/>
  <c r="Q14" i="6"/>
  <c r="H14" i="6" s="1"/>
  <c r="Q15" i="6"/>
  <c r="H15" i="6" s="1"/>
  <c r="Q16" i="6"/>
  <c r="H16" i="6" s="1"/>
  <c r="Q17" i="6"/>
  <c r="H17" i="6" s="1"/>
  <c r="Q18" i="6"/>
  <c r="H18" i="6" s="1"/>
  <c r="Q19" i="6"/>
  <c r="H19" i="6" s="1"/>
  <c r="Q20" i="6"/>
  <c r="H20" i="6" s="1"/>
  <c r="Q21" i="6"/>
  <c r="H21" i="6" s="1"/>
  <c r="Q22" i="6"/>
  <c r="H22" i="6" s="1"/>
  <c r="Q23" i="6"/>
  <c r="H23" i="6" s="1"/>
  <c r="Q6" i="6"/>
  <c r="H6" i="6" s="1"/>
  <c r="O7" i="6"/>
  <c r="F7" i="6" s="1"/>
  <c r="O8" i="6"/>
  <c r="F8" i="6" s="1"/>
  <c r="O9" i="6"/>
  <c r="F9" i="6" s="1"/>
  <c r="O10" i="6"/>
  <c r="F10" i="6" s="1"/>
  <c r="O11" i="6"/>
  <c r="F11" i="6" s="1"/>
  <c r="O12" i="6"/>
  <c r="F12" i="6" s="1"/>
  <c r="O13" i="6"/>
  <c r="F13" i="6" s="1"/>
  <c r="O14" i="6"/>
  <c r="F14" i="6" s="1"/>
  <c r="O15" i="6"/>
  <c r="F15" i="6" s="1"/>
  <c r="O16" i="6"/>
  <c r="F16" i="6" s="1"/>
  <c r="O17" i="6"/>
  <c r="F17" i="6" s="1"/>
  <c r="O18" i="6"/>
  <c r="F18" i="6" s="1"/>
  <c r="O19" i="6"/>
  <c r="F19" i="6" s="1"/>
  <c r="O20" i="6"/>
  <c r="F20" i="6" s="1"/>
  <c r="O21" i="6"/>
  <c r="F21" i="6" s="1"/>
  <c r="O22" i="6"/>
  <c r="F22" i="6" s="1"/>
  <c r="O23" i="6"/>
  <c r="F23" i="6" s="1"/>
  <c r="O6" i="6"/>
  <c r="F6" i="6" s="1"/>
  <c r="O44" i="3"/>
  <c r="U44" i="3" s="1"/>
  <c r="P44" i="3"/>
  <c r="Q44" i="3"/>
  <c r="R44" i="3"/>
  <c r="S44" i="3"/>
  <c r="V44" i="3" s="1"/>
  <c r="T44" i="3"/>
  <c r="O45" i="3"/>
  <c r="P45" i="3"/>
  <c r="Q45" i="3"/>
  <c r="R45" i="3"/>
  <c r="U45" i="3" s="1"/>
  <c r="S45" i="3"/>
  <c r="T45" i="3"/>
  <c r="W45" i="3" s="1"/>
  <c r="O46" i="3"/>
  <c r="P46" i="3"/>
  <c r="Q46" i="3"/>
  <c r="R46" i="3"/>
  <c r="U46" i="3" s="1"/>
  <c r="S46" i="3"/>
  <c r="T46" i="3"/>
  <c r="W46" i="3" s="1"/>
  <c r="O47" i="3"/>
  <c r="P47" i="3"/>
  <c r="V47" i="3" s="1"/>
  <c r="Q47" i="3"/>
  <c r="R47" i="3"/>
  <c r="U47" i="3" s="1"/>
  <c r="S47" i="3"/>
  <c r="T47" i="3"/>
  <c r="W47" i="3" s="1"/>
  <c r="O48" i="3"/>
  <c r="P48" i="3"/>
  <c r="Q48" i="3"/>
  <c r="R48" i="3"/>
  <c r="U48" i="3" s="1"/>
  <c r="S48" i="3"/>
  <c r="V48" i="3"/>
  <c r="T48" i="3"/>
  <c r="W48" i="3"/>
  <c r="O49" i="3"/>
  <c r="P49" i="3"/>
  <c r="Q49" i="3"/>
  <c r="R49" i="3"/>
  <c r="U49" i="3" s="1"/>
  <c r="S49" i="3"/>
  <c r="V49" i="3"/>
  <c r="T49" i="3"/>
  <c r="W49" i="3" s="1"/>
  <c r="O50" i="3"/>
  <c r="P50" i="3"/>
  <c r="Q50" i="3"/>
  <c r="R50" i="3"/>
  <c r="S50" i="3"/>
  <c r="V50" i="3" s="1"/>
  <c r="T50" i="3"/>
  <c r="W50" i="3" s="1"/>
  <c r="O51" i="3"/>
  <c r="P51" i="3"/>
  <c r="Q51" i="3"/>
  <c r="R51" i="3"/>
  <c r="U51" i="3" s="1"/>
  <c r="S51" i="3"/>
  <c r="T51" i="3"/>
  <c r="W51" i="3" s="1"/>
  <c r="O52" i="3"/>
  <c r="P52" i="3"/>
  <c r="Q52" i="3"/>
  <c r="R52" i="3"/>
  <c r="U52" i="3" s="1"/>
  <c r="S52" i="3"/>
  <c r="V52" i="3"/>
  <c r="T52" i="3"/>
  <c r="O53" i="3"/>
  <c r="P53" i="3"/>
  <c r="Q53" i="3"/>
  <c r="R53" i="3"/>
  <c r="S53" i="3"/>
  <c r="V53" i="3" s="1"/>
  <c r="T53" i="3"/>
  <c r="O54" i="3"/>
  <c r="P54" i="3"/>
  <c r="Q54" i="3"/>
  <c r="R54" i="3"/>
  <c r="S54" i="3"/>
  <c r="T54" i="3"/>
  <c r="O55" i="3"/>
  <c r="P55" i="3"/>
  <c r="Q55" i="3"/>
  <c r="R55" i="3"/>
  <c r="S55" i="3"/>
  <c r="V55" i="3" s="1"/>
  <c r="T55" i="3"/>
  <c r="O56" i="3"/>
  <c r="U56" i="3" s="1"/>
  <c r="P56" i="3"/>
  <c r="Q56" i="3"/>
  <c r="W56" i="3" s="1"/>
  <c r="R56" i="3"/>
  <c r="S56" i="3"/>
  <c r="V56" i="3" s="1"/>
  <c r="T56" i="3"/>
  <c r="O57" i="3"/>
  <c r="P57" i="3"/>
  <c r="Q57" i="3"/>
  <c r="R57" i="3"/>
  <c r="S57" i="3"/>
  <c r="V57" i="3" s="1"/>
  <c r="T57" i="3"/>
  <c r="W57" i="3" s="1"/>
  <c r="O58" i="3"/>
  <c r="P58" i="3"/>
  <c r="Q58" i="3"/>
  <c r="R58" i="3"/>
  <c r="U58" i="3" s="1"/>
  <c r="S58" i="3"/>
  <c r="V58" i="3"/>
  <c r="T58" i="3"/>
  <c r="W58" i="3" s="1"/>
  <c r="O59" i="3"/>
  <c r="P59" i="3"/>
  <c r="Q59" i="3"/>
  <c r="R59" i="3"/>
  <c r="U59" i="3" s="1"/>
  <c r="S59" i="3"/>
  <c r="V59" i="3" s="1"/>
  <c r="T59" i="3"/>
  <c r="W59" i="3" s="1"/>
  <c r="O60" i="3"/>
  <c r="P60" i="3"/>
  <c r="Q60" i="3"/>
  <c r="R60" i="3"/>
  <c r="S60" i="3"/>
  <c r="T60" i="3"/>
  <c r="O61" i="3"/>
  <c r="P61" i="3"/>
  <c r="V61" i="3" s="1"/>
  <c r="Q61" i="3"/>
  <c r="R61" i="3"/>
  <c r="U61" i="3" s="1"/>
  <c r="S61" i="3"/>
  <c r="T61" i="3"/>
  <c r="W61" i="3" s="1"/>
  <c r="O62" i="3"/>
  <c r="P62" i="3"/>
  <c r="Q62" i="3"/>
  <c r="R62" i="3"/>
  <c r="S62" i="3"/>
  <c r="V62" i="3" s="1"/>
  <c r="T62" i="3"/>
  <c r="W62" i="3" s="1"/>
  <c r="O63" i="3"/>
  <c r="P63" i="3"/>
  <c r="Q63" i="3"/>
  <c r="R63" i="3"/>
  <c r="U63" i="3" s="1"/>
  <c r="S63" i="3"/>
  <c r="V63" i="3"/>
  <c r="T63" i="3"/>
  <c r="O64" i="3"/>
  <c r="P64" i="3"/>
  <c r="Q64" i="3"/>
  <c r="R64" i="3"/>
  <c r="U64" i="3" s="1"/>
  <c r="S64" i="3"/>
  <c r="T64" i="3"/>
  <c r="W64" i="3" s="1"/>
  <c r="V64" i="3"/>
  <c r="W60" i="3"/>
  <c r="U54" i="3"/>
  <c r="W52" i="3"/>
  <c r="W44" i="3"/>
  <c r="H3" i="6"/>
  <c r="Q7" i="2"/>
  <c r="Q8" i="2"/>
  <c r="Q9" i="2"/>
  <c r="Q10" i="2"/>
  <c r="Q11" i="2"/>
  <c r="Q12" i="2"/>
  <c r="R12" i="2"/>
  <c r="S12" i="2"/>
  <c r="Q13" i="2"/>
  <c r="R13" i="2"/>
  <c r="S13" i="2"/>
  <c r="Q14" i="2"/>
  <c r="R14" i="2"/>
  <c r="S14" i="2"/>
  <c r="Q15" i="2"/>
  <c r="R15" i="2"/>
  <c r="S15" i="2"/>
  <c r="Q16" i="2"/>
  <c r="R16" i="2"/>
  <c r="S16" i="2"/>
  <c r="Q17" i="2"/>
  <c r="R17" i="2"/>
  <c r="S17" i="2"/>
  <c r="Q18" i="2"/>
  <c r="R18" i="2"/>
  <c r="S18" i="2"/>
  <c r="Q19" i="2"/>
  <c r="R19" i="2"/>
  <c r="S19" i="2"/>
  <c r="Q20" i="2"/>
  <c r="R20" i="2"/>
  <c r="S20" i="2"/>
  <c r="Q21" i="2"/>
  <c r="R21" i="2"/>
  <c r="S21" i="2"/>
  <c r="Q22" i="2"/>
  <c r="R22" i="2"/>
  <c r="S22" i="2"/>
  <c r="Q23" i="2"/>
  <c r="R23" i="2"/>
  <c r="S23" i="2"/>
  <c r="Q24" i="2"/>
  <c r="R24" i="2"/>
  <c r="S24" i="2"/>
  <c r="Q25" i="2"/>
  <c r="R25" i="2"/>
  <c r="S25" i="2"/>
  <c r="Q26" i="2"/>
  <c r="R26" i="2"/>
  <c r="S26" i="2"/>
  <c r="Q27" i="2"/>
  <c r="R27" i="2"/>
  <c r="S27" i="2"/>
  <c r="Q28" i="2"/>
  <c r="R28" i="2"/>
  <c r="S28" i="2"/>
  <c r="W63" i="3"/>
  <c r="W66" i="3"/>
  <c r="U65" i="3"/>
  <c r="U62" i="3" l="1"/>
  <c r="V60" i="3"/>
  <c r="U60" i="3"/>
  <c r="W53" i="3"/>
  <c r="V46" i="3"/>
  <c r="U57" i="3"/>
  <c r="W54" i="3"/>
  <c r="V54" i="3"/>
  <c r="V51" i="3"/>
  <c r="U50" i="3"/>
  <c r="V45" i="3"/>
  <c r="W55" i="3"/>
  <c r="U53" i="3"/>
  <c r="U55" i="3"/>
  <c r="W67" i="3"/>
  <c r="V67" i="3"/>
  <c r="V68" i="3"/>
  <c r="W68" i="3"/>
  <c r="U68" i="3"/>
  <c r="G39" i="2"/>
  <c r="B39" i="8"/>
  <c r="C39" i="2" l="1"/>
  <c r="I6" i="7"/>
  <c r="O39" i="2"/>
  <c r="B6" i="7" l="1"/>
  <c r="L16" i="7"/>
  <c r="E16" i="7" s="1"/>
  <c r="L14" i="7"/>
  <c r="E14" i="7" s="1"/>
  <c r="L12" i="7"/>
  <c r="E12" i="7" s="1"/>
  <c r="L10" i="7"/>
  <c r="E10" i="7" s="1"/>
  <c r="L8" i="7"/>
  <c r="E8" i="7" s="1"/>
  <c r="L6" i="7"/>
  <c r="E6" i="7" s="1"/>
  <c r="L15" i="7"/>
  <c r="E15" i="7" s="1"/>
  <c r="L13" i="7"/>
  <c r="E13" i="7" s="1"/>
  <c r="L11" i="7"/>
  <c r="E11" i="7" s="1"/>
  <c r="L9" i="7"/>
  <c r="E9" i="7" s="1"/>
  <c r="L7" i="7"/>
  <c r="E7" i="7" s="1"/>
  <c r="K6" i="7"/>
  <c r="D6" i="7" s="1"/>
  <c r="F39" i="2"/>
  <c r="E39" i="2"/>
  <c r="Q39" i="2"/>
  <c r="R39" i="2"/>
</calcChain>
</file>

<file path=xl/sharedStrings.xml><?xml version="1.0" encoding="utf-8"?>
<sst xmlns="http://schemas.openxmlformats.org/spreadsheetml/2006/main" count="583" uniqueCount="233">
  <si>
    <t>年齢</t>
  </si>
  <si>
    <t>死亡確率</t>
    <rPh sb="2" eb="4">
      <t>カクリツ</t>
    </rPh>
    <phoneticPr fontId="6"/>
  </si>
  <si>
    <t>生存数</t>
  </si>
  <si>
    <t>死亡数</t>
  </si>
  <si>
    <t>平均余命</t>
  </si>
  <si>
    <t>男</t>
  </si>
  <si>
    <t>週</t>
    <rPh sb="0" eb="1">
      <t>シュウ</t>
    </rPh>
    <phoneticPr fontId="3"/>
  </si>
  <si>
    <t>月</t>
    <rPh sb="0" eb="1">
      <t>ツキ</t>
    </rPh>
    <phoneticPr fontId="3"/>
  </si>
  <si>
    <t>歳</t>
    <rPh sb="0" eb="1">
      <t>サイ</t>
    </rPh>
    <phoneticPr fontId="3"/>
  </si>
  <si>
    <t>以</t>
    <rPh sb="0" eb="1">
      <t>イ</t>
    </rPh>
    <phoneticPr fontId="3"/>
  </si>
  <si>
    <t>上</t>
    <rPh sb="0" eb="1">
      <t>ウエ</t>
    </rPh>
    <phoneticPr fontId="3"/>
  </si>
  <si>
    <t>女</t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</si>
  <si>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</si>
  <si>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</si>
  <si>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</si>
  <si>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</si>
  <si>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</si>
  <si>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</si>
  <si>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</si>
  <si>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</si>
  <si>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</si>
  <si>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</si>
  <si>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t>定常人口</t>
    <phoneticPr fontId="6"/>
  </si>
  <si>
    <r>
      <t>q</t>
    </r>
    <r>
      <rPr>
        <i/>
        <vertAlign val="subscript"/>
        <sz val="9"/>
        <rFont val="ＭＳ 明朝"/>
        <family val="1"/>
        <charset val="128"/>
      </rPr>
      <t>x</t>
    </r>
    <phoneticPr fontId="4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</si>
  <si>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4"/>
  </si>
  <si>
    <r>
      <t>d</t>
    </r>
    <r>
      <rPr>
        <i/>
        <vertAlign val="subscript"/>
        <sz val="9"/>
        <rFont val="ＭＳ 明朝"/>
        <family val="1"/>
        <charset val="128"/>
      </rPr>
      <t>x</t>
    </r>
    <phoneticPr fontId="4"/>
  </si>
  <si>
    <r>
      <t>L</t>
    </r>
    <r>
      <rPr>
        <i/>
        <vertAlign val="subscript"/>
        <sz val="9"/>
        <rFont val="ＭＳ 明朝"/>
        <family val="1"/>
        <charset val="128"/>
      </rPr>
      <t>x</t>
    </r>
    <phoneticPr fontId="4"/>
  </si>
  <si>
    <r>
      <t>T</t>
    </r>
    <r>
      <rPr>
        <i/>
        <vertAlign val="subscript"/>
        <sz val="9"/>
        <rFont val="ＭＳ 明朝"/>
        <family val="1"/>
        <charset val="128"/>
      </rPr>
      <t>x</t>
    </r>
    <phoneticPr fontId="4"/>
  </si>
  <si>
    <r>
      <t>e</t>
    </r>
    <r>
      <rPr>
        <i/>
        <vertAlign val="subscript"/>
        <sz val="9"/>
        <rFont val="ＭＳ 明朝"/>
        <family val="1"/>
        <charset val="128"/>
      </rPr>
      <t>x</t>
    </r>
    <phoneticPr fontId="4"/>
  </si>
  <si>
    <t>4</t>
    <phoneticPr fontId="3"/>
  </si>
  <si>
    <t>2</t>
    <phoneticPr fontId="3"/>
  </si>
  <si>
    <t>3</t>
    <phoneticPr fontId="3"/>
  </si>
  <si>
    <t>6</t>
    <phoneticPr fontId="3"/>
  </si>
  <si>
    <t>0</t>
    <phoneticPr fontId="3"/>
  </si>
  <si>
    <t>1</t>
    <phoneticPr fontId="3"/>
  </si>
  <si>
    <t>～</t>
    <phoneticPr fontId="3"/>
  </si>
  <si>
    <t>男</t>
    <rPh sb="0" eb="1">
      <t>オトコ</t>
    </rPh>
    <phoneticPr fontId="4"/>
  </si>
  <si>
    <t>女</t>
    <rPh sb="0" eb="1">
      <t>オンナ</t>
    </rPh>
    <phoneticPr fontId="4"/>
  </si>
  <si>
    <t>格差
(女－男)</t>
    <rPh sb="0" eb="2">
      <t>カクサ</t>
    </rPh>
    <rPh sb="4" eb="5">
      <t>オンナ</t>
    </rPh>
    <rPh sb="6" eb="7">
      <t>オトコ</t>
    </rPh>
    <phoneticPr fontId="4"/>
  </si>
  <si>
    <t>1)</t>
  </si>
  <si>
    <t>（単位　年）</t>
    <phoneticPr fontId="3"/>
  </si>
  <si>
    <t>＜入力用＞</t>
    <rPh sb="1" eb="3">
      <t>ニュウリョク</t>
    </rPh>
    <rPh sb="3" eb="4">
      <t>ヨウ</t>
    </rPh>
    <phoneticPr fontId="3"/>
  </si>
  <si>
    <t>年次</t>
    <rPh sb="1" eb="2">
      <t>ツギ</t>
    </rPh>
    <phoneticPr fontId="3"/>
  </si>
  <si>
    <t>札幌市</t>
    <rPh sb="0" eb="3">
      <t>サッポロシ</t>
    </rPh>
    <phoneticPr fontId="6"/>
  </si>
  <si>
    <t>北海道</t>
    <rPh sb="0" eb="3">
      <t>ホッカイドウ</t>
    </rPh>
    <phoneticPr fontId="6"/>
  </si>
  <si>
    <t>全国</t>
    <rPh sb="0" eb="2">
      <t>ゼンコク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</si>
  <si>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6"/>
  </si>
  <si>
    <t>1)</t>
    <phoneticPr fontId="6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</si>
  <si>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3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</si>
  <si>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3"/>
  </si>
  <si>
    <r>
      <t xml:space="preserve">  </t>
    </r>
    <r>
      <rPr>
        <sz val="9"/>
        <rFont val="ＭＳ Ｐ明朝"/>
        <family val="1"/>
        <charset val="128"/>
      </rPr>
      <t>90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3"/>
  </si>
  <si>
    <t>1)</t>
    <phoneticPr fontId="6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</si>
  <si>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</si>
  <si>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</si>
  <si>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</si>
  <si>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</si>
  <si>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</si>
  <si>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</si>
  <si>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</si>
  <si>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</si>
  <si>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3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</si>
  <si>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</si>
  <si>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</si>
  <si>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</si>
  <si>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</si>
  <si>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</si>
  <si>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3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</si>
  <si>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3"/>
  </si>
  <si>
    <t>（単位　％）</t>
  </si>
  <si>
    <t>＜入力用＞</t>
  </si>
  <si>
    <t>格差(女－男)</t>
  </si>
  <si>
    <t>生  存  数（男）</t>
  </si>
  <si>
    <t>生　存　数（女）</t>
  </si>
  <si>
    <t>40歳</t>
  </si>
  <si>
    <t>65歳</t>
  </si>
  <si>
    <t>80歳</t>
  </si>
  <si>
    <t>年次</t>
    <rPh sb="0" eb="2">
      <t>ネンジ</t>
    </rPh>
    <phoneticPr fontId="4"/>
  </si>
  <si>
    <t>総数</t>
    <rPh sb="0" eb="2">
      <t>ソウスウ</t>
    </rPh>
    <phoneticPr fontId="20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</si>
  <si>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</si>
  <si>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</si>
  <si>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</si>
  <si>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</si>
  <si>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</si>
  <si>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</si>
  <si>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</si>
  <si>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</si>
  <si>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</si>
  <si>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</si>
  <si>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腎不全</t>
  </si>
  <si>
    <t>老衰</t>
  </si>
  <si>
    <t>不慮の事故</t>
  </si>
  <si>
    <t>自殺</t>
  </si>
  <si>
    <t>男</t>
    <rPh sb="0" eb="1">
      <t>オトコ</t>
    </rPh>
    <phoneticPr fontId="3"/>
  </si>
  <si>
    <t>女</t>
    <rPh sb="0" eb="1">
      <t>オンナ</t>
    </rPh>
    <phoneticPr fontId="3"/>
  </si>
  <si>
    <t>（単位　年）</t>
    <phoneticPr fontId="5"/>
  </si>
  <si>
    <t>死因</t>
    <rPh sb="0" eb="1">
      <t>シ</t>
    </rPh>
    <rPh sb="1" eb="2">
      <t>ゲンイン</t>
    </rPh>
    <phoneticPr fontId="4"/>
  </si>
  <si>
    <t>除去した場合
の平均寿命</t>
    <rPh sb="8" eb="10">
      <t>ヘイキン</t>
    </rPh>
    <rPh sb="10" eb="12">
      <t>ジュミョウ</t>
    </rPh>
    <phoneticPr fontId="5"/>
  </si>
  <si>
    <t>平均寿命の延び</t>
    <rPh sb="5" eb="6">
      <t>ノ</t>
    </rPh>
    <phoneticPr fontId="5"/>
  </si>
  <si>
    <t>肝疾患</t>
    <phoneticPr fontId="5"/>
  </si>
  <si>
    <t>うち交通事故</t>
    <phoneticPr fontId="5"/>
  </si>
  <si>
    <t>（特掲）</t>
    <phoneticPr fontId="5"/>
  </si>
  <si>
    <t>３大死因</t>
    <rPh sb="2" eb="4">
      <t>シイン</t>
    </rPh>
    <phoneticPr fontId="5"/>
  </si>
  <si>
    <t>（参考）</t>
    <rPh sb="1" eb="3">
      <t>サンコウ</t>
    </rPh>
    <phoneticPr fontId="5"/>
  </si>
  <si>
    <t>平均寿命</t>
    <rPh sb="0" eb="2">
      <t>ヘイキン</t>
    </rPh>
    <rPh sb="2" eb="4">
      <t>ジュミョウ</t>
    </rPh>
    <phoneticPr fontId="5"/>
  </si>
  <si>
    <t>格差(女－男)</t>
    <rPh sb="0" eb="2">
      <t>カクサ</t>
    </rPh>
    <rPh sb="3" eb="4">
      <t>オンナ</t>
    </rPh>
    <rPh sb="5" eb="6">
      <t>オトコ</t>
    </rPh>
    <phoneticPr fontId="4"/>
  </si>
  <si>
    <t>豊平区</t>
    <rPh sb="0" eb="3">
      <t>トヨヒラク</t>
    </rPh>
    <phoneticPr fontId="4"/>
  </si>
  <si>
    <t>清田区</t>
    <rPh sb="0" eb="3">
      <t>キヨタク</t>
    </rPh>
    <phoneticPr fontId="4"/>
  </si>
  <si>
    <t>南区</t>
    <rPh sb="0" eb="1">
      <t>ミナミ</t>
    </rPh>
    <rPh sb="1" eb="2">
      <t>ク</t>
    </rPh>
    <phoneticPr fontId="4"/>
  </si>
  <si>
    <t>西区</t>
    <rPh sb="0" eb="1">
      <t>ニシ</t>
    </rPh>
    <rPh sb="1" eb="2">
      <t>ク</t>
    </rPh>
    <phoneticPr fontId="4"/>
  </si>
  <si>
    <t>手稲区</t>
    <rPh sb="0" eb="3">
      <t>テイネク</t>
    </rPh>
    <phoneticPr fontId="4"/>
  </si>
  <si>
    <t>（単位　年）</t>
    <rPh sb="1" eb="3">
      <t>タンイ</t>
    </rPh>
    <rPh sb="4" eb="5">
      <t>ネン</t>
    </rPh>
    <phoneticPr fontId="3"/>
  </si>
  <si>
    <t>区</t>
    <rPh sb="0" eb="1">
      <t>ク</t>
    </rPh>
    <phoneticPr fontId="3"/>
  </si>
  <si>
    <t>平均寿命</t>
    <rPh sb="0" eb="2">
      <t>ヘイキン</t>
    </rPh>
    <rPh sb="2" eb="4">
      <t>ジュミョウ</t>
    </rPh>
    <phoneticPr fontId="6"/>
  </si>
  <si>
    <t>全市平均との格差</t>
    <rPh sb="0" eb="2">
      <t>ゼンシ</t>
    </rPh>
    <rPh sb="2" eb="4">
      <t>ヘイキン</t>
    </rPh>
    <rPh sb="6" eb="8">
      <t>カクサ</t>
    </rPh>
    <phoneticPr fontId="6"/>
  </si>
  <si>
    <t>全市</t>
    <rPh sb="0" eb="1">
      <t>ゼン</t>
    </rPh>
    <rPh sb="1" eb="2">
      <t>シ</t>
    </rPh>
    <phoneticPr fontId="21"/>
  </si>
  <si>
    <t>中央区</t>
    <rPh sb="0" eb="3">
      <t>チュウオウク</t>
    </rPh>
    <phoneticPr fontId="21"/>
  </si>
  <si>
    <t>北区</t>
    <rPh sb="0" eb="1">
      <t>キタ</t>
    </rPh>
    <rPh sb="1" eb="2">
      <t>ク</t>
    </rPh>
    <phoneticPr fontId="21"/>
  </si>
  <si>
    <t>東区</t>
    <rPh sb="0" eb="1">
      <t>ヒガシ</t>
    </rPh>
    <rPh sb="1" eb="2">
      <t>ク</t>
    </rPh>
    <phoneticPr fontId="21"/>
  </si>
  <si>
    <t>白石区</t>
    <rPh sb="0" eb="3">
      <t>シロイシク</t>
    </rPh>
    <phoneticPr fontId="21"/>
  </si>
  <si>
    <t>厚別区</t>
    <rPh sb="0" eb="3">
      <t>アツベツク</t>
    </rPh>
    <phoneticPr fontId="21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</si>
  <si>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</si>
  <si>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21"/>
  </si>
  <si>
    <t>男</t>
    <rPh sb="0" eb="1">
      <t>オトコ</t>
    </rPh>
    <phoneticPr fontId="21"/>
  </si>
  <si>
    <t>女</t>
    <rPh sb="0" eb="1">
      <t>オンナ</t>
    </rPh>
    <phoneticPr fontId="21"/>
  </si>
  <si>
    <r>
      <t>1975</t>
    </r>
    <r>
      <rPr>
        <sz val="9"/>
        <rFont val="ＭＳ 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3"/>
  </si>
  <si>
    <r>
      <t>1970</t>
    </r>
    <r>
      <rPr>
        <sz val="9"/>
        <rFont val="ＭＳ 明朝"/>
        <family val="1"/>
        <charset val="128"/>
      </rPr>
      <t xml:space="preserve">  昭和</t>
    </r>
    <r>
      <rPr>
        <sz val="9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3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</si>
  <si>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3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</si>
  <si>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3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</si>
  <si>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4"/>
  </si>
  <si>
    <t>3　年次別にみた生命表上の特定年齢まで生存する者の割合</t>
    <rPh sb="2" eb="4">
      <t>ネンジ</t>
    </rPh>
    <rPh sb="4" eb="5">
      <t>ベツ</t>
    </rPh>
    <phoneticPr fontId="20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</si>
  <si>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4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</si>
  <si>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4"/>
  </si>
  <si>
    <t>＜貼り付け用＞</t>
    <rPh sb="1" eb="2">
      <t>ハ</t>
    </rPh>
    <rPh sb="3" eb="4">
      <t>ツ</t>
    </rPh>
    <rPh sb="5" eb="6">
      <t>ヨウ</t>
    </rPh>
    <phoneticPr fontId="3"/>
  </si>
  <si>
    <t>1　平均余命の推移</t>
    <rPh sb="4" eb="5">
      <t>ヨ</t>
    </rPh>
    <phoneticPr fontId="21"/>
  </si>
  <si>
    <t>4　特定死因を除去した場合の平均寿命の延び</t>
    <phoneticPr fontId="5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</si>
  <si>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4"/>
  </si>
  <si>
    <t>6　生命表</t>
    <phoneticPr fontId="4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</si>
  <si>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3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</si>
  <si>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3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</si>
  <si>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3</t>
    </r>
    <phoneticPr fontId="3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</si>
  <si>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4</t>
    </r>
    <phoneticPr fontId="3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</si>
  <si>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5</t>
    </r>
    <phoneticPr fontId="3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</si>
  <si>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6</t>
    </r>
    <phoneticPr fontId="3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</si>
  <si>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7</t>
    </r>
    <phoneticPr fontId="3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</si>
  <si>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8</t>
    </r>
    <phoneticPr fontId="3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</si>
  <si>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 </t>
    </r>
    <r>
      <rPr>
        <sz val="9"/>
        <rFont val="ＭＳ Ｐ明朝"/>
        <family val="1"/>
        <charset val="128"/>
      </rPr>
      <t>9</t>
    </r>
    <phoneticPr fontId="3"/>
  </si>
  <si>
    <t>2</t>
    <phoneticPr fontId="3"/>
  </si>
  <si>
    <t>3</t>
    <phoneticPr fontId="3"/>
  </si>
  <si>
    <t>～</t>
    <phoneticPr fontId="3"/>
  </si>
  <si>
    <t>1）「悪性新生物」、「心疾患」及び「脳血管疾患」。</t>
    <phoneticPr fontId="5"/>
  </si>
  <si>
    <t>札幌市</t>
    <phoneticPr fontId="3"/>
  </si>
  <si>
    <t>北海道</t>
    <phoneticPr fontId="3"/>
  </si>
  <si>
    <t>全国</t>
    <phoneticPr fontId="3"/>
  </si>
  <si>
    <t>1)</t>
    <phoneticPr fontId="3"/>
  </si>
  <si>
    <t>2)</t>
    <phoneticPr fontId="3"/>
  </si>
  <si>
    <r>
      <t xml:space="preserve">  </t>
    </r>
    <r>
      <rPr>
        <sz val="9"/>
        <rFont val="ＭＳ Ｐ明朝"/>
        <family val="1"/>
        <charset val="128"/>
      </rPr>
      <t>75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50</t>
    </r>
    <phoneticPr fontId="3"/>
  </si>
  <si>
    <r>
      <t xml:space="preserve">  </t>
    </r>
    <r>
      <rPr>
        <sz val="9"/>
        <rFont val="ＭＳ Ｐ明朝"/>
        <family val="1"/>
        <charset val="128"/>
      </rPr>
      <t>80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55</t>
    </r>
    <phoneticPr fontId="3"/>
  </si>
  <si>
    <r>
      <t xml:space="preserve">  </t>
    </r>
    <r>
      <rPr>
        <sz val="9"/>
        <rFont val="ＭＳ Ｐ明朝"/>
        <family val="1"/>
        <charset val="128"/>
      </rPr>
      <t>85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60</t>
    </r>
    <phoneticPr fontId="3"/>
  </si>
  <si>
    <r>
      <t xml:space="preserve">  </t>
    </r>
    <r>
      <rPr>
        <sz val="9"/>
        <rFont val="ＭＳ Ｐ明朝"/>
        <family val="1"/>
        <charset val="128"/>
      </rPr>
      <t>91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</si>
  <si>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9"/>
        <rFont val="ＭＳ Ｐ明朝"/>
        <family val="1"/>
        <charset val="128"/>
      </rPr>
      <t>92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</si>
  <si>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9"/>
        <rFont val="ＭＳ Ｐ明朝"/>
        <family val="1"/>
        <charset val="128"/>
      </rPr>
      <t>93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</si>
  <si>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9"/>
        <rFont val="ＭＳ Ｐ明朝"/>
        <family val="1"/>
        <charset val="128"/>
      </rPr>
      <t>94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</si>
  <si>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9"/>
        <rFont val="ＭＳ Ｐ明朝"/>
        <family val="1"/>
        <charset val="128"/>
      </rPr>
      <t>95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7</t>
    </r>
    <phoneticPr fontId="3"/>
  </si>
  <si>
    <t>2)3)</t>
    <phoneticPr fontId="3"/>
  </si>
  <si>
    <r>
      <t xml:space="preserve">  </t>
    </r>
    <r>
      <rPr>
        <sz val="9"/>
        <rFont val="ＭＳ Ｐ明朝"/>
        <family val="1"/>
        <charset val="128"/>
      </rPr>
      <t>96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</si>
  <si>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9"/>
        <rFont val="ＭＳ Ｐ明朝"/>
        <family val="1"/>
        <charset val="128"/>
      </rPr>
      <t>97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</si>
  <si>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9"/>
        <rFont val="ＭＳ Ｐ明朝"/>
        <family val="1"/>
        <charset val="128"/>
      </rPr>
      <t>98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10</t>
    </r>
    <phoneticPr fontId="3"/>
  </si>
  <si>
    <r>
      <t xml:space="preserve">  </t>
    </r>
    <r>
      <rPr>
        <sz val="9"/>
        <rFont val="ＭＳ Ｐ明朝"/>
        <family val="1"/>
        <charset val="128"/>
      </rPr>
      <t>99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11</t>
    </r>
    <phoneticPr fontId="3"/>
  </si>
  <si>
    <r>
      <t>2000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12</t>
    </r>
    <phoneticPr fontId="3"/>
  </si>
  <si>
    <r>
      <t xml:space="preserve">  </t>
    </r>
    <r>
      <rPr>
        <sz val="9"/>
        <rFont val="ＭＳ Ｐ明朝"/>
        <family val="1"/>
        <charset val="128"/>
      </rPr>
      <t>01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13</t>
    </r>
    <phoneticPr fontId="3"/>
  </si>
  <si>
    <r>
      <t xml:space="preserve">  </t>
    </r>
    <r>
      <rPr>
        <sz val="9"/>
        <rFont val="ＭＳ Ｐ明朝"/>
        <family val="1"/>
        <charset val="128"/>
      </rPr>
      <t>02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14</t>
    </r>
    <phoneticPr fontId="3"/>
  </si>
  <si>
    <r>
      <t xml:space="preserve">  </t>
    </r>
    <r>
      <rPr>
        <sz val="9"/>
        <rFont val="ＭＳ Ｐ明朝"/>
        <family val="1"/>
        <charset val="128"/>
      </rPr>
      <t>03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15</t>
    </r>
    <phoneticPr fontId="3"/>
  </si>
  <si>
    <r>
      <t xml:space="preserve">  </t>
    </r>
    <r>
      <rPr>
        <sz val="9"/>
        <rFont val="ＭＳ Ｐ明朝"/>
        <family val="1"/>
        <charset val="128"/>
      </rPr>
      <t>04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16</t>
    </r>
    <phoneticPr fontId="3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</si>
  <si>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3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</si>
  <si>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3"/>
  </si>
  <si>
    <t xml:space="preserve">           0 歳</t>
    <phoneticPr fontId="21"/>
  </si>
  <si>
    <t xml:space="preserve">           1</t>
    <phoneticPr fontId="3"/>
  </si>
  <si>
    <t xml:space="preserve">           2</t>
    <phoneticPr fontId="3"/>
  </si>
  <si>
    <t xml:space="preserve">           3</t>
    <phoneticPr fontId="3"/>
  </si>
  <si>
    <t xml:space="preserve">           4</t>
    <phoneticPr fontId="3"/>
  </si>
  <si>
    <t xml:space="preserve">           5</t>
    <phoneticPr fontId="3"/>
  </si>
  <si>
    <t xml:space="preserve">          10</t>
    <phoneticPr fontId="3"/>
  </si>
  <si>
    <t xml:space="preserve">          15</t>
    <phoneticPr fontId="3"/>
  </si>
  <si>
    <t xml:space="preserve">          20</t>
    <phoneticPr fontId="3"/>
  </si>
  <si>
    <t xml:space="preserve">          25</t>
    <phoneticPr fontId="3"/>
  </si>
  <si>
    <t xml:space="preserve">          30</t>
    <phoneticPr fontId="3"/>
  </si>
  <si>
    <t xml:space="preserve">          35</t>
    <phoneticPr fontId="3"/>
  </si>
  <si>
    <t xml:space="preserve">          40</t>
    <phoneticPr fontId="3"/>
  </si>
  <si>
    <t xml:space="preserve">          45</t>
    <phoneticPr fontId="3"/>
  </si>
  <si>
    <t xml:space="preserve">          50</t>
    <phoneticPr fontId="3"/>
  </si>
  <si>
    <t xml:space="preserve">          55</t>
    <phoneticPr fontId="3"/>
  </si>
  <si>
    <t xml:space="preserve">          60</t>
    <phoneticPr fontId="3"/>
  </si>
  <si>
    <t xml:space="preserve">          65</t>
    <phoneticPr fontId="3"/>
  </si>
  <si>
    <t xml:space="preserve">          70</t>
    <phoneticPr fontId="3"/>
  </si>
  <si>
    <t xml:space="preserve">          75</t>
    <phoneticPr fontId="3"/>
  </si>
  <si>
    <t xml:space="preserve">          80</t>
    <phoneticPr fontId="3"/>
  </si>
  <si>
    <t xml:space="preserve">          85</t>
    <phoneticPr fontId="3"/>
  </si>
  <si>
    <t xml:space="preserve">          90</t>
    <phoneticPr fontId="3"/>
  </si>
  <si>
    <t xml:space="preserve">          95</t>
    <phoneticPr fontId="3"/>
  </si>
  <si>
    <t xml:space="preserve">        100</t>
    <phoneticPr fontId="3"/>
  </si>
  <si>
    <t>105歳以上</t>
    <rPh sb="3" eb="4">
      <t>サイ</t>
    </rPh>
    <rPh sb="4" eb="6">
      <t>イジョウ</t>
    </rPh>
    <phoneticPr fontId="3"/>
  </si>
  <si>
    <r>
      <t xml:space="preserve">  </t>
    </r>
    <r>
      <rPr>
        <sz val="9"/>
        <rFont val="ＭＳ Ｐ明朝"/>
        <family val="1"/>
        <charset val="128"/>
      </rPr>
      <t>05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17</t>
    </r>
    <phoneticPr fontId="3"/>
  </si>
  <si>
    <r>
      <t xml:space="preserve">  </t>
    </r>
    <r>
      <rPr>
        <sz val="9"/>
        <rFont val="ＭＳ Ｐ明朝"/>
        <family val="1"/>
        <charset val="128"/>
      </rPr>
      <t>06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18</t>
    </r>
    <phoneticPr fontId="3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</si>
  <si>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3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</si>
  <si>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</si>
  <si>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3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</si>
  <si>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3"/>
  </si>
  <si>
    <r>
      <t xml:space="preserve">  </t>
    </r>
    <r>
      <rPr>
        <sz val="9"/>
        <rFont val="ＭＳ Ｐゴシック"/>
        <family val="3"/>
        <charset val="128"/>
      </rPr>
      <t>11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ゴシック"/>
        <family val="3"/>
        <charset val="128"/>
      </rPr>
      <t>23</t>
    </r>
    <phoneticPr fontId="3"/>
  </si>
  <si>
    <r>
      <t xml:space="preserve">  </t>
    </r>
    <r>
      <rPr>
        <sz val="9"/>
        <rFont val="ＭＳ Ｐ明朝"/>
        <family val="1"/>
        <charset val="128"/>
      </rPr>
      <t>08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20</t>
    </r>
    <phoneticPr fontId="3"/>
  </si>
  <si>
    <r>
      <t xml:space="preserve">  </t>
    </r>
    <r>
      <rPr>
        <sz val="9"/>
        <rFont val="ＭＳ Ｐ明朝"/>
        <family val="1"/>
        <charset val="128"/>
      </rPr>
      <t>09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21</t>
    </r>
    <phoneticPr fontId="3"/>
  </si>
  <si>
    <r>
      <t xml:space="preserve">  </t>
    </r>
    <r>
      <rPr>
        <sz val="9"/>
        <rFont val="ＭＳ Ｐ明朝"/>
        <family val="1"/>
        <charset val="128"/>
      </rPr>
      <t>10</t>
    </r>
    <r>
      <rPr>
        <sz val="9"/>
        <rFont val="ＭＳ ゴシック"/>
        <family val="3"/>
        <charset val="128"/>
      </rPr>
      <t xml:space="preserve">      </t>
    </r>
    <r>
      <rPr>
        <sz val="9"/>
        <rFont val="ＭＳ Ｐ明朝"/>
        <family val="1"/>
        <charset val="128"/>
      </rPr>
      <t>22</t>
    </r>
    <phoneticPr fontId="3"/>
  </si>
  <si>
    <r>
      <t xml:space="preserve">  </t>
    </r>
    <r>
      <rPr>
        <sz val="9"/>
        <rFont val="ＭＳ Ｐ明朝"/>
        <family val="1"/>
        <charset val="128"/>
      </rPr>
      <t>07</t>
    </r>
    <r>
      <rPr>
        <sz val="9"/>
        <rFont val="ＭＳ 明朝"/>
        <family val="1"/>
        <charset val="128"/>
      </rPr>
      <t xml:space="preserve">      </t>
    </r>
    <r>
      <rPr>
        <sz val="9"/>
        <rFont val="ＭＳ Ｐ明朝"/>
        <family val="1"/>
        <charset val="128"/>
      </rPr>
      <t>19</t>
    </r>
    <phoneticPr fontId="3"/>
  </si>
  <si>
    <t>2)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</si>
  <si>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18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</si>
  <si>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18"/>
  </si>
  <si>
    <r>
      <t>2）</t>
    </r>
    <r>
      <rPr>
        <sz val="7.5"/>
        <rFont val="ＭＳ Ｐ明朝"/>
        <family val="1"/>
        <charset val="128"/>
      </rPr>
      <t>作成時点で厚生労働省統計情報部</t>
    </r>
    <r>
      <rPr>
        <sz val="7.5"/>
        <rFont val="ＭＳ 明朝"/>
        <family val="1"/>
        <charset val="128"/>
      </rPr>
      <t>「</t>
    </r>
    <r>
      <rPr>
        <sz val="7.5"/>
        <rFont val="ＭＳ Ｐ明朝"/>
        <family val="1"/>
        <charset val="128"/>
      </rPr>
      <t>都道府県別生命表</t>
    </r>
    <r>
      <rPr>
        <sz val="7.5"/>
        <rFont val="ＭＳ 明朝"/>
        <family val="1"/>
        <charset val="128"/>
      </rPr>
      <t>」</t>
    </r>
    <r>
      <rPr>
        <sz val="7.5"/>
        <rFont val="ＭＳ Ｐ明朝"/>
        <family val="1"/>
        <charset val="128"/>
      </rPr>
      <t>が未発表の為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札幌市分は本市集計</t>
    </r>
    <r>
      <rPr>
        <sz val="7.5"/>
        <rFont val="ＭＳ 明朝"/>
        <family val="1"/>
        <charset val="128"/>
      </rPr>
      <t>、</t>
    </r>
    <r>
      <rPr>
        <sz val="7.5"/>
        <rFont val="ＭＳ Ｐ明朝"/>
        <family val="1"/>
        <charset val="128"/>
      </rPr>
      <t>北海道は北海道保健福祉部の集計による</t>
    </r>
    <r>
      <rPr>
        <sz val="7.5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4"/>
  </si>
  <si>
    <t>　全国は厚生労働省統計情報部「簡易生命表」による。</t>
    <rPh sb="15" eb="17">
      <t>カンイ</t>
    </rPh>
    <phoneticPr fontId="3"/>
  </si>
  <si>
    <t>注2）平成22年については、作成時点で厚生労働省統計情報部「都道府県別生命表」が未発表の為、札幌市は本市集計、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3"/>
  </si>
  <si>
    <t>注1）全国は厚生労働省統計情報部、北海道は北海道保健福祉部の集計による。</t>
    <phoneticPr fontId="4"/>
  </si>
  <si>
    <t>　北海道は北海道保健福祉部の集計による。</t>
    <phoneticPr fontId="3"/>
  </si>
  <si>
    <t xml:space="preserve">   震災の影響を除去した場合の数値である。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</si>
  <si>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</si>
  <si>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</si>
  <si>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</si>
  <si>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</si>
  <si>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</si>
  <si>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  <phoneticPr fontId="3"/>
  </si>
  <si>
    <t xml:space="preserve">  16      28</t>
    <phoneticPr fontId="3"/>
  </si>
  <si>
    <t xml:space="preserve">  17      29</t>
  </si>
  <si>
    <t xml:space="preserve">  18      30</t>
    <phoneticPr fontId="3"/>
  </si>
  <si>
    <t xml:space="preserve">  18      30</t>
    <phoneticPr fontId="3"/>
  </si>
  <si>
    <t xml:space="preserve">  18      30</t>
    <phoneticPr fontId="3"/>
  </si>
  <si>
    <t>平成30年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</si>
</sst>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;&quot;△&quot;#,##0;&quot;－&quot;"/>
    <numFmt numFmtId="177" formatCode="#,##0;&quot;△&quot;?0;&quot;－&quot;"/>
    <numFmt numFmtId="178" formatCode="#,##0.00;&quot;△&quot;?0.00;&quot;－&quot;"/>
    <numFmt numFmtId="179" formatCode="#,##0.00000;&quot;△&quot;#,##0.00000;&quot;－&quot;"/>
    <numFmt numFmtId="180" formatCode="#,##0;&quot;△&quot;#,##0"/>
    <numFmt numFmtId="181" formatCode="#,##0.00;&quot;△&quot;\ ?0.00;&quot;－&quot;"/>
    <numFmt numFmtId="182" formatCode="0.0"/>
    <numFmt numFmtId="183" formatCode="#,##0.00;&quot;△&quot;?0.00\ \ ;&quot;－&quot;\ \ "/>
    <numFmt numFmtId="184" formatCode="#,##0.00;&quot;△&quot;?0.00\ \ ;&quot;－&quot;"/>
    <numFmt numFmtId="185" formatCode="\a\)\ \ \ \ \ #,##0.00;&quot;△&quot;?0.00;&quot;－&quot;"/>
    <numFmt numFmtId="186" formatCode="\(#,##0.00\);&quot;△&quot;?0.00;&quot;－&quot;"/>
    <numFmt numFmtId="187" formatCode="#,##0.00;\-#,##0.00;&quot;－&quot;"/>
    <numFmt numFmtId="188" formatCode="#,##0.00000;\-#,##0.00000;&quot;－&quot;"/>
  </numFmts>
  <fonts count="4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i/>
      <sz val="9"/>
      <name val="ＭＳ 明朝"/>
      <family val="1"/>
      <charset val="128"/>
    </font>
    <font>
      <i/>
      <vertAlign val="subscript"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9"/>
      <color indexed="12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indexed="12"/>
      <name val="ＭＳ 明朝"/>
      <family val="1"/>
      <charset val="128"/>
    </font>
    <font>
      <sz val="10.5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7.5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0162968840602"/>
      </bottom>
      <diagonal/>
    </border>
  </borders>
  <cellStyleXfs count="48">
    <xf numFmtId="0" fontId="0" fillId="0" borderId="0"/>
    <xf numFmtId="38" fontId="2" fillId="0" borderId="0" applyFont="0" applyFill="0" applyBorder="0" applyAlignment="0" applyProtection="0"/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0" borderId="34" applyNumberFormat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" fillId="4" borderId="35" applyNumberFormat="0" applyFont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31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5" fillId="0" borderId="37" applyNumberFormat="0" applyFill="0" applyAlignment="0" applyProtection="0">
      <alignment vertical="center"/>
    </xf>
    <xf numFmtId="0" fontId="36" fillId="0" borderId="3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6" applyNumberFormat="0" applyFill="0" applyAlignment="0" applyProtection="0">
      <alignment vertical="center"/>
    </xf>
    <xf numFmtId="0" fontId="38" fillId="33" borderId="32" applyNumberForma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31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32">
    <xf numFmtId="0" fontId="0" fillId="0" borderId="0" xfId="0"/>
    <xf numFmtId="177" fontId="12" fillId="0" borderId="0" xfId="0" applyNumberFormat="1" applyFont="1" applyFill="1" applyAlignment="1">
      <alignment horizontal="center" vertical="center"/>
    </xf>
    <xf numFmtId="177" fontId="13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177" fontId="5" fillId="0" borderId="0" xfId="0" applyNumberFormat="1" applyFont="1" applyBorder="1" applyAlignment="1">
      <alignment horizontal="left"/>
    </xf>
    <xf numFmtId="177" fontId="5" fillId="0" borderId="6" xfId="0" applyNumberFormat="1" applyFont="1" applyBorder="1" applyAlignment="1">
      <alignment horizontal="left"/>
    </xf>
    <xf numFmtId="177" fontId="5" fillId="0" borderId="1" xfId="0" applyNumberFormat="1" applyFont="1" applyFill="1" applyBorder="1" applyAlignment="1">
      <alignment horizontal="distributed" vertical="center" justifyLastLine="1"/>
    </xf>
    <xf numFmtId="177" fontId="15" fillId="0" borderId="0" xfId="0" applyNumberFormat="1" applyFont="1" applyFill="1" applyAlignment="1">
      <alignment vertical="center"/>
    </xf>
    <xf numFmtId="177" fontId="10" fillId="0" borderId="0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horizontal="right"/>
    </xf>
    <xf numFmtId="178" fontId="19" fillId="0" borderId="0" xfId="0" applyNumberFormat="1" applyFont="1" applyBorder="1" applyAlignment="1">
      <alignment horizontal="right"/>
    </xf>
    <xf numFmtId="181" fontId="5" fillId="0" borderId="0" xfId="0" applyNumberFormat="1" applyFont="1" applyBorder="1" applyAlignment="1">
      <alignment horizontal="right"/>
    </xf>
    <xf numFmtId="177" fontId="5" fillId="0" borderId="0" xfId="0" applyNumberFormat="1" applyFont="1" applyFill="1" applyBorder="1" applyAlignment="1">
      <alignment vertical="center"/>
    </xf>
    <xf numFmtId="177" fontId="20" fillId="0" borderId="0" xfId="0" applyNumberFormat="1" applyFont="1" applyFill="1" applyAlignment="1">
      <alignment vertical="center"/>
    </xf>
    <xf numFmtId="177" fontId="5" fillId="0" borderId="0" xfId="0" applyNumberFormat="1" applyFont="1" applyAlignment="1">
      <alignment vertical="center"/>
    </xf>
    <xf numFmtId="177" fontId="5" fillId="0" borderId="0" xfId="0" applyNumberFormat="1" applyFont="1" applyBorder="1" applyAlignment="1"/>
    <xf numFmtId="177" fontId="5" fillId="0" borderId="0" xfId="0" applyNumberFormat="1" applyFont="1" applyBorder="1" applyAlignment="1">
      <alignment vertical="center"/>
    </xf>
    <xf numFmtId="177" fontId="5" fillId="0" borderId="10" xfId="0" applyNumberFormat="1" applyFont="1" applyBorder="1" applyAlignment="1">
      <alignment horizontal="centerContinuous" vertical="center"/>
    </xf>
    <xf numFmtId="177" fontId="5" fillId="0" borderId="11" xfId="0" applyNumberFormat="1" applyFont="1" applyBorder="1" applyAlignment="1">
      <alignment horizontal="centerContinuous" vertical="center"/>
    </xf>
    <xf numFmtId="177" fontId="5" fillId="0" borderId="1" xfId="0" applyNumberFormat="1" applyFont="1" applyBorder="1" applyAlignment="1">
      <alignment horizontal="distributed" vertical="center"/>
    </xf>
    <xf numFmtId="177" fontId="5" fillId="0" borderId="7" xfId="0" applyNumberFormat="1" applyFont="1" applyBorder="1" applyAlignment="1">
      <alignment horizontal="distributed" vertical="center"/>
    </xf>
    <xf numFmtId="177" fontId="10" fillId="0" borderId="0" xfId="0" applyNumberFormat="1" applyFont="1" applyAlignment="1">
      <alignment vertical="center"/>
    </xf>
    <xf numFmtId="177" fontId="10" fillId="0" borderId="0" xfId="0" applyNumberFormat="1" applyFont="1" applyFill="1" applyAlignment="1">
      <alignment vertical="center"/>
    </xf>
    <xf numFmtId="177" fontId="14" fillId="0" borderId="1" xfId="0" applyNumberFormat="1" applyFont="1" applyBorder="1" applyAlignment="1">
      <alignment horizontal="distributed" vertical="center" justifyLastLine="1"/>
    </xf>
    <xf numFmtId="177" fontId="14" fillId="0" borderId="7" xfId="0" applyNumberFormat="1" applyFont="1" applyBorder="1" applyAlignment="1">
      <alignment horizontal="distributed" vertical="center" justifyLastLine="1"/>
    </xf>
    <xf numFmtId="177" fontId="12" fillId="0" borderId="0" xfId="0" applyNumberFormat="1" applyFont="1" applyAlignment="1">
      <alignment horizontal="center" vertical="center"/>
    </xf>
    <xf numFmtId="49" fontId="14" fillId="0" borderId="0" xfId="1" applyNumberFormat="1" applyFont="1" applyBorder="1" applyAlignment="1">
      <alignment horizontal="left" vertical="center"/>
    </xf>
    <xf numFmtId="49" fontId="5" fillId="0" borderId="0" xfId="1" applyNumberFormat="1" applyFont="1" applyBorder="1" applyAlignment="1">
      <alignment horizontal="left" vertical="center"/>
    </xf>
    <xf numFmtId="49" fontId="9" fillId="0" borderId="6" xfId="1" applyNumberFormat="1" applyFont="1" applyBorder="1" applyAlignment="1">
      <alignment horizontal="left" vertical="center"/>
    </xf>
    <xf numFmtId="49" fontId="14" fillId="0" borderId="21" xfId="1" applyNumberFormat="1" applyFont="1" applyBorder="1" applyAlignment="1">
      <alignment horizontal="left" vertical="center"/>
    </xf>
    <xf numFmtId="177" fontId="2" fillId="0" borderId="0" xfId="0" applyNumberFormat="1" applyFont="1" applyAlignment="1">
      <alignment vertical="center"/>
    </xf>
    <xf numFmtId="177" fontId="2" fillId="0" borderId="0" xfId="0" applyNumberFormat="1" applyFont="1" applyFill="1" applyAlignment="1">
      <alignment vertical="center"/>
    </xf>
    <xf numFmtId="177" fontId="19" fillId="0" borderId="0" xfId="0" applyNumberFormat="1" applyFont="1" applyBorder="1" applyAlignment="1">
      <alignment vertical="center"/>
    </xf>
    <xf numFmtId="177" fontId="19" fillId="0" borderId="0" xfId="0" applyNumberFormat="1" applyFont="1" applyFill="1" applyBorder="1" applyAlignment="1">
      <alignment vertical="center"/>
    </xf>
    <xf numFmtId="177" fontId="15" fillId="0" borderId="0" xfId="0" applyNumberFormat="1" applyFont="1" applyFill="1" applyBorder="1" applyAlignment="1">
      <alignment vertical="center"/>
    </xf>
    <xf numFmtId="49" fontId="14" fillId="2" borderId="21" xfId="1" applyNumberFormat="1" applyFont="1" applyFill="1" applyBorder="1" applyAlignment="1">
      <alignment horizontal="left" vertical="center"/>
    </xf>
    <xf numFmtId="182" fontId="5" fillId="2" borderId="19" xfId="0" applyNumberFormat="1" applyFont="1" applyFill="1" applyBorder="1" applyAlignment="1">
      <alignment horizontal="center"/>
    </xf>
    <xf numFmtId="182" fontId="14" fillId="2" borderId="12" xfId="0" applyNumberFormat="1" applyFont="1" applyFill="1" applyBorder="1" applyAlignment="1">
      <alignment horizontal="right" vertical="center"/>
    </xf>
    <xf numFmtId="182" fontId="14" fillId="2" borderId="13" xfId="0" applyNumberFormat="1" applyFont="1" applyFill="1" applyBorder="1" applyAlignment="1">
      <alignment horizontal="right" vertical="center"/>
    </xf>
    <xf numFmtId="49" fontId="5" fillId="2" borderId="0" xfId="1" applyNumberFormat="1" applyFont="1" applyFill="1" applyBorder="1" applyAlignment="1">
      <alignment horizontal="left" vertical="center"/>
    </xf>
    <xf numFmtId="182" fontId="5" fillId="2" borderId="8" xfId="0" applyNumberFormat="1" applyFont="1" applyFill="1" applyBorder="1" applyAlignment="1">
      <alignment horizontal="center"/>
    </xf>
    <xf numFmtId="182" fontId="5" fillId="2" borderId="8" xfId="0" applyNumberFormat="1" applyFont="1" applyFill="1" applyBorder="1" applyAlignment="1"/>
    <xf numFmtId="49" fontId="14" fillId="2" borderId="0" xfId="1" applyNumberFormat="1" applyFont="1" applyFill="1" applyBorder="1" applyAlignment="1">
      <alignment horizontal="left" vertical="center"/>
    </xf>
    <xf numFmtId="182" fontId="17" fillId="2" borderId="12" xfId="0" applyNumberFormat="1" applyFont="1" applyFill="1" applyBorder="1" applyAlignment="1">
      <alignment horizontal="right" vertical="center"/>
    </xf>
    <xf numFmtId="182" fontId="17" fillId="2" borderId="13" xfId="0" applyNumberFormat="1" applyFont="1" applyFill="1" applyBorder="1" applyAlignment="1">
      <alignment horizontal="right" vertical="center"/>
    </xf>
    <xf numFmtId="177" fontId="14" fillId="0" borderId="1" xfId="0" applyNumberFormat="1" applyFont="1" applyBorder="1" applyAlignment="1" applyProtection="1">
      <alignment horizontal="distributed" vertical="center" justifyLastLine="1"/>
      <protection locked="0"/>
    </xf>
    <xf numFmtId="177" fontId="14" fillId="0" borderId="7" xfId="0" applyNumberFormat="1" applyFont="1" applyBorder="1" applyAlignment="1" applyProtection="1">
      <alignment horizontal="distributed" vertical="center" justifyLastLine="1"/>
      <protection locked="0"/>
    </xf>
    <xf numFmtId="49" fontId="14" fillId="0" borderId="21" xfId="1" applyNumberFormat="1" applyFont="1" applyBorder="1" applyAlignment="1" applyProtection="1">
      <alignment horizontal="left" vertical="center"/>
      <protection locked="0"/>
    </xf>
    <xf numFmtId="182" fontId="5" fillId="0" borderId="19" xfId="0" applyNumberFormat="1" applyFont="1" applyBorder="1" applyAlignment="1" applyProtection="1">
      <alignment horizontal="center"/>
      <protection locked="0"/>
    </xf>
    <xf numFmtId="182" fontId="14" fillId="0" borderId="12" xfId="0" applyNumberFormat="1" applyFont="1" applyFill="1" applyBorder="1" applyAlignment="1" applyProtection="1">
      <alignment horizontal="right" vertical="center"/>
      <protection locked="0"/>
    </xf>
    <xf numFmtId="182" fontId="14" fillId="0" borderId="13" xfId="0" applyNumberFormat="1" applyFont="1" applyFill="1" applyBorder="1" applyAlignment="1" applyProtection="1">
      <alignment horizontal="right" vertical="center"/>
      <protection locked="0"/>
    </xf>
    <xf numFmtId="49" fontId="5" fillId="0" borderId="0" xfId="1" applyNumberFormat="1" applyFont="1" applyBorder="1" applyAlignment="1" applyProtection="1">
      <alignment horizontal="left" vertical="center"/>
      <protection locked="0"/>
    </xf>
    <xf numFmtId="182" fontId="5" fillId="0" borderId="8" xfId="0" applyNumberFormat="1" applyFont="1" applyBorder="1" applyAlignment="1" applyProtection="1">
      <alignment horizontal="center"/>
      <protection locked="0"/>
    </xf>
    <xf numFmtId="49" fontId="14" fillId="0" borderId="0" xfId="1" applyNumberFormat="1" applyFont="1" applyBorder="1" applyAlignment="1" applyProtection="1">
      <alignment horizontal="left" vertical="center"/>
      <protection locked="0"/>
    </xf>
    <xf numFmtId="182" fontId="5" fillId="0" borderId="8" xfId="0" applyNumberFormat="1" applyFont="1" applyFill="1" applyBorder="1" applyAlignment="1" applyProtection="1">
      <alignment horizontal="center"/>
      <protection locked="0"/>
    </xf>
    <xf numFmtId="182" fontId="17" fillId="0" borderId="12" xfId="0" applyNumberFormat="1" applyFont="1" applyFill="1" applyBorder="1" applyAlignment="1" applyProtection="1">
      <alignment horizontal="right" vertical="center"/>
      <protection locked="0"/>
    </xf>
    <xf numFmtId="182" fontId="17" fillId="0" borderId="13" xfId="0" applyNumberFormat="1" applyFont="1" applyFill="1" applyBorder="1" applyAlignment="1" applyProtection="1">
      <alignment horizontal="right" vertical="center"/>
      <protection locked="0"/>
    </xf>
    <xf numFmtId="49" fontId="9" fillId="0" borderId="6" xfId="1" applyNumberFormat="1" applyFont="1" applyBorder="1" applyAlignment="1" applyProtection="1">
      <alignment horizontal="left" vertical="center"/>
      <protection locked="0"/>
    </xf>
    <xf numFmtId="182" fontId="5" fillId="0" borderId="9" xfId="0" applyNumberFormat="1" applyFont="1" applyFill="1" applyBorder="1" applyAlignment="1" applyProtection="1">
      <alignment horizontal="center"/>
      <protection locked="0"/>
    </xf>
    <xf numFmtId="182" fontId="14" fillId="0" borderId="16" xfId="0" applyNumberFormat="1" applyFont="1" applyFill="1" applyBorder="1" applyAlignment="1" applyProtection="1">
      <alignment horizontal="right" vertical="center"/>
      <protection locked="0"/>
    </xf>
    <xf numFmtId="182" fontId="17" fillId="0" borderId="16" xfId="0" applyNumberFormat="1" applyFont="1" applyFill="1" applyBorder="1" applyAlignment="1" applyProtection="1">
      <alignment horizontal="right" vertical="center"/>
      <protection locked="0"/>
    </xf>
    <xf numFmtId="182" fontId="17" fillId="0" borderId="17" xfId="0" applyNumberFormat="1" applyFont="1" applyFill="1" applyBorder="1" applyAlignment="1" applyProtection="1">
      <alignment horizontal="right" vertical="center"/>
      <protection locked="0"/>
    </xf>
    <xf numFmtId="177" fontId="5" fillId="0" borderId="0" xfId="0" applyNumberFormat="1" applyFont="1" applyAlignment="1" applyProtection="1">
      <alignment vertical="center"/>
      <protection locked="0"/>
    </xf>
    <xf numFmtId="182" fontId="5" fillId="3" borderId="9" xfId="0" applyNumberFormat="1" applyFont="1" applyFill="1" applyBorder="1" applyAlignment="1" applyProtection="1">
      <protection locked="0"/>
    </xf>
    <xf numFmtId="177" fontId="10" fillId="0" borderId="0" xfId="0" applyNumberFormat="1" applyFont="1" applyBorder="1" applyAlignment="1">
      <alignment vertical="center"/>
    </xf>
    <xf numFmtId="49" fontId="9" fillId="2" borderId="6" xfId="1" applyNumberFormat="1" applyFont="1" applyFill="1" applyBorder="1" applyAlignment="1">
      <alignment horizontal="left" vertical="center"/>
    </xf>
    <xf numFmtId="177" fontId="5" fillId="3" borderId="9" xfId="0" applyNumberFormat="1" applyFont="1" applyFill="1" applyBorder="1" applyAlignment="1" applyProtection="1">
      <alignment horizontal="right"/>
      <protection locked="0"/>
    </xf>
    <xf numFmtId="177" fontId="5" fillId="0" borderId="6" xfId="0" applyNumberFormat="1" applyFont="1" applyFill="1" applyBorder="1" applyAlignment="1" applyProtection="1">
      <alignment vertical="center"/>
      <protection locked="0"/>
    </xf>
    <xf numFmtId="182" fontId="17" fillId="2" borderId="16" xfId="0" applyNumberFormat="1" applyFont="1" applyFill="1" applyBorder="1" applyAlignment="1" applyProtection="1">
      <alignment horizontal="right" vertical="center"/>
    </xf>
    <xf numFmtId="182" fontId="17" fillId="2" borderId="17" xfId="0" applyNumberFormat="1" applyFont="1" applyFill="1" applyBorder="1" applyAlignment="1" applyProtection="1">
      <alignment horizontal="right" vertical="center"/>
    </xf>
    <xf numFmtId="177" fontId="19" fillId="0" borderId="6" xfId="0" applyNumberFormat="1" applyFont="1" applyFill="1" applyBorder="1" applyAlignment="1" applyProtection="1">
      <alignment vertical="center"/>
    </xf>
    <xf numFmtId="177" fontId="5" fillId="0" borderId="0" xfId="0" applyNumberFormat="1" applyFont="1" applyBorder="1" applyAlignment="1" applyProtection="1">
      <alignment vertical="center"/>
      <protection locked="0"/>
    </xf>
    <xf numFmtId="178" fontId="17" fillId="2" borderId="16" xfId="0" applyNumberFormat="1" applyFont="1" applyFill="1" applyBorder="1" applyAlignment="1" applyProtection="1">
      <alignment horizontal="right" vertical="center"/>
    </xf>
    <xf numFmtId="178" fontId="17" fillId="2" borderId="17" xfId="0" applyNumberFormat="1" applyFont="1" applyFill="1" applyBorder="1" applyAlignment="1" applyProtection="1">
      <alignment horizontal="right" vertical="center"/>
    </xf>
    <xf numFmtId="49" fontId="14" fillId="2" borderId="21" xfId="1" applyNumberFormat="1" applyFont="1" applyFill="1" applyBorder="1" applyAlignment="1" applyProtection="1">
      <alignment horizontal="left" vertical="center"/>
    </xf>
    <xf numFmtId="177" fontId="5" fillId="2" borderId="19" xfId="0" applyNumberFormat="1" applyFont="1" applyFill="1" applyBorder="1" applyAlignment="1" applyProtection="1">
      <alignment horizontal="center"/>
    </xf>
    <xf numFmtId="178" fontId="14" fillId="2" borderId="12" xfId="0" applyNumberFormat="1" applyFont="1" applyFill="1" applyBorder="1" applyAlignment="1" applyProtection="1">
      <alignment horizontal="right" vertical="center"/>
    </xf>
    <xf numFmtId="181" fontId="14" fillId="2" borderId="12" xfId="0" applyNumberFormat="1" applyFont="1" applyFill="1" applyBorder="1" applyAlignment="1" applyProtection="1">
      <alignment horizontal="right" vertical="center"/>
    </xf>
    <xf numFmtId="178" fontId="14" fillId="2" borderId="13" xfId="0" applyNumberFormat="1" applyFont="1" applyFill="1" applyBorder="1" applyAlignment="1" applyProtection="1">
      <alignment horizontal="right" vertical="center"/>
    </xf>
    <xf numFmtId="49" fontId="5" fillId="2" borderId="0" xfId="1" applyNumberFormat="1" applyFont="1" applyFill="1" applyBorder="1" applyAlignment="1" applyProtection="1">
      <alignment horizontal="left" vertical="center"/>
    </xf>
    <xf numFmtId="177" fontId="5" fillId="2" borderId="8" xfId="0" applyNumberFormat="1" applyFont="1" applyFill="1" applyBorder="1" applyAlignment="1" applyProtection="1">
      <alignment horizontal="center"/>
    </xf>
    <xf numFmtId="177" fontId="5" fillId="2" borderId="8" xfId="0" applyNumberFormat="1" applyFont="1" applyFill="1" applyBorder="1" applyAlignment="1" applyProtection="1">
      <alignment horizontal="right"/>
    </xf>
    <xf numFmtId="49" fontId="14" fillId="2" borderId="0" xfId="1" applyNumberFormat="1" applyFont="1" applyFill="1" applyBorder="1" applyAlignment="1" applyProtection="1">
      <alignment horizontal="left" vertical="center"/>
    </xf>
    <xf numFmtId="49" fontId="9" fillId="2" borderId="6" xfId="1" applyNumberFormat="1" applyFont="1" applyFill="1" applyBorder="1" applyAlignment="1" applyProtection="1">
      <alignment horizontal="left" vertical="center"/>
    </xf>
    <xf numFmtId="49" fontId="14" fillId="0" borderId="21" xfId="1" applyNumberFormat="1" applyFont="1" applyBorder="1" applyAlignment="1" applyProtection="1">
      <alignment horizontal="left" vertical="center"/>
    </xf>
    <xf numFmtId="177" fontId="5" fillId="0" borderId="19" xfId="0" applyNumberFormat="1" applyFont="1" applyBorder="1" applyAlignment="1" applyProtection="1">
      <alignment horizontal="center"/>
    </xf>
    <xf numFmtId="178" fontId="16" fillId="0" borderId="12" xfId="0" applyNumberFormat="1" applyFont="1" applyBorder="1" applyAlignment="1" applyProtection="1">
      <alignment horizontal="right" vertical="center"/>
    </xf>
    <xf numFmtId="178" fontId="14" fillId="0" borderId="12" xfId="0" applyNumberFormat="1" applyFont="1" applyFill="1" applyBorder="1" applyAlignment="1" applyProtection="1">
      <alignment horizontal="right" vertical="center"/>
    </xf>
    <xf numFmtId="181" fontId="14" fillId="0" borderId="12" xfId="0" applyNumberFormat="1" applyFont="1" applyBorder="1" applyAlignment="1" applyProtection="1">
      <alignment horizontal="right" vertical="center"/>
    </xf>
    <xf numFmtId="178" fontId="16" fillId="0" borderId="13" xfId="0" applyNumberFormat="1" applyFont="1" applyBorder="1" applyAlignment="1" applyProtection="1">
      <alignment horizontal="right" vertical="center"/>
    </xf>
    <xf numFmtId="49" fontId="5" fillId="0" borderId="0" xfId="1" applyNumberFormat="1" applyFont="1" applyBorder="1" applyAlignment="1" applyProtection="1">
      <alignment horizontal="left" vertical="center"/>
    </xf>
    <xf numFmtId="177" fontId="5" fillId="0" borderId="8" xfId="0" applyNumberFormat="1" applyFont="1" applyBorder="1" applyAlignment="1" applyProtection="1">
      <alignment horizontal="center"/>
    </xf>
    <xf numFmtId="178" fontId="14" fillId="0" borderId="12" xfId="0" applyNumberFormat="1" applyFont="1" applyBorder="1" applyAlignment="1" applyProtection="1">
      <alignment horizontal="right" vertical="center"/>
    </xf>
    <xf numFmtId="177" fontId="5" fillId="0" borderId="8" xfId="0" applyNumberFormat="1" applyFont="1" applyBorder="1" applyAlignment="1" applyProtection="1">
      <alignment horizontal="right"/>
    </xf>
    <xf numFmtId="49" fontId="14" fillId="0" borderId="0" xfId="1" applyNumberFormat="1" applyFont="1" applyBorder="1" applyAlignment="1" applyProtection="1">
      <alignment horizontal="left" vertical="center"/>
    </xf>
    <xf numFmtId="178" fontId="16" fillId="0" borderId="12" xfId="0" applyNumberFormat="1" applyFont="1" applyFill="1" applyBorder="1" applyAlignment="1" applyProtection="1">
      <alignment horizontal="right" vertical="center"/>
    </xf>
    <xf numFmtId="178" fontId="16" fillId="0" borderId="13" xfId="0" applyNumberFormat="1" applyFont="1" applyFill="1" applyBorder="1" applyAlignment="1" applyProtection="1">
      <alignment horizontal="right" vertical="center"/>
    </xf>
    <xf numFmtId="49" fontId="9" fillId="0" borderId="6" xfId="1" applyNumberFormat="1" applyFont="1" applyBorder="1" applyAlignment="1" applyProtection="1">
      <alignment horizontal="left" vertical="center"/>
    </xf>
    <xf numFmtId="177" fontId="5" fillId="0" borderId="9" xfId="0" applyNumberFormat="1" applyFont="1" applyBorder="1" applyAlignment="1" applyProtection="1">
      <alignment horizontal="right"/>
    </xf>
    <xf numFmtId="178" fontId="18" fillId="0" borderId="16" xfId="0" applyNumberFormat="1" applyFont="1" applyFill="1" applyBorder="1" applyAlignment="1" applyProtection="1">
      <alignment horizontal="right" vertical="center"/>
    </xf>
    <xf numFmtId="178" fontId="17" fillId="0" borderId="16" xfId="0" applyNumberFormat="1" applyFont="1" applyFill="1" applyBorder="1" applyAlignment="1" applyProtection="1">
      <alignment horizontal="right" vertical="center"/>
    </xf>
    <xf numFmtId="178" fontId="17" fillId="0" borderId="16" xfId="0" applyNumberFormat="1" applyFont="1" applyBorder="1" applyAlignment="1" applyProtection="1">
      <alignment horizontal="right" vertical="center"/>
    </xf>
    <xf numFmtId="178" fontId="18" fillId="0" borderId="17" xfId="0" applyNumberFormat="1" applyFont="1" applyFill="1" applyBorder="1" applyAlignment="1" applyProtection="1">
      <alignment horizontal="right" vertical="center"/>
    </xf>
    <xf numFmtId="177" fontId="2" fillId="0" borderId="0" xfId="0" applyNumberFormat="1" applyFont="1" applyAlignment="1" applyProtection="1">
      <alignment vertical="center"/>
    </xf>
    <xf numFmtId="177" fontId="12" fillId="0" borderId="0" xfId="0" applyNumberFormat="1" applyFont="1" applyAlignment="1" applyProtection="1">
      <alignment vertical="center"/>
    </xf>
    <xf numFmtId="177" fontId="5" fillId="0" borderId="0" xfId="0" applyNumberFormat="1" applyFont="1" applyAlignment="1" applyProtection="1">
      <alignment vertical="center"/>
    </xf>
    <xf numFmtId="177" fontId="5" fillId="0" borderId="0" xfId="0" applyNumberFormat="1" applyFont="1" applyBorder="1" applyAlignment="1" applyProtection="1"/>
    <xf numFmtId="177" fontId="5" fillId="0" borderId="0" xfId="0" applyNumberFormat="1" applyFont="1" applyAlignment="1" applyProtection="1"/>
    <xf numFmtId="177" fontId="14" fillId="0" borderId="0" xfId="0" applyNumberFormat="1" applyFont="1" applyBorder="1" applyAlignment="1" applyProtection="1">
      <alignment horizontal="right"/>
    </xf>
    <xf numFmtId="177" fontId="5" fillId="0" borderId="1" xfId="0" applyNumberFormat="1" applyFont="1" applyBorder="1" applyAlignment="1" applyProtection="1">
      <alignment horizontal="distributed" vertical="center" wrapText="1" justifyLastLine="1"/>
    </xf>
    <xf numFmtId="177" fontId="5" fillId="0" borderId="1" xfId="0" applyNumberFormat="1" applyFont="1" applyBorder="1" applyAlignment="1" applyProtection="1">
      <alignment horizontal="distributed" vertical="center" justifyLastLine="1"/>
    </xf>
    <xf numFmtId="177" fontId="5" fillId="0" borderId="1" xfId="0" applyNumberFormat="1" applyFont="1" applyFill="1" applyBorder="1" applyAlignment="1" applyProtection="1">
      <alignment horizontal="distributed" vertical="center" wrapText="1" justifyLastLine="1"/>
    </xf>
    <xf numFmtId="177" fontId="5" fillId="0" borderId="7" xfId="0" applyNumberFormat="1" applyFont="1" applyBorder="1" applyAlignment="1" applyProtection="1">
      <alignment horizontal="distributed" vertical="center" justifyLastLine="1"/>
    </xf>
    <xf numFmtId="177" fontId="5" fillId="0" borderId="8" xfId="0" applyNumberFormat="1" applyFont="1" applyBorder="1" applyAlignment="1" applyProtection="1"/>
    <xf numFmtId="183" fontId="14" fillId="0" borderId="12" xfId="0" applyNumberFormat="1" applyFont="1" applyFill="1" applyBorder="1" applyAlignment="1" applyProtection="1">
      <alignment horizontal="right"/>
    </xf>
    <xf numFmtId="183" fontId="14" fillId="0" borderId="12" xfId="0" applyNumberFormat="1" applyFont="1" applyFill="1" applyBorder="1" applyAlignment="1" applyProtection="1"/>
    <xf numFmtId="183" fontId="14" fillId="0" borderId="13" xfId="0" applyNumberFormat="1" applyFont="1" applyFill="1" applyBorder="1" applyAlignment="1" applyProtection="1"/>
    <xf numFmtId="183" fontId="16" fillId="0" borderId="12" xfId="0" applyNumberFormat="1" applyFont="1" applyFill="1" applyBorder="1" applyAlignment="1" applyProtection="1">
      <alignment horizontal="right"/>
    </xf>
    <xf numFmtId="183" fontId="14" fillId="0" borderId="12" xfId="0" applyNumberFormat="1" applyFont="1" applyBorder="1" applyAlignment="1" applyProtection="1"/>
    <xf numFmtId="183" fontId="16" fillId="0" borderId="12" xfId="0" applyNumberFormat="1" applyFont="1" applyFill="1" applyBorder="1" applyAlignment="1" applyProtection="1"/>
    <xf numFmtId="183" fontId="14" fillId="0" borderId="13" xfId="0" applyNumberFormat="1" applyFont="1" applyBorder="1" applyAlignment="1" applyProtection="1"/>
    <xf numFmtId="177" fontId="5" fillId="0" borderId="14" xfId="0" applyNumberFormat="1" applyFont="1" applyBorder="1" applyAlignment="1" applyProtection="1">
      <alignment horizontal="distributed"/>
    </xf>
    <xf numFmtId="177" fontId="5" fillId="0" borderId="15" xfId="0" applyNumberFormat="1" applyFont="1" applyBorder="1" applyAlignment="1" applyProtection="1">
      <alignment horizontal="right"/>
    </xf>
    <xf numFmtId="183" fontId="14" fillId="0" borderId="2" xfId="0" applyNumberFormat="1" applyFont="1" applyFill="1" applyBorder="1" applyAlignment="1" applyProtection="1">
      <alignment horizontal="right"/>
    </xf>
    <xf numFmtId="183" fontId="14" fillId="0" borderId="2" xfId="0" applyNumberFormat="1" applyFont="1" applyFill="1" applyBorder="1" applyAlignment="1" applyProtection="1"/>
    <xf numFmtId="183" fontId="14" fillId="0" borderId="4" xfId="0" applyNumberFormat="1" applyFont="1" applyFill="1" applyBorder="1" applyAlignment="1" applyProtection="1"/>
    <xf numFmtId="183" fontId="16" fillId="0" borderId="2" xfId="0" applyNumberFormat="1" applyFont="1" applyFill="1" applyBorder="1" applyAlignment="1" applyProtection="1">
      <alignment horizontal="right"/>
    </xf>
    <xf numFmtId="183" fontId="14" fillId="0" borderId="2" xfId="0" applyNumberFormat="1" applyFont="1" applyBorder="1" applyAlignment="1" applyProtection="1"/>
    <xf numFmtId="183" fontId="16" fillId="0" borderId="2" xfId="0" applyNumberFormat="1" applyFont="1" applyFill="1" applyBorder="1" applyAlignment="1" applyProtection="1"/>
    <xf numFmtId="183" fontId="14" fillId="0" borderId="4" xfId="0" applyNumberFormat="1" applyFont="1" applyBorder="1" applyAlignment="1" applyProtection="1"/>
    <xf numFmtId="177" fontId="5" fillId="0" borderId="6" xfId="0" applyNumberFormat="1" applyFont="1" applyBorder="1" applyAlignment="1" applyProtection="1">
      <alignment horizontal="distributed"/>
    </xf>
    <xf numFmtId="183" fontId="14" fillId="0" borderId="16" xfId="0" applyNumberFormat="1" applyFont="1" applyFill="1" applyBorder="1" applyAlignment="1" applyProtection="1">
      <alignment horizontal="right"/>
    </xf>
    <xf numFmtId="184" fontId="14" fillId="0" borderId="16" xfId="0" applyNumberFormat="1" applyFont="1" applyFill="1" applyBorder="1" applyAlignment="1" applyProtection="1">
      <alignment horizontal="right"/>
    </xf>
    <xf numFmtId="183" fontId="14" fillId="0" borderId="16" xfId="0" applyNumberFormat="1" applyFont="1" applyFill="1" applyBorder="1" applyAlignment="1" applyProtection="1"/>
    <xf numFmtId="184" fontId="14" fillId="0" borderId="17" xfId="0" applyNumberFormat="1" applyFont="1" applyFill="1" applyBorder="1" applyAlignment="1" applyProtection="1"/>
    <xf numFmtId="183" fontId="16" fillId="0" borderId="16" xfId="0" applyNumberFormat="1" applyFont="1" applyFill="1" applyBorder="1" applyAlignment="1" applyProtection="1">
      <alignment horizontal="right"/>
    </xf>
    <xf numFmtId="183" fontId="14" fillId="0" borderId="16" xfId="0" applyNumberFormat="1" applyFont="1" applyBorder="1" applyAlignment="1" applyProtection="1"/>
    <xf numFmtId="183" fontId="16" fillId="0" borderId="16" xfId="0" applyNumberFormat="1" applyFont="1" applyFill="1" applyBorder="1" applyAlignment="1" applyProtection="1"/>
    <xf numFmtId="183" fontId="14" fillId="0" borderId="17" xfId="0" applyNumberFormat="1" applyFont="1" applyBorder="1" applyAlignment="1" applyProtection="1"/>
    <xf numFmtId="177" fontId="10" fillId="0" borderId="0" xfId="0" applyNumberFormat="1" applyFont="1" applyBorder="1" applyAlignment="1" applyProtection="1"/>
    <xf numFmtId="177" fontId="10" fillId="0" borderId="0" xfId="0" applyNumberFormat="1" applyFont="1" applyAlignment="1" applyProtection="1"/>
    <xf numFmtId="177" fontId="10" fillId="0" borderId="0" xfId="0" applyNumberFormat="1" applyFont="1" applyFill="1" applyBorder="1" applyAlignment="1" applyProtection="1"/>
    <xf numFmtId="0" fontId="5" fillId="0" borderId="0" xfId="0" applyNumberFormat="1" applyFont="1" applyAlignment="1" applyProtection="1">
      <alignment vertical="center"/>
    </xf>
    <xf numFmtId="178" fontId="5" fillId="0" borderId="0" xfId="0" applyNumberFormat="1" applyFont="1" applyAlignment="1" applyProtection="1">
      <alignment vertical="center"/>
    </xf>
    <xf numFmtId="177" fontId="2" fillId="0" borderId="0" xfId="0" applyNumberFormat="1" applyFont="1" applyFill="1" applyAlignment="1" applyProtection="1">
      <alignment vertical="center"/>
    </xf>
    <xf numFmtId="177" fontId="12" fillId="0" borderId="0" xfId="0" applyNumberFormat="1" applyFont="1" applyFill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Alignment="1" applyProtection="1">
      <alignment vertical="center"/>
    </xf>
    <xf numFmtId="177" fontId="5" fillId="0" borderId="0" xfId="0" applyNumberFormat="1" applyFont="1" applyFill="1" applyBorder="1" applyAlignment="1" applyProtection="1"/>
    <xf numFmtId="177" fontId="14" fillId="0" borderId="0" xfId="0" applyNumberFormat="1" applyFont="1" applyFill="1" applyBorder="1" applyAlignment="1" applyProtection="1">
      <alignment horizontal="right"/>
    </xf>
    <xf numFmtId="177" fontId="5" fillId="0" borderId="1" xfId="0" applyNumberFormat="1" applyFont="1" applyFill="1" applyBorder="1" applyAlignment="1" applyProtection="1">
      <alignment horizontal="distributed" vertical="center" justifyLastLine="1"/>
    </xf>
    <xf numFmtId="177" fontId="5" fillId="0" borderId="7" xfId="0" applyNumberFormat="1" applyFont="1" applyFill="1" applyBorder="1" applyAlignment="1" applyProtection="1">
      <alignment horizontal="distributed" vertical="center" justifyLastLine="1"/>
    </xf>
    <xf numFmtId="177" fontId="5" fillId="0" borderId="0" xfId="0" applyNumberFormat="1" applyFont="1" applyAlignment="1" applyProtection="1">
      <alignment horizontal="distributed"/>
    </xf>
    <xf numFmtId="178" fontId="17" fillId="0" borderId="12" xfId="0" applyNumberFormat="1" applyFont="1" applyFill="1" applyBorder="1" applyAlignment="1" applyProtection="1">
      <alignment horizontal="right"/>
    </xf>
    <xf numFmtId="178" fontId="17" fillId="0" borderId="13" xfId="0" applyNumberFormat="1" applyFont="1" applyFill="1" applyBorder="1" applyAlignment="1" applyProtection="1">
      <alignment horizontal="right"/>
    </xf>
    <xf numFmtId="178" fontId="19" fillId="0" borderId="12" xfId="0" applyNumberFormat="1" applyFont="1" applyFill="1" applyBorder="1" applyAlignment="1" applyProtection="1">
      <alignment horizontal="right"/>
    </xf>
    <xf numFmtId="178" fontId="5" fillId="0" borderId="12" xfId="0" applyNumberFormat="1" applyFont="1" applyFill="1" applyBorder="1" applyAlignment="1" applyProtection="1">
      <alignment horizontal="right"/>
    </xf>
    <xf numFmtId="178" fontId="5" fillId="0" borderId="12" xfId="0" applyNumberFormat="1" applyFont="1" applyBorder="1" applyAlignment="1" applyProtection="1">
      <alignment horizontal="right"/>
    </xf>
    <xf numFmtId="178" fontId="5" fillId="0" borderId="13" xfId="0" applyNumberFormat="1" applyFont="1" applyBorder="1" applyAlignment="1" applyProtection="1">
      <alignment horizontal="right"/>
    </xf>
    <xf numFmtId="178" fontId="14" fillId="0" borderId="12" xfId="0" applyNumberFormat="1" applyFont="1" applyFill="1" applyBorder="1" applyAlignment="1" applyProtection="1">
      <alignment horizontal="right"/>
    </xf>
    <xf numFmtId="178" fontId="14" fillId="0" borderId="13" xfId="0" applyNumberFormat="1" applyFont="1" applyFill="1" applyBorder="1" applyAlignment="1" applyProtection="1">
      <alignment horizontal="right"/>
    </xf>
    <xf numFmtId="178" fontId="5" fillId="0" borderId="13" xfId="0" applyNumberFormat="1" applyFont="1" applyFill="1" applyBorder="1" applyAlignment="1" applyProtection="1">
      <alignment horizontal="right"/>
    </xf>
    <xf numFmtId="178" fontId="14" fillId="0" borderId="16" xfId="0" applyNumberFormat="1" applyFont="1" applyFill="1" applyBorder="1" applyAlignment="1" applyProtection="1">
      <alignment horizontal="right"/>
    </xf>
    <xf numFmtId="178" fontId="14" fillId="0" borderId="17" xfId="0" applyNumberFormat="1" applyFont="1" applyFill="1" applyBorder="1" applyAlignment="1" applyProtection="1">
      <alignment horizontal="right"/>
    </xf>
    <xf numFmtId="178" fontId="19" fillId="0" borderId="16" xfId="0" applyNumberFormat="1" applyFont="1" applyFill="1" applyBorder="1" applyAlignment="1" applyProtection="1">
      <alignment horizontal="right"/>
    </xf>
    <xf numFmtId="178" fontId="5" fillId="0" borderId="16" xfId="0" applyNumberFormat="1" applyFont="1" applyFill="1" applyBorder="1" applyAlignment="1" applyProtection="1">
      <alignment horizontal="right"/>
    </xf>
    <xf numFmtId="178" fontId="5" fillId="0" borderId="16" xfId="0" applyNumberFormat="1" applyFont="1" applyBorder="1" applyAlignment="1" applyProtection="1">
      <alignment horizontal="right"/>
    </xf>
    <xf numFmtId="178" fontId="5" fillId="0" borderId="17" xfId="0" applyNumberFormat="1" applyFont="1" applyBorder="1" applyAlignment="1" applyProtection="1">
      <alignment horizontal="right"/>
    </xf>
    <xf numFmtId="177" fontId="10" fillId="0" borderId="0" xfId="0" applyNumberFormat="1" applyFont="1" applyFill="1" applyBorder="1" applyAlignment="1" applyProtection="1">
      <alignment vertical="center"/>
    </xf>
    <xf numFmtId="177" fontId="10" fillId="0" borderId="0" xfId="0" applyNumberFormat="1" applyFont="1" applyFill="1" applyAlignment="1" applyProtection="1">
      <alignment vertical="center"/>
    </xf>
    <xf numFmtId="0" fontId="5" fillId="0" borderId="0" xfId="0" applyNumberFormat="1" applyFont="1" applyFill="1" applyAlignment="1" applyProtection="1">
      <alignment vertical="center"/>
    </xf>
    <xf numFmtId="176" fontId="23" fillId="0" borderId="0" xfId="0" applyNumberFormat="1" applyFont="1" applyFill="1" applyAlignment="1" applyProtection="1"/>
    <xf numFmtId="176" fontId="11" fillId="0" borderId="0" xfId="0" applyNumberFormat="1" applyFont="1" applyFill="1" applyAlignment="1" applyProtection="1">
      <alignment horizontal="center"/>
    </xf>
    <xf numFmtId="176" fontId="5" fillId="0" borderId="0" xfId="0" applyNumberFormat="1" applyFont="1" applyFill="1" applyAlignment="1" applyProtection="1"/>
    <xf numFmtId="176" fontId="5" fillId="0" borderId="0" xfId="0" applyNumberFormat="1" applyFont="1" applyFill="1" applyBorder="1" applyAlignment="1" applyProtection="1"/>
    <xf numFmtId="176" fontId="14" fillId="0" borderId="0" xfId="0" applyNumberFormat="1" applyFont="1" applyFill="1" applyBorder="1" applyAlignment="1" applyProtection="1">
      <alignment horizontal="right"/>
    </xf>
    <xf numFmtId="176" fontId="5" fillId="0" borderId="3" xfId="0" applyNumberFormat="1" applyFont="1" applyFill="1" applyBorder="1" applyAlignment="1" applyProtection="1">
      <alignment horizontal="distributed" vertical="center" justifyLastLine="1"/>
    </xf>
    <xf numFmtId="176" fontId="5" fillId="0" borderId="5" xfId="0" applyNumberFormat="1" applyFont="1" applyFill="1" applyBorder="1" applyAlignment="1" applyProtection="1">
      <alignment horizontal="distributed" vertical="center" justifyLastLine="1"/>
    </xf>
    <xf numFmtId="176" fontId="7" fillId="0" borderId="2" xfId="0" applyNumberFormat="1" applyFont="1" applyFill="1" applyBorder="1" applyAlignment="1" applyProtection="1">
      <alignment horizontal="distributed" vertical="center" justifyLastLine="1"/>
    </xf>
    <xf numFmtId="176" fontId="7" fillId="0" borderId="1" xfId="0" applyNumberFormat="1" applyFont="1" applyFill="1" applyBorder="1" applyAlignment="1" applyProtection="1">
      <alignment horizontal="distributed" vertical="center" justifyLastLine="1"/>
    </xf>
    <xf numFmtId="176" fontId="7" fillId="0" borderId="4" xfId="0" applyNumberFormat="1" applyFont="1" applyFill="1" applyBorder="1" applyAlignment="1" applyProtection="1">
      <alignment horizontal="distributed" vertical="center" justifyLastLine="1"/>
    </xf>
    <xf numFmtId="176" fontId="14" fillId="0" borderId="0" xfId="0" applyNumberFormat="1" applyFont="1" applyFill="1" applyAlignment="1" applyProtection="1">
      <alignment horizontal="right" vertical="center"/>
    </xf>
    <xf numFmtId="176" fontId="9" fillId="0" borderId="0" xfId="0" applyNumberFormat="1" applyFont="1" applyFill="1" applyAlignment="1" applyProtection="1">
      <alignment vertical="center"/>
    </xf>
    <xf numFmtId="176" fontId="14" fillId="0" borderId="0" xfId="0" applyNumberFormat="1" applyFont="1" applyFill="1" applyAlignment="1" applyProtection="1">
      <alignment horizontal="right"/>
    </xf>
    <xf numFmtId="180" fontId="14" fillId="0" borderId="0" xfId="0" applyNumberFormat="1" applyFont="1" applyFill="1" applyAlignment="1" applyProtection="1">
      <alignment horizontal="right"/>
    </xf>
    <xf numFmtId="188" fontId="5" fillId="0" borderId="13" xfId="0" applyNumberFormat="1" applyFont="1" applyFill="1" applyBorder="1" applyAlignment="1" applyProtection="1">
      <alignment horizontal="right"/>
    </xf>
    <xf numFmtId="187" fontId="5" fillId="0" borderId="0" xfId="0" applyNumberFormat="1" applyFont="1" applyFill="1" applyBorder="1" applyAlignment="1" applyProtection="1"/>
    <xf numFmtId="176" fontId="14" fillId="0" borderId="8" xfId="0" applyNumberFormat="1" applyFont="1" applyBorder="1" applyAlignment="1" applyProtection="1">
      <alignment horizontal="right"/>
    </xf>
    <xf numFmtId="176" fontId="14" fillId="0" borderId="0" xfId="0" applyNumberFormat="1" applyFont="1" applyAlignment="1" applyProtection="1">
      <alignment horizontal="right"/>
    </xf>
    <xf numFmtId="179" fontId="5" fillId="0" borderId="13" xfId="0" applyNumberFormat="1" applyFont="1" applyFill="1" applyBorder="1" applyAlignment="1" applyProtection="1"/>
    <xf numFmtId="176" fontId="14" fillId="0" borderId="6" xfId="0" applyNumberFormat="1" applyFont="1" applyFill="1" applyBorder="1" applyAlignment="1" applyProtection="1">
      <alignment horizontal="right"/>
    </xf>
    <xf numFmtId="176" fontId="14" fillId="0" borderId="6" xfId="0" applyNumberFormat="1" applyFont="1" applyBorder="1" applyAlignment="1" applyProtection="1">
      <alignment horizontal="right"/>
    </xf>
    <xf numFmtId="176" fontId="14" fillId="0" borderId="9" xfId="0" applyNumberFormat="1" applyFont="1" applyBorder="1" applyAlignment="1" applyProtection="1">
      <alignment horizontal="right"/>
    </xf>
    <xf numFmtId="179" fontId="5" fillId="0" borderId="17" xfId="0" applyNumberFormat="1" applyFont="1" applyFill="1" applyBorder="1" applyAlignment="1" applyProtection="1"/>
    <xf numFmtId="176" fontId="5" fillId="0" borderId="6" xfId="0" applyNumberFormat="1" applyFont="1" applyFill="1" applyBorder="1" applyAlignment="1" applyProtection="1"/>
    <xf numFmtId="187" fontId="5" fillId="0" borderId="6" xfId="0" applyNumberFormat="1" applyFont="1" applyFill="1" applyBorder="1" applyAlignment="1" applyProtection="1"/>
    <xf numFmtId="176" fontId="10" fillId="0" borderId="0" xfId="0" applyNumberFormat="1" applyFont="1" applyFill="1" applyBorder="1" applyAlignment="1" applyProtection="1"/>
    <xf numFmtId="177" fontId="5" fillId="0" borderId="0" xfId="0" applyNumberFormat="1" applyFont="1" applyBorder="1" applyAlignment="1" applyProtection="1">
      <alignment vertical="center"/>
    </xf>
    <xf numFmtId="177" fontId="10" fillId="0" borderId="0" xfId="0" applyNumberFormat="1" applyFont="1" applyAlignment="1" applyProtection="1">
      <alignment horizontal="center"/>
    </xf>
    <xf numFmtId="177" fontId="10" fillId="0" borderId="0" xfId="0" applyNumberFormat="1" applyFont="1" applyBorder="1" applyAlignment="1" applyProtection="1">
      <alignment vertical="center"/>
    </xf>
    <xf numFmtId="177" fontId="10" fillId="0" borderId="0" xfId="0" applyNumberFormat="1" applyFont="1" applyAlignment="1" applyProtection="1">
      <alignment vertical="center"/>
    </xf>
    <xf numFmtId="177" fontId="5" fillId="0" borderId="7" xfId="0" applyNumberFormat="1" applyFont="1" applyBorder="1" applyAlignment="1" applyProtection="1">
      <alignment horizontal="centerContinuous" vertical="center"/>
    </xf>
    <xf numFmtId="177" fontId="5" fillId="0" borderId="18" xfId="0" applyNumberFormat="1" applyFont="1" applyBorder="1" applyAlignment="1" applyProtection="1">
      <alignment horizontal="centerContinuous" vertical="center"/>
    </xf>
    <xf numFmtId="177" fontId="5" fillId="0" borderId="19" xfId="0" applyNumberFormat="1" applyFont="1" applyBorder="1" applyAlignment="1" applyProtection="1">
      <alignment horizontal="centerContinuous" vertical="center"/>
    </xf>
    <xf numFmtId="177" fontId="5" fillId="0" borderId="20" xfId="0" applyNumberFormat="1" applyFont="1" applyBorder="1" applyAlignment="1" applyProtection="1">
      <alignment horizontal="centerContinuous" vertical="center"/>
    </xf>
    <xf numFmtId="49" fontId="14" fillId="0" borderId="8" xfId="1" applyNumberFormat="1" applyFont="1" applyFill="1" applyBorder="1" applyAlignment="1" applyProtection="1">
      <alignment horizontal="left" vertical="center"/>
    </xf>
    <xf numFmtId="178" fontId="14" fillId="2" borderId="13" xfId="0" applyNumberFormat="1" applyFont="1" applyFill="1" applyBorder="1" applyAlignment="1" applyProtection="1">
      <alignment vertical="center"/>
    </xf>
    <xf numFmtId="185" fontId="14" fillId="2" borderId="8" xfId="0" applyNumberFormat="1" applyFont="1" applyFill="1" applyBorder="1" applyAlignment="1" applyProtection="1">
      <alignment horizontal="right" vertical="center"/>
    </xf>
    <xf numFmtId="178" fontId="14" fillId="2" borderId="26" xfId="0" applyNumberFormat="1" applyFont="1" applyFill="1" applyBorder="1" applyAlignment="1" applyProtection="1">
      <alignment vertical="center"/>
    </xf>
    <xf numFmtId="185" fontId="14" fillId="2" borderId="19" xfId="0" applyNumberFormat="1" applyFont="1" applyFill="1" applyBorder="1" applyAlignment="1" applyProtection="1">
      <alignment horizontal="right" vertical="center"/>
    </xf>
    <xf numFmtId="177" fontId="14" fillId="2" borderId="0" xfId="0" applyNumberFormat="1" applyFont="1" applyFill="1" applyAlignment="1" applyProtection="1">
      <alignment horizontal="right" vertical="center"/>
    </xf>
    <xf numFmtId="49" fontId="5" fillId="0" borderId="8" xfId="1" applyNumberFormat="1" applyFont="1" applyFill="1" applyBorder="1" applyAlignment="1" applyProtection="1">
      <alignment horizontal="left" vertical="center"/>
    </xf>
    <xf numFmtId="178" fontId="14" fillId="2" borderId="8" xfId="0" applyNumberFormat="1" applyFont="1" applyFill="1" applyBorder="1" applyAlignment="1" applyProtection="1">
      <alignment horizontal="right" vertical="center"/>
    </xf>
    <xf numFmtId="177" fontId="14" fillId="2" borderId="8" xfId="0" applyNumberFormat="1" applyFont="1" applyFill="1" applyBorder="1" applyAlignment="1" applyProtection="1">
      <alignment horizontal="right" vertical="center"/>
    </xf>
    <xf numFmtId="177" fontId="5" fillId="0" borderId="0" xfId="0" applyNumberFormat="1" applyFont="1" applyFill="1" applyBorder="1" applyAlignment="1" applyProtection="1">
      <alignment horizontal="right"/>
    </xf>
    <xf numFmtId="186" fontId="14" fillId="2" borderId="13" xfId="0" applyNumberFormat="1" applyFont="1" applyFill="1" applyBorder="1" applyAlignment="1" applyProtection="1">
      <alignment vertical="center"/>
    </xf>
    <xf numFmtId="49" fontId="9" fillId="0" borderId="8" xfId="1" applyNumberFormat="1" applyFont="1" applyFill="1" applyBorder="1" applyAlignment="1" applyProtection="1">
      <alignment horizontal="left" vertical="center"/>
    </xf>
    <xf numFmtId="178" fontId="17" fillId="0" borderId="13" xfId="0" applyNumberFormat="1" applyFont="1" applyFill="1" applyBorder="1" applyAlignment="1" applyProtection="1">
      <alignment vertical="center"/>
    </xf>
    <xf numFmtId="49" fontId="14" fillId="0" borderId="0" xfId="0" applyNumberFormat="1" applyFont="1" applyBorder="1" applyAlignment="1" applyProtection="1">
      <alignment vertical="center"/>
    </xf>
    <xf numFmtId="178" fontId="14" fillId="0" borderId="8" xfId="0" applyNumberFormat="1" applyFont="1" applyFill="1" applyBorder="1" applyAlignment="1" applyProtection="1">
      <alignment horizontal="right" vertical="center"/>
    </xf>
    <xf numFmtId="177" fontId="14" fillId="0" borderId="8" xfId="0" applyNumberFormat="1" applyFont="1" applyFill="1" applyBorder="1" applyAlignment="1" applyProtection="1">
      <alignment horizontal="right" vertical="center"/>
    </xf>
    <xf numFmtId="177" fontId="14" fillId="0" borderId="0" xfId="0" applyNumberFormat="1" applyFont="1" applyFill="1" applyBorder="1" applyAlignment="1" applyProtection="1">
      <alignment horizontal="right" vertical="center"/>
    </xf>
    <xf numFmtId="178" fontId="14" fillId="0" borderId="0" xfId="0" applyNumberFormat="1" applyFont="1" applyFill="1" applyBorder="1" applyAlignment="1" applyProtection="1">
      <alignment horizontal="right" vertical="center"/>
    </xf>
    <xf numFmtId="49" fontId="14" fillId="0" borderId="6" xfId="0" applyNumberFormat="1" applyFont="1" applyBorder="1" applyAlignment="1" applyProtection="1">
      <alignment horizontal="center" vertical="center"/>
    </xf>
    <xf numFmtId="178" fontId="14" fillId="0" borderId="6" xfId="0" applyNumberFormat="1" applyFont="1" applyFill="1" applyBorder="1" applyAlignment="1" applyProtection="1">
      <alignment horizontal="right" vertical="center"/>
    </xf>
    <xf numFmtId="177" fontId="10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vertical="center"/>
      <protection locked="0"/>
    </xf>
    <xf numFmtId="178" fontId="14" fillId="0" borderId="13" xfId="0" applyNumberFormat="1" applyFont="1" applyFill="1" applyBorder="1" applyAlignment="1" applyProtection="1">
      <alignment vertical="center"/>
    </xf>
    <xf numFmtId="178" fontId="42" fillId="0" borderId="13" xfId="46" applyNumberFormat="1" applyFont="1" applyFill="1" applyBorder="1" applyAlignment="1" applyProtection="1">
      <alignment vertical="center"/>
      <protection locked="0"/>
    </xf>
    <xf numFmtId="178" fontId="17" fillId="0" borderId="8" xfId="0" applyNumberFormat="1" applyFont="1" applyFill="1" applyBorder="1" applyAlignment="1" applyProtection="1">
      <alignment horizontal="right" vertical="center"/>
      <protection locked="0"/>
    </xf>
    <xf numFmtId="177" fontId="17" fillId="0" borderId="8" xfId="0" applyNumberFormat="1" applyFont="1" applyFill="1" applyBorder="1" applyAlignment="1" applyProtection="1">
      <alignment horizontal="right" vertical="center"/>
      <protection locked="0"/>
    </xf>
    <xf numFmtId="178" fontId="14" fillId="0" borderId="13" xfId="0" applyNumberFormat="1" applyFont="1" applyFill="1" applyBorder="1" applyAlignment="1" applyProtection="1">
      <alignment vertical="center"/>
      <protection locked="0"/>
    </xf>
    <xf numFmtId="178" fontId="17" fillId="0" borderId="13" xfId="0" applyNumberFormat="1" applyFont="1" applyFill="1" applyBorder="1" applyAlignment="1" applyProtection="1">
      <alignment vertical="center"/>
      <protection locked="0"/>
    </xf>
    <xf numFmtId="177" fontId="14" fillId="0" borderId="0" xfId="0" applyNumberFormat="1" applyFont="1" applyFill="1" applyAlignment="1" applyProtection="1">
      <alignment horizontal="right" vertical="center"/>
      <protection locked="0"/>
    </xf>
    <xf numFmtId="178" fontId="14" fillId="0" borderId="8" xfId="0" applyNumberFormat="1" applyFont="1" applyFill="1" applyBorder="1" applyAlignment="1" applyProtection="1">
      <alignment horizontal="right" vertical="center"/>
      <protection locked="0"/>
    </xf>
    <xf numFmtId="177" fontId="14" fillId="0" borderId="0" xfId="0" applyNumberFormat="1" applyFont="1" applyFill="1" applyAlignment="1" applyProtection="1">
      <alignment horizontal="right" vertical="center"/>
    </xf>
    <xf numFmtId="0" fontId="42" fillId="0" borderId="13" xfId="46" applyNumberFormat="1" applyFont="1" applyFill="1" applyBorder="1" applyAlignment="1" applyProtection="1">
      <alignment vertical="center"/>
      <protection locked="0"/>
    </xf>
    <xf numFmtId="178" fontId="14" fillId="0" borderId="0" xfId="0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 applyFill="1" applyBorder="1" applyAlignment="1" applyProtection="1">
      <alignment horizontal="right" vertical="center"/>
      <protection locked="0"/>
    </xf>
    <xf numFmtId="0" fontId="22" fillId="0" borderId="6" xfId="0" applyFont="1" applyFill="1" applyBorder="1" applyAlignment="1" applyProtection="1">
      <alignment horizontal="right" vertical="center"/>
      <protection locked="0"/>
    </xf>
    <xf numFmtId="178" fontId="14" fillId="0" borderId="17" xfId="0" applyNumberFormat="1" applyFont="1" applyFill="1" applyBorder="1" applyAlignment="1" applyProtection="1">
      <alignment vertical="center"/>
      <protection locked="0"/>
    </xf>
    <xf numFmtId="178" fontId="14" fillId="0" borderId="6" xfId="0" applyNumberFormat="1" applyFont="1" applyFill="1" applyBorder="1" applyAlignment="1" applyProtection="1">
      <alignment horizontal="right" vertical="center"/>
      <protection locked="0"/>
    </xf>
    <xf numFmtId="177" fontId="14" fillId="0" borderId="6" xfId="0" applyNumberFormat="1" applyFont="1" applyFill="1" applyBorder="1" applyAlignment="1" applyProtection="1">
      <alignment horizontal="right" vertical="center"/>
    </xf>
    <xf numFmtId="177" fontId="10" fillId="0" borderId="0" xfId="0" applyNumberFormat="1" applyFont="1" applyFill="1" applyBorder="1" applyAlignment="1" applyProtection="1">
      <alignment vertical="center"/>
      <protection locked="0"/>
    </xf>
    <xf numFmtId="177" fontId="10" fillId="0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ill="1" applyBorder="1" applyAlignment="1" applyProtection="1">
      <alignment vertical="center"/>
      <protection locked="0"/>
    </xf>
    <xf numFmtId="177" fontId="5" fillId="0" borderId="11" xfId="0" applyNumberFormat="1" applyFont="1" applyBorder="1" applyAlignment="1" applyProtection="1">
      <alignment horizontal="distributed" vertical="center" justifyLastLine="1"/>
    </xf>
    <xf numFmtId="177" fontId="5" fillId="0" borderId="23" xfId="0" applyNumberFormat="1" applyFont="1" applyBorder="1" applyAlignment="1" applyProtection="1">
      <alignment horizontal="distributed" vertical="center" justifyLastLine="1"/>
    </xf>
    <xf numFmtId="177" fontId="5" fillId="0" borderId="22" xfId="0" applyNumberFormat="1" applyFont="1" applyBorder="1" applyAlignment="1" applyProtection="1">
      <alignment horizontal="distributed" vertical="center" wrapText="1" justifyLastLine="1"/>
    </xf>
    <xf numFmtId="177" fontId="5" fillId="0" borderId="14" xfId="0" applyNumberFormat="1" applyFont="1" applyBorder="1" applyAlignment="1" applyProtection="1">
      <alignment horizontal="distributed" vertical="center" justifyLastLine="1"/>
    </xf>
    <xf numFmtId="177" fontId="5" fillId="0" borderId="24" xfId="0" applyNumberFormat="1" applyFont="1" applyBorder="1" applyAlignment="1" applyProtection="1">
      <alignment horizontal="distributed" vertical="center" justifyLastLine="1"/>
    </xf>
    <xf numFmtId="178" fontId="42" fillId="0" borderId="13" xfId="46" applyNumberFormat="1" applyFont="1" applyFill="1" applyBorder="1" applyAlignment="1" applyProtection="1">
      <alignment vertical="center"/>
      <protection locked="0"/>
    </xf>
    <xf numFmtId="0" fontId="43" fillId="0" borderId="13" xfId="46" applyFont="1" applyFill="1" applyBorder="1" applyAlignment="1" applyProtection="1">
      <alignment vertical="center"/>
      <protection locked="0"/>
    </xf>
    <xf numFmtId="0" fontId="43" fillId="0" borderId="17" xfId="46" applyFont="1" applyFill="1" applyBorder="1" applyAlignment="1" applyProtection="1">
      <alignment vertical="center"/>
      <protection locked="0"/>
    </xf>
    <xf numFmtId="177" fontId="23" fillId="0" borderId="0" xfId="0" applyNumberFormat="1" applyFont="1" applyAlignment="1" applyProtection="1"/>
    <xf numFmtId="0" fontId="23" fillId="0" borderId="0" xfId="0" applyFont="1" applyAlignment="1" applyProtection="1"/>
    <xf numFmtId="178" fontId="14" fillId="0" borderId="13" xfId="0" applyNumberFormat="1" applyFont="1" applyFill="1" applyBorder="1" applyAlignment="1" applyProtection="1">
      <alignment vertical="center"/>
    </xf>
    <xf numFmtId="178" fontId="14" fillId="0" borderId="17" xfId="0" applyNumberFormat="1" applyFont="1" applyFill="1" applyBorder="1" applyAlignment="1" applyProtection="1">
      <alignment vertical="center"/>
    </xf>
    <xf numFmtId="177" fontId="5" fillId="0" borderId="25" xfId="0" applyNumberFormat="1" applyFont="1" applyFill="1" applyBorder="1" applyAlignment="1">
      <alignment horizontal="distributed" vertical="center" justifyLastLine="1"/>
    </xf>
    <xf numFmtId="177" fontId="5" fillId="0" borderId="2" xfId="0" applyNumberFormat="1" applyFont="1" applyFill="1" applyBorder="1" applyAlignment="1">
      <alignment horizontal="distributed" vertical="center" justifyLastLine="1"/>
    </xf>
    <xf numFmtId="177" fontId="14" fillId="0" borderId="26" xfId="0" applyNumberFormat="1" applyFont="1" applyFill="1" applyBorder="1" applyAlignment="1">
      <alignment horizontal="distributed" vertical="center" justifyLastLine="1"/>
    </xf>
    <xf numFmtId="177" fontId="14" fillId="0" borderId="4" xfId="0" applyNumberFormat="1" applyFont="1" applyFill="1" applyBorder="1" applyAlignment="1">
      <alignment horizontal="distributed" vertical="center" justifyLastLine="1"/>
    </xf>
    <xf numFmtId="177" fontId="5" fillId="0" borderId="22" xfId="0" applyNumberFormat="1" applyFont="1" applyFill="1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177" fontId="5" fillId="0" borderId="5" xfId="0" applyNumberFormat="1" applyFont="1" applyFill="1" applyBorder="1" applyAlignment="1">
      <alignment horizontal="distributed" vertical="center" justifyLastLine="1"/>
    </xf>
    <xf numFmtId="177" fontId="5" fillId="0" borderId="27" xfId="0" applyNumberFormat="1" applyFont="1" applyFill="1" applyBorder="1" applyAlignment="1">
      <alignment horizontal="distributed" vertical="center" justifyLastLine="1"/>
    </xf>
    <xf numFmtId="177" fontId="14" fillId="0" borderId="25" xfId="0" applyNumberFormat="1" applyFont="1" applyFill="1" applyBorder="1" applyAlignment="1">
      <alignment horizontal="distributed" vertical="center" justifyLastLine="1"/>
    </xf>
    <xf numFmtId="177" fontId="14" fillId="0" borderId="2" xfId="0" applyNumberFormat="1" applyFont="1" applyFill="1" applyBorder="1" applyAlignment="1">
      <alignment horizontal="distributed" vertical="center" justifyLastLine="1"/>
    </xf>
    <xf numFmtId="177" fontId="5" fillId="0" borderId="25" xfId="0" applyNumberFormat="1" applyFont="1" applyFill="1" applyBorder="1" applyAlignment="1">
      <alignment horizontal="distributed" vertical="center" wrapText="1" justifyLastLine="1"/>
    </xf>
    <xf numFmtId="177" fontId="5" fillId="0" borderId="2" xfId="0" applyNumberFormat="1" applyFont="1" applyFill="1" applyBorder="1" applyAlignment="1">
      <alignment horizontal="distributed" vertical="center" wrapText="1" justifyLastLine="1"/>
    </xf>
    <xf numFmtId="177" fontId="5" fillId="0" borderId="7" xfId="0" applyNumberFormat="1" applyFont="1" applyFill="1" applyBorder="1" applyAlignment="1">
      <alignment horizontal="distributed" vertical="center" justifyLastLine="1"/>
    </xf>
    <xf numFmtId="177" fontId="5" fillId="0" borderId="18" xfId="0" applyNumberFormat="1" applyFont="1" applyFill="1" applyBorder="1" applyAlignment="1">
      <alignment horizontal="distributed" vertical="center" justifyLastLine="1"/>
    </xf>
    <xf numFmtId="0" fontId="2" fillId="0" borderId="27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177" fontId="5" fillId="0" borderId="11" xfId="0" applyNumberFormat="1" applyFont="1" applyBorder="1" applyAlignment="1" applyProtection="1">
      <alignment horizontal="center" vertical="center"/>
      <protection locked="0"/>
    </xf>
    <xf numFmtId="177" fontId="5" fillId="0" borderId="23" xfId="0" applyNumberFormat="1" applyFont="1" applyBorder="1" applyAlignment="1" applyProtection="1">
      <alignment horizontal="center" vertical="center"/>
      <protection locked="0"/>
    </xf>
    <xf numFmtId="177" fontId="5" fillId="0" borderId="11" xfId="0" applyNumberFormat="1" applyFont="1" applyBorder="1" applyAlignment="1" applyProtection="1">
      <alignment horizontal="distributed" vertical="center" justifyLastLine="1"/>
      <protection locked="0"/>
    </xf>
    <xf numFmtId="177" fontId="5" fillId="0" borderId="23" xfId="0" applyNumberFormat="1" applyFont="1" applyBorder="1" applyAlignment="1" applyProtection="1">
      <alignment horizontal="distributed" vertical="center" justifyLastLine="1"/>
      <protection locked="0"/>
    </xf>
    <xf numFmtId="177" fontId="5" fillId="0" borderId="22" xfId="0" applyNumberFormat="1" applyFont="1" applyBorder="1" applyAlignment="1">
      <alignment horizontal="distributed" vertical="center" justifyLastLine="1"/>
    </xf>
    <xf numFmtId="177" fontId="5" fillId="0" borderId="27" xfId="0" applyNumberFormat="1" applyFont="1" applyBorder="1" applyAlignment="1">
      <alignment horizontal="distributed" vertical="center" justifyLastLine="1"/>
    </xf>
    <xf numFmtId="177" fontId="5" fillId="0" borderId="14" xfId="0" applyNumberFormat="1" applyFont="1" applyBorder="1" applyAlignment="1">
      <alignment horizontal="distributed" vertical="center" justifyLastLine="1"/>
    </xf>
    <xf numFmtId="177" fontId="5" fillId="0" borderId="15" xfId="0" applyNumberFormat="1" applyFont="1" applyBorder="1" applyAlignment="1">
      <alignment horizontal="distributed" vertical="center" justifyLastLine="1"/>
    </xf>
    <xf numFmtId="177" fontId="5" fillId="0" borderId="11" xfId="0" applyNumberFormat="1" applyFont="1" applyBorder="1" applyAlignment="1">
      <alignment horizontal="center" vertical="center"/>
    </xf>
    <xf numFmtId="177" fontId="5" fillId="0" borderId="23" xfId="0" applyNumberFormat="1" applyFont="1" applyBorder="1" applyAlignment="1">
      <alignment horizontal="center" vertical="center"/>
    </xf>
    <xf numFmtId="177" fontId="5" fillId="0" borderId="24" xfId="0" applyNumberFormat="1" applyFont="1" applyBorder="1" applyAlignment="1">
      <alignment horizontal="center" vertical="center"/>
    </xf>
    <xf numFmtId="177" fontId="5" fillId="0" borderId="11" xfId="0" applyNumberFormat="1" applyFont="1" applyBorder="1" applyAlignment="1">
      <alignment horizontal="distributed" vertical="center" justifyLastLine="1"/>
    </xf>
    <xf numFmtId="177" fontId="5" fillId="0" borderId="23" xfId="0" applyNumberFormat="1" applyFont="1" applyBorder="1" applyAlignment="1">
      <alignment horizontal="distributed" vertical="center" justifyLastLine="1"/>
    </xf>
    <xf numFmtId="177" fontId="5" fillId="0" borderId="3" xfId="0" applyNumberFormat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177" fontId="5" fillId="0" borderId="22" xfId="0" applyNumberFormat="1" applyFont="1" applyBorder="1" applyAlignment="1" applyProtection="1">
      <alignment horizontal="distributed" vertical="center" justifyLastLine="1"/>
      <protection locked="0"/>
    </xf>
    <xf numFmtId="177" fontId="5" fillId="0" borderId="27" xfId="0" applyNumberFormat="1" applyFont="1" applyBorder="1" applyAlignment="1" applyProtection="1">
      <alignment horizontal="distributed" vertical="center" justifyLastLine="1"/>
      <protection locked="0"/>
    </xf>
    <xf numFmtId="177" fontId="5" fillId="0" borderId="14" xfId="0" applyNumberFormat="1" applyFont="1" applyBorder="1" applyAlignment="1" applyProtection="1">
      <alignment horizontal="distributed" vertical="center" justifyLastLine="1"/>
      <protection locked="0"/>
    </xf>
    <xf numFmtId="177" fontId="5" fillId="0" borderId="15" xfId="0" applyNumberFormat="1" applyFont="1" applyBorder="1" applyAlignment="1" applyProtection="1">
      <alignment horizontal="distributed" vertical="center" justifyLastLine="1"/>
      <protection locked="0"/>
    </xf>
    <xf numFmtId="177" fontId="5" fillId="0" borderId="24" xfId="0" applyNumberFormat="1" applyFont="1" applyBorder="1" applyAlignment="1" applyProtection="1">
      <alignment horizontal="center" vertical="center"/>
      <protection locked="0"/>
    </xf>
    <xf numFmtId="177" fontId="5" fillId="0" borderId="0" xfId="0" applyNumberFormat="1" applyFont="1" applyAlignment="1" applyProtection="1">
      <alignment horizontal="distributed"/>
    </xf>
    <xf numFmtId="0" fontId="0" fillId="0" borderId="0" xfId="0" applyProtection="1"/>
    <xf numFmtId="177" fontId="5" fillId="0" borderId="28" xfId="0" applyNumberFormat="1" applyFont="1" applyBorder="1" applyAlignment="1" applyProtection="1">
      <alignment horizontal="center"/>
    </xf>
    <xf numFmtId="177" fontId="5" fillId="0" borderId="0" xfId="0" applyNumberFormat="1" applyFont="1" applyBorder="1" applyAlignment="1" applyProtection="1">
      <alignment horizontal="distributed"/>
    </xf>
    <xf numFmtId="177" fontId="5" fillId="0" borderId="14" xfId="0" applyNumberFormat="1" applyFont="1" applyBorder="1" applyAlignment="1" applyProtection="1">
      <alignment horizontal="center"/>
    </xf>
    <xf numFmtId="177" fontId="5" fillId="0" borderId="10" xfId="0" applyNumberFormat="1" applyFont="1" applyBorder="1" applyAlignment="1" applyProtection="1">
      <alignment horizontal="distributed" vertical="center" justifyLastLine="1"/>
    </xf>
    <xf numFmtId="177" fontId="5" fillId="0" borderId="21" xfId="0" applyNumberFormat="1" applyFont="1" applyBorder="1" applyAlignment="1" applyProtection="1">
      <alignment horizontal="distributed"/>
    </xf>
    <xf numFmtId="0" fontId="0" fillId="0" borderId="21" xfId="0" applyBorder="1" applyProtection="1"/>
    <xf numFmtId="0" fontId="5" fillId="0" borderId="0" xfId="0" applyFont="1" applyAlignment="1" applyProtection="1"/>
    <xf numFmtId="177" fontId="5" fillId="0" borderId="22" xfId="0" applyNumberFormat="1" applyFont="1" applyBorder="1" applyAlignment="1" applyProtection="1">
      <alignment horizontal="distributed" vertical="center" justifyLastLine="1"/>
    </xf>
    <xf numFmtId="0" fontId="0" fillId="0" borderId="22" xfId="0" applyBorder="1" applyProtection="1"/>
    <xf numFmtId="0" fontId="0" fillId="0" borderId="27" xfId="0" applyBorder="1" applyProtection="1"/>
    <xf numFmtId="0" fontId="0" fillId="0" borderId="14" xfId="0" applyBorder="1" applyProtection="1"/>
    <xf numFmtId="0" fontId="0" fillId="0" borderId="15" xfId="0" applyBorder="1" applyProtection="1"/>
    <xf numFmtId="177" fontId="5" fillId="0" borderId="18" xfId="0" applyNumberFormat="1" applyFont="1" applyBorder="1" applyAlignment="1" applyProtection="1">
      <alignment horizontal="distributed" vertical="center" justifyLastLine="1"/>
    </xf>
    <xf numFmtId="177" fontId="5" fillId="0" borderId="1" xfId="0" applyNumberFormat="1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/>
    <xf numFmtId="177" fontId="5" fillId="0" borderId="6" xfId="0" applyNumberFormat="1" applyFont="1" applyBorder="1" applyAlignment="1" applyProtection="1">
      <alignment horizontal="center"/>
    </xf>
    <xf numFmtId="0" fontId="0" fillId="0" borderId="0" xfId="0" applyAlignment="1" applyProtection="1"/>
    <xf numFmtId="177" fontId="5" fillId="0" borderId="11" xfId="0" applyNumberFormat="1" applyFont="1" applyFill="1" applyBorder="1" applyAlignment="1" applyProtection="1">
      <alignment horizontal="distributed" vertical="center" justifyLastLine="1"/>
    </xf>
    <xf numFmtId="177" fontId="5" fillId="0" borderId="23" xfId="0" applyNumberFormat="1" applyFont="1" applyFill="1" applyBorder="1" applyAlignment="1" applyProtection="1">
      <alignment horizontal="distributed" vertical="center" justifyLastLine="1"/>
    </xf>
    <xf numFmtId="177" fontId="5" fillId="0" borderId="24" xfId="0" applyNumberFormat="1" applyFont="1" applyFill="1" applyBorder="1" applyAlignment="1" applyProtection="1">
      <alignment horizontal="distributed" vertical="center" justifyLastLine="1"/>
    </xf>
    <xf numFmtId="0" fontId="2" fillId="0" borderId="23" xfId="0" applyFont="1" applyBorder="1" applyAlignment="1" applyProtection="1">
      <alignment horizontal="distributed" vertical="center" justifyLastLine="1"/>
    </xf>
    <xf numFmtId="177" fontId="5" fillId="0" borderId="20" xfId="0" applyNumberFormat="1" applyFont="1" applyFill="1" applyBorder="1" applyAlignment="1" applyProtection="1">
      <alignment horizontal="distributed" vertical="center" justifyLastLine="1"/>
    </xf>
    <xf numFmtId="176" fontId="5" fillId="0" borderId="24" xfId="0" applyNumberFormat="1" applyFont="1" applyFill="1" applyBorder="1" applyAlignment="1" applyProtection="1">
      <alignment horizontal="distributed" vertical="center" justifyLastLine="1"/>
    </xf>
    <xf numFmtId="176" fontId="5" fillId="0" borderId="10" xfId="0" applyNumberFormat="1" applyFont="1" applyBorder="1" applyAlignment="1" applyProtection="1">
      <alignment horizontal="distributed" vertical="center" justifyLastLine="1"/>
    </xf>
    <xf numFmtId="176" fontId="5" fillId="0" borderId="18" xfId="0" applyNumberFormat="1" applyFont="1" applyBorder="1" applyAlignment="1" applyProtection="1">
      <alignment horizontal="distributed" vertical="center" justifyLastLine="1"/>
    </xf>
    <xf numFmtId="176" fontId="5" fillId="0" borderId="1" xfId="0" applyNumberFormat="1" applyFont="1" applyBorder="1" applyAlignment="1" applyProtection="1">
      <alignment horizontal="distributed" vertical="center" justifyLastLine="1"/>
    </xf>
    <xf numFmtId="176" fontId="5" fillId="0" borderId="10" xfId="0" applyNumberFormat="1" applyFont="1" applyFill="1" applyBorder="1" applyAlignment="1" applyProtection="1">
      <alignment horizontal="distributed" vertical="center" justifyLastLine="1"/>
    </xf>
    <xf numFmtId="176" fontId="17" fillId="0" borderId="21" xfId="0" applyNumberFormat="1" applyFont="1" applyFill="1" applyBorder="1" applyAlignment="1" applyProtection="1">
      <alignment horizontal="center" vertical="center"/>
    </xf>
    <xf numFmtId="176" fontId="17" fillId="0" borderId="0" xfId="0" applyNumberFormat="1" applyFont="1" applyFill="1" applyAlignment="1" applyProtection="1">
      <alignment horizontal="center" vertical="center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47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2 2" xfId="46"/>
    <cellStyle name="標準 3" xfId="43"/>
    <cellStyle name="標準 4" xfId="45"/>
    <cellStyle name="良い 2" xfId="44"/>
  </cellStyles>
  <dxfs count="0"/>
  <tableStyles count="0" defaultTableStyle="TableStyleMedium2" defaultPivotStyle="PivotStyleLight16"/>
  <colors>
    <mruColors>
      <color rgb="FFFF99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38100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4219575" y="42195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37</xdr:row>
      <xdr:rowOff>66675</xdr:rowOff>
    </xdr:from>
    <xdr:to>
      <xdr:col>8</xdr:col>
      <xdr:colOff>9525</xdr:colOff>
      <xdr:row>38</xdr:row>
      <xdr:rowOff>104775</xdr:rowOff>
    </xdr:to>
    <xdr:sp macro="" textlink="">
      <xdr:nvSpPr>
        <xdr:cNvPr id="3239" name="Text Box 2"/>
        <xdr:cNvSpPr txBox="1">
          <a:spLocks noChangeArrowheads="1"/>
        </xdr:cNvSpPr>
      </xdr:nvSpPr>
      <xdr:spPr bwMode="auto">
        <a:xfrm>
          <a:off x="4219575" y="462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56</xdr:row>
      <xdr:rowOff>66675</xdr:rowOff>
    </xdr:from>
    <xdr:to>
      <xdr:col>8</xdr:col>
      <xdr:colOff>9525</xdr:colOff>
      <xdr:row>57</xdr:row>
      <xdr:rowOff>114301</xdr:rowOff>
    </xdr:to>
    <xdr:sp macro="" textlink="">
      <xdr:nvSpPr>
        <xdr:cNvPr id="3240" name="Text Box 3"/>
        <xdr:cNvSpPr txBox="1">
          <a:spLocks noChangeArrowheads="1"/>
        </xdr:cNvSpPr>
      </xdr:nvSpPr>
      <xdr:spPr bwMode="auto">
        <a:xfrm>
          <a:off x="4219575" y="795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38100</xdr:rowOff>
    </xdr:to>
    <xdr:sp macro="" textlink="">
      <xdr:nvSpPr>
        <xdr:cNvPr id="3241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41</xdr:row>
      <xdr:rowOff>66675</xdr:rowOff>
    </xdr:from>
    <xdr:to>
      <xdr:col>8</xdr:col>
      <xdr:colOff>9525</xdr:colOff>
      <xdr:row>42</xdr:row>
      <xdr:rowOff>114300</xdr:rowOff>
    </xdr:to>
    <xdr:sp macro="" textlink="">
      <xdr:nvSpPr>
        <xdr:cNvPr id="3242" name="Text Box 2"/>
        <xdr:cNvSpPr txBox="1">
          <a:spLocks noChangeArrowheads="1"/>
        </xdr:cNvSpPr>
      </xdr:nvSpPr>
      <xdr:spPr bwMode="auto">
        <a:xfrm>
          <a:off x="4219575" y="5353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59</xdr:row>
      <xdr:rowOff>66675</xdr:rowOff>
    </xdr:from>
    <xdr:to>
      <xdr:col>8</xdr:col>
      <xdr:colOff>9525</xdr:colOff>
      <xdr:row>60</xdr:row>
      <xdr:rowOff>57150</xdr:rowOff>
    </xdr:to>
    <xdr:sp macro="" textlink="">
      <xdr:nvSpPr>
        <xdr:cNvPr id="3243" name="Text Box 3"/>
        <xdr:cNvSpPr txBox="1">
          <a:spLocks noChangeArrowheads="1"/>
        </xdr:cNvSpPr>
      </xdr:nvSpPr>
      <xdr:spPr bwMode="auto">
        <a:xfrm>
          <a:off x="4219575" y="8439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62</xdr:row>
      <xdr:rowOff>19050</xdr:rowOff>
    </xdr:from>
    <xdr:to>
      <xdr:col>5</xdr:col>
      <xdr:colOff>238125</xdr:colOff>
      <xdr:row>64</xdr:row>
      <xdr:rowOff>133350</xdr:rowOff>
    </xdr:to>
    <xdr:sp macro="" textlink="">
      <xdr:nvSpPr>
        <xdr:cNvPr id="3244" name="AutoShape 4"/>
        <xdr:cNvSpPr>
          <a:spLocks/>
        </xdr:cNvSpPr>
      </xdr:nvSpPr>
      <xdr:spPr bwMode="auto">
        <a:xfrm>
          <a:off x="2952750" y="89344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27</xdr:row>
      <xdr:rowOff>0</xdr:rowOff>
    </xdr:from>
    <xdr:to>
      <xdr:col>8</xdr:col>
      <xdr:colOff>9525</xdr:colOff>
      <xdr:row>28</xdr:row>
      <xdr:rowOff>38100</xdr:rowOff>
    </xdr:to>
    <xdr:sp macro="" textlink="">
      <xdr:nvSpPr>
        <xdr:cNvPr id="3245" name="Text Box 5"/>
        <xdr:cNvSpPr txBox="1">
          <a:spLocks noChangeArrowheads="1"/>
        </xdr:cNvSpPr>
      </xdr:nvSpPr>
      <xdr:spPr bwMode="auto">
        <a:xfrm>
          <a:off x="4219575" y="40481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62</xdr:row>
      <xdr:rowOff>28575</xdr:rowOff>
    </xdr:from>
    <xdr:to>
      <xdr:col>7</xdr:col>
      <xdr:colOff>228600</xdr:colOff>
      <xdr:row>64</xdr:row>
      <xdr:rowOff>142875</xdr:rowOff>
    </xdr:to>
    <xdr:sp macro="" textlink="">
      <xdr:nvSpPr>
        <xdr:cNvPr id="3246" name="AutoShape 6"/>
        <xdr:cNvSpPr>
          <a:spLocks/>
        </xdr:cNvSpPr>
      </xdr:nvSpPr>
      <xdr:spPr bwMode="auto">
        <a:xfrm>
          <a:off x="3867150" y="894397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63</xdr:row>
      <xdr:rowOff>28575</xdr:rowOff>
    </xdr:from>
    <xdr:to>
      <xdr:col>1</xdr:col>
      <xdr:colOff>190500</xdr:colOff>
      <xdr:row>64</xdr:row>
      <xdr:rowOff>152400</xdr:rowOff>
    </xdr:to>
    <xdr:sp macro="" textlink="">
      <xdr:nvSpPr>
        <xdr:cNvPr id="3247" name="AutoShape 7"/>
        <xdr:cNvSpPr>
          <a:spLocks/>
        </xdr:cNvSpPr>
      </xdr:nvSpPr>
      <xdr:spPr bwMode="auto">
        <a:xfrm>
          <a:off x="1143000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63</xdr:row>
      <xdr:rowOff>28575</xdr:rowOff>
    </xdr:from>
    <xdr:to>
      <xdr:col>3</xdr:col>
      <xdr:colOff>180975</xdr:colOff>
      <xdr:row>64</xdr:row>
      <xdr:rowOff>152400</xdr:rowOff>
    </xdr:to>
    <xdr:sp macro="" textlink="">
      <xdr:nvSpPr>
        <xdr:cNvPr id="3248" name="AutoShape 8"/>
        <xdr:cNvSpPr>
          <a:spLocks/>
        </xdr:cNvSpPr>
      </xdr:nvSpPr>
      <xdr:spPr bwMode="auto">
        <a:xfrm>
          <a:off x="1990725" y="9105900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38</xdr:row>
      <xdr:rowOff>66675</xdr:rowOff>
    </xdr:from>
    <xdr:to>
      <xdr:col>8</xdr:col>
      <xdr:colOff>9525</xdr:colOff>
      <xdr:row>39</xdr:row>
      <xdr:rowOff>104776</xdr:rowOff>
    </xdr:to>
    <xdr:sp macro="" textlink="">
      <xdr:nvSpPr>
        <xdr:cNvPr id="3249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30</xdr:row>
      <xdr:rowOff>66675</xdr:rowOff>
    </xdr:from>
    <xdr:to>
      <xdr:col>8</xdr:col>
      <xdr:colOff>9525</xdr:colOff>
      <xdr:row>31</xdr:row>
      <xdr:rowOff>104775</xdr:rowOff>
    </xdr:to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19575" y="48006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104775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4219575" y="49720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104775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4219575" y="51435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33</xdr:row>
      <xdr:rowOff>66675</xdr:rowOff>
    </xdr:from>
    <xdr:ext cx="76200" cy="209550"/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4219575" y="53149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34</xdr:row>
      <xdr:rowOff>66675</xdr:rowOff>
    </xdr:from>
    <xdr:to>
      <xdr:col>8</xdr:col>
      <xdr:colOff>9525</xdr:colOff>
      <xdr:row>35</xdr:row>
      <xdr:rowOff>104775</xdr:rowOff>
    </xdr:to>
    <xdr:sp macro="" textlink="">
      <xdr:nvSpPr>
        <xdr:cNvPr id="18" name="Text Box 2"/>
        <xdr:cNvSpPr txBox="1">
          <a:spLocks noChangeArrowheads="1"/>
        </xdr:cNvSpPr>
      </xdr:nvSpPr>
      <xdr:spPr bwMode="auto">
        <a:xfrm>
          <a:off x="4219575" y="47529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35</xdr:row>
      <xdr:rowOff>66675</xdr:rowOff>
    </xdr:from>
    <xdr:ext cx="76200" cy="209550"/>
    <xdr:sp macro="" textlink="">
      <xdr:nvSpPr>
        <xdr:cNvPr id="19" name="Text Box 2"/>
        <xdr:cNvSpPr txBox="1">
          <a:spLocks noChangeArrowheads="1"/>
        </xdr:cNvSpPr>
      </xdr:nvSpPr>
      <xdr:spPr bwMode="auto">
        <a:xfrm>
          <a:off x="4219575" y="4924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45550" cy="210116"/>
    <xdr:sp macro="" textlink="">
      <xdr:nvSpPr>
        <xdr:cNvPr id="20" name="Text Box 2"/>
        <xdr:cNvSpPr txBox="1">
          <a:spLocks noChangeArrowheads="1"/>
        </xdr:cNvSpPr>
      </xdr:nvSpPr>
      <xdr:spPr bwMode="auto">
        <a:xfrm>
          <a:off x="4038034" y="5100402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39</xdr:row>
      <xdr:rowOff>0</xdr:rowOff>
    </xdr:to>
    <xdr:sp macro="" textlink="">
      <xdr:nvSpPr>
        <xdr:cNvPr id="2117" name="Line 1"/>
        <xdr:cNvSpPr>
          <a:spLocks noChangeShapeType="1"/>
        </xdr:cNvSpPr>
      </xdr:nvSpPr>
      <xdr:spPr bwMode="auto">
        <a:xfrm>
          <a:off x="314325" y="914400"/>
          <a:ext cx="0" cy="4191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6</xdr:row>
      <xdr:rowOff>0</xdr:rowOff>
    </xdr:from>
    <xdr:to>
      <xdr:col>12</xdr:col>
      <xdr:colOff>314325</xdr:colOff>
      <xdr:row>28</xdr:row>
      <xdr:rowOff>0</xdr:rowOff>
    </xdr:to>
    <xdr:sp macro="" textlink="">
      <xdr:nvSpPr>
        <xdr:cNvPr id="2118" name="Line 2"/>
        <xdr:cNvSpPr>
          <a:spLocks noChangeShapeType="1"/>
        </xdr:cNvSpPr>
      </xdr:nvSpPr>
      <xdr:spPr bwMode="auto">
        <a:xfrm>
          <a:off x="7458075" y="914400"/>
          <a:ext cx="0" cy="3429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38</xdr:row>
      <xdr:rowOff>0</xdr:rowOff>
    </xdr:from>
    <xdr:to>
      <xdr:col>12</xdr:col>
      <xdr:colOff>314325</xdr:colOff>
      <xdr:row>38</xdr:row>
      <xdr:rowOff>0</xdr:rowOff>
    </xdr:to>
    <xdr:sp macro="" textlink="">
      <xdr:nvSpPr>
        <xdr:cNvPr id="2119" name="Line 3"/>
        <xdr:cNvSpPr>
          <a:spLocks noChangeShapeType="1"/>
        </xdr:cNvSpPr>
      </xdr:nvSpPr>
      <xdr:spPr bwMode="auto">
        <a:xfrm>
          <a:off x="7458075" y="49149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5</xdr:row>
      <xdr:rowOff>171450</xdr:rowOff>
    </xdr:from>
    <xdr:to>
      <xdr:col>12</xdr:col>
      <xdr:colOff>314325</xdr:colOff>
      <xdr:row>39</xdr:row>
      <xdr:rowOff>0</xdr:rowOff>
    </xdr:to>
    <xdr:sp macro="" textlink="">
      <xdr:nvSpPr>
        <xdr:cNvPr id="2120" name="Line 4"/>
        <xdr:cNvSpPr>
          <a:spLocks noChangeShapeType="1"/>
        </xdr:cNvSpPr>
      </xdr:nvSpPr>
      <xdr:spPr bwMode="auto">
        <a:xfrm>
          <a:off x="7458075" y="914400"/>
          <a:ext cx="0" cy="4191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38</xdr:row>
      <xdr:rowOff>0</xdr:rowOff>
    </xdr:from>
    <xdr:to>
      <xdr:col>0</xdr:col>
      <xdr:colOff>314325</xdr:colOff>
      <xdr:row>38</xdr:row>
      <xdr:rowOff>0</xdr:rowOff>
    </xdr:to>
    <xdr:sp macro="" textlink="">
      <xdr:nvSpPr>
        <xdr:cNvPr id="2121" name="Line 3"/>
        <xdr:cNvSpPr>
          <a:spLocks noChangeShapeType="1"/>
        </xdr:cNvSpPr>
      </xdr:nvSpPr>
      <xdr:spPr bwMode="auto">
        <a:xfrm>
          <a:off x="314325" y="49149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37</xdr:row>
      <xdr:rowOff>0</xdr:rowOff>
    </xdr:to>
    <xdr:sp macro="" textlink="">
      <xdr:nvSpPr>
        <xdr:cNvPr id="4189" name="Line 1"/>
        <xdr:cNvSpPr>
          <a:spLocks noChangeShapeType="1"/>
        </xdr:cNvSpPr>
      </xdr:nvSpPr>
      <xdr:spPr bwMode="auto">
        <a:xfrm>
          <a:off x="314325" y="860051"/>
          <a:ext cx="0" cy="4014508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42</xdr:row>
      <xdr:rowOff>142875</xdr:rowOff>
    </xdr:from>
    <xdr:to>
      <xdr:col>12</xdr:col>
      <xdr:colOff>314325</xdr:colOff>
      <xdr:row>68</xdr:row>
      <xdr:rowOff>9525</xdr:rowOff>
    </xdr:to>
    <xdr:sp macro="" textlink="">
      <xdr:nvSpPr>
        <xdr:cNvPr id="4190" name="Line 2"/>
        <xdr:cNvSpPr>
          <a:spLocks noChangeShapeType="1"/>
        </xdr:cNvSpPr>
      </xdr:nvSpPr>
      <xdr:spPr bwMode="auto">
        <a:xfrm>
          <a:off x="7296150" y="5629275"/>
          <a:ext cx="0" cy="321945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</xdr:row>
      <xdr:rowOff>142875</xdr:rowOff>
    </xdr:from>
    <xdr:to>
      <xdr:col>12</xdr:col>
      <xdr:colOff>314325</xdr:colOff>
      <xdr:row>26</xdr:row>
      <xdr:rowOff>0</xdr:rowOff>
    </xdr:to>
    <xdr:sp macro="" textlink="">
      <xdr:nvSpPr>
        <xdr:cNvPr id="4191" name="Line 3"/>
        <xdr:cNvSpPr>
          <a:spLocks noChangeShapeType="1"/>
        </xdr:cNvSpPr>
      </xdr:nvSpPr>
      <xdr:spPr bwMode="auto">
        <a:xfrm>
          <a:off x="7296150" y="771525"/>
          <a:ext cx="0" cy="32480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4</xdr:row>
      <xdr:rowOff>142875</xdr:rowOff>
    </xdr:from>
    <xdr:to>
      <xdr:col>12</xdr:col>
      <xdr:colOff>314325</xdr:colOff>
      <xdr:row>37</xdr:row>
      <xdr:rowOff>0</xdr:rowOff>
    </xdr:to>
    <xdr:sp macro="" textlink="">
      <xdr:nvSpPr>
        <xdr:cNvPr id="4192" name="Line 4"/>
        <xdr:cNvSpPr>
          <a:spLocks noChangeShapeType="1"/>
        </xdr:cNvSpPr>
      </xdr:nvSpPr>
      <xdr:spPr bwMode="auto">
        <a:xfrm>
          <a:off x="7296150" y="771525"/>
          <a:ext cx="0" cy="40100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36</xdr:row>
      <xdr:rowOff>0</xdr:rowOff>
    </xdr:from>
    <xdr:to>
      <xdr:col>0</xdr:col>
      <xdr:colOff>314325</xdr:colOff>
      <xdr:row>36</xdr:row>
      <xdr:rowOff>0</xdr:rowOff>
    </xdr:to>
    <xdr:sp macro="" textlink="">
      <xdr:nvSpPr>
        <xdr:cNvPr id="4193" name="Line 3"/>
        <xdr:cNvSpPr>
          <a:spLocks noChangeShapeType="1"/>
        </xdr:cNvSpPr>
      </xdr:nvSpPr>
      <xdr:spPr bwMode="auto">
        <a:xfrm>
          <a:off x="314325" y="45910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36</xdr:row>
      <xdr:rowOff>0</xdr:rowOff>
    </xdr:from>
    <xdr:to>
      <xdr:col>12</xdr:col>
      <xdr:colOff>314325</xdr:colOff>
      <xdr:row>36</xdr:row>
      <xdr:rowOff>0</xdr:rowOff>
    </xdr:to>
    <xdr:sp macro="" textlink="">
      <xdr:nvSpPr>
        <xdr:cNvPr id="4194" name="Line 3"/>
        <xdr:cNvSpPr>
          <a:spLocks noChangeShapeType="1"/>
        </xdr:cNvSpPr>
      </xdr:nvSpPr>
      <xdr:spPr bwMode="auto">
        <a:xfrm>
          <a:off x="7296150" y="45910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314325</xdr:colOff>
      <xdr:row>67</xdr:row>
      <xdr:rowOff>0</xdr:rowOff>
    </xdr:from>
    <xdr:to>
      <xdr:col>12</xdr:col>
      <xdr:colOff>314325</xdr:colOff>
      <xdr:row>67</xdr:row>
      <xdr:rowOff>0</xdr:rowOff>
    </xdr:to>
    <xdr:sp macro="" textlink="">
      <xdr:nvSpPr>
        <xdr:cNvPr id="4195" name="Line 3"/>
        <xdr:cNvSpPr>
          <a:spLocks noChangeShapeType="1"/>
        </xdr:cNvSpPr>
      </xdr:nvSpPr>
      <xdr:spPr bwMode="auto">
        <a:xfrm>
          <a:off x="7296150" y="86868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1025" name="テキスト 2"/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30841/Desktop/&#12467;&#12511;&#12490;&#12511;&#25552;&#20379;&#12501;&#12449;&#12452;&#12523;/&#8545;%20&#20154;&#21475;&#21205;&#24907;&#32232;/&#8545;&#8208;9&#29983;&#21629;&#34920;&#20316;&#25104;&#12501;&#12449;&#12452;&#12523;/&#26413;&#24140;&#24066;&#29983;&#21629;&#34920;&#12539;&#30007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30841/Desktop/&#12467;&#12511;&#12490;&#12511;&#25552;&#20379;&#12501;&#12449;&#12452;&#12523;/&#8545;%20&#20154;&#21475;&#21205;&#24907;&#32232;/&#8545;&#8208;9&#29983;&#21629;&#34920;&#20316;&#25104;&#12501;&#12449;&#12452;&#12523;/&#26413;&#24140;&#24066;&#29983;&#21629;&#34920;&#12539;&#2289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30841/Desktop/&#12467;&#12511;&#12490;&#12511;&#25552;&#20379;&#12501;&#12449;&#12452;&#12523;/&#8545;%20&#20154;&#21475;&#21205;&#24907;&#32232;/&#8545;&#8208;9&#29983;&#21629;&#34920;&#20316;&#25104;&#12501;&#12449;&#12452;&#12523;/&#21306;&#21029;&#29983;&#21629;&#34920;&#12539;&#30007;&#21442;&#32771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30841/Desktop/&#12467;&#12511;&#12490;&#12511;&#25552;&#20379;&#12501;&#12449;&#12452;&#12523;/&#8545;%20&#20154;&#21475;&#21205;&#24907;&#32232;/&#8545;&#8208;9&#29983;&#21629;&#34920;&#20316;&#25104;&#12501;&#12449;&#12452;&#12523;/&#21306;&#21029;&#29983;&#21629;&#34920;&#12539;&#22899;&#21442;&#32771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 refreshError="1"/>
      <sheetData sheetId="1">
        <row r="7">
          <cell r="F7">
            <v>1.694262610704711E-3</v>
          </cell>
          <cell r="G7">
            <v>100000</v>
          </cell>
          <cell r="H7">
            <v>169.4262610704711</v>
          </cell>
          <cell r="I7">
            <v>7664.7343351918171</v>
          </cell>
          <cell r="J7">
            <v>8090631.0006905301</v>
          </cell>
          <cell r="K7">
            <v>80.906310006905301</v>
          </cell>
        </row>
        <row r="8">
          <cell r="F8">
            <v>1.6754991017953191E-4</v>
          </cell>
          <cell r="G8">
            <v>99830.573738929525</v>
          </cell>
          <cell r="H8">
            <v>16.726603663128778</v>
          </cell>
          <cell r="I8">
            <v>8979.4408475380351</v>
          </cell>
          <cell r="J8">
            <v>8082966.2663553385</v>
          </cell>
          <cell r="K8">
            <v>80.966841756247845</v>
          </cell>
        </row>
        <row r="9">
          <cell r="F9">
            <v>1.8527323169659216E-4</v>
          </cell>
          <cell r="G9">
            <v>99813.847135266391</v>
          </cell>
          <cell r="H9">
            <v>18.492834026820443</v>
          </cell>
          <cell r="I9">
            <v>8317.0500598544149</v>
          </cell>
          <cell r="J9">
            <v>8073986.8255078001</v>
          </cell>
          <cell r="K9">
            <v>80.890448141589431</v>
          </cell>
        </row>
        <row r="10">
          <cell r="F10">
            <v>4.7249824522543893E-4</v>
          </cell>
          <cell r="G10">
            <v>99795.354301239568</v>
          </cell>
          <cell r="H10">
            <v>47.153129788986654</v>
          </cell>
          <cell r="I10">
            <v>24942.944434086268</v>
          </cell>
          <cell r="J10">
            <v>8065669.775447946</v>
          </cell>
          <cell r="K10">
            <v>80.822096699022012</v>
          </cell>
        </row>
        <row r="11">
          <cell r="F11">
            <v>5.9250847786973537E-4</v>
          </cell>
          <cell r="G11">
            <v>99748.201171450579</v>
          </cell>
          <cell r="H11">
            <v>59.101654846340338</v>
          </cell>
          <cell r="I11">
            <v>49859.325172013705</v>
          </cell>
          <cell r="J11">
            <v>8040726.8310138602</v>
          </cell>
          <cell r="K11">
            <v>80.610243960121011</v>
          </cell>
        </row>
        <row r="12">
          <cell r="F12">
            <v>3.1090048339574849E-3</v>
          </cell>
          <cell r="G12">
            <v>100000</v>
          </cell>
          <cell r="H12">
            <v>310.90048339575878</v>
          </cell>
          <cell r="I12">
            <v>99763.494848684233</v>
          </cell>
          <cell r="J12">
            <v>8090631.000690531</v>
          </cell>
          <cell r="K12">
            <v>80.906310006905315</v>
          </cell>
        </row>
        <row r="13">
          <cell r="F13">
            <v>1.4004621525103283E-4</v>
          </cell>
          <cell r="G13">
            <v>99689.099516604241</v>
          </cell>
          <cell r="H13">
            <v>13.961081089073559</v>
          </cell>
          <cell r="I13">
            <v>99682.118976059704</v>
          </cell>
          <cell r="J13">
            <v>7990867.5058418466</v>
          </cell>
          <cell r="K13">
            <v>80.157886314449911</v>
          </cell>
        </row>
        <row r="14">
          <cell r="F14">
            <v>2.7404768429706766E-4</v>
          </cell>
          <cell r="G14">
            <v>99675.138435515168</v>
          </cell>
          <cell r="H14">
            <v>27.315740870239097</v>
          </cell>
          <cell r="I14">
            <v>99661.480565080041</v>
          </cell>
          <cell r="J14">
            <v>7891185.3868657872</v>
          </cell>
          <cell r="K14">
            <v>79.16904366248751</v>
          </cell>
        </row>
        <row r="15">
          <cell r="F15">
            <v>0</v>
          </cell>
          <cell r="G15">
            <v>99647.822694644929</v>
          </cell>
          <cell r="H15">
            <v>0</v>
          </cell>
          <cell r="I15">
            <v>99647.822694644929</v>
          </cell>
          <cell r="J15">
            <v>7791523.9063007077</v>
          </cell>
          <cell r="K15">
            <v>78.190608641561653</v>
          </cell>
        </row>
        <row r="16">
          <cell r="F16">
            <v>0</v>
          </cell>
          <cell r="G16">
            <v>99647.822694644929</v>
          </cell>
          <cell r="H16">
            <v>0</v>
          </cell>
          <cell r="I16">
            <v>99647.822694644929</v>
          </cell>
          <cell r="J16">
            <v>7691876.0836060625</v>
          </cell>
          <cell r="K16">
            <v>77.190608641561653</v>
          </cell>
        </row>
        <row r="17">
          <cell r="F17">
            <v>3.9256225383075329E-4</v>
          </cell>
          <cell r="G17">
            <v>99647.822694644929</v>
          </cell>
          <cell r="H17">
            <v>39.117973866334069</v>
          </cell>
          <cell r="I17">
            <v>498141.31853855884</v>
          </cell>
          <cell r="J17">
            <v>7592228.2609114181</v>
          </cell>
          <cell r="K17">
            <v>76.190608641561667</v>
          </cell>
        </row>
        <row r="18">
          <cell r="F18">
            <v>7.7077777748396409E-4</v>
          </cell>
          <cell r="G18">
            <v>99608.704720778594</v>
          </cell>
          <cell r="H18">
            <v>76.776176042738371</v>
          </cell>
          <cell r="I18">
            <v>497880.67927681474</v>
          </cell>
          <cell r="J18">
            <v>7094086.9423728595</v>
          </cell>
          <cell r="K18">
            <v>71.219548153536195</v>
          </cell>
        </row>
        <row r="19">
          <cell r="F19">
            <v>1.7962006666372417E-3</v>
          </cell>
          <cell r="G19">
            <v>99531.928544735856</v>
          </cell>
          <cell r="H19">
            <v>178.779316403743</v>
          </cell>
          <cell r="I19">
            <v>497256.75954927132</v>
          </cell>
          <cell r="J19">
            <v>6596206.2630960448</v>
          </cell>
          <cell r="K19">
            <v>66.2722641823553</v>
          </cell>
        </row>
        <row r="20">
          <cell r="F20">
            <v>2.9016567463467013E-3</v>
          </cell>
          <cell r="G20">
            <v>99353.149228332113</v>
          </cell>
          <cell r="H20">
            <v>288.28873572917655</v>
          </cell>
          <cell r="I20">
            <v>496059.61385410844</v>
          </cell>
          <cell r="J20">
            <v>6098949.5035467735</v>
          </cell>
          <cell r="K20">
            <v>61.386574566753261</v>
          </cell>
        </row>
        <row r="21">
          <cell r="F21">
            <v>2.5115784110164999E-3</v>
          </cell>
          <cell r="G21">
            <v>99064.860492602937</v>
          </cell>
          <cell r="H21">
            <v>248.80916490357777</v>
          </cell>
          <cell r="I21">
            <v>494715.43559124647</v>
          </cell>
          <cell r="J21">
            <v>5602889.8896926651</v>
          </cell>
          <cell r="K21">
            <v>56.557793165327546</v>
          </cell>
        </row>
        <row r="22">
          <cell r="F22">
            <v>3.5564842488904347E-3</v>
          </cell>
          <cell r="G22">
            <v>98816.051327699359</v>
          </cell>
          <cell r="H22">
            <v>351.43773008450808</v>
          </cell>
          <cell r="I22">
            <v>493242.84606237494</v>
          </cell>
          <cell r="J22">
            <v>5108174.4541014181</v>
          </cell>
          <cell r="K22">
            <v>51.693772271484541</v>
          </cell>
        </row>
        <row r="23">
          <cell r="F23">
            <v>4.534534227264235E-3</v>
          </cell>
          <cell r="G23">
            <v>98464.613597614851</v>
          </cell>
          <cell r="H23">
            <v>446.4911605327361</v>
          </cell>
          <cell r="I23">
            <v>491259.75092192384</v>
          </cell>
          <cell r="J23">
            <v>4614931.6080390438</v>
          </cell>
          <cell r="K23">
            <v>46.868935340551964</v>
          </cell>
        </row>
        <row r="24">
          <cell r="F24">
            <v>6.1765082201411092E-3</v>
          </cell>
          <cell r="G24">
            <v>98018.122437082115</v>
          </cell>
          <cell r="H24">
            <v>605.40973895543721</v>
          </cell>
          <cell r="I24">
            <v>488653.95352385088</v>
          </cell>
          <cell r="J24">
            <v>4123671.8571171174</v>
          </cell>
          <cell r="K24">
            <v>42.070504459663617</v>
          </cell>
          <cell r="M24">
            <v>98.018122437082113</v>
          </cell>
        </row>
        <row r="25">
          <cell r="F25">
            <v>8.3710475760837375E-3</v>
          </cell>
          <cell r="G25">
            <v>97412.712698126677</v>
          </cell>
          <cell r="H25">
            <v>815.44645251140173</v>
          </cell>
          <cell r="I25">
            <v>485208.85241510841</v>
          </cell>
          <cell r="J25">
            <v>3635017.9035932668</v>
          </cell>
          <cell r="K25">
            <v>37.315641900435146</v>
          </cell>
        </row>
        <row r="26">
          <cell r="F26">
            <v>1.5405756957849388E-2</v>
          </cell>
          <cell r="G26">
            <v>96597.266245615276</v>
          </cell>
          <cell r="H26">
            <v>1488.1540065726149</v>
          </cell>
          <cell r="I26">
            <v>479576.80586037791</v>
          </cell>
          <cell r="J26">
            <v>3149809.0511781583</v>
          </cell>
          <cell r="K26">
            <v>32.60764174391047</v>
          </cell>
        </row>
        <row r="27">
          <cell r="F27">
            <v>2.4167913771345337E-2</v>
          </cell>
          <cell r="G27">
            <v>95109.112239042661</v>
          </cell>
          <cell r="H27">
            <v>2298.5888234623853</v>
          </cell>
          <cell r="I27">
            <v>470229.01983310195</v>
          </cell>
          <cell r="J27">
            <v>2670232.2453177804</v>
          </cell>
          <cell r="K27">
            <v>28.075461777064508</v>
          </cell>
        </row>
        <row r="28">
          <cell r="F28">
            <v>3.7975506253180615E-2</v>
          </cell>
          <cell r="G28">
            <v>92810.523415580275</v>
          </cell>
          <cell r="H28">
            <v>3524.5266123293259</v>
          </cell>
          <cell r="I28">
            <v>455916.06744486321</v>
          </cell>
          <cell r="J28">
            <v>2200003.225484679</v>
          </cell>
          <cell r="K28">
            <v>23.704243274587117</v>
          </cell>
        </row>
        <row r="29">
          <cell r="F29">
            <v>6.11853118068863E-2</v>
          </cell>
          <cell r="G29">
            <v>89285.99680325095</v>
          </cell>
          <cell r="H29">
            <v>5462.9915543955722</v>
          </cell>
          <cell r="I29">
            <v>433915.86505485012</v>
          </cell>
          <cell r="J29">
            <v>1744087.1580398157</v>
          </cell>
          <cell r="K29">
            <v>19.533714361537069</v>
          </cell>
          <cell r="M29">
            <v>89.285996803250939</v>
          </cell>
        </row>
        <row r="30">
          <cell r="F30">
            <v>0.10447795753326468</v>
          </cell>
          <cell r="G30">
            <v>83823.005248855377</v>
          </cell>
          <cell r="H30">
            <v>8757.6563827005448</v>
          </cell>
          <cell r="I30">
            <v>398734.45397624321</v>
          </cell>
          <cell r="J30">
            <v>1310171.2929849657</v>
          </cell>
          <cell r="K30">
            <v>15.630211409091139</v>
          </cell>
        </row>
        <row r="31">
          <cell r="F31">
            <v>0.16446817918429749</v>
          </cell>
          <cell r="G31">
            <v>75065.348866154833</v>
          </cell>
          <cell r="H31">
            <v>12345.861247850553</v>
          </cell>
          <cell r="I31">
            <v>346458.4811478061</v>
          </cell>
          <cell r="J31">
            <v>911436.83900872245</v>
          </cell>
          <cell r="K31">
            <v>12.141911717933379</v>
          </cell>
        </row>
        <row r="32">
          <cell r="F32">
            <v>0.27144906851670547</v>
          </cell>
          <cell r="G32">
            <v>62719.48761830428</v>
          </cell>
          <cell r="H32">
            <v>17025.146491833737</v>
          </cell>
          <cell r="I32">
            <v>273186.00999094319</v>
          </cell>
          <cell r="J32">
            <v>564978.35786091629</v>
          </cell>
          <cell r="K32">
            <v>9.0080193463830369</v>
          </cell>
          <cell r="M32">
            <v>62.719487618304285</v>
          </cell>
        </row>
        <row r="33">
          <cell r="F33">
            <v>0.43860480852135131</v>
          </cell>
          <cell r="G33">
            <v>45694.341126470543</v>
          </cell>
          <cell r="H33">
            <v>20041.75774028492</v>
          </cell>
          <cell r="I33">
            <v>178506.13031527094</v>
          </cell>
          <cell r="J33">
            <v>291792.34786997316</v>
          </cell>
          <cell r="K33">
            <v>6.3857436320695529</v>
          </cell>
        </row>
        <row r="34">
          <cell r="F34">
            <v>0.63245073383335648</v>
          </cell>
          <cell r="G34">
            <v>25652.583386185623</v>
          </cell>
          <cell r="H34">
            <v>16223.995187314466</v>
          </cell>
          <cell r="I34">
            <v>84451.564249411706</v>
          </cell>
          <cell r="J34">
            <v>113286.21755470222</v>
          </cell>
          <cell r="K34">
            <v>4.4161718860529611</v>
          </cell>
        </row>
        <row r="35">
          <cell r="F35">
            <v>0.80245454963511131</v>
          </cell>
          <cell r="G35">
            <v>9428.5881988711571</v>
          </cell>
          <cell r="H35">
            <v>7566.01349682008</v>
          </cell>
          <cell r="I35">
            <v>25514.41144511251</v>
          </cell>
          <cell r="J35">
            <v>28834.653305290518</v>
          </cell>
          <cell r="K35">
            <v>3.0582153655562943</v>
          </cell>
        </row>
        <row r="36">
          <cell r="F36">
            <v>1</v>
          </cell>
          <cell r="G36">
            <v>1862.5747020510773</v>
          </cell>
          <cell r="H36">
            <v>1862.5747020510773</v>
          </cell>
          <cell r="I36">
            <v>3320.2418601780073</v>
          </cell>
          <cell r="J36">
            <v>3320.2418601780073</v>
          </cell>
          <cell r="K36">
            <v>1.7826086956521738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7">
          <cell r="B7">
            <v>80.906310006905315</v>
          </cell>
          <cell r="C7">
            <v>80.913739269029648</v>
          </cell>
          <cell r="D7">
            <v>85.004012131721808</v>
          </cell>
          <cell r="E7">
            <v>81.100716373016311</v>
          </cell>
          <cell r="F7">
            <v>80.937015441051045</v>
          </cell>
          <cell r="G7">
            <v>82.100444287981546</v>
          </cell>
          <cell r="H7">
            <v>81.634434866609595</v>
          </cell>
          <cell r="I7">
            <v>81.051801082725419</v>
          </cell>
          <cell r="J7">
            <v>81.530949030748516</v>
          </cell>
          <cell r="K7">
            <v>81.047756565689809</v>
          </cell>
          <cell r="L7">
            <v>80.909622624044601</v>
          </cell>
          <cell r="M7">
            <v>81.1349977816935</v>
          </cell>
          <cell r="N7">
            <v>81.071968438125538</v>
          </cell>
          <cell r="O7">
            <v>81.089384984022729</v>
          </cell>
          <cell r="P7">
            <v>81.257671335409427</v>
          </cell>
          <cell r="Q7">
            <v>80.964932454266403</v>
          </cell>
          <cell r="R7">
            <v>81.518998690587367</v>
          </cell>
          <cell r="S7">
            <v>88.069829835668656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"/>
      <sheetName val="特定死因別死亡数"/>
      <sheetName val="特定死因別死亡割合"/>
      <sheetName val="特定死因別生命表上の死亡数"/>
      <sheetName val="特定死因別死亡確率"/>
      <sheetName val="特定死因除去後死亡率"/>
      <sheetName val="特定死因除去後生命表（個別）"/>
      <sheetName val="特定死因除去後生命表"/>
    </sheetNames>
    <sheetDataSet>
      <sheetData sheetId="0" refreshError="1"/>
      <sheetData sheetId="1">
        <row r="7">
          <cell r="F7">
            <v>1.4406915319353786E-3</v>
          </cell>
          <cell r="G7">
            <v>100000</v>
          </cell>
          <cell r="H7">
            <v>144.06915319353786</v>
          </cell>
          <cell r="I7">
            <v>7665.706936589836</v>
          </cell>
          <cell r="J7">
            <v>8710188.2737999409</v>
          </cell>
          <cell r="K7">
            <v>87.101882737999404</v>
          </cell>
        </row>
        <row r="8">
          <cell r="F8">
            <v>3.4923897824534755E-4</v>
          </cell>
          <cell r="G8">
            <v>99855.930846806456</v>
          </cell>
          <cell r="H8">
            <v>34.873583260676767</v>
          </cell>
          <cell r="I8">
            <v>8980.9056296208655</v>
          </cell>
          <cell r="J8">
            <v>8702522.5668633506</v>
          </cell>
          <cell r="K8">
            <v>87.15078306379506</v>
          </cell>
        </row>
        <row r="9">
          <cell r="F9">
            <v>1.9268948550776877E-4</v>
          </cell>
          <cell r="G9">
            <v>99821.057263545779</v>
          </cell>
          <cell r="H9">
            <v>19.234468166954162</v>
          </cell>
          <cell r="I9">
            <v>8317.6200024551927</v>
          </cell>
          <cell r="J9">
            <v>8693541.6612337306</v>
          </cell>
          <cell r="K9">
            <v>87.091260096366213</v>
          </cell>
        </row>
        <row r="10">
          <cell r="F10">
            <v>9.8729962533850024E-4</v>
          </cell>
          <cell r="G10">
            <v>99801.82279537883</v>
          </cell>
          <cell r="H10">
            <v>98.534302253976918</v>
          </cell>
          <cell r="I10">
            <v>24938.138911062961</v>
          </cell>
          <cell r="J10">
            <v>8685224.0412312746</v>
          </cell>
          <cell r="K10">
            <v>87.024703537112458</v>
          </cell>
        </row>
        <row r="11">
          <cell r="F11">
            <v>1.2533282662169354E-3</v>
          </cell>
          <cell r="G11">
            <v>99703.288493124855</v>
          </cell>
          <cell r="H11">
            <v>124.96094970321509</v>
          </cell>
          <cell r="I11">
            <v>49820.404009136619</v>
          </cell>
          <cell r="J11">
            <v>8660285.9023202118</v>
          </cell>
          <cell r="K11">
            <v>86.860584371972749</v>
          </cell>
        </row>
        <row r="12">
          <cell r="F12">
            <v>4.2167245657834806E-3</v>
          </cell>
          <cell r="G12">
            <v>100000</v>
          </cell>
          <cell r="H12">
            <v>421.67245657836611</v>
          </cell>
          <cell r="I12">
            <v>99722.775488865474</v>
          </cell>
          <cell r="J12">
            <v>8710188.2737999409</v>
          </cell>
          <cell r="K12">
            <v>87.101882737999404</v>
          </cell>
        </row>
        <row r="13">
          <cell r="F13">
            <v>6.0725671777744049E-4</v>
          </cell>
          <cell r="G13">
            <v>99578.327543421634</v>
          </cell>
          <cell r="H13">
            <v>60.469608345782035</v>
          </cell>
          <cell r="I13">
            <v>99548.092739248736</v>
          </cell>
          <cell r="J13">
            <v>8610465.4983110763</v>
          </cell>
          <cell r="K13">
            <v>86.46927208690505</v>
          </cell>
        </row>
        <row r="14">
          <cell r="F14">
            <v>1.4177358758063371E-4</v>
          </cell>
          <cell r="G14">
            <v>99517.857935075852</v>
          </cell>
          <cell r="H14">
            <v>14.109003747798852</v>
          </cell>
          <cell r="I14">
            <v>99510.803433201945</v>
          </cell>
          <cell r="J14">
            <v>8510917.4055718277</v>
          </cell>
          <cell r="K14">
            <v>85.521509226256043</v>
          </cell>
        </row>
        <row r="15">
          <cell r="F15">
            <v>2.8494087476848553E-4</v>
          </cell>
          <cell r="G15">
            <v>99503.748931328053</v>
          </cell>
          <cell r="H15">
            <v>28.352685263234889</v>
          </cell>
          <cell r="I15">
            <v>99489.572588696436</v>
          </cell>
          <cell r="J15">
            <v>8411406.6021386255</v>
          </cell>
          <cell r="K15">
            <v>84.533564739793974</v>
          </cell>
        </row>
        <row r="16">
          <cell r="F16">
            <v>0</v>
          </cell>
          <cell r="G16">
            <v>99475.396246064818</v>
          </cell>
          <cell r="H16">
            <v>0</v>
          </cell>
          <cell r="I16">
            <v>99475.396246064818</v>
          </cell>
          <cell r="J16">
            <v>8311917.0295499293</v>
          </cell>
          <cell r="K16">
            <v>83.557516161980033</v>
          </cell>
        </row>
        <row r="17">
          <cell r="F17">
            <v>1.3678580710465481E-4</v>
          </cell>
          <cell r="G17">
            <v>99475.396246064818</v>
          </cell>
          <cell r="H17">
            <v>13.606822362577077</v>
          </cell>
          <cell r="I17">
            <v>497342.96417441766</v>
          </cell>
          <cell r="J17">
            <v>8212441.6333038639</v>
          </cell>
          <cell r="K17">
            <v>82.557516161980033</v>
          </cell>
        </row>
        <row r="18">
          <cell r="F18">
            <v>1.3347036290591672E-4</v>
          </cell>
          <cell r="G18">
            <v>99461.789423702241</v>
          </cell>
          <cell r="H18">
            <v>13.275201129654306</v>
          </cell>
          <cell r="I18">
            <v>497283.06406415778</v>
          </cell>
          <cell r="J18">
            <v>7715098.6691294471</v>
          </cell>
          <cell r="K18">
            <v>77.568468392052679</v>
          </cell>
        </row>
        <row r="19">
          <cell r="F19">
            <v>4.8940474779666555E-4</v>
          </cell>
          <cell r="G19">
            <v>99448.514222572587</v>
          </cell>
          <cell r="H19">
            <v>48.670575021853438</v>
          </cell>
          <cell r="I19">
            <v>497145.57199668471</v>
          </cell>
          <cell r="J19">
            <v>7217815.605065289</v>
          </cell>
          <cell r="K19">
            <v>72.578415690669075</v>
          </cell>
        </row>
        <row r="20">
          <cell r="F20">
            <v>1.3252168102337587E-3</v>
          </cell>
          <cell r="G20">
            <v>99399.843647550733</v>
          </cell>
          <cell r="H20">
            <v>131.72634373634355</v>
          </cell>
          <cell r="I20">
            <v>496679.28639684507</v>
          </cell>
          <cell r="J20">
            <v>6720670.0330686038</v>
          </cell>
          <cell r="K20">
            <v>67.612480930036199</v>
          </cell>
        </row>
        <row r="21">
          <cell r="F21">
            <v>9.4404795862155317E-4</v>
          </cell>
          <cell r="G21">
            <v>99268.11730381439</v>
          </cell>
          <cell r="H21">
            <v>93.713863496872364</v>
          </cell>
          <cell r="I21">
            <v>496111.78774464154</v>
          </cell>
          <cell r="J21">
            <v>6223990.7466717595</v>
          </cell>
          <cell r="K21">
            <v>62.698789054525584</v>
          </cell>
        </row>
        <row r="22">
          <cell r="F22">
            <v>1.5937437781303801E-3</v>
          </cell>
          <cell r="G22">
            <v>99174.403440317517</v>
          </cell>
          <cell r="H22">
            <v>158.05858843280294</v>
          </cell>
          <cell r="I22">
            <v>495513.63652707636</v>
          </cell>
          <cell r="J22">
            <v>5727878.9589271182</v>
          </cell>
          <cell r="K22">
            <v>57.755617984373529</v>
          </cell>
        </row>
        <row r="23">
          <cell r="F23">
            <v>2.7287382445867355E-3</v>
          </cell>
          <cell r="G23">
            <v>99016.344851884714</v>
          </cell>
          <cell r="H23">
            <v>270.18968703653081</v>
          </cell>
          <cell r="I23">
            <v>494462.0630503837</v>
          </cell>
          <cell r="J23">
            <v>5232365.3224000428</v>
          </cell>
          <cell r="K23">
            <v>52.843450545735308</v>
          </cell>
        </row>
        <row r="24">
          <cell r="F24">
            <v>4.3136973664317747E-3</v>
          </cell>
          <cell r="G24">
            <v>98746.155164848184</v>
          </cell>
          <cell r="H24">
            <v>425.96102947986219</v>
          </cell>
          <cell r="I24">
            <v>492727.17776259175</v>
          </cell>
          <cell r="J24">
            <v>4737903.25934966</v>
          </cell>
          <cell r="K24">
            <v>47.980635311219352</v>
          </cell>
          <cell r="M24">
            <v>98.746155164848176</v>
          </cell>
        </row>
        <row r="25">
          <cell r="F25">
            <v>5.7409502680774516E-3</v>
          </cell>
          <cell r="G25">
            <v>98320.194135368321</v>
          </cell>
          <cell r="H25">
            <v>564.45134487886389</v>
          </cell>
          <cell r="I25">
            <v>490284.50018461701</v>
          </cell>
          <cell r="J25">
            <v>4245176.0815870669</v>
          </cell>
          <cell r="K25">
            <v>43.177051458444659</v>
          </cell>
        </row>
        <row r="26">
          <cell r="F26">
            <v>9.0052899217856995E-3</v>
          </cell>
          <cell r="G26">
            <v>97755.742790489458</v>
          </cell>
          <cell r="H26">
            <v>880.31880534786615</v>
          </cell>
          <cell r="I26">
            <v>486746.98291600402</v>
          </cell>
          <cell r="J26">
            <v>3754891.5814024494</v>
          </cell>
          <cell r="K26">
            <v>38.410956473932686</v>
          </cell>
        </row>
        <row r="27">
          <cell r="F27">
            <v>1.4160913859624116E-2</v>
          </cell>
          <cell r="G27">
            <v>96875.423985141591</v>
          </cell>
          <cell r="H27">
            <v>1371.8445341681509</v>
          </cell>
          <cell r="I27">
            <v>481145.2821779009</v>
          </cell>
          <cell r="J27">
            <v>3268144.5984864454</v>
          </cell>
          <cell r="K27">
            <v>33.735538530264414</v>
          </cell>
        </row>
        <row r="28">
          <cell r="F28">
            <v>1.9141154620674519E-2</v>
          </cell>
          <cell r="G28">
            <v>95503.579450973441</v>
          </cell>
          <cell r="H28">
            <v>1828.048781098958</v>
          </cell>
          <cell r="I28">
            <v>473232.5011260779</v>
          </cell>
          <cell r="J28">
            <v>2786999.3163085445</v>
          </cell>
          <cell r="K28">
            <v>29.182145133515593</v>
          </cell>
        </row>
        <row r="29">
          <cell r="F29">
            <v>2.9042830287888902E-2</v>
          </cell>
          <cell r="G29">
            <v>93675.530669874483</v>
          </cell>
          <cell r="H29">
            <v>2720.6025393730961</v>
          </cell>
          <cell r="I29">
            <v>462027.31607324479</v>
          </cell>
          <cell r="J29">
            <v>2313766.8151824665</v>
          </cell>
          <cell r="K29">
            <v>24.69979938876995</v>
          </cell>
          <cell r="M29">
            <v>93.67553066987449</v>
          </cell>
        </row>
        <row r="30">
          <cell r="F30">
            <v>4.3599328790999724E-2</v>
          </cell>
          <cell r="G30">
            <v>90954.928130501386</v>
          </cell>
          <cell r="H30">
            <v>3965.5738167234813</v>
          </cell>
          <cell r="I30">
            <v>445729.13659703772</v>
          </cell>
          <cell r="J30">
            <v>1851739.4991092219</v>
          </cell>
          <cell r="K30">
            <v>20.358869356175635</v>
          </cell>
        </row>
        <row r="31">
          <cell r="F31">
            <v>7.7352770976443608E-2</v>
          </cell>
          <cell r="G31">
            <v>86989.354313777905</v>
          </cell>
          <cell r="H31">
            <v>6728.8676016223762</v>
          </cell>
          <cell r="I31">
            <v>419716.01369522628</v>
          </cell>
          <cell r="J31">
            <v>1406010.3625121841</v>
          </cell>
          <cell r="K31">
            <v>16.163016424292408</v>
          </cell>
        </row>
        <row r="32">
          <cell r="F32">
            <v>0.13902185014586632</v>
          </cell>
          <cell r="G32">
            <v>80260.486712155529</v>
          </cell>
          <cell r="H32">
            <v>11157.96135633158</v>
          </cell>
          <cell r="I32">
            <v>376107.82771864947</v>
          </cell>
          <cell r="J32">
            <v>986294.34881695779</v>
          </cell>
          <cell r="K32">
            <v>12.288666431268757</v>
          </cell>
          <cell r="M32">
            <v>80.260486712155526</v>
          </cell>
        </row>
        <row r="33">
          <cell r="F33">
            <v>0.26073795574595482</v>
          </cell>
          <cell r="G33">
            <v>69102.525355823949</v>
          </cell>
          <cell r="H33">
            <v>18017.651198160544</v>
          </cell>
          <cell r="I33">
            <v>303863.48645022151</v>
          </cell>
          <cell r="J33">
            <v>610186.52109830838</v>
          </cell>
          <cell r="K33">
            <v>8.8301623993671008</v>
          </cell>
        </row>
        <row r="34">
          <cell r="F34">
            <v>0.458650679754253</v>
          </cell>
          <cell r="G34">
            <v>51084.874157663406</v>
          </cell>
          <cell r="H34">
            <v>23430.112257572793</v>
          </cell>
          <cell r="I34">
            <v>197797.07951321418</v>
          </cell>
          <cell r="J34">
            <v>306323.03464808688</v>
          </cell>
          <cell r="K34">
            <v>5.9963548838875704</v>
          </cell>
        </row>
        <row r="35">
          <cell r="F35">
            <v>0.69325551899937443</v>
          </cell>
          <cell r="G35">
            <v>27654.761900090612</v>
          </cell>
          <cell r="H35">
            <v>19171.816313851443</v>
          </cell>
          <cell r="I35">
            <v>86120.206792806071</v>
          </cell>
          <cell r="J35">
            <v>108525.9551348727</v>
          </cell>
          <cell r="K35">
            <v>3.924313488105537</v>
          </cell>
        </row>
        <row r="36">
          <cell r="F36">
            <v>1</v>
          </cell>
          <cell r="G36">
            <v>8482.9455862391678</v>
          </cell>
          <cell r="H36">
            <v>8482.9455862391678</v>
          </cell>
          <cell r="I36">
            <v>22405.748342066629</v>
          </cell>
          <cell r="J36">
            <v>22405.748342066629</v>
          </cell>
          <cell r="K36">
            <v>2.6412698412698412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8">
          <cell r="B8">
            <v>87.101882737999404</v>
          </cell>
          <cell r="C8">
            <v>87.111958308797142</v>
          </cell>
          <cell r="D8">
            <v>90.577386618552651</v>
          </cell>
          <cell r="E8">
            <v>87.606133491104771</v>
          </cell>
          <cell r="F8">
            <v>87.147318297085747</v>
          </cell>
          <cell r="G8">
            <v>88.4197824441394</v>
          </cell>
          <cell r="H8">
            <v>87.744527204368637</v>
          </cell>
          <cell r="I8">
            <v>87.202566848102393</v>
          </cell>
          <cell r="J8">
            <v>87.582583198456618</v>
          </cell>
          <cell r="K8">
            <v>87.134588717266467</v>
          </cell>
          <cell r="L8">
            <v>87.121819690049975</v>
          </cell>
          <cell r="M8">
            <v>87.252569569815236</v>
          </cell>
          <cell r="N8">
            <v>87.274309043983948</v>
          </cell>
          <cell r="O8">
            <v>87.728092994875951</v>
          </cell>
          <cell r="P8">
            <v>87.368210634349495</v>
          </cell>
          <cell r="Q8">
            <v>87.138660849933899</v>
          </cell>
          <cell r="R8">
            <v>87.36724191478487</v>
          </cell>
          <cell r="S8">
            <v>93.423260211765097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（全市・従来の方法）"/>
      <sheetName val="全市１"/>
      <sheetName val="全市２-採用"/>
      <sheetName val="中央区"/>
      <sheetName val="北区"/>
      <sheetName val="東区"/>
      <sheetName val="白石区"/>
      <sheetName val="厚別区"/>
      <sheetName val="豊平区"/>
      <sheetName val="清田区"/>
      <sheetName val="南区"/>
      <sheetName val="西区"/>
      <sheetName val="手稲区"/>
      <sheetName val="合計"/>
      <sheetName val="CHK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2">
          <cell r="K12">
            <v>80.454633095819418</v>
          </cell>
        </row>
      </sheetData>
      <sheetData sheetId="5">
        <row r="12">
          <cell r="K12">
            <v>80.811254691462736</v>
          </cell>
        </row>
      </sheetData>
      <sheetData sheetId="6">
        <row r="12">
          <cell r="K12">
            <v>80.431531293705547</v>
          </cell>
        </row>
      </sheetData>
      <sheetData sheetId="7">
        <row r="12">
          <cell r="K12">
            <v>79.577637143435567</v>
          </cell>
        </row>
      </sheetData>
      <sheetData sheetId="8">
        <row r="12">
          <cell r="K12">
            <v>82.307794347759767</v>
          </cell>
        </row>
      </sheetData>
      <sheetData sheetId="9">
        <row r="12">
          <cell r="K12">
            <v>81.132516721852667</v>
          </cell>
        </row>
      </sheetData>
      <sheetData sheetId="10">
        <row r="12">
          <cell r="K12">
            <v>81.274971053954658</v>
          </cell>
        </row>
      </sheetData>
      <sheetData sheetId="11">
        <row r="12">
          <cell r="K12">
            <v>80.8541094598759</v>
          </cell>
        </row>
      </sheetData>
      <sheetData sheetId="12">
        <row r="12">
          <cell r="K12">
            <v>81.634940878754719</v>
          </cell>
        </row>
      </sheetData>
      <sheetData sheetId="13">
        <row r="12">
          <cell r="K12">
            <v>81.79740539200138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数"/>
      <sheetName val="生命表（全市・従来の方法）"/>
      <sheetName val="全市１"/>
      <sheetName val="全市２-採用"/>
      <sheetName val="中央区"/>
      <sheetName val="北区"/>
      <sheetName val="東区"/>
      <sheetName val="白石区"/>
      <sheetName val="厚別区"/>
      <sheetName val="豊平区"/>
      <sheetName val="清田区"/>
      <sheetName val="南区"/>
      <sheetName val="西区"/>
      <sheetName val="手稲区"/>
      <sheetName val="合計"/>
      <sheetName val="CHK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2">
          <cell r="K12">
            <v>86.738892139618429</v>
          </cell>
        </row>
      </sheetData>
      <sheetData sheetId="5">
        <row r="12">
          <cell r="K12">
            <v>86.990958655257771</v>
          </cell>
        </row>
      </sheetData>
      <sheetData sheetId="6">
        <row r="12">
          <cell r="K12">
            <v>87.14732361598935</v>
          </cell>
        </row>
      </sheetData>
      <sheetData sheetId="7">
        <row r="12">
          <cell r="K12">
            <v>86.79832334606364</v>
          </cell>
        </row>
      </sheetData>
      <sheetData sheetId="8">
        <row r="12">
          <cell r="K12">
            <v>87.756370737735551</v>
          </cell>
        </row>
      </sheetData>
      <sheetData sheetId="9">
        <row r="12">
          <cell r="K12">
            <v>87.626552307706845</v>
          </cell>
        </row>
      </sheetData>
      <sheetData sheetId="10">
        <row r="12">
          <cell r="K12">
            <v>87.618127662273665</v>
          </cell>
        </row>
      </sheetData>
      <sheetData sheetId="11">
        <row r="12">
          <cell r="K12">
            <v>86.568839517274171</v>
          </cell>
        </row>
      </sheetData>
      <sheetData sheetId="12">
        <row r="12">
          <cell r="K12">
            <v>87.38818760094216</v>
          </cell>
        </row>
      </sheetData>
      <sheetData sheetId="13">
        <row r="12">
          <cell r="K12">
            <v>86.999382158487421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tabSelected="1" topLeftCell="A26" zoomScaleNormal="100" workbookViewId="0">
      <selection activeCell="E39" sqref="E39"/>
    </sheetView>
  </sheetViews>
  <sheetFormatPr defaultColWidth="8.625" defaultRowHeight="12" customHeight="1"/>
  <cols>
    <col min="1" max="1" width="12.875" style="105" customWidth="1"/>
    <col min="2" max="2" width="8.125" style="105" customWidth="1"/>
    <col min="3" max="3" width="3.125" style="105" customWidth="1"/>
    <col min="4" max="4" width="8.125" style="105" customWidth="1"/>
    <col min="5" max="5" width="3.75" style="105" customWidth="1"/>
    <col min="6" max="6" width="8.125" style="105" customWidth="1"/>
    <col min="7" max="7" width="4" style="105" customWidth="1"/>
    <col min="8" max="8" width="8.125" style="105" customWidth="1"/>
    <col min="9" max="9" width="4.375" style="105" customWidth="1"/>
    <col min="10" max="10" width="8.125" style="105" customWidth="1"/>
    <col min="11" max="11" width="4" style="105" customWidth="1"/>
    <col min="12" max="12" width="8.125" style="105" customWidth="1"/>
    <col min="13" max="13" width="3.75" style="105" customWidth="1"/>
    <col min="14" max="14" width="8.625" style="197" customWidth="1"/>
    <col min="15" max="15" width="12.25" style="105" bestFit="1" customWidth="1"/>
    <col min="16" max="16384" width="8.625" style="105"/>
  </cols>
  <sheetData>
    <row r="1" spans="1:16" ht="14.25" customHeight="1">
      <c r="A1" s="254" t="s">
        <v>133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16" s="200" customFormat="1" ht="7.5" customHeight="1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9"/>
    </row>
    <row r="3" spans="1:16" ht="14.25" customHeight="1">
      <c r="A3" s="197" t="s">
        <v>120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6" ht="15.2" customHeight="1">
      <c r="A4" s="248" t="s">
        <v>121</v>
      </c>
      <c r="B4" s="246" t="s">
        <v>150</v>
      </c>
      <c r="C4" s="247"/>
      <c r="D4" s="247"/>
      <c r="E4" s="250"/>
      <c r="F4" s="246" t="s">
        <v>151</v>
      </c>
      <c r="G4" s="247"/>
      <c r="H4" s="247"/>
      <c r="I4" s="250"/>
      <c r="J4" s="246" t="s">
        <v>152</v>
      </c>
      <c r="K4" s="247"/>
      <c r="L4" s="247"/>
      <c r="M4" s="247"/>
    </row>
    <row r="5" spans="1:16" ht="15.75" customHeight="1">
      <c r="A5" s="249"/>
      <c r="B5" s="201" t="s">
        <v>122</v>
      </c>
      <c r="C5" s="202"/>
      <c r="D5" s="201" t="s">
        <v>123</v>
      </c>
      <c r="E5" s="202"/>
      <c r="F5" s="201" t="s">
        <v>122</v>
      </c>
      <c r="G5" s="202"/>
      <c r="H5" s="201" t="s">
        <v>123</v>
      </c>
      <c r="I5" s="203"/>
      <c r="J5" s="201" t="s">
        <v>122</v>
      </c>
      <c r="K5" s="202"/>
      <c r="L5" s="201" t="s">
        <v>123</v>
      </c>
      <c r="M5" s="204"/>
    </row>
    <row r="6" spans="1:16" ht="13.5" customHeight="1">
      <c r="A6" s="205" t="s">
        <v>125</v>
      </c>
      <c r="B6" s="206">
        <v>70.77</v>
      </c>
      <c r="C6" s="207" t="s">
        <v>153</v>
      </c>
      <c r="D6" s="206">
        <v>76.010000000000005</v>
      </c>
      <c r="E6" s="207" t="s">
        <v>153</v>
      </c>
      <c r="F6" s="208">
        <v>69.260000000000005</v>
      </c>
      <c r="G6" s="209" t="s">
        <v>153</v>
      </c>
      <c r="H6" s="206">
        <v>74.73</v>
      </c>
      <c r="I6" s="209" t="s">
        <v>153</v>
      </c>
      <c r="J6" s="206">
        <v>69.31</v>
      </c>
      <c r="K6" s="209" t="s">
        <v>154</v>
      </c>
      <c r="L6" s="206">
        <v>74.66</v>
      </c>
      <c r="M6" s="210" t="s">
        <v>154</v>
      </c>
    </row>
    <row r="7" spans="1:16" ht="13.5" customHeight="1">
      <c r="A7" s="211" t="s">
        <v>155</v>
      </c>
      <c r="B7" s="206">
        <v>72.760000000000005</v>
      </c>
      <c r="C7" s="207" t="s">
        <v>153</v>
      </c>
      <c r="D7" s="206">
        <v>77.42</v>
      </c>
      <c r="E7" s="207" t="s">
        <v>153</v>
      </c>
      <c r="F7" s="206">
        <v>71.459999999999994</v>
      </c>
      <c r="G7" s="207" t="s">
        <v>153</v>
      </c>
      <c r="H7" s="206">
        <v>76.739999999999995</v>
      </c>
      <c r="I7" s="207" t="s">
        <v>153</v>
      </c>
      <c r="J7" s="206">
        <v>71.73</v>
      </c>
      <c r="K7" s="207" t="s">
        <v>154</v>
      </c>
      <c r="L7" s="206">
        <v>76.89</v>
      </c>
      <c r="M7" s="210" t="s">
        <v>154</v>
      </c>
    </row>
    <row r="8" spans="1:16" ht="13.5" customHeight="1">
      <c r="A8" s="211" t="s">
        <v>156</v>
      </c>
      <c r="B8" s="206">
        <v>73.89</v>
      </c>
      <c r="C8" s="207" t="s">
        <v>153</v>
      </c>
      <c r="D8" s="206">
        <v>78.849999999999994</v>
      </c>
      <c r="E8" s="207" t="s">
        <v>153</v>
      </c>
      <c r="F8" s="206">
        <v>72.959999999999994</v>
      </c>
      <c r="G8" s="207" t="s">
        <v>153</v>
      </c>
      <c r="H8" s="206">
        <v>78.58</v>
      </c>
      <c r="I8" s="207" t="s">
        <v>153</v>
      </c>
      <c r="J8" s="206">
        <v>73.349999999999994</v>
      </c>
      <c r="K8" s="207" t="s">
        <v>154</v>
      </c>
      <c r="L8" s="206">
        <v>78.760000000000005</v>
      </c>
      <c r="M8" s="210" t="s">
        <v>154</v>
      </c>
    </row>
    <row r="9" spans="1:16" ht="13.5" customHeight="1">
      <c r="A9" s="211" t="s">
        <v>157</v>
      </c>
      <c r="B9" s="206">
        <v>75.33</v>
      </c>
      <c r="C9" s="207" t="s">
        <v>153</v>
      </c>
      <c r="D9" s="206">
        <v>80.87</v>
      </c>
      <c r="E9" s="207" t="s">
        <v>153</v>
      </c>
      <c r="F9" s="206">
        <v>74.5</v>
      </c>
      <c r="G9" s="207" t="s">
        <v>153</v>
      </c>
      <c r="H9" s="206">
        <v>80.42</v>
      </c>
      <c r="I9" s="207" t="s">
        <v>153</v>
      </c>
      <c r="J9" s="206">
        <v>74.78</v>
      </c>
      <c r="K9" s="207" t="s">
        <v>154</v>
      </c>
      <c r="L9" s="206">
        <v>80.48</v>
      </c>
      <c r="M9" s="210" t="s">
        <v>154</v>
      </c>
    </row>
    <row r="10" spans="1:16" ht="13.5" customHeight="1">
      <c r="A10" s="211" t="s">
        <v>50</v>
      </c>
      <c r="B10" s="206">
        <v>76.27</v>
      </c>
      <c r="C10" s="207" t="s">
        <v>153</v>
      </c>
      <c r="D10" s="206">
        <v>82.57</v>
      </c>
      <c r="E10" s="207" t="s">
        <v>153</v>
      </c>
      <c r="F10" s="206">
        <v>75.67</v>
      </c>
      <c r="G10" s="207" t="s">
        <v>153</v>
      </c>
      <c r="H10" s="206">
        <v>81.92</v>
      </c>
      <c r="I10" s="207" t="s">
        <v>153</v>
      </c>
      <c r="J10" s="206">
        <v>75.92</v>
      </c>
      <c r="K10" s="207" t="s">
        <v>154</v>
      </c>
      <c r="L10" s="206">
        <v>81.900000000000006</v>
      </c>
      <c r="M10" s="210" t="s">
        <v>154</v>
      </c>
    </row>
    <row r="11" spans="1:16" ht="17.25" hidden="1" customHeight="1">
      <c r="A11" s="211" t="s">
        <v>158</v>
      </c>
      <c r="B11" s="206">
        <v>76.430000000000007</v>
      </c>
      <c r="C11" s="212"/>
      <c r="D11" s="206">
        <v>83.42</v>
      </c>
      <c r="E11" s="213"/>
      <c r="F11" s="206">
        <v>75.959999999999994</v>
      </c>
      <c r="G11" s="212"/>
      <c r="H11" s="206">
        <v>82.38</v>
      </c>
      <c r="I11" s="213"/>
      <c r="J11" s="206">
        <v>76.11</v>
      </c>
      <c r="K11" s="212"/>
      <c r="L11" s="206">
        <v>82.11</v>
      </c>
      <c r="M11" s="210"/>
    </row>
    <row r="12" spans="1:16" ht="13.5" hidden="1" customHeight="1">
      <c r="A12" s="211" t="s">
        <v>159</v>
      </c>
      <c r="B12" s="206">
        <v>76.63</v>
      </c>
      <c r="C12" s="212"/>
      <c r="D12" s="206">
        <v>83.36</v>
      </c>
      <c r="E12" s="213"/>
      <c r="F12" s="206">
        <v>75.97</v>
      </c>
      <c r="G12" s="212"/>
      <c r="H12" s="206">
        <v>82.39</v>
      </c>
      <c r="I12" s="213"/>
      <c r="J12" s="206">
        <v>76.09</v>
      </c>
      <c r="K12" s="212"/>
      <c r="L12" s="206">
        <v>82.22</v>
      </c>
      <c r="M12" s="210"/>
    </row>
    <row r="13" spans="1:16" ht="13.5" hidden="1" customHeight="1">
      <c r="A13" s="211" t="s">
        <v>160</v>
      </c>
      <c r="B13" s="206">
        <v>76.48</v>
      </c>
      <c r="C13" s="212"/>
      <c r="D13" s="206">
        <v>82.91</v>
      </c>
      <c r="E13" s="213"/>
      <c r="F13" s="206">
        <v>76.14</v>
      </c>
      <c r="G13" s="212"/>
      <c r="H13" s="206">
        <v>82.39</v>
      </c>
      <c r="I13" s="213"/>
      <c r="J13" s="206">
        <v>76.25</v>
      </c>
      <c r="K13" s="212"/>
      <c r="L13" s="206">
        <v>82.51</v>
      </c>
      <c r="M13" s="210"/>
    </row>
    <row r="14" spans="1:16" ht="13.5" hidden="1" customHeight="1">
      <c r="A14" s="211" t="s">
        <v>161</v>
      </c>
      <c r="B14" s="206">
        <v>77.069999999999993</v>
      </c>
      <c r="C14" s="212"/>
      <c r="D14" s="206">
        <v>83.72</v>
      </c>
      <c r="E14" s="213"/>
      <c r="F14" s="206">
        <v>76.63</v>
      </c>
      <c r="G14" s="212"/>
      <c r="H14" s="206">
        <v>83.02</v>
      </c>
      <c r="I14" s="213"/>
      <c r="J14" s="206">
        <v>76.569999999999993</v>
      </c>
      <c r="K14" s="212"/>
      <c r="L14" s="206">
        <v>82.98</v>
      </c>
      <c r="M14" s="210"/>
    </row>
    <row r="15" spans="1:16" ht="13.5" customHeight="1">
      <c r="A15" s="211" t="s">
        <v>162</v>
      </c>
      <c r="B15" s="206">
        <v>77.41</v>
      </c>
      <c r="C15" s="207" t="s">
        <v>153</v>
      </c>
      <c r="D15" s="206">
        <v>84.41</v>
      </c>
      <c r="E15" s="207" t="s">
        <v>153</v>
      </c>
      <c r="F15" s="206">
        <v>76.56</v>
      </c>
      <c r="G15" s="207" t="s">
        <v>153</v>
      </c>
      <c r="H15" s="206">
        <v>83.41</v>
      </c>
      <c r="I15" s="207" t="s">
        <v>153</v>
      </c>
      <c r="J15" s="206">
        <v>76.38</v>
      </c>
      <c r="K15" s="207" t="s">
        <v>154</v>
      </c>
      <c r="L15" s="206">
        <v>82.85</v>
      </c>
      <c r="M15" s="210" t="s">
        <v>154</v>
      </c>
    </row>
    <row r="16" spans="1:16" ht="12" customHeight="1">
      <c r="A16" s="214"/>
      <c r="B16" s="206"/>
      <c r="C16" s="212"/>
      <c r="D16" s="206"/>
      <c r="E16" s="213"/>
      <c r="F16" s="206"/>
      <c r="G16" s="212"/>
      <c r="H16" s="206"/>
      <c r="I16" s="213"/>
      <c r="J16" s="215">
        <v>76.459999999999994</v>
      </c>
      <c r="K16" s="207" t="s">
        <v>163</v>
      </c>
      <c r="L16" s="215">
        <v>82.96</v>
      </c>
      <c r="M16" s="210" t="s">
        <v>163</v>
      </c>
      <c r="O16" s="90"/>
      <c r="P16" s="197"/>
    </row>
    <row r="17" spans="1:16" ht="17.25" hidden="1" customHeight="1">
      <c r="A17" s="211" t="s">
        <v>164</v>
      </c>
      <c r="B17" s="206">
        <v>77.52</v>
      </c>
      <c r="C17" s="212"/>
      <c r="D17" s="206">
        <v>84.36</v>
      </c>
      <c r="E17" s="213"/>
      <c r="F17" s="206">
        <v>76.83</v>
      </c>
      <c r="G17" s="212"/>
      <c r="H17" s="206">
        <v>83.58</v>
      </c>
      <c r="I17" s="213"/>
      <c r="J17" s="206">
        <v>77.010000000000005</v>
      </c>
      <c r="K17" s="212"/>
      <c r="L17" s="206">
        <v>83.59</v>
      </c>
      <c r="M17" s="210"/>
      <c r="O17" s="90"/>
      <c r="P17" s="197"/>
    </row>
    <row r="18" spans="1:16" ht="13.5" hidden="1" customHeight="1">
      <c r="A18" s="211" t="s">
        <v>165</v>
      </c>
      <c r="B18" s="206">
        <v>77.58</v>
      </c>
      <c r="C18" s="212"/>
      <c r="D18" s="206">
        <v>84.59</v>
      </c>
      <c r="E18" s="213"/>
      <c r="F18" s="206">
        <v>77.14</v>
      </c>
      <c r="G18" s="212"/>
      <c r="H18" s="206">
        <v>83.79</v>
      </c>
      <c r="I18" s="213"/>
      <c r="J18" s="206">
        <v>77.19</v>
      </c>
      <c r="K18" s="212"/>
      <c r="L18" s="206">
        <v>83.82</v>
      </c>
      <c r="M18" s="210"/>
      <c r="O18" s="90"/>
      <c r="P18" s="197"/>
    </row>
    <row r="19" spans="1:16" ht="13.5" hidden="1" customHeight="1">
      <c r="A19" s="211" t="s">
        <v>166</v>
      </c>
      <c r="B19" s="206">
        <v>77.900000000000006</v>
      </c>
      <c r="C19" s="212"/>
      <c r="D19" s="206">
        <v>85.05</v>
      </c>
      <c r="E19" s="213"/>
      <c r="F19" s="206">
        <v>77.25</v>
      </c>
      <c r="G19" s="212"/>
      <c r="H19" s="206">
        <v>84.26</v>
      </c>
      <c r="I19" s="213"/>
      <c r="J19" s="206">
        <v>77.16</v>
      </c>
      <c r="K19" s="212"/>
      <c r="L19" s="206">
        <v>84.01</v>
      </c>
      <c r="M19" s="210"/>
      <c r="O19" s="90"/>
      <c r="P19" s="197"/>
    </row>
    <row r="20" spans="1:16" ht="13.5" hidden="1" customHeight="1">
      <c r="A20" s="211" t="s">
        <v>167</v>
      </c>
      <c r="B20" s="206">
        <v>77.77</v>
      </c>
      <c r="C20" s="212"/>
      <c r="D20" s="206">
        <v>84.46</v>
      </c>
      <c r="E20" s="213"/>
      <c r="F20" s="206">
        <v>77.05</v>
      </c>
      <c r="G20" s="212"/>
      <c r="H20" s="206">
        <v>83.97</v>
      </c>
      <c r="I20" s="213"/>
      <c r="J20" s="206">
        <v>77.099999999999994</v>
      </c>
      <c r="K20" s="212"/>
      <c r="L20" s="206">
        <v>83.99</v>
      </c>
      <c r="M20" s="210"/>
      <c r="O20" s="94"/>
      <c r="P20" s="197"/>
    </row>
    <row r="21" spans="1:16" ht="13.5" customHeight="1">
      <c r="A21" s="205" t="s">
        <v>168</v>
      </c>
      <c r="B21" s="206">
        <v>78.55</v>
      </c>
      <c r="C21" s="207" t="s">
        <v>153</v>
      </c>
      <c r="D21" s="206">
        <v>85.61</v>
      </c>
      <c r="E21" s="207" t="s">
        <v>153</v>
      </c>
      <c r="F21" s="206">
        <v>77.55</v>
      </c>
      <c r="G21" s="207" t="s">
        <v>153</v>
      </c>
      <c r="H21" s="206">
        <v>84.84</v>
      </c>
      <c r="I21" s="207" t="s">
        <v>153</v>
      </c>
      <c r="J21" s="206">
        <v>77.72</v>
      </c>
      <c r="K21" s="207" t="s">
        <v>154</v>
      </c>
      <c r="L21" s="206">
        <v>84.6</v>
      </c>
      <c r="M21" s="210" t="s">
        <v>154</v>
      </c>
      <c r="O21" s="90"/>
      <c r="P21" s="197"/>
    </row>
    <row r="22" spans="1:16" ht="17.25" customHeight="1">
      <c r="A22" s="211" t="s">
        <v>169</v>
      </c>
      <c r="B22" s="206">
        <v>78.790000000000006</v>
      </c>
      <c r="C22" s="212"/>
      <c r="D22" s="206">
        <v>85.81</v>
      </c>
      <c r="E22" s="213"/>
      <c r="F22" s="206">
        <v>78.040000000000006</v>
      </c>
      <c r="G22" s="212"/>
      <c r="H22" s="206">
        <v>85.03</v>
      </c>
      <c r="I22" s="213"/>
      <c r="J22" s="206">
        <v>78.069999999999993</v>
      </c>
      <c r="K22" s="212"/>
      <c r="L22" s="206">
        <v>84.93</v>
      </c>
      <c r="M22" s="210"/>
    </row>
    <row r="23" spans="1:16" ht="13.5" customHeight="1">
      <c r="A23" s="211" t="s">
        <v>170</v>
      </c>
      <c r="B23" s="206">
        <v>78.819999999999993</v>
      </c>
      <c r="C23" s="212"/>
      <c r="D23" s="206">
        <v>86.18</v>
      </c>
      <c r="E23" s="213"/>
      <c r="F23" s="206">
        <v>78.19</v>
      </c>
      <c r="G23" s="212"/>
      <c r="H23" s="206">
        <v>85.47</v>
      </c>
      <c r="I23" s="213"/>
      <c r="J23" s="206">
        <v>78.319999999999993</v>
      </c>
      <c r="K23" s="212"/>
      <c r="L23" s="206">
        <v>85.23</v>
      </c>
      <c r="M23" s="210"/>
    </row>
    <row r="24" spans="1:16" ht="13.5" customHeight="1">
      <c r="A24" s="211" t="s">
        <v>171</v>
      </c>
      <c r="B24" s="206">
        <v>78.959999999999994</v>
      </c>
      <c r="C24" s="212"/>
      <c r="D24" s="206">
        <v>85.755633600076891</v>
      </c>
      <c r="E24" s="213"/>
      <c r="F24" s="206">
        <v>78.36</v>
      </c>
      <c r="G24" s="212"/>
      <c r="H24" s="206">
        <v>85.13</v>
      </c>
      <c r="I24" s="213"/>
      <c r="J24" s="206">
        <v>78.36</v>
      </c>
      <c r="K24" s="212"/>
      <c r="L24" s="206">
        <v>85.33</v>
      </c>
      <c r="M24" s="210"/>
    </row>
    <row r="25" spans="1:16" ht="13.5" customHeight="1">
      <c r="A25" s="211" t="s">
        <v>172</v>
      </c>
      <c r="B25" s="206">
        <v>78.77</v>
      </c>
      <c r="C25" s="212"/>
      <c r="D25" s="206">
        <v>85.93</v>
      </c>
      <c r="E25" s="213"/>
      <c r="F25" s="206">
        <v>78.260000000000005</v>
      </c>
      <c r="G25" s="212"/>
      <c r="H25" s="206">
        <v>85.56</v>
      </c>
      <c r="I25" s="213"/>
      <c r="J25" s="206">
        <v>78.64</v>
      </c>
      <c r="K25" s="212"/>
      <c r="L25" s="206">
        <v>85.59</v>
      </c>
      <c r="M25" s="210"/>
    </row>
    <row r="26" spans="1:16" ht="13.5" customHeight="1">
      <c r="A26" s="211" t="s">
        <v>173</v>
      </c>
      <c r="B26" s="206">
        <v>79.05</v>
      </c>
      <c r="C26" s="207" t="s">
        <v>153</v>
      </c>
      <c r="D26" s="206">
        <v>86.26</v>
      </c>
      <c r="E26" s="207" t="s">
        <v>153</v>
      </c>
      <c r="F26" s="206">
        <v>78.3</v>
      </c>
      <c r="G26" s="207" t="s">
        <v>153</v>
      </c>
      <c r="H26" s="206">
        <v>85.78</v>
      </c>
      <c r="I26" s="207" t="s">
        <v>153</v>
      </c>
      <c r="J26" s="206">
        <v>78.56</v>
      </c>
      <c r="K26" s="207" t="s">
        <v>154</v>
      </c>
      <c r="L26" s="206">
        <v>85.52</v>
      </c>
      <c r="M26" s="210" t="s">
        <v>154</v>
      </c>
    </row>
    <row r="27" spans="1:16" ht="17.25" customHeight="1">
      <c r="A27" s="211" t="s">
        <v>174</v>
      </c>
      <c r="B27" s="206">
        <v>79.281184634626555</v>
      </c>
      <c r="C27" s="212"/>
      <c r="D27" s="206">
        <v>85.830923910506442</v>
      </c>
      <c r="E27" s="213"/>
      <c r="F27" s="206">
        <v>78.45</v>
      </c>
      <c r="G27" s="212"/>
      <c r="H27" s="206">
        <v>85.63</v>
      </c>
      <c r="I27" s="213"/>
      <c r="J27" s="206">
        <v>79</v>
      </c>
      <c r="K27" s="212"/>
      <c r="L27" s="206">
        <v>85.81</v>
      </c>
      <c r="M27" s="210"/>
    </row>
    <row r="28" spans="1:16" ht="13.5" customHeight="1">
      <c r="A28" s="211" t="s">
        <v>211</v>
      </c>
      <c r="B28" s="206">
        <v>79.107014964729672</v>
      </c>
      <c r="C28" s="212"/>
      <c r="D28" s="206">
        <v>86.030734212953746</v>
      </c>
      <c r="E28" s="213"/>
      <c r="F28" s="206">
        <v>78.599999999999994</v>
      </c>
      <c r="G28" s="212"/>
      <c r="H28" s="206">
        <v>86.06</v>
      </c>
      <c r="I28" s="213"/>
      <c r="J28" s="206">
        <v>79.19</v>
      </c>
      <c r="K28" s="212"/>
      <c r="L28" s="206">
        <v>85.99</v>
      </c>
      <c r="M28" s="210"/>
    </row>
    <row r="29" spans="1:16" ht="13.5" customHeight="1">
      <c r="A29" s="211" t="s">
        <v>208</v>
      </c>
      <c r="B29" s="206">
        <v>79.400422228788202</v>
      </c>
      <c r="C29" s="212"/>
      <c r="D29" s="206">
        <v>86.103529564666076</v>
      </c>
      <c r="E29" s="213"/>
      <c r="F29" s="206">
        <v>78.83</v>
      </c>
      <c r="G29" s="212"/>
      <c r="H29" s="206">
        <v>85.94</v>
      </c>
      <c r="I29" s="213"/>
      <c r="J29" s="206">
        <v>79.290000000000006</v>
      </c>
      <c r="K29" s="212"/>
      <c r="L29" s="206">
        <v>86.05</v>
      </c>
      <c r="M29" s="210"/>
    </row>
    <row r="30" spans="1:16" ht="13.5" customHeight="1">
      <c r="A30" s="211" t="s">
        <v>209</v>
      </c>
      <c r="B30" s="206">
        <v>79.690503329968706</v>
      </c>
      <c r="C30" s="212"/>
      <c r="D30" s="206">
        <v>86.556866645518483</v>
      </c>
      <c r="E30" s="213"/>
      <c r="F30" s="206">
        <v>78.88</v>
      </c>
      <c r="G30" s="212"/>
      <c r="H30" s="206">
        <v>85.94</v>
      </c>
      <c r="I30" s="213"/>
      <c r="J30" s="206">
        <v>79.59</v>
      </c>
      <c r="K30" s="212"/>
      <c r="L30" s="206">
        <v>86.44</v>
      </c>
      <c r="M30" s="210"/>
    </row>
    <row r="31" spans="1:16" ht="13.5" customHeight="1">
      <c r="A31" s="211" t="s">
        <v>210</v>
      </c>
      <c r="B31" s="206">
        <v>79.659467557716894</v>
      </c>
      <c r="C31" s="212"/>
      <c r="D31" s="206">
        <v>86.373313293892963</v>
      </c>
      <c r="E31" s="213"/>
      <c r="F31" s="206">
        <v>79.2</v>
      </c>
      <c r="G31" s="212"/>
      <c r="H31" s="206">
        <v>86.16</v>
      </c>
      <c r="I31" s="213"/>
      <c r="J31" s="206">
        <v>79.55</v>
      </c>
      <c r="K31" s="212" t="s">
        <v>212</v>
      </c>
      <c r="L31" s="206">
        <v>86.3</v>
      </c>
      <c r="M31" s="210" t="s">
        <v>212</v>
      </c>
    </row>
    <row r="32" spans="1:16" ht="13.5" customHeight="1">
      <c r="A32" s="211" t="s">
        <v>221</v>
      </c>
      <c r="B32" s="206">
        <v>79.687839859647298</v>
      </c>
      <c r="C32" s="212"/>
      <c r="D32" s="206">
        <v>86.349531695859184</v>
      </c>
      <c r="E32" s="213"/>
      <c r="F32" s="206">
        <v>79.45</v>
      </c>
      <c r="G32" s="212"/>
      <c r="H32" s="206">
        <v>86.06</v>
      </c>
      <c r="I32" s="213"/>
      <c r="J32" s="206">
        <v>79.44</v>
      </c>
      <c r="K32" s="212"/>
      <c r="L32" s="206">
        <v>85.9</v>
      </c>
      <c r="M32" s="210"/>
    </row>
    <row r="33" spans="1:15" ht="13.5" customHeight="1">
      <c r="A33" s="211" t="s">
        <v>222</v>
      </c>
      <c r="B33" s="206">
        <v>79.817121820270174</v>
      </c>
      <c r="C33" s="212"/>
      <c r="D33" s="206">
        <v>86.800006688831502</v>
      </c>
      <c r="E33" s="213"/>
      <c r="F33" s="206">
        <v>79.430000000000007</v>
      </c>
      <c r="G33" s="212"/>
      <c r="H33" s="206">
        <v>86.45</v>
      </c>
      <c r="I33" s="213"/>
      <c r="J33" s="206">
        <v>79.94</v>
      </c>
      <c r="K33" s="212"/>
      <c r="L33" s="206">
        <v>86.41</v>
      </c>
      <c r="M33" s="210"/>
    </row>
    <row r="34" spans="1:15" ht="13.5" customHeight="1">
      <c r="A34" s="211" t="s">
        <v>223</v>
      </c>
      <c r="B34" s="206">
        <v>80.3321897182079</v>
      </c>
      <c r="C34" s="212"/>
      <c r="D34" s="206">
        <v>86.536489789045731</v>
      </c>
      <c r="E34" s="213"/>
      <c r="F34" s="206">
        <v>79.87</v>
      </c>
      <c r="G34" s="212"/>
      <c r="H34" s="206">
        <v>86.27</v>
      </c>
      <c r="I34" s="213"/>
      <c r="J34" s="206">
        <v>80.209999999999994</v>
      </c>
      <c r="K34" s="212"/>
      <c r="L34" s="206">
        <v>86.61</v>
      </c>
      <c r="M34" s="210"/>
    </row>
    <row r="35" spans="1:15" ht="13.5" customHeight="1">
      <c r="A35" s="211" t="s">
        <v>224</v>
      </c>
      <c r="B35" s="206">
        <v>80.253688086533259</v>
      </c>
      <c r="C35" s="212"/>
      <c r="D35" s="206">
        <v>86.686446505921012</v>
      </c>
      <c r="E35" s="213"/>
      <c r="F35" s="206">
        <v>79.98</v>
      </c>
      <c r="G35" s="212"/>
      <c r="H35" s="206">
        <v>86.63</v>
      </c>
      <c r="I35" s="213"/>
      <c r="J35" s="206">
        <v>80.5</v>
      </c>
      <c r="K35" s="212"/>
      <c r="L35" s="206">
        <v>86.83</v>
      </c>
      <c r="M35" s="210"/>
    </row>
    <row r="36" spans="1:15" ht="13.5" customHeight="1">
      <c r="A36" s="211" t="s">
        <v>225</v>
      </c>
      <c r="B36" s="206">
        <v>80.760417607119507</v>
      </c>
      <c r="C36" s="212"/>
      <c r="D36" s="206">
        <v>87.184258700179583</v>
      </c>
      <c r="E36" s="213"/>
      <c r="F36" s="206">
        <v>80.239999999999995</v>
      </c>
      <c r="G36" s="212"/>
      <c r="H36" s="206">
        <v>86.74</v>
      </c>
      <c r="I36" s="213"/>
      <c r="J36" s="206">
        <v>80.790000000000006</v>
      </c>
      <c r="K36" s="212"/>
      <c r="L36" s="206">
        <v>87.05</v>
      </c>
      <c r="M36" s="210"/>
    </row>
    <row r="37" spans="1:15" ht="13.5" customHeight="1">
      <c r="A37" s="211" t="s">
        <v>226</v>
      </c>
      <c r="B37" s="206">
        <v>80.58</v>
      </c>
      <c r="C37" s="212"/>
      <c r="D37" s="206">
        <v>87.1</v>
      </c>
      <c r="E37" s="213"/>
      <c r="F37" s="206">
        <v>80.33</v>
      </c>
      <c r="G37" s="212"/>
      <c r="H37" s="206">
        <v>86.94</v>
      </c>
      <c r="I37" s="213"/>
      <c r="J37" s="206">
        <v>80.98</v>
      </c>
      <c r="K37" s="212"/>
      <c r="L37" s="206">
        <v>87.14</v>
      </c>
      <c r="M37" s="210"/>
    </row>
    <row r="38" spans="1:15" ht="13.5" customHeight="1">
      <c r="A38" s="211" t="s">
        <v>228</v>
      </c>
      <c r="B38" s="206">
        <v>80.580419839854187</v>
      </c>
      <c r="C38" s="212" t="s">
        <v>39</v>
      </c>
      <c r="D38" s="206">
        <v>87.10482926863493</v>
      </c>
      <c r="E38" s="213" t="s">
        <v>39</v>
      </c>
      <c r="F38" s="206">
        <v>80.8</v>
      </c>
      <c r="G38" s="212"/>
      <c r="H38" s="206">
        <v>87.17</v>
      </c>
      <c r="I38" s="213"/>
      <c r="J38" s="206">
        <v>81.09</v>
      </c>
      <c r="K38" s="212"/>
      <c r="L38" s="206">
        <v>87.26</v>
      </c>
      <c r="M38" s="210"/>
    </row>
    <row r="39" spans="1:15" ht="13.5" customHeight="1">
      <c r="A39" s="216" t="s">
        <v>229</v>
      </c>
      <c r="B39" s="217">
        <f>B40</f>
        <v>80.906310006905315</v>
      </c>
      <c r="C39" s="229"/>
      <c r="D39" s="217">
        <f>D40</f>
        <v>87.101882737999404</v>
      </c>
      <c r="E39" s="230"/>
      <c r="F39" s="231">
        <v>80.64</v>
      </c>
      <c r="G39" s="229"/>
      <c r="H39" s="231">
        <v>87.06</v>
      </c>
      <c r="I39" s="230"/>
      <c r="J39" s="232">
        <v>81.25</v>
      </c>
      <c r="K39" s="229"/>
      <c r="L39" s="232">
        <v>87.32</v>
      </c>
      <c r="M39" s="233"/>
    </row>
    <row r="40" spans="1:15" ht="17.25" customHeight="1">
      <c r="A40" s="218" t="s">
        <v>175</v>
      </c>
      <c r="B40" s="227">
        <f>[1]生命表!$K12</f>
        <v>80.906310006905315</v>
      </c>
      <c r="C40" s="219"/>
      <c r="D40" s="227">
        <f>[2]生命表!$K12</f>
        <v>87.101882737999404</v>
      </c>
      <c r="E40" s="220"/>
      <c r="F40" s="228">
        <v>80.64</v>
      </c>
      <c r="G40" s="234"/>
      <c r="H40" s="228">
        <v>87.06</v>
      </c>
      <c r="I40" s="220"/>
      <c r="J40" s="231">
        <v>81.25</v>
      </c>
      <c r="K40" s="234"/>
      <c r="L40" s="231">
        <v>87.32</v>
      </c>
      <c r="M40" s="235"/>
      <c r="O40" s="142"/>
    </row>
    <row r="41" spans="1:15" ht="12.95" customHeight="1">
      <c r="A41" s="218" t="s">
        <v>176</v>
      </c>
      <c r="B41" s="227">
        <f>[1]生命表!$K13</f>
        <v>80.157886314449911</v>
      </c>
      <c r="C41" s="219"/>
      <c r="D41" s="227">
        <f>[2]生命表!$K13</f>
        <v>86.46927208690505</v>
      </c>
      <c r="E41" s="220"/>
      <c r="F41" s="228">
        <v>79.8</v>
      </c>
      <c r="G41" s="234"/>
      <c r="H41" s="228">
        <v>86.21</v>
      </c>
      <c r="I41" s="220"/>
      <c r="J41" s="231">
        <v>80.41</v>
      </c>
      <c r="K41" s="234"/>
      <c r="L41" s="231">
        <v>86.47</v>
      </c>
      <c r="M41" s="235"/>
      <c r="O41" s="142"/>
    </row>
    <row r="42" spans="1:15" ht="12.95" customHeight="1">
      <c r="A42" s="218" t="s">
        <v>177</v>
      </c>
      <c r="B42" s="227">
        <f>[1]生命表!$K14</f>
        <v>79.16904366248751</v>
      </c>
      <c r="C42" s="219"/>
      <c r="D42" s="227">
        <f>[2]生命表!$K14</f>
        <v>85.521509226256043</v>
      </c>
      <c r="E42" s="220"/>
      <c r="F42" s="228">
        <v>78.819999999999993</v>
      </c>
      <c r="G42" s="234"/>
      <c r="H42" s="228">
        <v>85.25</v>
      </c>
      <c r="I42" s="220"/>
      <c r="J42" s="231">
        <v>79.430000000000007</v>
      </c>
      <c r="K42" s="234"/>
      <c r="L42" s="231">
        <v>85.5</v>
      </c>
      <c r="M42" s="235"/>
      <c r="O42" s="142"/>
    </row>
    <row r="43" spans="1:15" ht="12.95" customHeight="1">
      <c r="A43" s="218" t="s">
        <v>178</v>
      </c>
      <c r="B43" s="227">
        <f>[1]生命表!$K15</f>
        <v>78.190608641561653</v>
      </c>
      <c r="C43" s="219"/>
      <c r="D43" s="227">
        <f>[2]生命表!$K15</f>
        <v>84.533564739793974</v>
      </c>
      <c r="E43" s="220"/>
      <c r="F43" s="228">
        <v>77.84</v>
      </c>
      <c r="G43" s="234"/>
      <c r="H43" s="228">
        <v>84.26</v>
      </c>
      <c r="I43" s="220"/>
      <c r="J43" s="231">
        <v>78.45</v>
      </c>
      <c r="K43" s="234"/>
      <c r="L43" s="231">
        <v>84.51</v>
      </c>
      <c r="M43" s="235"/>
      <c r="O43" s="142"/>
    </row>
    <row r="44" spans="1:15" ht="12.95" customHeight="1">
      <c r="A44" s="218" t="s">
        <v>179</v>
      </c>
      <c r="B44" s="227">
        <f>[1]生命表!$K16</f>
        <v>77.190608641561653</v>
      </c>
      <c r="C44" s="219"/>
      <c r="D44" s="227">
        <f>[2]生命表!$K16</f>
        <v>83.557516161980033</v>
      </c>
      <c r="E44" s="220"/>
      <c r="F44" s="228">
        <v>76.84</v>
      </c>
      <c r="G44" s="234"/>
      <c r="H44" s="228">
        <v>83.27</v>
      </c>
      <c r="I44" s="220"/>
      <c r="J44" s="231">
        <v>77.459999999999994</v>
      </c>
      <c r="K44" s="234"/>
      <c r="L44" s="231">
        <v>83.52</v>
      </c>
      <c r="M44" s="235"/>
      <c r="O44" s="142"/>
    </row>
    <row r="45" spans="1:15" ht="17.25" customHeight="1">
      <c r="A45" s="218" t="s">
        <v>180</v>
      </c>
      <c r="B45" s="227">
        <f>[1]生命表!$K17</f>
        <v>76.190608641561667</v>
      </c>
      <c r="C45" s="219"/>
      <c r="D45" s="227">
        <f>[2]生命表!$K17</f>
        <v>82.557516161980033</v>
      </c>
      <c r="E45" s="220"/>
      <c r="F45" s="228">
        <v>75.849999999999994</v>
      </c>
      <c r="G45" s="234"/>
      <c r="H45" s="228">
        <v>82.27</v>
      </c>
      <c r="I45" s="220"/>
      <c r="J45" s="231">
        <v>76.47</v>
      </c>
      <c r="K45" s="234"/>
      <c r="L45" s="231">
        <v>82.53</v>
      </c>
      <c r="M45" s="235"/>
      <c r="O45" s="142"/>
    </row>
    <row r="46" spans="1:15" ht="12.95" customHeight="1">
      <c r="A46" s="218" t="s">
        <v>181</v>
      </c>
      <c r="B46" s="227">
        <f>[1]生命表!$K18</f>
        <v>71.219548153536195</v>
      </c>
      <c r="C46" s="219"/>
      <c r="D46" s="227">
        <f>[2]生命表!$K18</f>
        <v>77.568468392052679</v>
      </c>
      <c r="E46" s="220"/>
      <c r="F46" s="228">
        <v>70.88</v>
      </c>
      <c r="G46" s="234"/>
      <c r="H46" s="228">
        <v>77.290000000000006</v>
      </c>
      <c r="I46" s="220"/>
      <c r="J46" s="231">
        <v>71.489999999999995</v>
      </c>
      <c r="K46" s="234"/>
      <c r="L46" s="231">
        <v>77.56</v>
      </c>
      <c r="M46" s="235"/>
      <c r="O46" s="142"/>
    </row>
    <row r="47" spans="1:15" ht="12.95" customHeight="1">
      <c r="A47" s="218" t="s">
        <v>182</v>
      </c>
      <c r="B47" s="227">
        <f>[1]生命表!$K19</f>
        <v>66.2722641823553</v>
      </c>
      <c r="C47" s="219"/>
      <c r="D47" s="227">
        <f>[2]生命表!$K19</f>
        <v>72.578415690669075</v>
      </c>
      <c r="E47" s="220"/>
      <c r="F47" s="228">
        <v>65.930000000000007</v>
      </c>
      <c r="G47" s="234"/>
      <c r="H47" s="228">
        <v>72.3</v>
      </c>
      <c r="I47" s="220"/>
      <c r="J47" s="231">
        <v>66.53</v>
      </c>
      <c r="K47" s="234"/>
      <c r="L47" s="231">
        <v>72.58</v>
      </c>
      <c r="M47" s="235"/>
      <c r="O47" s="142"/>
    </row>
    <row r="48" spans="1:15" ht="12.95" customHeight="1">
      <c r="A48" s="218" t="s">
        <v>183</v>
      </c>
      <c r="B48" s="227">
        <f>[1]生命表!$K20</f>
        <v>61.386574566753261</v>
      </c>
      <c r="C48" s="219"/>
      <c r="D48" s="227">
        <f>[2]生命表!$K20</f>
        <v>67.612480930036199</v>
      </c>
      <c r="E48" s="220"/>
      <c r="F48" s="228">
        <v>61.03</v>
      </c>
      <c r="G48" s="234"/>
      <c r="H48" s="228">
        <v>67.33</v>
      </c>
      <c r="I48" s="220"/>
      <c r="J48" s="231">
        <v>61.61</v>
      </c>
      <c r="K48" s="234"/>
      <c r="L48" s="231">
        <v>67.63</v>
      </c>
      <c r="M48" s="235"/>
      <c r="O48" s="142"/>
    </row>
    <row r="49" spans="1:15" ht="12.95" customHeight="1">
      <c r="A49" s="218" t="s">
        <v>184</v>
      </c>
      <c r="B49" s="227">
        <f>[1]生命表!$K21</f>
        <v>56.557793165327546</v>
      </c>
      <c r="C49" s="219"/>
      <c r="D49" s="227">
        <f>[2]生命表!$K21</f>
        <v>62.698789054525584</v>
      </c>
      <c r="E49" s="220"/>
      <c r="F49" s="228">
        <v>56.21</v>
      </c>
      <c r="G49" s="234"/>
      <c r="H49" s="228">
        <v>62.41</v>
      </c>
      <c r="I49" s="220"/>
      <c r="J49" s="231">
        <v>56.74</v>
      </c>
      <c r="K49" s="234"/>
      <c r="L49" s="231">
        <v>62.7</v>
      </c>
      <c r="M49" s="235"/>
      <c r="O49" s="142"/>
    </row>
    <row r="50" spans="1:15" ht="17.25" customHeight="1">
      <c r="A50" s="218" t="s">
        <v>185</v>
      </c>
      <c r="B50" s="227">
        <f>[1]生命表!$K22</f>
        <v>51.693772271484541</v>
      </c>
      <c r="C50" s="219"/>
      <c r="D50" s="227">
        <f>[2]生命表!$K22</f>
        <v>57.755617984373529</v>
      </c>
      <c r="E50" s="220"/>
      <c r="F50" s="228">
        <v>51.38</v>
      </c>
      <c r="G50" s="234"/>
      <c r="H50" s="228">
        <v>57.5</v>
      </c>
      <c r="I50" s="220"/>
      <c r="J50" s="231">
        <v>51.88</v>
      </c>
      <c r="K50" s="234"/>
      <c r="L50" s="231">
        <v>57.77</v>
      </c>
      <c r="M50" s="235"/>
      <c r="O50" s="142"/>
    </row>
    <row r="51" spans="1:15" ht="12.95" customHeight="1">
      <c r="A51" s="218" t="s">
        <v>186</v>
      </c>
      <c r="B51" s="227">
        <f>[1]生命表!$K23</f>
        <v>46.868935340551964</v>
      </c>
      <c r="C51" s="219"/>
      <c r="D51" s="227">
        <f>[2]生命表!$K23</f>
        <v>52.843450545735308</v>
      </c>
      <c r="E51" s="220"/>
      <c r="F51" s="228">
        <v>46.55</v>
      </c>
      <c r="G51" s="234"/>
      <c r="H51" s="228">
        <v>52.59</v>
      </c>
      <c r="I51" s="220"/>
      <c r="J51" s="231">
        <v>47.03</v>
      </c>
      <c r="K51" s="234"/>
      <c r="L51" s="231">
        <v>52.86</v>
      </c>
      <c r="M51" s="235"/>
      <c r="O51" s="142"/>
    </row>
    <row r="52" spans="1:15" ht="12.95" customHeight="1">
      <c r="A52" s="218" t="s">
        <v>187</v>
      </c>
      <c r="B52" s="227">
        <f>[1]生命表!$K24</f>
        <v>42.070504459663617</v>
      </c>
      <c r="C52" s="219"/>
      <c r="D52" s="227">
        <f>[2]生命表!$K24</f>
        <v>47.980635311219352</v>
      </c>
      <c r="E52" s="220"/>
      <c r="F52" s="228">
        <v>41.76</v>
      </c>
      <c r="G52" s="234"/>
      <c r="H52" s="228">
        <v>47.72</v>
      </c>
      <c r="I52" s="220"/>
      <c r="J52" s="231">
        <v>42.2</v>
      </c>
      <c r="K52" s="234"/>
      <c r="L52" s="231">
        <v>47.97</v>
      </c>
      <c r="M52" s="235"/>
      <c r="O52" s="142"/>
    </row>
    <row r="53" spans="1:15" ht="12.95" customHeight="1">
      <c r="A53" s="218" t="s">
        <v>188</v>
      </c>
      <c r="B53" s="227">
        <f>[1]生命表!$K25</f>
        <v>37.315641900435146</v>
      </c>
      <c r="C53" s="219"/>
      <c r="D53" s="227">
        <f>[2]生命表!$K25</f>
        <v>43.177051458444659</v>
      </c>
      <c r="E53" s="220"/>
      <c r="F53" s="228">
        <v>37.01</v>
      </c>
      <c r="G53" s="234"/>
      <c r="H53" s="228">
        <v>42.9</v>
      </c>
      <c r="I53" s="220"/>
      <c r="J53" s="231">
        <v>37.42</v>
      </c>
      <c r="K53" s="234"/>
      <c r="L53" s="231">
        <v>43.13</v>
      </c>
      <c r="M53" s="235"/>
      <c r="O53" s="142"/>
    </row>
    <row r="54" spans="1:15" ht="12.95" customHeight="1">
      <c r="A54" s="218" t="s">
        <v>189</v>
      </c>
      <c r="B54" s="227">
        <f>[1]生命表!$K26</f>
        <v>32.60764174391047</v>
      </c>
      <c r="C54" s="219"/>
      <c r="D54" s="227">
        <f>[2]生命表!$K26</f>
        <v>38.410956473932686</v>
      </c>
      <c r="E54" s="220"/>
      <c r="F54" s="228">
        <v>32.380000000000003</v>
      </c>
      <c r="G54" s="234"/>
      <c r="H54" s="236">
        <v>38.15</v>
      </c>
      <c r="I54" s="220"/>
      <c r="J54" s="231">
        <v>32.74</v>
      </c>
      <c r="K54" s="234"/>
      <c r="L54" s="231">
        <v>38.36</v>
      </c>
      <c r="M54" s="235"/>
      <c r="O54" s="142"/>
    </row>
    <row r="55" spans="1:15" ht="17.25" customHeight="1">
      <c r="A55" s="218" t="s">
        <v>190</v>
      </c>
      <c r="B55" s="227">
        <f>[1]生命表!$K27</f>
        <v>28.075461777064508</v>
      </c>
      <c r="C55" s="219"/>
      <c r="D55" s="227">
        <f>[2]生命表!$K27</f>
        <v>33.735538530264414</v>
      </c>
      <c r="E55" s="220"/>
      <c r="F55" s="228">
        <v>27.89</v>
      </c>
      <c r="G55" s="234"/>
      <c r="H55" s="228">
        <v>33.51</v>
      </c>
      <c r="I55" s="220"/>
      <c r="J55" s="231">
        <v>28.21</v>
      </c>
      <c r="K55" s="234"/>
      <c r="L55" s="231">
        <v>33.659999999999997</v>
      </c>
      <c r="M55" s="235"/>
      <c r="O55" s="142"/>
    </row>
    <row r="56" spans="1:15" ht="12.95" customHeight="1">
      <c r="A56" s="218" t="s">
        <v>191</v>
      </c>
      <c r="B56" s="227">
        <f>[1]生命表!$K28</f>
        <v>23.704243274587117</v>
      </c>
      <c r="C56" s="219"/>
      <c r="D56" s="227">
        <f>[2]生命表!$K28</f>
        <v>29.182145133515593</v>
      </c>
      <c r="E56" s="220"/>
      <c r="F56" s="228">
        <v>23.56</v>
      </c>
      <c r="G56" s="234"/>
      <c r="H56" s="228">
        <v>28.96</v>
      </c>
      <c r="I56" s="220"/>
      <c r="J56" s="231">
        <v>23.84</v>
      </c>
      <c r="K56" s="234"/>
      <c r="L56" s="231">
        <v>29.04</v>
      </c>
      <c r="M56" s="235"/>
      <c r="O56" s="142"/>
    </row>
    <row r="57" spans="1:15" ht="12.95" customHeight="1">
      <c r="A57" s="218" t="s">
        <v>192</v>
      </c>
      <c r="B57" s="227">
        <f>[1]生命表!$K29</f>
        <v>19.533714361537069</v>
      </c>
      <c r="C57" s="219"/>
      <c r="D57" s="227">
        <f>[2]生命表!$K29</f>
        <v>24.69979938876995</v>
      </c>
      <c r="E57" s="220"/>
      <c r="F57" s="228">
        <v>19.489999999999998</v>
      </c>
      <c r="G57" s="234"/>
      <c r="H57" s="228">
        <v>24.51</v>
      </c>
      <c r="I57" s="220"/>
      <c r="J57" s="231">
        <v>19.7</v>
      </c>
      <c r="K57" s="234"/>
      <c r="L57" s="231">
        <v>24.5</v>
      </c>
      <c r="M57" s="235"/>
      <c r="O57" s="142"/>
    </row>
    <row r="58" spans="1:15" ht="12.95" customHeight="1">
      <c r="A58" s="218" t="s">
        <v>193</v>
      </c>
      <c r="B58" s="227">
        <f>[1]生命表!$K30</f>
        <v>15.630211409091139</v>
      </c>
      <c r="C58" s="219"/>
      <c r="D58" s="227">
        <f>[2]生命表!$K30</f>
        <v>20.358869356175635</v>
      </c>
      <c r="E58" s="220"/>
      <c r="F58" s="228">
        <v>15.66</v>
      </c>
      <c r="G58" s="234"/>
      <c r="H58" s="228">
        <v>20.2</v>
      </c>
      <c r="I58" s="220"/>
      <c r="J58" s="231">
        <v>15.84</v>
      </c>
      <c r="K58" s="234"/>
      <c r="L58" s="231">
        <v>20.100000000000001</v>
      </c>
      <c r="M58" s="235"/>
      <c r="O58" s="142"/>
    </row>
    <row r="59" spans="1:15" ht="12.95" customHeight="1">
      <c r="A59" s="218" t="s">
        <v>194</v>
      </c>
      <c r="B59" s="227">
        <f>[1]生命表!$K31</f>
        <v>12.141911717933379</v>
      </c>
      <c r="C59" s="219"/>
      <c r="D59" s="227">
        <f>[2]生命表!$K31</f>
        <v>16.163016424292408</v>
      </c>
      <c r="E59" s="220"/>
      <c r="F59" s="228">
        <v>12.1</v>
      </c>
      <c r="G59" s="234"/>
      <c r="H59" s="228">
        <v>16.07</v>
      </c>
      <c r="I59" s="220"/>
      <c r="J59" s="231">
        <v>12.29</v>
      </c>
      <c r="K59" s="234"/>
      <c r="L59" s="231">
        <v>15.86</v>
      </c>
      <c r="M59" s="235"/>
      <c r="O59" s="142"/>
    </row>
    <row r="60" spans="1:15" ht="17.25" customHeight="1">
      <c r="A60" s="218" t="s">
        <v>195</v>
      </c>
      <c r="B60" s="227">
        <f>[1]生命表!$K32</f>
        <v>9.0080193463830369</v>
      </c>
      <c r="C60" s="219"/>
      <c r="D60" s="227">
        <f>[2]生命表!$K32</f>
        <v>12.288666431268757</v>
      </c>
      <c r="E60" s="220"/>
      <c r="F60" s="228">
        <v>8.9499999999999993</v>
      </c>
      <c r="G60" s="234"/>
      <c r="H60" s="228">
        <v>12.19</v>
      </c>
      <c r="I60" s="220"/>
      <c r="J60" s="231">
        <v>9.06</v>
      </c>
      <c r="K60" s="234"/>
      <c r="L60" s="231">
        <v>11.91</v>
      </c>
      <c r="M60" s="235"/>
      <c r="O60" s="142"/>
    </row>
    <row r="61" spans="1:15" ht="12.95" customHeight="1">
      <c r="A61" s="218" t="s">
        <v>196</v>
      </c>
      <c r="B61" s="227">
        <f>[1]生命表!$K33</f>
        <v>6.3857436320695529</v>
      </c>
      <c r="C61" s="219"/>
      <c r="D61" s="227">
        <f>[2]生命表!$K33</f>
        <v>8.8301623993671008</v>
      </c>
      <c r="E61" s="220"/>
      <c r="F61" s="228">
        <v>6.23</v>
      </c>
      <c r="G61" s="234"/>
      <c r="H61" s="228">
        <v>8.7200000000000006</v>
      </c>
      <c r="I61" s="220"/>
      <c r="J61" s="231">
        <v>6.35</v>
      </c>
      <c r="K61" s="234"/>
      <c r="L61" s="231">
        <v>8.44</v>
      </c>
      <c r="M61" s="235"/>
      <c r="O61" s="142"/>
    </row>
    <row r="62" spans="1:15" ht="12.95" customHeight="1">
      <c r="A62" s="218" t="s">
        <v>197</v>
      </c>
      <c r="B62" s="227">
        <f>[1]生命表!$K34</f>
        <v>4.4161718860529611</v>
      </c>
      <c r="C62" s="219"/>
      <c r="D62" s="227">
        <f>[2]生命表!$K34</f>
        <v>5.9963548838875704</v>
      </c>
      <c r="E62" s="220"/>
      <c r="F62" s="228">
        <v>4.1100000000000003</v>
      </c>
      <c r="G62" s="234"/>
      <c r="H62" s="228">
        <v>5.9</v>
      </c>
      <c r="I62" s="220"/>
      <c r="J62" s="231">
        <v>4.33</v>
      </c>
      <c r="K62" s="234"/>
      <c r="L62" s="231">
        <v>5.66</v>
      </c>
      <c r="M62" s="235"/>
      <c r="O62" s="142"/>
    </row>
    <row r="63" spans="1:15" ht="12.95" customHeight="1">
      <c r="A63" s="218" t="s">
        <v>198</v>
      </c>
      <c r="B63" s="227">
        <f>[1]生命表!$K35</f>
        <v>3.0582153655562943</v>
      </c>
      <c r="C63" s="219"/>
      <c r="D63" s="227">
        <f>[2]生命表!$K35</f>
        <v>3.924313488105537</v>
      </c>
      <c r="E63" s="221"/>
      <c r="F63" s="251">
        <v>2.64</v>
      </c>
      <c r="G63" s="237"/>
      <c r="H63" s="251">
        <v>3.95</v>
      </c>
      <c r="I63" s="220"/>
      <c r="J63" s="231">
        <v>2.86</v>
      </c>
      <c r="K63" s="234"/>
      <c r="L63" s="231">
        <v>3.61</v>
      </c>
      <c r="M63" s="235"/>
      <c r="O63" s="142"/>
    </row>
    <row r="64" spans="1:15" ht="12.95" customHeight="1">
      <c r="A64" s="218" t="s">
        <v>199</v>
      </c>
      <c r="B64" s="256">
        <f>[1]生命表!$K36</f>
        <v>1.7826086956521738</v>
      </c>
      <c r="C64" s="222"/>
      <c r="D64" s="256">
        <f>[2]生命表!$K36</f>
        <v>2.6412698412698412</v>
      </c>
      <c r="E64" s="222"/>
      <c r="F64" s="252"/>
      <c r="G64" s="238"/>
      <c r="H64" s="252"/>
      <c r="I64" s="219"/>
      <c r="J64" s="231">
        <v>1.82</v>
      </c>
      <c r="K64" s="234"/>
      <c r="L64" s="231">
        <v>2.31</v>
      </c>
      <c r="M64" s="221"/>
    </row>
    <row r="65" spans="1:14" ht="12.95" customHeight="1">
      <c r="A65" s="223" t="s">
        <v>200</v>
      </c>
      <c r="B65" s="257"/>
      <c r="C65" s="224"/>
      <c r="D65" s="257"/>
      <c r="E65" s="224"/>
      <c r="F65" s="253"/>
      <c r="G65" s="239"/>
      <c r="H65" s="253"/>
      <c r="I65" s="224"/>
      <c r="J65" s="240">
        <v>1.1299999999999999</v>
      </c>
      <c r="K65" s="241"/>
      <c r="L65" s="240">
        <v>1.49</v>
      </c>
      <c r="M65" s="242"/>
    </row>
    <row r="66" spans="1:14" ht="12.95" customHeight="1">
      <c r="A66" s="244" t="s">
        <v>218</v>
      </c>
      <c r="B66" s="245"/>
      <c r="C66" s="245"/>
      <c r="D66" s="245"/>
      <c r="E66" s="245"/>
      <c r="F66" s="245"/>
      <c r="G66" s="245"/>
      <c r="H66" s="245"/>
      <c r="I66" s="245"/>
      <c r="J66" s="245"/>
      <c r="K66" s="245"/>
      <c r="L66" s="245"/>
      <c r="M66" s="245"/>
    </row>
    <row r="67" spans="1:14" s="200" customFormat="1" ht="10.5" customHeight="1">
      <c r="A67" s="225" t="s">
        <v>217</v>
      </c>
      <c r="B67" s="226"/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199"/>
    </row>
    <row r="68" spans="1:14" s="200" customFormat="1" ht="10.5" customHeight="1">
      <c r="A68" s="225" t="s">
        <v>219</v>
      </c>
      <c r="B68" s="226"/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199"/>
    </row>
    <row r="69" spans="1:14" ht="12" customHeight="1">
      <c r="A69" s="243" t="s">
        <v>130</v>
      </c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</row>
    <row r="70" spans="1:14" ht="12" customHeight="1">
      <c r="A70" s="243" t="s">
        <v>220</v>
      </c>
      <c r="B70" s="243"/>
      <c r="C70" s="243"/>
      <c r="D70" s="243"/>
      <c r="E70" s="243"/>
      <c r="F70" s="243"/>
      <c r="G70" s="243"/>
      <c r="H70" s="243"/>
      <c r="I70" s="243"/>
      <c r="J70" s="243"/>
      <c r="K70" s="243"/>
      <c r="L70" s="243"/>
      <c r="M70" s="243"/>
    </row>
    <row r="71" spans="1:14" ht="12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</row>
    <row r="72" spans="1:14" ht="12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</row>
    <row r="73" spans="1:14" ht="12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</row>
    <row r="77" spans="1:14" ht="12" customHeight="1">
      <c r="B77" s="143"/>
    </row>
    <row r="78" spans="1:14" ht="12" customHeight="1">
      <c r="B78" s="143"/>
    </row>
    <row r="79" spans="1:14" ht="12" customHeight="1">
      <c r="B79" s="143"/>
    </row>
    <row r="80" spans="1:14" ht="12" customHeight="1">
      <c r="B80" s="143"/>
    </row>
    <row r="81" spans="2:2" ht="12" customHeight="1">
      <c r="B81" s="143"/>
    </row>
  </sheetData>
  <mergeCells count="12">
    <mergeCell ref="A1:M1"/>
    <mergeCell ref="B64:B65"/>
    <mergeCell ref="D64:D65"/>
    <mergeCell ref="A69:M69"/>
    <mergeCell ref="A70:M70"/>
    <mergeCell ref="A66:M66"/>
    <mergeCell ref="J4:M4"/>
    <mergeCell ref="A4:A5"/>
    <mergeCell ref="B4:E4"/>
    <mergeCell ref="F4:I4"/>
    <mergeCell ref="F63:F65"/>
    <mergeCell ref="H63:H65"/>
  </mergeCells>
  <phoneticPr fontId="3"/>
  <pageMargins left="0.86614173228346458" right="0.86614173228346458" top="0.86614173228346458" bottom="0.6692913385826772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opLeftCell="A24" zoomScaleNormal="100" workbookViewId="0">
      <selection activeCell="C11" sqref="C11"/>
    </sheetView>
  </sheetViews>
  <sheetFormatPr defaultColWidth="8.625" defaultRowHeight="15" customHeight="1"/>
  <cols>
    <col min="1" max="1" width="11.875" style="13" customWidth="1"/>
    <col min="2" max="2" width="2.375" style="13" customWidth="1"/>
    <col min="3" max="11" width="7.875" style="13" customWidth="1"/>
    <col min="12" max="12" width="8.625" style="13" customWidth="1"/>
    <col min="13" max="13" width="11.75" style="13" customWidth="1"/>
    <col min="14" max="14" width="3" style="13" bestFit="1" customWidth="1"/>
    <col min="15" max="16" width="5" style="13" bestFit="1" customWidth="1"/>
    <col min="17" max="17" width="7.5" style="13" bestFit="1" customWidth="1"/>
    <col min="18" max="19" width="6.5" style="13" bestFit="1" customWidth="1"/>
    <col min="20" max="23" width="5" style="13" bestFit="1" customWidth="1"/>
    <col min="24" max="16384" width="8.625" style="13"/>
  </cols>
  <sheetData>
    <row r="1" spans="1:23" s="2" customFormat="1" ht="15.75" customHeight="1">
      <c r="A1" s="31" t="s">
        <v>127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23" s="2" customFormat="1" ht="7.5" customHeight="1">
      <c r="A2" s="3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3" s="2" customFormat="1" ht="14.25" customHeight="1">
      <c r="A3" s="3" t="s">
        <v>40</v>
      </c>
      <c r="B3" s="4"/>
      <c r="C3" s="5"/>
      <c r="D3" s="5"/>
      <c r="E3" s="5"/>
      <c r="F3" s="5"/>
      <c r="G3" s="5"/>
      <c r="K3" s="3"/>
      <c r="M3" s="3" t="s">
        <v>41</v>
      </c>
    </row>
    <row r="4" spans="1:23" s="2" customFormat="1" ht="16.7" customHeight="1">
      <c r="A4" s="262" t="s">
        <v>42</v>
      </c>
      <c r="B4" s="276"/>
      <c r="C4" s="268" t="s">
        <v>43</v>
      </c>
      <c r="D4" s="262"/>
      <c r="E4" s="262"/>
      <c r="F4" s="262"/>
      <c r="G4" s="269"/>
      <c r="H4" s="268" t="s">
        <v>44</v>
      </c>
      <c r="I4" s="262"/>
      <c r="J4" s="268" t="s">
        <v>45</v>
      </c>
      <c r="K4" s="262"/>
      <c r="M4" s="262" t="s">
        <v>42</v>
      </c>
      <c r="N4" s="263"/>
      <c r="O4" s="268" t="s">
        <v>43</v>
      </c>
      <c r="P4" s="262"/>
      <c r="Q4" s="262"/>
      <c r="R4" s="262"/>
      <c r="S4" s="269"/>
      <c r="T4" s="268" t="s">
        <v>44</v>
      </c>
      <c r="U4" s="262"/>
      <c r="V4" s="268" t="s">
        <v>45</v>
      </c>
      <c r="W4" s="262"/>
    </row>
    <row r="5" spans="1:23" s="2" customFormat="1" ht="12" customHeight="1">
      <c r="A5" s="277"/>
      <c r="B5" s="278"/>
      <c r="C5" s="258" t="s">
        <v>36</v>
      </c>
      <c r="D5" s="270" t="s">
        <v>37</v>
      </c>
      <c r="E5" s="272" t="s">
        <v>38</v>
      </c>
      <c r="F5" s="274" t="s">
        <v>46</v>
      </c>
      <c r="G5" s="275"/>
      <c r="H5" s="258" t="s">
        <v>36</v>
      </c>
      <c r="I5" s="270" t="s">
        <v>37</v>
      </c>
      <c r="J5" s="258" t="s">
        <v>36</v>
      </c>
      <c r="K5" s="260" t="s">
        <v>37</v>
      </c>
      <c r="M5" s="264"/>
      <c r="N5" s="265"/>
      <c r="O5" s="258" t="s">
        <v>36</v>
      </c>
      <c r="P5" s="270" t="s">
        <v>37</v>
      </c>
      <c r="Q5" s="272" t="s">
        <v>38</v>
      </c>
      <c r="R5" s="274" t="s">
        <v>46</v>
      </c>
      <c r="S5" s="275"/>
      <c r="T5" s="258" t="s">
        <v>36</v>
      </c>
      <c r="U5" s="270" t="s">
        <v>37</v>
      </c>
      <c r="V5" s="258" t="s">
        <v>36</v>
      </c>
      <c r="W5" s="260" t="s">
        <v>37</v>
      </c>
    </row>
    <row r="6" spans="1:23" s="2" customFormat="1" ht="13.5">
      <c r="A6" s="279"/>
      <c r="B6" s="280"/>
      <c r="C6" s="259"/>
      <c r="D6" s="271"/>
      <c r="E6" s="273"/>
      <c r="F6" s="6" t="s">
        <v>36</v>
      </c>
      <c r="G6" s="6" t="s">
        <v>37</v>
      </c>
      <c r="H6" s="259"/>
      <c r="I6" s="271"/>
      <c r="J6" s="259"/>
      <c r="K6" s="261"/>
      <c r="M6" s="266"/>
      <c r="N6" s="267"/>
      <c r="O6" s="259"/>
      <c r="P6" s="271"/>
      <c r="Q6" s="273"/>
      <c r="R6" s="6" t="s">
        <v>36</v>
      </c>
      <c r="S6" s="6" t="s">
        <v>37</v>
      </c>
      <c r="T6" s="259"/>
      <c r="U6" s="271"/>
      <c r="V6" s="259"/>
      <c r="W6" s="261"/>
    </row>
    <row r="7" spans="1:23" s="7" customFormat="1" ht="15" customHeight="1">
      <c r="A7" s="74" t="s">
        <v>125</v>
      </c>
      <c r="B7" s="75" t="s">
        <v>39</v>
      </c>
      <c r="C7" s="76">
        <v>70.77</v>
      </c>
      <c r="D7" s="76">
        <v>76.010000000000005</v>
      </c>
      <c r="E7" s="76">
        <v>5.2400000000000091</v>
      </c>
      <c r="F7" s="77">
        <v>0</v>
      </c>
      <c r="G7" s="77">
        <v>0</v>
      </c>
      <c r="H7" s="76">
        <v>69.260000000000005</v>
      </c>
      <c r="I7" s="76">
        <v>74.73</v>
      </c>
      <c r="J7" s="76">
        <v>69.31</v>
      </c>
      <c r="K7" s="78">
        <v>74.66</v>
      </c>
      <c r="M7" s="84" t="s">
        <v>125</v>
      </c>
      <c r="N7" s="85" t="s">
        <v>47</v>
      </c>
      <c r="O7" s="86">
        <v>70.77</v>
      </c>
      <c r="P7" s="86">
        <v>76.010000000000005</v>
      </c>
      <c r="Q7" s="87">
        <f t="shared" ref="Q7:Q30" si="0">P7-O7</f>
        <v>5.2400000000000091</v>
      </c>
      <c r="R7" s="88">
        <v>0</v>
      </c>
      <c r="S7" s="88">
        <v>0</v>
      </c>
      <c r="T7" s="86">
        <v>69.260000000000005</v>
      </c>
      <c r="U7" s="86">
        <v>74.73</v>
      </c>
      <c r="V7" s="86">
        <v>69.31</v>
      </c>
      <c r="W7" s="89">
        <v>74.66</v>
      </c>
    </row>
    <row r="8" spans="1:23" s="7" customFormat="1" ht="15" customHeight="1">
      <c r="A8" s="79" t="s">
        <v>126</v>
      </c>
      <c r="B8" s="80" t="s">
        <v>39</v>
      </c>
      <c r="C8" s="76">
        <v>72.760000000000005</v>
      </c>
      <c r="D8" s="76">
        <v>77.42</v>
      </c>
      <c r="E8" s="76">
        <v>4.66</v>
      </c>
      <c r="F8" s="77">
        <v>0</v>
      </c>
      <c r="G8" s="77">
        <v>0</v>
      </c>
      <c r="H8" s="76">
        <v>71.459999999999994</v>
      </c>
      <c r="I8" s="76">
        <v>76.739999999999995</v>
      </c>
      <c r="J8" s="76">
        <v>71.73</v>
      </c>
      <c r="K8" s="78">
        <v>76.89</v>
      </c>
      <c r="M8" s="90" t="s">
        <v>126</v>
      </c>
      <c r="N8" s="91" t="s">
        <v>47</v>
      </c>
      <c r="O8" s="86">
        <v>72.760000000000005</v>
      </c>
      <c r="P8" s="86">
        <v>77.42</v>
      </c>
      <c r="Q8" s="87">
        <f t="shared" si="0"/>
        <v>4.6599999999999966</v>
      </c>
      <c r="R8" s="88">
        <v>0</v>
      </c>
      <c r="S8" s="88">
        <v>0</v>
      </c>
      <c r="T8" s="86">
        <v>71.459999999999994</v>
      </c>
      <c r="U8" s="86">
        <v>76.739999999999995</v>
      </c>
      <c r="V8" s="86">
        <v>71.73</v>
      </c>
      <c r="W8" s="89">
        <v>76.89</v>
      </c>
    </row>
    <row r="9" spans="1:23" s="7" customFormat="1" ht="15" customHeight="1">
      <c r="A9" s="79" t="s">
        <v>137</v>
      </c>
      <c r="B9" s="80" t="s">
        <v>39</v>
      </c>
      <c r="C9" s="76">
        <v>73.89</v>
      </c>
      <c r="D9" s="76">
        <v>78.849999999999994</v>
      </c>
      <c r="E9" s="76">
        <v>4.9599999999999937</v>
      </c>
      <c r="F9" s="77">
        <v>0</v>
      </c>
      <c r="G9" s="77">
        <v>0</v>
      </c>
      <c r="H9" s="76">
        <v>72.959999999999994</v>
      </c>
      <c r="I9" s="76">
        <v>78.58</v>
      </c>
      <c r="J9" s="76">
        <v>73.349999999999994</v>
      </c>
      <c r="K9" s="78">
        <v>78.760000000000005</v>
      </c>
      <c r="M9" s="90" t="s">
        <v>48</v>
      </c>
      <c r="N9" s="91" t="s">
        <v>47</v>
      </c>
      <c r="O9" s="86">
        <v>73.89</v>
      </c>
      <c r="P9" s="86">
        <v>78.849999999999994</v>
      </c>
      <c r="Q9" s="87">
        <f t="shared" si="0"/>
        <v>4.9599999999999937</v>
      </c>
      <c r="R9" s="88">
        <v>0</v>
      </c>
      <c r="S9" s="88">
        <v>0</v>
      </c>
      <c r="T9" s="86">
        <v>72.959999999999994</v>
      </c>
      <c r="U9" s="86">
        <v>78.58</v>
      </c>
      <c r="V9" s="86">
        <v>73.349999999999994</v>
      </c>
      <c r="W9" s="89">
        <v>78.760000000000005</v>
      </c>
    </row>
    <row r="10" spans="1:23" s="7" customFormat="1" ht="15" customHeight="1">
      <c r="A10" s="79" t="s">
        <v>138</v>
      </c>
      <c r="B10" s="80" t="s">
        <v>39</v>
      </c>
      <c r="C10" s="76">
        <v>75.33</v>
      </c>
      <c r="D10" s="76">
        <v>80.87</v>
      </c>
      <c r="E10" s="76">
        <v>5.5400000000000063</v>
      </c>
      <c r="F10" s="77">
        <v>0</v>
      </c>
      <c r="G10" s="77">
        <v>0</v>
      </c>
      <c r="H10" s="76">
        <v>74.5</v>
      </c>
      <c r="I10" s="76">
        <v>80.42</v>
      </c>
      <c r="J10" s="76">
        <v>74.78</v>
      </c>
      <c r="K10" s="78">
        <v>80.48</v>
      </c>
      <c r="M10" s="90" t="s">
        <v>49</v>
      </c>
      <c r="N10" s="91" t="s">
        <v>47</v>
      </c>
      <c r="O10" s="86">
        <v>75.33</v>
      </c>
      <c r="P10" s="86">
        <v>80.87</v>
      </c>
      <c r="Q10" s="87">
        <f t="shared" si="0"/>
        <v>5.5400000000000063</v>
      </c>
      <c r="R10" s="88">
        <v>0</v>
      </c>
      <c r="S10" s="88">
        <v>0</v>
      </c>
      <c r="T10" s="86">
        <v>74.5</v>
      </c>
      <c r="U10" s="86">
        <v>80.42</v>
      </c>
      <c r="V10" s="86">
        <v>74.78</v>
      </c>
      <c r="W10" s="89">
        <v>80.48</v>
      </c>
    </row>
    <row r="11" spans="1:23" s="7" customFormat="1" ht="15" customHeight="1">
      <c r="A11" s="79" t="s">
        <v>50</v>
      </c>
      <c r="B11" s="80" t="s">
        <v>39</v>
      </c>
      <c r="C11" s="76">
        <v>76.27</v>
      </c>
      <c r="D11" s="76">
        <v>82.57</v>
      </c>
      <c r="E11" s="76">
        <v>6.3</v>
      </c>
      <c r="F11" s="76">
        <v>0</v>
      </c>
      <c r="G11" s="76">
        <v>0</v>
      </c>
      <c r="H11" s="76">
        <v>75.67</v>
      </c>
      <c r="I11" s="76">
        <v>81.92</v>
      </c>
      <c r="J11" s="76">
        <v>75.92</v>
      </c>
      <c r="K11" s="78">
        <v>81.900000000000006</v>
      </c>
      <c r="M11" s="90" t="s">
        <v>50</v>
      </c>
      <c r="N11" s="91" t="s">
        <v>51</v>
      </c>
      <c r="O11" s="86">
        <v>76.27</v>
      </c>
      <c r="P11" s="86">
        <v>82.57</v>
      </c>
      <c r="Q11" s="87">
        <f t="shared" si="0"/>
        <v>6.2999999999999972</v>
      </c>
      <c r="R11" s="92">
        <v>0</v>
      </c>
      <c r="S11" s="92">
        <v>0</v>
      </c>
      <c r="T11" s="86">
        <v>75.67</v>
      </c>
      <c r="U11" s="86">
        <v>81.92</v>
      </c>
      <c r="V11" s="86">
        <v>75.92</v>
      </c>
      <c r="W11" s="89">
        <v>81.900000000000006</v>
      </c>
    </row>
    <row r="12" spans="1:23" s="7" customFormat="1" ht="15" hidden="1" customHeight="1">
      <c r="A12" s="79" t="s">
        <v>139</v>
      </c>
      <c r="B12" s="81"/>
      <c r="C12" s="76">
        <v>76.430000000000007</v>
      </c>
      <c r="D12" s="76">
        <v>83.42</v>
      </c>
      <c r="E12" s="76">
        <v>6.99</v>
      </c>
      <c r="F12" s="76">
        <v>0.1600000000000108</v>
      </c>
      <c r="G12" s="76">
        <v>0.85000000000000853</v>
      </c>
      <c r="H12" s="76">
        <v>75.959999999999994</v>
      </c>
      <c r="I12" s="76">
        <v>82.38</v>
      </c>
      <c r="J12" s="76">
        <v>76.11</v>
      </c>
      <c r="K12" s="78">
        <v>82.11</v>
      </c>
      <c r="M12" s="90" t="s">
        <v>52</v>
      </c>
      <c r="N12" s="93"/>
      <c r="O12" s="86">
        <v>76.430000000000007</v>
      </c>
      <c r="P12" s="86">
        <v>83.42</v>
      </c>
      <c r="Q12" s="87">
        <f t="shared" si="0"/>
        <v>6.9899999999999949</v>
      </c>
      <c r="R12" s="92">
        <f t="shared" ref="R12:R28" si="1">O12-O11</f>
        <v>0.1600000000000108</v>
      </c>
      <c r="S12" s="92">
        <f t="shared" ref="S12:S28" si="2">P12-P11</f>
        <v>0.85000000000000853</v>
      </c>
      <c r="T12" s="86">
        <v>75.959999999999994</v>
      </c>
      <c r="U12" s="86">
        <v>82.38</v>
      </c>
      <c r="V12" s="86">
        <v>76.11</v>
      </c>
      <c r="W12" s="89">
        <v>82.11</v>
      </c>
    </row>
    <row r="13" spans="1:23" s="7" customFormat="1" ht="15" hidden="1" customHeight="1">
      <c r="A13" s="79" t="s">
        <v>140</v>
      </c>
      <c r="B13" s="81"/>
      <c r="C13" s="76">
        <v>76.63</v>
      </c>
      <c r="D13" s="76">
        <v>83.36</v>
      </c>
      <c r="E13" s="76">
        <v>6.73</v>
      </c>
      <c r="F13" s="76">
        <v>0.19999999999998863</v>
      </c>
      <c r="G13" s="76">
        <v>-6.0000000000002274E-2</v>
      </c>
      <c r="H13" s="76">
        <v>75.97</v>
      </c>
      <c r="I13" s="76">
        <v>82.39</v>
      </c>
      <c r="J13" s="76">
        <v>76.09</v>
      </c>
      <c r="K13" s="78">
        <v>82.22</v>
      </c>
      <c r="M13" s="90" t="s">
        <v>53</v>
      </c>
      <c r="N13" s="93"/>
      <c r="O13" s="86">
        <v>76.63</v>
      </c>
      <c r="P13" s="86">
        <v>83.36</v>
      </c>
      <c r="Q13" s="87">
        <f t="shared" si="0"/>
        <v>6.730000000000004</v>
      </c>
      <c r="R13" s="92">
        <f t="shared" si="1"/>
        <v>0.19999999999998863</v>
      </c>
      <c r="S13" s="92">
        <f t="shared" si="2"/>
        <v>-6.0000000000002274E-2</v>
      </c>
      <c r="T13" s="86">
        <v>75.97</v>
      </c>
      <c r="U13" s="86">
        <v>82.39</v>
      </c>
      <c r="V13" s="86">
        <v>76.09</v>
      </c>
      <c r="W13" s="89">
        <v>82.22</v>
      </c>
    </row>
    <row r="14" spans="1:23" s="7" customFormat="1" ht="15" hidden="1" customHeight="1">
      <c r="A14" s="79" t="s">
        <v>141</v>
      </c>
      <c r="B14" s="81"/>
      <c r="C14" s="76">
        <v>76.48</v>
      </c>
      <c r="D14" s="76">
        <v>82.91</v>
      </c>
      <c r="E14" s="76">
        <v>6.4299999999999926</v>
      </c>
      <c r="F14" s="76">
        <v>-0.14999999999999147</v>
      </c>
      <c r="G14" s="76">
        <v>-0.45000000000000284</v>
      </c>
      <c r="H14" s="76">
        <v>76.14</v>
      </c>
      <c r="I14" s="76">
        <v>82.39</v>
      </c>
      <c r="J14" s="76">
        <v>76.25</v>
      </c>
      <c r="K14" s="78">
        <v>82.51</v>
      </c>
      <c r="M14" s="90" t="s">
        <v>54</v>
      </c>
      <c r="N14" s="93"/>
      <c r="O14" s="86">
        <v>76.48</v>
      </c>
      <c r="P14" s="86">
        <v>82.91</v>
      </c>
      <c r="Q14" s="87">
        <f t="shared" si="0"/>
        <v>6.4299999999999926</v>
      </c>
      <c r="R14" s="92">
        <f t="shared" si="1"/>
        <v>-0.14999999999999147</v>
      </c>
      <c r="S14" s="92">
        <f t="shared" si="2"/>
        <v>-0.45000000000000284</v>
      </c>
      <c r="T14" s="86">
        <v>76.14</v>
      </c>
      <c r="U14" s="86">
        <v>82.39</v>
      </c>
      <c r="V14" s="86">
        <v>76.25</v>
      </c>
      <c r="W14" s="89">
        <v>82.51</v>
      </c>
    </row>
    <row r="15" spans="1:23" s="7" customFormat="1" ht="15" hidden="1" customHeight="1">
      <c r="A15" s="79" t="s">
        <v>142</v>
      </c>
      <c r="B15" s="81"/>
      <c r="C15" s="76">
        <v>77.069999999999993</v>
      </c>
      <c r="D15" s="76">
        <v>83.72</v>
      </c>
      <c r="E15" s="76">
        <v>6.6500000000000057</v>
      </c>
      <c r="F15" s="76">
        <v>0.5899999999999892</v>
      </c>
      <c r="G15" s="76">
        <v>0.81000000000000227</v>
      </c>
      <c r="H15" s="76">
        <v>76.63</v>
      </c>
      <c r="I15" s="76">
        <v>83.02</v>
      </c>
      <c r="J15" s="76">
        <v>76.569999999999993</v>
      </c>
      <c r="K15" s="78">
        <v>82.98</v>
      </c>
      <c r="M15" s="90" t="s">
        <v>55</v>
      </c>
      <c r="N15" s="93"/>
      <c r="O15" s="86">
        <v>77.069999999999993</v>
      </c>
      <c r="P15" s="86">
        <v>83.72</v>
      </c>
      <c r="Q15" s="87">
        <f t="shared" si="0"/>
        <v>6.6500000000000057</v>
      </c>
      <c r="R15" s="92">
        <f t="shared" si="1"/>
        <v>0.5899999999999892</v>
      </c>
      <c r="S15" s="92">
        <f t="shared" si="2"/>
        <v>0.81000000000000227</v>
      </c>
      <c r="T15" s="86">
        <v>76.63</v>
      </c>
      <c r="U15" s="86">
        <v>83.02</v>
      </c>
      <c r="V15" s="86">
        <v>76.569999999999993</v>
      </c>
      <c r="W15" s="89">
        <v>82.98</v>
      </c>
    </row>
    <row r="16" spans="1:23" s="7" customFormat="1" ht="15" customHeight="1">
      <c r="A16" s="79" t="s">
        <v>143</v>
      </c>
      <c r="B16" s="80" t="s">
        <v>39</v>
      </c>
      <c r="C16" s="76">
        <v>77.41</v>
      </c>
      <c r="D16" s="76">
        <v>84.41</v>
      </c>
      <c r="E16" s="76">
        <v>7</v>
      </c>
      <c r="F16" s="76">
        <v>0.34000000000000341</v>
      </c>
      <c r="G16" s="76">
        <v>0.68999999999999773</v>
      </c>
      <c r="H16" s="76">
        <v>76.56</v>
      </c>
      <c r="I16" s="76">
        <v>83.41</v>
      </c>
      <c r="J16" s="76">
        <v>76.38</v>
      </c>
      <c r="K16" s="78">
        <v>82.85</v>
      </c>
      <c r="M16" s="90" t="s">
        <v>56</v>
      </c>
      <c r="N16" s="91" t="s">
        <v>51</v>
      </c>
      <c r="O16" s="86">
        <v>77.41</v>
      </c>
      <c r="P16" s="86">
        <v>84.41</v>
      </c>
      <c r="Q16" s="87">
        <f t="shared" si="0"/>
        <v>7</v>
      </c>
      <c r="R16" s="92">
        <f t="shared" si="1"/>
        <v>0.34000000000000341</v>
      </c>
      <c r="S16" s="92">
        <f t="shared" si="2"/>
        <v>0.68999999999999773</v>
      </c>
      <c r="T16" s="86">
        <v>76.56</v>
      </c>
      <c r="U16" s="86">
        <v>83.41</v>
      </c>
      <c r="V16" s="86">
        <v>76.38</v>
      </c>
      <c r="W16" s="89">
        <v>82.85</v>
      </c>
    </row>
    <row r="17" spans="1:23" s="7" customFormat="1" ht="15" hidden="1" customHeight="1">
      <c r="A17" s="79" t="s">
        <v>144</v>
      </c>
      <c r="B17" s="81"/>
      <c r="C17" s="76">
        <v>77.52</v>
      </c>
      <c r="D17" s="76">
        <v>84.36</v>
      </c>
      <c r="E17" s="76">
        <v>6.84</v>
      </c>
      <c r="F17" s="76">
        <v>0.10999999999999943</v>
      </c>
      <c r="G17" s="76">
        <v>-4.9999999999997158E-2</v>
      </c>
      <c r="H17" s="76">
        <v>76.83</v>
      </c>
      <c r="I17" s="76">
        <v>83.58</v>
      </c>
      <c r="J17" s="76">
        <v>77.010000000000005</v>
      </c>
      <c r="K17" s="78">
        <v>83.59</v>
      </c>
      <c r="M17" s="90" t="s">
        <v>57</v>
      </c>
      <c r="N17" s="93"/>
      <c r="O17" s="86">
        <v>77.52</v>
      </c>
      <c r="P17" s="86">
        <v>84.36</v>
      </c>
      <c r="Q17" s="87">
        <f t="shared" si="0"/>
        <v>6.8400000000000034</v>
      </c>
      <c r="R17" s="92">
        <f t="shared" si="1"/>
        <v>0.10999999999999943</v>
      </c>
      <c r="S17" s="92">
        <f t="shared" si="2"/>
        <v>-4.9999999999997158E-2</v>
      </c>
      <c r="T17" s="86">
        <v>76.83</v>
      </c>
      <c r="U17" s="86">
        <v>83.58</v>
      </c>
      <c r="V17" s="86">
        <v>77.010000000000005</v>
      </c>
      <c r="W17" s="89">
        <v>83.59</v>
      </c>
    </row>
    <row r="18" spans="1:23" s="7" customFormat="1" ht="15" hidden="1" customHeight="1">
      <c r="A18" s="79" t="s">
        <v>145</v>
      </c>
      <c r="B18" s="81"/>
      <c r="C18" s="76">
        <v>77.58</v>
      </c>
      <c r="D18" s="76">
        <v>84.59</v>
      </c>
      <c r="E18" s="76">
        <v>7.01</v>
      </c>
      <c r="F18" s="76">
        <v>6.0000000000002274E-2</v>
      </c>
      <c r="G18" s="76">
        <v>0.23000000000000398</v>
      </c>
      <c r="H18" s="76">
        <v>77.14</v>
      </c>
      <c r="I18" s="76">
        <v>83.79</v>
      </c>
      <c r="J18" s="76">
        <v>77.19</v>
      </c>
      <c r="K18" s="78">
        <v>83.82</v>
      </c>
      <c r="M18" s="90" t="s">
        <v>58</v>
      </c>
      <c r="N18" s="93"/>
      <c r="O18" s="86">
        <v>77.58</v>
      </c>
      <c r="P18" s="86">
        <v>84.59</v>
      </c>
      <c r="Q18" s="87">
        <f t="shared" si="0"/>
        <v>7.0100000000000051</v>
      </c>
      <c r="R18" s="92">
        <f t="shared" si="1"/>
        <v>6.0000000000002274E-2</v>
      </c>
      <c r="S18" s="92">
        <f t="shared" si="2"/>
        <v>0.23000000000000398</v>
      </c>
      <c r="T18" s="86">
        <v>77.14</v>
      </c>
      <c r="U18" s="86">
        <v>83.79</v>
      </c>
      <c r="V18" s="86">
        <v>77.19</v>
      </c>
      <c r="W18" s="89">
        <v>83.82</v>
      </c>
    </row>
    <row r="19" spans="1:23" s="7" customFormat="1" ht="15" hidden="1" customHeight="1">
      <c r="A19" s="79" t="s">
        <v>59</v>
      </c>
      <c r="B19" s="81"/>
      <c r="C19" s="76">
        <v>77.900000000000006</v>
      </c>
      <c r="D19" s="76">
        <v>85.05</v>
      </c>
      <c r="E19" s="76">
        <v>7.1499999999999915</v>
      </c>
      <c r="F19" s="76">
        <v>0.32000000000000739</v>
      </c>
      <c r="G19" s="76">
        <v>0.45999999999999375</v>
      </c>
      <c r="H19" s="76">
        <v>77.25</v>
      </c>
      <c r="I19" s="76">
        <v>84.26</v>
      </c>
      <c r="J19" s="76">
        <v>77.16</v>
      </c>
      <c r="K19" s="78">
        <v>84.01</v>
      </c>
      <c r="M19" s="90" t="s">
        <v>59</v>
      </c>
      <c r="N19" s="93"/>
      <c r="O19" s="86">
        <v>77.900000000000006</v>
      </c>
      <c r="P19" s="86">
        <v>85.05</v>
      </c>
      <c r="Q19" s="87">
        <f t="shared" si="0"/>
        <v>7.1499999999999915</v>
      </c>
      <c r="R19" s="92">
        <f t="shared" si="1"/>
        <v>0.32000000000000739</v>
      </c>
      <c r="S19" s="92">
        <f t="shared" si="2"/>
        <v>0.45999999999999375</v>
      </c>
      <c r="T19" s="86">
        <v>77.25</v>
      </c>
      <c r="U19" s="86">
        <v>84.26</v>
      </c>
      <c r="V19" s="86">
        <v>77.16</v>
      </c>
      <c r="W19" s="89">
        <v>84.01</v>
      </c>
    </row>
    <row r="20" spans="1:23" s="7" customFormat="1" ht="15" hidden="1" customHeight="1">
      <c r="A20" s="79" t="s">
        <v>60</v>
      </c>
      <c r="B20" s="81"/>
      <c r="C20" s="76">
        <v>77.77</v>
      </c>
      <c r="D20" s="76">
        <v>84.46</v>
      </c>
      <c r="E20" s="76">
        <v>6.69</v>
      </c>
      <c r="F20" s="76">
        <v>-0.13000000000000966</v>
      </c>
      <c r="G20" s="76">
        <v>-0.59000000000000341</v>
      </c>
      <c r="H20" s="76">
        <v>77.05</v>
      </c>
      <c r="I20" s="76">
        <v>83.97</v>
      </c>
      <c r="J20" s="76">
        <v>77.099999999999994</v>
      </c>
      <c r="K20" s="78">
        <v>83.99</v>
      </c>
      <c r="M20" s="90" t="s">
        <v>60</v>
      </c>
      <c r="N20" s="93"/>
      <c r="O20" s="86">
        <v>77.77</v>
      </c>
      <c r="P20" s="86">
        <v>84.46</v>
      </c>
      <c r="Q20" s="87">
        <f t="shared" si="0"/>
        <v>6.6899999999999977</v>
      </c>
      <c r="R20" s="92">
        <f t="shared" si="1"/>
        <v>-0.13000000000000966</v>
      </c>
      <c r="S20" s="92">
        <f t="shared" si="2"/>
        <v>-0.59000000000000341</v>
      </c>
      <c r="T20" s="86">
        <v>77.05</v>
      </c>
      <c r="U20" s="86">
        <v>83.97</v>
      </c>
      <c r="V20" s="86">
        <v>77.099999999999994</v>
      </c>
      <c r="W20" s="89">
        <v>83.99</v>
      </c>
    </row>
    <row r="21" spans="1:23" s="7" customFormat="1" ht="15" customHeight="1">
      <c r="A21" s="82" t="s">
        <v>61</v>
      </c>
      <c r="B21" s="80" t="s">
        <v>39</v>
      </c>
      <c r="C21" s="76">
        <v>78.55</v>
      </c>
      <c r="D21" s="76">
        <v>85.61</v>
      </c>
      <c r="E21" s="76">
        <v>7.06</v>
      </c>
      <c r="F21" s="76">
        <v>0.78000000000000114</v>
      </c>
      <c r="G21" s="76">
        <v>1.1500000000000057</v>
      </c>
      <c r="H21" s="76">
        <v>77.55</v>
      </c>
      <c r="I21" s="76">
        <v>84.84</v>
      </c>
      <c r="J21" s="76">
        <v>77.72</v>
      </c>
      <c r="K21" s="78">
        <v>84.6</v>
      </c>
      <c r="M21" s="94" t="s">
        <v>61</v>
      </c>
      <c r="N21" s="91" t="s">
        <v>51</v>
      </c>
      <c r="O21" s="86">
        <v>78.55</v>
      </c>
      <c r="P21" s="86">
        <v>85.61</v>
      </c>
      <c r="Q21" s="87">
        <f t="shared" si="0"/>
        <v>7.0600000000000023</v>
      </c>
      <c r="R21" s="92">
        <f t="shared" si="1"/>
        <v>0.78000000000000114</v>
      </c>
      <c r="S21" s="92">
        <f t="shared" si="2"/>
        <v>1.1500000000000057</v>
      </c>
      <c r="T21" s="86">
        <v>77.55</v>
      </c>
      <c r="U21" s="86">
        <v>84.84</v>
      </c>
      <c r="V21" s="86">
        <v>77.72</v>
      </c>
      <c r="W21" s="89">
        <v>84.6</v>
      </c>
    </row>
    <row r="22" spans="1:23" s="7" customFormat="1" ht="15" customHeight="1">
      <c r="A22" s="79" t="s">
        <v>62</v>
      </c>
      <c r="B22" s="81"/>
      <c r="C22" s="76">
        <v>78.790000000000006</v>
      </c>
      <c r="D22" s="76">
        <v>85.81</v>
      </c>
      <c r="E22" s="76">
        <v>7.02</v>
      </c>
      <c r="F22" s="76">
        <v>0.24000000000000909</v>
      </c>
      <c r="G22" s="76">
        <v>0.20000000000000284</v>
      </c>
      <c r="H22" s="76">
        <v>78.040000000000006</v>
      </c>
      <c r="I22" s="76">
        <v>85.03</v>
      </c>
      <c r="J22" s="76">
        <v>78.069999999999993</v>
      </c>
      <c r="K22" s="78">
        <v>84.93</v>
      </c>
      <c r="M22" s="90" t="s">
        <v>62</v>
      </c>
      <c r="N22" s="93"/>
      <c r="O22" s="86">
        <v>78.790000000000006</v>
      </c>
      <c r="P22" s="86">
        <v>85.81</v>
      </c>
      <c r="Q22" s="87">
        <f t="shared" si="0"/>
        <v>7.019999999999996</v>
      </c>
      <c r="R22" s="92">
        <f t="shared" si="1"/>
        <v>0.24000000000000909</v>
      </c>
      <c r="S22" s="92">
        <f t="shared" si="2"/>
        <v>0.20000000000000284</v>
      </c>
      <c r="T22" s="86">
        <v>78.040000000000006</v>
      </c>
      <c r="U22" s="86">
        <v>85.03</v>
      </c>
      <c r="V22" s="86">
        <v>78.069999999999993</v>
      </c>
      <c r="W22" s="89">
        <v>84.93</v>
      </c>
    </row>
    <row r="23" spans="1:23" s="7" customFormat="1" ht="15" customHeight="1">
      <c r="A23" s="79" t="s">
        <v>63</v>
      </c>
      <c r="B23" s="81"/>
      <c r="C23" s="76">
        <v>78.819999999999993</v>
      </c>
      <c r="D23" s="76">
        <v>86.18</v>
      </c>
      <c r="E23" s="76">
        <v>7.3600000000000136</v>
      </c>
      <c r="F23" s="76">
        <v>2.9999999999986926E-2</v>
      </c>
      <c r="G23" s="76">
        <v>0.37000000000000455</v>
      </c>
      <c r="H23" s="76">
        <v>78.19</v>
      </c>
      <c r="I23" s="76">
        <v>85.47</v>
      </c>
      <c r="J23" s="76">
        <v>78.319999999999993</v>
      </c>
      <c r="K23" s="78">
        <v>85.23</v>
      </c>
      <c r="M23" s="90" t="s">
        <v>63</v>
      </c>
      <c r="N23" s="93"/>
      <c r="O23" s="86">
        <v>78.819999999999993</v>
      </c>
      <c r="P23" s="86">
        <v>86.18</v>
      </c>
      <c r="Q23" s="87">
        <f t="shared" si="0"/>
        <v>7.3600000000000136</v>
      </c>
      <c r="R23" s="92">
        <f t="shared" si="1"/>
        <v>2.9999999999986926E-2</v>
      </c>
      <c r="S23" s="92">
        <f t="shared" si="2"/>
        <v>0.37000000000000455</v>
      </c>
      <c r="T23" s="86">
        <v>78.19</v>
      </c>
      <c r="U23" s="86">
        <v>85.47</v>
      </c>
      <c r="V23" s="86">
        <v>78.319999999999993</v>
      </c>
      <c r="W23" s="89">
        <v>85.23</v>
      </c>
    </row>
    <row r="24" spans="1:23" s="7" customFormat="1" ht="15" customHeight="1">
      <c r="A24" s="79" t="s">
        <v>64</v>
      </c>
      <c r="B24" s="81"/>
      <c r="C24" s="76">
        <v>78.959999999999994</v>
      </c>
      <c r="D24" s="76">
        <v>85.76</v>
      </c>
      <c r="E24" s="76">
        <v>6.8000000000000114</v>
      </c>
      <c r="F24" s="76">
        <v>0.14000000000000057</v>
      </c>
      <c r="G24" s="76">
        <v>-0.42000000000000171</v>
      </c>
      <c r="H24" s="76">
        <v>78.36</v>
      </c>
      <c r="I24" s="76">
        <v>85.13</v>
      </c>
      <c r="J24" s="76">
        <v>78.36</v>
      </c>
      <c r="K24" s="78">
        <v>85.33</v>
      </c>
      <c r="M24" s="90" t="s">
        <v>64</v>
      </c>
      <c r="N24" s="93"/>
      <c r="O24" s="86">
        <v>78.959999999999994</v>
      </c>
      <c r="P24" s="86">
        <v>85.76</v>
      </c>
      <c r="Q24" s="87">
        <f t="shared" si="0"/>
        <v>6.8000000000000114</v>
      </c>
      <c r="R24" s="92">
        <f t="shared" si="1"/>
        <v>0.14000000000000057</v>
      </c>
      <c r="S24" s="92">
        <f t="shared" si="2"/>
        <v>-0.42000000000000171</v>
      </c>
      <c r="T24" s="86">
        <v>78.36</v>
      </c>
      <c r="U24" s="86">
        <v>85.13</v>
      </c>
      <c r="V24" s="86">
        <v>78.36</v>
      </c>
      <c r="W24" s="89">
        <v>85.33</v>
      </c>
    </row>
    <row r="25" spans="1:23" s="7" customFormat="1" ht="15" customHeight="1">
      <c r="A25" s="79" t="s">
        <v>65</v>
      </c>
      <c r="B25" s="81"/>
      <c r="C25" s="76">
        <v>78.77</v>
      </c>
      <c r="D25" s="76">
        <v>85.93</v>
      </c>
      <c r="E25" s="76">
        <v>7.1600000000000108</v>
      </c>
      <c r="F25" s="76">
        <v>-0.18999999999999773</v>
      </c>
      <c r="G25" s="76">
        <v>0.17000000000000171</v>
      </c>
      <c r="H25" s="76">
        <v>78.260000000000005</v>
      </c>
      <c r="I25" s="76">
        <v>85.56</v>
      </c>
      <c r="J25" s="76">
        <v>78.64</v>
      </c>
      <c r="K25" s="78">
        <v>85.59</v>
      </c>
      <c r="M25" s="90" t="s">
        <v>65</v>
      </c>
      <c r="N25" s="93"/>
      <c r="O25" s="86">
        <v>78.77</v>
      </c>
      <c r="P25" s="86">
        <v>85.93</v>
      </c>
      <c r="Q25" s="87">
        <f t="shared" si="0"/>
        <v>7.1600000000000108</v>
      </c>
      <c r="R25" s="92">
        <f t="shared" si="1"/>
        <v>-0.18999999999999773</v>
      </c>
      <c r="S25" s="92">
        <f t="shared" si="2"/>
        <v>0.17000000000000171</v>
      </c>
      <c r="T25" s="86">
        <v>78.260000000000005</v>
      </c>
      <c r="U25" s="86">
        <v>85.56</v>
      </c>
      <c r="V25" s="86">
        <v>78.64</v>
      </c>
      <c r="W25" s="89">
        <v>85.59</v>
      </c>
    </row>
    <row r="26" spans="1:23" s="7" customFormat="1" ht="15" customHeight="1">
      <c r="A26" s="79" t="s">
        <v>66</v>
      </c>
      <c r="B26" s="81" t="s">
        <v>39</v>
      </c>
      <c r="C26" s="76">
        <v>79.05</v>
      </c>
      <c r="D26" s="76">
        <v>86.26</v>
      </c>
      <c r="E26" s="76">
        <v>7.210000000000008</v>
      </c>
      <c r="F26" s="76">
        <v>0.28000000000000114</v>
      </c>
      <c r="G26" s="76">
        <v>0.32999999999999829</v>
      </c>
      <c r="H26" s="76">
        <v>78.3</v>
      </c>
      <c r="I26" s="76">
        <v>85.78</v>
      </c>
      <c r="J26" s="76">
        <v>78.56</v>
      </c>
      <c r="K26" s="78">
        <v>85.52</v>
      </c>
      <c r="M26" s="90" t="s">
        <v>201</v>
      </c>
      <c r="N26" s="93" t="s">
        <v>39</v>
      </c>
      <c r="O26" s="86">
        <v>79.05</v>
      </c>
      <c r="P26" s="86">
        <v>86.26</v>
      </c>
      <c r="Q26" s="87">
        <f t="shared" si="0"/>
        <v>7.210000000000008</v>
      </c>
      <c r="R26" s="92">
        <f t="shared" si="1"/>
        <v>0.28000000000000114</v>
      </c>
      <c r="S26" s="92">
        <f t="shared" si="2"/>
        <v>0.32999999999999829</v>
      </c>
      <c r="T26" s="86">
        <v>78.3</v>
      </c>
      <c r="U26" s="86">
        <v>85.78</v>
      </c>
      <c r="V26" s="86">
        <v>78.56</v>
      </c>
      <c r="W26" s="89">
        <v>85.52</v>
      </c>
    </row>
    <row r="27" spans="1:23" s="7" customFormat="1" ht="15" customHeight="1">
      <c r="A27" s="79" t="s">
        <v>202</v>
      </c>
      <c r="B27" s="81"/>
      <c r="C27" s="76">
        <v>79.28</v>
      </c>
      <c r="D27" s="76">
        <v>85.83</v>
      </c>
      <c r="E27" s="76">
        <v>6.55</v>
      </c>
      <c r="F27" s="76">
        <v>0.23000000000000398</v>
      </c>
      <c r="G27" s="76">
        <v>-0.43000000000000682</v>
      </c>
      <c r="H27" s="76">
        <v>78.45</v>
      </c>
      <c r="I27" s="76">
        <v>85.63</v>
      </c>
      <c r="J27" s="76">
        <v>79</v>
      </c>
      <c r="K27" s="78">
        <v>85.807765085704403</v>
      </c>
      <c r="M27" s="90" t="s">
        <v>202</v>
      </c>
      <c r="N27" s="93"/>
      <c r="O27" s="95">
        <v>79.28</v>
      </c>
      <c r="P27" s="95">
        <v>85.83</v>
      </c>
      <c r="Q27" s="87">
        <f t="shared" si="0"/>
        <v>6.5499999999999972</v>
      </c>
      <c r="R27" s="92">
        <f t="shared" si="1"/>
        <v>0.23000000000000398</v>
      </c>
      <c r="S27" s="92">
        <f t="shared" si="2"/>
        <v>-0.43000000000000682</v>
      </c>
      <c r="T27" s="95">
        <v>78.45</v>
      </c>
      <c r="U27" s="95">
        <v>85.63</v>
      </c>
      <c r="V27" s="95">
        <v>79</v>
      </c>
      <c r="W27" s="96">
        <v>85.807765085704403</v>
      </c>
    </row>
    <row r="28" spans="1:23" s="7" customFormat="1" ht="15" customHeight="1">
      <c r="A28" s="79" t="s">
        <v>203</v>
      </c>
      <c r="B28" s="81"/>
      <c r="C28" s="76">
        <v>79.11</v>
      </c>
      <c r="D28" s="76">
        <v>86.03</v>
      </c>
      <c r="E28" s="76">
        <v>6.92</v>
      </c>
      <c r="F28" s="76">
        <v>-0.17000000000000171</v>
      </c>
      <c r="G28" s="76">
        <v>0.20000000000000284</v>
      </c>
      <c r="H28" s="76">
        <v>78.599999999999994</v>
      </c>
      <c r="I28" s="76">
        <v>86.06</v>
      </c>
      <c r="J28" s="76">
        <v>79.19</v>
      </c>
      <c r="K28" s="78">
        <v>85.99</v>
      </c>
      <c r="L28" s="34"/>
      <c r="M28" s="90" t="s">
        <v>203</v>
      </c>
      <c r="N28" s="93"/>
      <c r="O28" s="95">
        <v>79.11</v>
      </c>
      <c r="P28" s="95">
        <v>86.03</v>
      </c>
      <c r="Q28" s="87">
        <f t="shared" si="0"/>
        <v>6.9200000000000017</v>
      </c>
      <c r="R28" s="92">
        <f t="shared" si="1"/>
        <v>-0.17000000000000171</v>
      </c>
      <c r="S28" s="92">
        <f t="shared" si="2"/>
        <v>0.20000000000000284</v>
      </c>
      <c r="T28" s="95">
        <v>78.599999999999994</v>
      </c>
      <c r="U28" s="95">
        <v>86.06</v>
      </c>
      <c r="V28" s="95">
        <v>79.19</v>
      </c>
      <c r="W28" s="96">
        <v>85.99</v>
      </c>
    </row>
    <row r="29" spans="1:23" ht="15" customHeight="1">
      <c r="A29" s="79" t="s">
        <v>204</v>
      </c>
      <c r="B29" s="81"/>
      <c r="C29" s="76">
        <v>79.400000000000006</v>
      </c>
      <c r="D29" s="76">
        <v>86.1</v>
      </c>
      <c r="E29" s="76">
        <v>6.6999999999999886</v>
      </c>
      <c r="F29" s="76">
        <v>0.29000000000000625</v>
      </c>
      <c r="G29" s="76">
        <v>6.9999999999993179E-2</v>
      </c>
      <c r="H29" s="76">
        <v>78.83</v>
      </c>
      <c r="I29" s="76">
        <v>85.94</v>
      </c>
      <c r="J29" s="76">
        <v>79.290000000000006</v>
      </c>
      <c r="K29" s="78">
        <v>86.05</v>
      </c>
      <c r="L29" s="34"/>
      <c r="M29" s="90" t="s">
        <v>204</v>
      </c>
      <c r="N29" s="93"/>
      <c r="O29" s="95">
        <v>79.400000000000006</v>
      </c>
      <c r="P29" s="95">
        <v>86.1</v>
      </c>
      <c r="Q29" s="87">
        <f t="shared" si="0"/>
        <v>6.6999999999999886</v>
      </c>
      <c r="R29" s="92">
        <f t="shared" ref="R29:S39" si="3">O29-O28</f>
        <v>0.29000000000000625</v>
      </c>
      <c r="S29" s="92">
        <f t="shared" si="3"/>
        <v>6.9999999999993179E-2</v>
      </c>
      <c r="T29" s="95">
        <v>78.83</v>
      </c>
      <c r="U29" s="95">
        <v>85.94</v>
      </c>
      <c r="V29" s="95">
        <v>79.290000000000006</v>
      </c>
      <c r="W29" s="96">
        <v>86.05</v>
      </c>
    </row>
    <row r="30" spans="1:23" ht="15" customHeight="1">
      <c r="A30" s="79" t="s">
        <v>205</v>
      </c>
      <c r="B30" s="81"/>
      <c r="C30" s="76">
        <v>79.690503329968706</v>
      </c>
      <c r="D30" s="76">
        <v>86.556866645518483</v>
      </c>
      <c r="E30" s="76">
        <v>6.8663633155497763</v>
      </c>
      <c r="F30" s="76">
        <v>0.29050332996870054</v>
      </c>
      <c r="G30" s="76">
        <v>0.45686664551848821</v>
      </c>
      <c r="H30" s="76">
        <v>78.88</v>
      </c>
      <c r="I30" s="76">
        <v>85.94</v>
      </c>
      <c r="J30" s="76">
        <v>79.59</v>
      </c>
      <c r="K30" s="78">
        <v>86.44</v>
      </c>
      <c r="L30" s="34"/>
      <c r="M30" s="90" t="s">
        <v>205</v>
      </c>
      <c r="N30" s="93"/>
      <c r="O30" s="95">
        <v>79.690503329968706</v>
      </c>
      <c r="P30" s="95">
        <v>86.556866645518483</v>
      </c>
      <c r="Q30" s="87">
        <f t="shared" si="0"/>
        <v>6.8663633155497763</v>
      </c>
      <c r="R30" s="92">
        <f t="shared" si="3"/>
        <v>0.29050332996870054</v>
      </c>
      <c r="S30" s="92">
        <f t="shared" si="3"/>
        <v>0.45686664551848821</v>
      </c>
      <c r="T30" s="95">
        <v>78.88</v>
      </c>
      <c r="U30" s="95">
        <v>85.94</v>
      </c>
      <c r="V30" s="95">
        <v>79.59</v>
      </c>
      <c r="W30" s="96">
        <v>86.44</v>
      </c>
    </row>
    <row r="31" spans="1:23" ht="15" customHeight="1">
      <c r="A31" s="79" t="s">
        <v>206</v>
      </c>
      <c r="B31" s="81" t="s">
        <v>212</v>
      </c>
      <c r="C31" s="76">
        <v>79.659467557716908</v>
      </c>
      <c r="D31" s="76">
        <v>86.373313293892963</v>
      </c>
      <c r="E31" s="76">
        <v>6.7138457361760544</v>
      </c>
      <c r="F31" s="76">
        <v>-3.1035772251797766E-2</v>
      </c>
      <c r="G31" s="76">
        <v>-0.18355335162551967</v>
      </c>
      <c r="H31" s="76">
        <v>79.2</v>
      </c>
      <c r="I31" s="76">
        <v>86.16</v>
      </c>
      <c r="J31" s="76">
        <v>79.55</v>
      </c>
      <c r="K31" s="78">
        <v>86.3</v>
      </c>
      <c r="L31" s="34"/>
      <c r="M31" s="90" t="s">
        <v>206</v>
      </c>
      <c r="N31" s="93"/>
      <c r="O31" s="95">
        <v>79.659467557716908</v>
      </c>
      <c r="P31" s="95">
        <v>86.373313293892963</v>
      </c>
      <c r="Q31" s="87">
        <f t="shared" ref="Q31" si="4">P31-O31</f>
        <v>6.7138457361760544</v>
      </c>
      <c r="R31" s="92">
        <f>O31-O29</f>
        <v>0.25946755771690277</v>
      </c>
      <c r="S31" s="92">
        <f>P31-P29</f>
        <v>0.27331329389296855</v>
      </c>
      <c r="T31" s="95">
        <v>79.2</v>
      </c>
      <c r="U31" s="95">
        <v>86.16</v>
      </c>
      <c r="V31" s="95">
        <v>79.64</v>
      </c>
      <c r="W31" s="96">
        <v>86.39</v>
      </c>
    </row>
    <row r="32" spans="1:23" ht="15" customHeight="1">
      <c r="A32" s="79" t="s">
        <v>221</v>
      </c>
      <c r="B32" s="81"/>
      <c r="C32" s="76">
        <v>79.687839859647298</v>
      </c>
      <c r="D32" s="76">
        <v>86.349531695859184</v>
      </c>
      <c r="E32" s="76">
        <v>6.6616918362118867</v>
      </c>
      <c r="F32" s="76">
        <v>2.8372301930389199E-2</v>
      </c>
      <c r="G32" s="76">
        <v>-2.378159803377855E-2</v>
      </c>
      <c r="H32" s="76">
        <v>79.45</v>
      </c>
      <c r="I32" s="76">
        <v>86.06</v>
      </c>
      <c r="J32" s="76">
        <v>79.44</v>
      </c>
      <c r="K32" s="78">
        <v>85.9</v>
      </c>
      <c r="L32" s="34"/>
      <c r="M32" s="90" t="s">
        <v>221</v>
      </c>
      <c r="N32" s="93"/>
      <c r="O32" s="95">
        <v>79.687839859647298</v>
      </c>
      <c r="P32" s="95">
        <v>86.349531695859184</v>
      </c>
      <c r="Q32" s="87">
        <v>6.6616918362118867</v>
      </c>
      <c r="R32" s="92">
        <v>2.8372301930389199E-2</v>
      </c>
      <c r="S32" s="92">
        <v>-2.378159803377855E-2</v>
      </c>
      <c r="T32" s="95">
        <v>79.45</v>
      </c>
      <c r="U32" s="95">
        <v>86.06</v>
      </c>
      <c r="V32" s="95">
        <v>79.44</v>
      </c>
      <c r="W32" s="96">
        <v>85.9</v>
      </c>
    </row>
    <row r="33" spans="1:23" ht="15" customHeight="1">
      <c r="A33" s="79" t="s">
        <v>222</v>
      </c>
      <c r="B33" s="81"/>
      <c r="C33" s="76">
        <v>79.817121820270174</v>
      </c>
      <c r="D33" s="76">
        <v>86.800006688831502</v>
      </c>
      <c r="E33" s="76">
        <v>6.9828848685613281</v>
      </c>
      <c r="F33" s="76">
        <v>0.12928196062287611</v>
      </c>
      <c r="G33" s="76">
        <v>0.45047499297231752</v>
      </c>
      <c r="H33" s="76">
        <v>79.430000000000007</v>
      </c>
      <c r="I33" s="76">
        <v>86.45</v>
      </c>
      <c r="J33" s="76">
        <v>79.94</v>
      </c>
      <c r="K33" s="78">
        <v>86.41</v>
      </c>
      <c r="L33" s="34"/>
      <c r="M33" s="90" t="s">
        <v>222</v>
      </c>
      <c r="N33" s="93"/>
      <c r="O33" s="95">
        <v>79.817121820270174</v>
      </c>
      <c r="P33" s="95">
        <v>86.800006688831502</v>
      </c>
      <c r="Q33" s="87">
        <v>6.9828848685613281</v>
      </c>
      <c r="R33" s="92">
        <v>0.12928196062287611</v>
      </c>
      <c r="S33" s="92">
        <v>0.45047499297231752</v>
      </c>
      <c r="T33" s="95">
        <v>79.430000000000007</v>
      </c>
      <c r="U33" s="95">
        <v>86.45</v>
      </c>
      <c r="V33" s="95">
        <v>79.94</v>
      </c>
      <c r="W33" s="96">
        <v>86.41</v>
      </c>
    </row>
    <row r="34" spans="1:23" ht="15" customHeight="1">
      <c r="A34" s="79" t="s">
        <v>223</v>
      </c>
      <c r="B34" s="81"/>
      <c r="C34" s="76">
        <v>80.3321897182079</v>
      </c>
      <c r="D34" s="76">
        <v>86.536489789045731</v>
      </c>
      <c r="E34" s="76">
        <v>6.2043000708378315</v>
      </c>
      <c r="F34" s="76">
        <v>0.51506789793772612</v>
      </c>
      <c r="G34" s="76">
        <v>-0.26351689978577042</v>
      </c>
      <c r="H34" s="76">
        <v>79.87</v>
      </c>
      <c r="I34" s="76">
        <v>86.27</v>
      </c>
      <c r="J34" s="76">
        <v>80.209999999999994</v>
      </c>
      <c r="K34" s="78">
        <v>86.61</v>
      </c>
      <c r="L34" s="34"/>
      <c r="M34" s="90" t="s">
        <v>223</v>
      </c>
      <c r="N34" s="93"/>
      <c r="O34" s="95">
        <v>80.3321897182079</v>
      </c>
      <c r="P34" s="95">
        <v>86.536489789045731</v>
      </c>
      <c r="Q34" s="87">
        <v>6.2043000708378315</v>
      </c>
      <c r="R34" s="92">
        <v>0.51506789793772612</v>
      </c>
      <c r="S34" s="92">
        <v>-0.26351689978577042</v>
      </c>
      <c r="T34" s="95">
        <v>79.87</v>
      </c>
      <c r="U34" s="95">
        <v>86.27</v>
      </c>
      <c r="V34" s="95">
        <v>80.209999999999994</v>
      </c>
      <c r="W34" s="96">
        <v>86.61</v>
      </c>
    </row>
    <row r="35" spans="1:23" ht="15" customHeight="1">
      <c r="A35" s="79" t="s">
        <v>224</v>
      </c>
      <c r="B35" s="81"/>
      <c r="C35" s="76">
        <v>80.253688086533259</v>
      </c>
      <c r="D35" s="76">
        <v>86.686446505921012</v>
      </c>
      <c r="E35" s="76">
        <v>6.4327584193877527</v>
      </c>
      <c r="F35" s="76">
        <v>-7.8501631674640748E-2</v>
      </c>
      <c r="G35" s="76">
        <v>0.14995671687528045</v>
      </c>
      <c r="H35" s="76">
        <v>79.98</v>
      </c>
      <c r="I35" s="76">
        <v>86.63</v>
      </c>
      <c r="J35" s="76">
        <v>80.5</v>
      </c>
      <c r="K35" s="78">
        <v>86.83</v>
      </c>
      <c r="L35" s="34"/>
      <c r="M35" s="90" t="s">
        <v>224</v>
      </c>
      <c r="N35" s="93"/>
      <c r="O35" s="95">
        <v>80.253688086533259</v>
      </c>
      <c r="P35" s="95">
        <v>86.686446505921012</v>
      </c>
      <c r="Q35" s="87">
        <v>6.4327584193877527</v>
      </c>
      <c r="R35" s="92">
        <v>-7.8501631674640748E-2</v>
      </c>
      <c r="S35" s="92">
        <v>0.14995671687528045</v>
      </c>
      <c r="T35" s="95">
        <v>79.98</v>
      </c>
      <c r="U35" s="95">
        <v>86.63</v>
      </c>
      <c r="V35" s="95">
        <v>80.5</v>
      </c>
      <c r="W35" s="96">
        <v>86.83</v>
      </c>
    </row>
    <row r="36" spans="1:23" ht="15" customHeight="1">
      <c r="A36" s="79" t="s">
        <v>225</v>
      </c>
      <c r="B36" s="81" t="s">
        <v>212</v>
      </c>
      <c r="C36" s="76">
        <v>80.760417607119507</v>
      </c>
      <c r="D36" s="76">
        <v>87.184258700179583</v>
      </c>
      <c r="E36" s="76">
        <v>6.4238410930600764</v>
      </c>
      <c r="F36" s="76">
        <v>0.50672952058624787</v>
      </c>
      <c r="G36" s="76">
        <v>0.49781219425857159</v>
      </c>
      <c r="H36" s="76">
        <v>80.239999999999995</v>
      </c>
      <c r="I36" s="76">
        <v>86.74</v>
      </c>
      <c r="J36" s="76">
        <v>80.790000000000006</v>
      </c>
      <c r="K36" s="78">
        <v>87.05</v>
      </c>
      <c r="L36" s="34"/>
      <c r="M36" s="90" t="s">
        <v>225</v>
      </c>
      <c r="N36" s="93"/>
      <c r="O36" s="95">
        <v>80.760417607119507</v>
      </c>
      <c r="P36" s="95">
        <v>87.184258700179583</v>
      </c>
      <c r="Q36" s="87">
        <v>6.4238410930600764</v>
      </c>
      <c r="R36" s="92">
        <v>0.50672952058624787</v>
      </c>
      <c r="S36" s="92">
        <v>0.49781219425857159</v>
      </c>
      <c r="T36" s="95">
        <v>80.239999999999995</v>
      </c>
      <c r="U36" s="95">
        <v>86.74</v>
      </c>
      <c r="V36" s="95">
        <v>80.790000000000006</v>
      </c>
      <c r="W36" s="96">
        <v>87.05</v>
      </c>
    </row>
    <row r="37" spans="1:23" ht="15" customHeight="1">
      <c r="A37" s="79" t="s">
        <v>226</v>
      </c>
      <c r="B37" s="81"/>
      <c r="C37" s="76">
        <v>80.58</v>
      </c>
      <c r="D37" s="76">
        <v>87.1</v>
      </c>
      <c r="E37" s="76">
        <v>6.52</v>
      </c>
      <c r="F37" s="76">
        <v>-0.18</v>
      </c>
      <c r="G37" s="76">
        <v>-0.08</v>
      </c>
      <c r="H37" s="76">
        <v>80.33</v>
      </c>
      <c r="I37" s="76">
        <v>86.94</v>
      </c>
      <c r="J37" s="76">
        <v>80.98</v>
      </c>
      <c r="K37" s="78">
        <v>87.14</v>
      </c>
      <c r="L37" s="34"/>
      <c r="M37" s="90" t="s">
        <v>227</v>
      </c>
      <c r="N37" s="93"/>
      <c r="O37" s="95">
        <v>80.58</v>
      </c>
      <c r="P37" s="95">
        <v>87.1</v>
      </c>
      <c r="Q37" s="87">
        <v>6.52</v>
      </c>
      <c r="R37" s="92">
        <v>-0.18</v>
      </c>
      <c r="S37" s="92">
        <v>-0.08</v>
      </c>
      <c r="T37" s="95">
        <v>80.33</v>
      </c>
      <c r="U37" s="95">
        <v>86.94</v>
      </c>
      <c r="V37" s="95">
        <v>80.98</v>
      </c>
      <c r="W37" s="96">
        <v>87.14</v>
      </c>
    </row>
    <row r="38" spans="1:23" ht="15" customHeight="1">
      <c r="A38" s="79" t="s">
        <v>228</v>
      </c>
      <c r="B38" s="81" t="s">
        <v>39</v>
      </c>
      <c r="C38" s="76">
        <v>80.580419839854187</v>
      </c>
      <c r="D38" s="76">
        <v>87.10482926863493</v>
      </c>
      <c r="E38" s="76">
        <v>6.5244094287807428</v>
      </c>
      <c r="F38" s="76">
        <v>4.198398541888082E-4</v>
      </c>
      <c r="G38" s="76">
        <v>4.8292686349356018E-3</v>
      </c>
      <c r="H38" s="76">
        <v>80.8</v>
      </c>
      <c r="I38" s="76">
        <v>87.17</v>
      </c>
      <c r="J38" s="76">
        <v>81.09</v>
      </c>
      <c r="K38" s="78">
        <v>87.26</v>
      </c>
      <c r="L38" s="34"/>
      <c r="M38" s="90" t="s">
        <v>228</v>
      </c>
      <c r="N38" s="93"/>
      <c r="O38" s="95">
        <v>80.580419839854187</v>
      </c>
      <c r="P38" s="95">
        <v>87.10482926863493</v>
      </c>
      <c r="Q38" s="87">
        <v>6.5244094287807428</v>
      </c>
      <c r="R38" s="92">
        <v>4.198398541888082E-4</v>
      </c>
      <c r="S38" s="92">
        <v>4.8292686349356018E-3</v>
      </c>
      <c r="T38" s="95">
        <v>0</v>
      </c>
      <c r="U38" s="95">
        <v>0</v>
      </c>
      <c r="V38" s="95">
        <v>81.09</v>
      </c>
      <c r="W38" s="96">
        <v>87.26</v>
      </c>
    </row>
    <row r="39" spans="1:23" ht="15" customHeight="1">
      <c r="A39" s="83" t="s">
        <v>229</v>
      </c>
      <c r="B39" s="66" t="s">
        <v>39</v>
      </c>
      <c r="C39" s="72">
        <f>'1　平均余命の推移'!B39</f>
        <v>80.906310006905315</v>
      </c>
      <c r="D39" s="72">
        <f>'1　平均余命の推移'!D39</f>
        <v>87.101882737999404</v>
      </c>
      <c r="E39" s="72">
        <f>D39-C39</f>
        <v>6.1955727310940887</v>
      </c>
      <c r="F39" s="72">
        <f>C39-C38</f>
        <v>0.32589016705112783</v>
      </c>
      <c r="G39" s="72">
        <f>D39-D38</f>
        <v>-2.946530635526301E-3</v>
      </c>
      <c r="H39" s="72">
        <f>'1　平均余命の推移'!F39</f>
        <v>80.64</v>
      </c>
      <c r="I39" s="72">
        <f>'1　平均余命の推移'!H39</f>
        <v>87.06</v>
      </c>
      <c r="J39" s="72">
        <f>'1　平均余命の推移'!J39</f>
        <v>81.25</v>
      </c>
      <c r="K39" s="73">
        <f>'1　平均余命の推移'!L39</f>
        <v>87.32</v>
      </c>
      <c r="L39" s="34"/>
      <c r="M39" s="97" t="s">
        <v>230</v>
      </c>
      <c r="N39" s="98"/>
      <c r="O39" s="99">
        <f>'1　平均余命の推移'!B39</f>
        <v>80.906310006905315</v>
      </c>
      <c r="P39" s="99">
        <f>'1　平均余命の推移'!D39</f>
        <v>87.101882737999404</v>
      </c>
      <c r="Q39" s="100">
        <f>P39-O39</f>
        <v>6.1955727310940887</v>
      </c>
      <c r="R39" s="101">
        <f t="shared" si="3"/>
        <v>0.32589016705112783</v>
      </c>
      <c r="S39" s="101">
        <f t="shared" si="3"/>
        <v>-2.946530635526301E-3</v>
      </c>
      <c r="T39" s="99">
        <f>'1　平均余命の推移'!F39</f>
        <v>80.64</v>
      </c>
      <c r="U39" s="99">
        <f>'1　平均余命の推移'!H39</f>
        <v>87.06</v>
      </c>
      <c r="V39" s="99">
        <f>'1　平均余命の推移'!J39</f>
        <v>81.25</v>
      </c>
      <c r="W39" s="102">
        <f>'1　平均余命の推移'!L39</f>
        <v>87.32</v>
      </c>
    </row>
    <row r="40" spans="1:23" s="7" customFormat="1" ht="10.5" customHeight="1">
      <c r="A40" s="64" t="s">
        <v>131</v>
      </c>
      <c r="B40" s="9"/>
      <c r="C40" s="10"/>
      <c r="D40" s="10"/>
      <c r="E40" s="10"/>
      <c r="F40" s="11"/>
      <c r="G40" s="11"/>
    </row>
    <row r="41" spans="1:23" s="7" customFormat="1" ht="10.5" customHeight="1">
      <c r="A41" s="64" t="s">
        <v>128</v>
      </c>
      <c r="B41" s="9"/>
      <c r="C41" s="10"/>
      <c r="D41" s="10"/>
      <c r="E41" s="10"/>
      <c r="F41" s="11"/>
      <c r="G41" s="11"/>
    </row>
    <row r="42" spans="1:23" ht="10.5" customHeight="1">
      <c r="A42" s="22" t="s">
        <v>215</v>
      </c>
    </row>
    <row r="43" spans="1:23" ht="10.5" customHeight="1">
      <c r="A43" s="22" t="s">
        <v>216</v>
      </c>
    </row>
  </sheetData>
  <mergeCells count="24">
    <mergeCell ref="H4:I4"/>
    <mergeCell ref="J4:K4"/>
    <mergeCell ref="F5:G5"/>
    <mergeCell ref="J5:J6"/>
    <mergeCell ref="K5:K6"/>
    <mergeCell ref="I5:I6"/>
    <mergeCell ref="H5:H6"/>
    <mergeCell ref="A4:B6"/>
    <mergeCell ref="E5:E6"/>
    <mergeCell ref="D5:D6"/>
    <mergeCell ref="C5:C6"/>
    <mergeCell ref="C4:G4"/>
    <mergeCell ref="V5:V6"/>
    <mergeCell ref="W5:W6"/>
    <mergeCell ref="M4:N6"/>
    <mergeCell ref="O4:S4"/>
    <mergeCell ref="T4:U4"/>
    <mergeCell ref="V4:W4"/>
    <mergeCell ref="O5:O6"/>
    <mergeCell ref="P5:P6"/>
    <mergeCell ref="U5:U6"/>
    <mergeCell ref="Q5:Q6"/>
    <mergeCell ref="R5:S5"/>
    <mergeCell ref="T5:T6"/>
  </mergeCells>
  <phoneticPr fontId="3"/>
  <pageMargins left="0.86614173228346458" right="0.86614173228346458" top="0.59055118110236227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4"/>
  <sheetViews>
    <sheetView zoomScale="85" zoomScaleNormal="85" workbookViewId="0"/>
  </sheetViews>
  <sheetFormatPr defaultColWidth="8.625" defaultRowHeight="12" customHeight="1"/>
  <cols>
    <col min="1" max="1" width="12" style="14" customWidth="1"/>
    <col min="2" max="2" width="2.375" style="14" customWidth="1"/>
    <col min="3" max="11" width="7.625" style="14" customWidth="1"/>
    <col min="12" max="12" width="8.625" style="14" customWidth="1"/>
    <col min="13" max="13" width="12" style="14" customWidth="1"/>
    <col min="14" max="14" width="5.875" style="14" customWidth="1"/>
    <col min="15" max="16384" width="8.625" style="14"/>
  </cols>
  <sheetData>
    <row r="1" spans="1:20" ht="13.5" customHeight="1">
      <c r="A1" s="30" t="s">
        <v>129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0" ht="6.75" customHeight="1">
      <c r="A2" s="30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20" ht="24.2" customHeight="1">
      <c r="A3" s="15" t="s">
        <v>68</v>
      </c>
      <c r="B3" s="16"/>
      <c r="C3" s="16"/>
      <c r="D3" s="16"/>
      <c r="E3" s="16"/>
      <c r="F3" s="16"/>
      <c r="G3" s="16"/>
      <c r="H3" s="16"/>
      <c r="I3" s="16"/>
      <c r="J3" s="16"/>
      <c r="K3" s="16"/>
      <c r="M3" s="14" t="s">
        <v>69</v>
      </c>
      <c r="N3" s="16"/>
      <c r="O3" s="16"/>
      <c r="P3" s="16"/>
      <c r="Q3" s="16"/>
      <c r="R3" s="16"/>
      <c r="S3" s="16"/>
      <c r="T3" s="16"/>
    </row>
    <row r="4" spans="1:20" ht="12" customHeight="1">
      <c r="A4" s="285" t="s">
        <v>76</v>
      </c>
      <c r="B4" s="286"/>
      <c r="C4" s="289" t="s">
        <v>5</v>
      </c>
      <c r="D4" s="290"/>
      <c r="E4" s="291"/>
      <c r="F4" s="289" t="s">
        <v>11</v>
      </c>
      <c r="G4" s="290"/>
      <c r="H4" s="290"/>
      <c r="I4" s="292" t="s">
        <v>70</v>
      </c>
      <c r="J4" s="293"/>
      <c r="K4" s="293"/>
      <c r="M4" s="286" t="s">
        <v>76</v>
      </c>
      <c r="N4" s="294" t="s">
        <v>77</v>
      </c>
      <c r="O4" s="17" t="s">
        <v>71</v>
      </c>
      <c r="P4" s="17"/>
      <c r="Q4" s="17"/>
      <c r="R4" s="17" t="s">
        <v>72</v>
      </c>
      <c r="S4" s="17"/>
      <c r="T4" s="18"/>
    </row>
    <row r="5" spans="1:20" ht="12" customHeight="1">
      <c r="A5" s="287"/>
      <c r="B5" s="288"/>
      <c r="C5" s="23" t="s">
        <v>73</v>
      </c>
      <c r="D5" s="23" t="s">
        <v>74</v>
      </c>
      <c r="E5" s="23" t="s">
        <v>75</v>
      </c>
      <c r="F5" s="23" t="s">
        <v>73</v>
      </c>
      <c r="G5" s="23" t="s">
        <v>74</v>
      </c>
      <c r="H5" s="24" t="s">
        <v>75</v>
      </c>
      <c r="I5" s="23" t="s">
        <v>73</v>
      </c>
      <c r="J5" s="23" t="s">
        <v>74</v>
      </c>
      <c r="K5" s="24" t="s">
        <v>75</v>
      </c>
      <c r="M5" s="267"/>
      <c r="N5" s="295"/>
      <c r="O5" s="19" t="s">
        <v>73</v>
      </c>
      <c r="P5" s="19" t="s">
        <v>74</v>
      </c>
      <c r="Q5" s="19" t="s">
        <v>75</v>
      </c>
      <c r="R5" s="19" t="s">
        <v>73</v>
      </c>
      <c r="S5" s="19" t="s">
        <v>74</v>
      </c>
      <c r="T5" s="20" t="s">
        <v>75</v>
      </c>
    </row>
    <row r="6" spans="1:20" ht="15" customHeight="1">
      <c r="A6" s="35" t="s">
        <v>124</v>
      </c>
      <c r="B6" s="36" t="s">
        <v>39</v>
      </c>
      <c r="C6" s="37">
        <v>95.759</v>
      </c>
      <c r="D6" s="37">
        <v>78.41</v>
      </c>
      <c r="E6" s="37">
        <v>35.632000000000005</v>
      </c>
      <c r="F6" s="37">
        <v>97.228000000000009</v>
      </c>
      <c r="G6" s="37">
        <v>86.146000000000001</v>
      </c>
      <c r="H6" s="38">
        <v>51.49</v>
      </c>
      <c r="I6" s="37">
        <v>1.4690000000000083</v>
      </c>
      <c r="J6" s="37">
        <v>7.7360000000000042</v>
      </c>
      <c r="K6" s="38">
        <v>15.857999999999997</v>
      </c>
      <c r="M6" s="29" t="s">
        <v>124</v>
      </c>
      <c r="N6" s="16">
        <v>100000</v>
      </c>
      <c r="O6" s="32">
        <v>95759</v>
      </c>
      <c r="P6" s="32">
        <v>78410</v>
      </c>
      <c r="Q6" s="32">
        <v>35632</v>
      </c>
      <c r="R6" s="32">
        <v>97228</v>
      </c>
      <c r="S6" s="32">
        <v>86146</v>
      </c>
      <c r="T6" s="32">
        <v>51490</v>
      </c>
    </row>
    <row r="7" spans="1:20" ht="15" customHeight="1">
      <c r="A7" s="39" t="s">
        <v>48</v>
      </c>
      <c r="B7" s="40" t="s">
        <v>39</v>
      </c>
      <c r="C7" s="37">
        <v>96.364999999999995</v>
      </c>
      <c r="D7" s="37">
        <v>79.856000000000009</v>
      </c>
      <c r="E7" s="37">
        <v>39.005000000000003</v>
      </c>
      <c r="F7" s="37">
        <v>97.716000000000008</v>
      </c>
      <c r="G7" s="37">
        <v>88.63</v>
      </c>
      <c r="H7" s="38">
        <v>56.48</v>
      </c>
      <c r="I7" s="37">
        <v>1.3510000000000133</v>
      </c>
      <c r="J7" s="37">
        <v>8.7739999999999867</v>
      </c>
      <c r="K7" s="38">
        <v>17.475000000000001</v>
      </c>
      <c r="M7" s="27" t="s">
        <v>48</v>
      </c>
      <c r="N7" s="16">
        <v>100000</v>
      </c>
      <c r="O7" s="32">
        <v>96365</v>
      </c>
      <c r="P7" s="32">
        <v>79856</v>
      </c>
      <c r="Q7" s="32">
        <v>39005</v>
      </c>
      <c r="R7" s="32">
        <v>97716</v>
      </c>
      <c r="S7" s="32">
        <v>88630</v>
      </c>
      <c r="T7" s="32">
        <v>56480</v>
      </c>
    </row>
    <row r="8" spans="1:20" ht="15" customHeight="1">
      <c r="A8" s="39" t="s">
        <v>49</v>
      </c>
      <c r="B8" s="40" t="s">
        <v>39</v>
      </c>
      <c r="C8" s="37">
        <v>96.795000000000002</v>
      </c>
      <c r="D8" s="37">
        <v>81.222999999999999</v>
      </c>
      <c r="E8" s="37">
        <v>44.295000000000002</v>
      </c>
      <c r="F8" s="37">
        <v>98.121000000000009</v>
      </c>
      <c r="G8" s="37">
        <v>90.167000000000002</v>
      </c>
      <c r="H8" s="38">
        <v>63.077000000000005</v>
      </c>
      <c r="I8" s="37">
        <v>1.3260000000000076</v>
      </c>
      <c r="J8" s="37">
        <v>8.9440000000000026</v>
      </c>
      <c r="K8" s="38">
        <v>18.782000000000004</v>
      </c>
      <c r="M8" s="27" t="s">
        <v>49</v>
      </c>
      <c r="N8" s="16">
        <v>100000</v>
      </c>
      <c r="O8" s="32">
        <v>96795</v>
      </c>
      <c r="P8" s="32">
        <v>81223</v>
      </c>
      <c r="Q8" s="32">
        <v>44295</v>
      </c>
      <c r="R8" s="32">
        <v>98121</v>
      </c>
      <c r="S8" s="32">
        <v>90167</v>
      </c>
      <c r="T8" s="32">
        <v>63077</v>
      </c>
    </row>
    <row r="9" spans="1:20" ht="15" customHeight="1">
      <c r="A9" s="39" t="s">
        <v>50</v>
      </c>
      <c r="B9" s="40" t="s">
        <v>39</v>
      </c>
      <c r="C9" s="37">
        <v>97.165999999999997</v>
      </c>
      <c r="D9" s="37">
        <v>83.411999999999992</v>
      </c>
      <c r="E9" s="37">
        <v>47.448</v>
      </c>
      <c r="F9" s="37">
        <v>98.44</v>
      </c>
      <c r="G9" s="37">
        <v>91.474000000000004</v>
      </c>
      <c r="H9" s="38">
        <v>67.951999999999998</v>
      </c>
      <c r="I9" s="37">
        <v>1.2740000000000151</v>
      </c>
      <c r="J9" s="37">
        <v>8.0620000000000118</v>
      </c>
      <c r="K9" s="38">
        <v>20.503999999999998</v>
      </c>
      <c r="M9" s="27" t="s">
        <v>50</v>
      </c>
      <c r="N9" s="16">
        <v>100000</v>
      </c>
      <c r="O9" s="32">
        <v>97166</v>
      </c>
      <c r="P9" s="32">
        <v>83412</v>
      </c>
      <c r="Q9" s="32">
        <v>47448</v>
      </c>
      <c r="R9" s="32">
        <v>98440</v>
      </c>
      <c r="S9" s="32">
        <v>91474</v>
      </c>
      <c r="T9" s="32">
        <v>67952</v>
      </c>
    </row>
    <row r="10" spans="1:20" ht="15" hidden="1" customHeight="1">
      <c r="A10" s="39" t="s">
        <v>52</v>
      </c>
      <c r="B10" s="41"/>
      <c r="C10" s="37">
        <v>97.385999999999996</v>
      </c>
      <c r="D10" s="37">
        <v>84.034999999999997</v>
      </c>
      <c r="E10" s="37">
        <v>47.371000000000002</v>
      </c>
      <c r="F10" s="37">
        <v>98.684000000000012</v>
      </c>
      <c r="G10" s="37">
        <v>91.397999999999996</v>
      </c>
      <c r="H10" s="38">
        <v>69.138999999999996</v>
      </c>
      <c r="I10" s="37">
        <v>1.298000000000016</v>
      </c>
      <c r="J10" s="37">
        <v>7.3629999999999853</v>
      </c>
      <c r="K10" s="38">
        <v>21.767999999999994</v>
      </c>
      <c r="M10" s="27" t="s">
        <v>52</v>
      </c>
      <c r="N10" s="16">
        <v>100000</v>
      </c>
      <c r="O10" s="32">
        <v>97386</v>
      </c>
      <c r="P10" s="32">
        <v>84035</v>
      </c>
      <c r="Q10" s="32">
        <v>47371</v>
      </c>
      <c r="R10" s="32">
        <v>98684</v>
      </c>
      <c r="S10" s="32">
        <v>91398</v>
      </c>
      <c r="T10" s="32">
        <v>69139</v>
      </c>
    </row>
    <row r="11" spans="1:20" ht="15" hidden="1" customHeight="1">
      <c r="A11" s="39" t="s">
        <v>53</v>
      </c>
      <c r="B11" s="41"/>
      <c r="C11" s="37">
        <v>97.641999999999996</v>
      </c>
      <c r="D11" s="37">
        <v>83.296999999999997</v>
      </c>
      <c r="E11" s="37">
        <v>46.735999999999997</v>
      </c>
      <c r="F11" s="37">
        <v>98.576999999999998</v>
      </c>
      <c r="G11" s="37">
        <v>91.938000000000002</v>
      </c>
      <c r="H11" s="38">
        <v>68.833999999999989</v>
      </c>
      <c r="I11" s="37">
        <v>0.93500000000000227</v>
      </c>
      <c r="J11" s="37">
        <v>8.6410000000000053</v>
      </c>
      <c r="K11" s="38">
        <v>22.097999999999992</v>
      </c>
      <c r="M11" s="27" t="s">
        <v>53</v>
      </c>
      <c r="N11" s="16">
        <v>100000</v>
      </c>
      <c r="O11" s="32">
        <v>97642</v>
      </c>
      <c r="P11" s="32">
        <v>83297</v>
      </c>
      <c r="Q11" s="32">
        <v>46736</v>
      </c>
      <c r="R11" s="32">
        <v>98577</v>
      </c>
      <c r="S11" s="32">
        <v>91938</v>
      </c>
      <c r="T11" s="32">
        <v>68834</v>
      </c>
    </row>
    <row r="12" spans="1:20" ht="15" hidden="1" customHeight="1">
      <c r="A12" s="39" t="s">
        <v>54</v>
      </c>
      <c r="B12" s="41"/>
      <c r="C12" s="37">
        <v>97.679000000000002</v>
      </c>
      <c r="D12" s="37">
        <v>83.486999999999995</v>
      </c>
      <c r="E12" s="37">
        <v>46.832000000000001</v>
      </c>
      <c r="F12" s="37">
        <v>98.375999999999991</v>
      </c>
      <c r="G12" s="37">
        <v>91.322999999999993</v>
      </c>
      <c r="H12" s="38">
        <v>69.051000000000002</v>
      </c>
      <c r="I12" s="37">
        <v>0.69699999999998852</v>
      </c>
      <c r="J12" s="37">
        <v>7.8359999999999985</v>
      </c>
      <c r="K12" s="38">
        <v>22.219000000000001</v>
      </c>
      <c r="L12" s="16"/>
      <c r="M12" s="27" t="s">
        <v>54</v>
      </c>
      <c r="N12" s="16">
        <v>100000</v>
      </c>
      <c r="O12" s="32">
        <v>97679</v>
      </c>
      <c r="P12" s="32">
        <v>83487</v>
      </c>
      <c r="Q12" s="32">
        <v>46832</v>
      </c>
      <c r="R12" s="32">
        <v>98376</v>
      </c>
      <c r="S12" s="32">
        <v>91323</v>
      </c>
      <c r="T12" s="32">
        <v>69051</v>
      </c>
    </row>
    <row r="13" spans="1:20" ht="15" hidden="1" customHeight="1">
      <c r="A13" s="39" t="s">
        <v>55</v>
      </c>
      <c r="B13" s="41"/>
      <c r="C13" s="37">
        <v>97.289000000000001</v>
      </c>
      <c r="D13" s="37">
        <v>84.78</v>
      </c>
      <c r="E13" s="37">
        <v>49.652000000000001</v>
      </c>
      <c r="F13" s="37">
        <v>98.537999999999997</v>
      </c>
      <c r="G13" s="37">
        <v>92.46</v>
      </c>
      <c r="H13" s="38">
        <v>72.406000000000006</v>
      </c>
      <c r="I13" s="37">
        <v>1.2489999999999952</v>
      </c>
      <c r="J13" s="37">
        <v>7.6799999999999926</v>
      </c>
      <c r="K13" s="38">
        <v>22.754000000000005</v>
      </c>
      <c r="L13" s="16"/>
      <c r="M13" s="27" t="s">
        <v>55</v>
      </c>
      <c r="N13" s="16">
        <v>100000</v>
      </c>
      <c r="O13" s="32">
        <v>97289</v>
      </c>
      <c r="P13" s="32">
        <v>84780</v>
      </c>
      <c r="Q13" s="32">
        <v>49652</v>
      </c>
      <c r="R13" s="32">
        <v>98538</v>
      </c>
      <c r="S13" s="32">
        <v>92460</v>
      </c>
      <c r="T13" s="32">
        <v>72406</v>
      </c>
    </row>
    <row r="14" spans="1:20" ht="15" customHeight="1">
      <c r="A14" s="39" t="s">
        <v>56</v>
      </c>
      <c r="B14" s="40" t="s">
        <v>39</v>
      </c>
      <c r="C14" s="37">
        <v>97.423000000000002</v>
      </c>
      <c r="D14" s="37">
        <v>84.543000000000006</v>
      </c>
      <c r="E14" s="37">
        <v>50.84</v>
      </c>
      <c r="F14" s="37">
        <v>98.662999999999997</v>
      </c>
      <c r="G14" s="37">
        <v>92.334999999999994</v>
      </c>
      <c r="H14" s="38">
        <v>72.67</v>
      </c>
      <c r="I14" s="37">
        <v>1.2399999999999949</v>
      </c>
      <c r="J14" s="37">
        <v>7.7919999999999874</v>
      </c>
      <c r="K14" s="38">
        <v>21.83</v>
      </c>
      <c r="L14" s="16"/>
      <c r="M14" s="27" t="s">
        <v>56</v>
      </c>
      <c r="N14" s="16">
        <v>100000</v>
      </c>
      <c r="O14" s="32">
        <v>97423</v>
      </c>
      <c r="P14" s="32">
        <v>84543</v>
      </c>
      <c r="Q14" s="32">
        <v>50840</v>
      </c>
      <c r="R14" s="32">
        <v>98663</v>
      </c>
      <c r="S14" s="32">
        <v>92335</v>
      </c>
      <c r="T14" s="32">
        <v>72670</v>
      </c>
    </row>
    <row r="15" spans="1:20" ht="15" hidden="1" customHeight="1">
      <c r="A15" s="39" t="s">
        <v>57</v>
      </c>
      <c r="B15" s="41"/>
      <c r="C15" s="37">
        <v>97.560999999999993</v>
      </c>
      <c r="D15" s="37">
        <v>84.724000000000004</v>
      </c>
      <c r="E15" s="37">
        <v>51.859000000000002</v>
      </c>
      <c r="F15" s="37">
        <v>98.75</v>
      </c>
      <c r="G15" s="37">
        <v>92.22399999999999</v>
      </c>
      <c r="H15" s="38">
        <v>72.507000000000005</v>
      </c>
      <c r="I15" s="37">
        <v>1.1890000000000072</v>
      </c>
      <c r="J15" s="37">
        <v>7.4999999999999858</v>
      </c>
      <c r="K15" s="38">
        <v>20.648000000000003</v>
      </c>
      <c r="L15" s="16"/>
      <c r="M15" s="27" t="s">
        <v>57</v>
      </c>
      <c r="N15" s="16">
        <v>100000</v>
      </c>
      <c r="O15" s="32">
        <v>97561</v>
      </c>
      <c r="P15" s="32">
        <v>84724</v>
      </c>
      <c r="Q15" s="32">
        <v>51859</v>
      </c>
      <c r="R15" s="32">
        <v>98750</v>
      </c>
      <c r="S15" s="32">
        <v>92224</v>
      </c>
      <c r="T15" s="32">
        <v>72507</v>
      </c>
    </row>
    <row r="16" spans="1:20" ht="15" hidden="1" customHeight="1">
      <c r="A16" s="39" t="s">
        <v>58</v>
      </c>
      <c r="B16" s="41"/>
      <c r="C16" s="37">
        <v>97.727000000000004</v>
      </c>
      <c r="D16" s="37">
        <v>84.792999999999992</v>
      </c>
      <c r="E16" s="37">
        <v>51.727999999999994</v>
      </c>
      <c r="F16" s="37">
        <v>98.736999999999995</v>
      </c>
      <c r="G16" s="37">
        <v>92.594999999999999</v>
      </c>
      <c r="H16" s="38">
        <v>73.765999999999991</v>
      </c>
      <c r="I16" s="37">
        <v>1.0099999999999909</v>
      </c>
      <c r="J16" s="37">
        <v>7.8020000000000067</v>
      </c>
      <c r="K16" s="38">
        <v>22.037999999999997</v>
      </c>
      <c r="L16" s="16"/>
      <c r="M16" s="27" t="s">
        <v>58</v>
      </c>
      <c r="N16" s="16">
        <v>100000</v>
      </c>
      <c r="O16" s="32">
        <v>97727</v>
      </c>
      <c r="P16" s="32">
        <v>84793</v>
      </c>
      <c r="Q16" s="32">
        <v>51728</v>
      </c>
      <c r="R16" s="32">
        <v>98737</v>
      </c>
      <c r="S16" s="32">
        <v>92595</v>
      </c>
      <c r="T16" s="32">
        <v>73766</v>
      </c>
    </row>
    <row r="17" spans="1:20" ht="15" hidden="1" customHeight="1">
      <c r="A17" s="39" t="s">
        <v>59</v>
      </c>
      <c r="B17" s="41"/>
      <c r="C17" s="37">
        <v>97.646999999999991</v>
      </c>
      <c r="D17" s="37">
        <v>85.262</v>
      </c>
      <c r="E17" s="37">
        <v>53.103000000000002</v>
      </c>
      <c r="F17" s="37">
        <v>98.748999999999995</v>
      </c>
      <c r="G17" s="37">
        <v>92.754000000000005</v>
      </c>
      <c r="H17" s="38">
        <v>74.897000000000006</v>
      </c>
      <c r="I17" s="37">
        <v>1.1020000000000039</v>
      </c>
      <c r="J17" s="37">
        <v>7.4920000000000044</v>
      </c>
      <c r="K17" s="38">
        <v>21.794000000000004</v>
      </c>
      <c r="L17" s="16"/>
      <c r="M17" s="27" t="s">
        <v>59</v>
      </c>
      <c r="N17" s="16">
        <v>100000</v>
      </c>
      <c r="O17" s="32">
        <v>97647</v>
      </c>
      <c r="P17" s="32">
        <v>85262</v>
      </c>
      <c r="Q17" s="32">
        <v>53103</v>
      </c>
      <c r="R17" s="32">
        <v>98749</v>
      </c>
      <c r="S17" s="32">
        <v>92754</v>
      </c>
      <c r="T17" s="32">
        <v>74897</v>
      </c>
    </row>
    <row r="18" spans="1:20" ht="15" hidden="1" customHeight="1">
      <c r="A18" s="39" t="s">
        <v>60</v>
      </c>
      <c r="B18" s="41"/>
      <c r="C18" s="37">
        <v>97.55436702703814</v>
      </c>
      <c r="D18" s="37">
        <v>84.734362554897984</v>
      </c>
      <c r="E18" s="37">
        <v>52.843730449787849</v>
      </c>
      <c r="F18" s="37">
        <v>98.397605889434601</v>
      </c>
      <c r="G18" s="37">
        <v>92.211368748950491</v>
      </c>
      <c r="H18" s="38">
        <v>73.910322462860464</v>
      </c>
      <c r="I18" s="37">
        <v>0.84323886239646129</v>
      </c>
      <c r="J18" s="37">
        <v>7.4770061940525068</v>
      </c>
      <c r="K18" s="38">
        <v>21.066592013072615</v>
      </c>
      <c r="L18" s="16"/>
      <c r="M18" s="27" t="s">
        <v>60</v>
      </c>
      <c r="N18" s="16">
        <v>100000</v>
      </c>
      <c r="O18" s="32">
        <v>97554.367027038141</v>
      </c>
      <c r="P18" s="32">
        <v>84734.362554897976</v>
      </c>
      <c r="Q18" s="32">
        <v>52843.73044978785</v>
      </c>
      <c r="R18" s="32">
        <v>98397.605889434606</v>
      </c>
      <c r="S18" s="32">
        <v>92211.368748950481</v>
      </c>
      <c r="T18" s="32">
        <v>73910.322462860466</v>
      </c>
    </row>
    <row r="19" spans="1:20" ht="15" customHeight="1">
      <c r="A19" s="42" t="s">
        <v>61</v>
      </c>
      <c r="B19" s="40" t="s">
        <v>39</v>
      </c>
      <c r="C19" s="37">
        <v>97.643999999999991</v>
      </c>
      <c r="D19" s="37">
        <v>84.852000000000004</v>
      </c>
      <c r="E19" s="37">
        <v>54.632000000000005</v>
      </c>
      <c r="F19" s="37">
        <v>98.588999999999999</v>
      </c>
      <c r="G19" s="37">
        <v>92.67</v>
      </c>
      <c r="H19" s="38">
        <v>75.539000000000001</v>
      </c>
      <c r="I19" s="37">
        <v>0.94500000000000739</v>
      </c>
      <c r="J19" s="37">
        <v>7.8179999999999978</v>
      </c>
      <c r="K19" s="38">
        <v>20.906999999999996</v>
      </c>
      <c r="L19" s="16"/>
      <c r="M19" s="26" t="s">
        <v>61</v>
      </c>
      <c r="N19" s="16">
        <v>100000</v>
      </c>
      <c r="O19" s="32">
        <v>97644</v>
      </c>
      <c r="P19" s="32">
        <v>84852</v>
      </c>
      <c r="Q19" s="32">
        <v>54632</v>
      </c>
      <c r="R19" s="32">
        <v>98589</v>
      </c>
      <c r="S19" s="32">
        <v>92670</v>
      </c>
      <c r="T19" s="32">
        <v>75539</v>
      </c>
    </row>
    <row r="20" spans="1:20" ht="15" customHeight="1">
      <c r="A20" s="39" t="s">
        <v>62</v>
      </c>
      <c r="B20" s="41"/>
      <c r="C20" s="37">
        <v>97.885999999999996</v>
      </c>
      <c r="D20" s="37">
        <v>85.899000000000001</v>
      </c>
      <c r="E20" s="37">
        <v>54.981999999999999</v>
      </c>
      <c r="F20" s="37">
        <v>98.692999999999998</v>
      </c>
      <c r="G20" s="37">
        <v>92.969000000000008</v>
      </c>
      <c r="H20" s="38">
        <v>76.305000000000007</v>
      </c>
      <c r="I20" s="37">
        <v>0.80700000000000216</v>
      </c>
      <c r="J20" s="37">
        <v>7.0700000000000074</v>
      </c>
      <c r="K20" s="38">
        <v>21.323000000000008</v>
      </c>
      <c r="L20" s="16"/>
      <c r="M20" s="27" t="s">
        <v>62</v>
      </c>
      <c r="N20" s="16">
        <v>100000</v>
      </c>
      <c r="O20" s="32">
        <v>97886</v>
      </c>
      <c r="P20" s="32">
        <v>85899</v>
      </c>
      <c r="Q20" s="32">
        <v>54982</v>
      </c>
      <c r="R20" s="32">
        <v>98693</v>
      </c>
      <c r="S20" s="32">
        <v>92969</v>
      </c>
      <c r="T20" s="32">
        <v>76305</v>
      </c>
    </row>
    <row r="21" spans="1:20" s="16" customFormat="1" ht="15" customHeight="1">
      <c r="A21" s="39" t="s">
        <v>63</v>
      </c>
      <c r="B21" s="41"/>
      <c r="C21" s="37">
        <v>97.753</v>
      </c>
      <c r="D21" s="37">
        <v>85.980999999999995</v>
      </c>
      <c r="E21" s="37">
        <v>55.527999999999999</v>
      </c>
      <c r="F21" s="37">
        <v>98.772999999999996</v>
      </c>
      <c r="G21" s="37">
        <v>93.114999999999995</v>
      </c>
      <c r="H21" s="38">
        <v>77.305999999999997</v>
      </c>
      <c r="I21" s="37">
        <v>1.02</v>
      </c>
      <c r="J21" s="37">
        <v>7.1340000000000146</v>
      </c>
      <c r="K21" s="38">
        <v>21.777999999999999</v>
      </c>
      <c r="M21" s="27" t="s">
        <v>63</v>
      </c>
      <c r="N21" s="16">
        <v>100000</v>
      </c>
      <c r="O21" s="32">
        <v>97753</v>
      </c>
      <c r="P21" s="32">
        <v>85981</v>
      </c>
      <c r="Q21" s="32">
        <v>55528</v>
      </c>
      <c r="R21" s="32">
        <v>98773</v>
      </c>
      <c r="S21" s="32">
        <v>93115</v>
      </c>
      <c r="T21" s="32">
        <v>77306</v>
      </c>
    </row>
    <row r="22" spans="1:20" s="16" customFormat="1" ht="15" customHeight="1">
      <c r="A22" s="39" t="s">
        <v>64</v>
      </c>
      <c r="B22" s="41"/>
      <c r="C22" s="37">
        <v>97.741</v>
      </c>
      <c r="D22" s="37">
        <v>85.935000000000002</v>
      </c>
      <c r="E22" s="37">
        <v>56.788000000000004</v>
      </c>
      <c r="F22" s="37">
        <v>98.626999999999995</v>
      </c>
      <c r="G22" s="37">
        <v>93.072999999999993</v>
      </c>
      <c r="H22" s="38">
        <v>77.150000000000006</v>
      </c>
      <c r="I22" s="37">
        <v>0.88599999999999568</v>
      </c>
      <c r="J22" s="37">
        <v>7.1380000000000052</v>
      </c>
      <c r="K22" s="38">
        <v>20.361999999999988</v>
      </c>
      <c r="M22" s="27" t="s">
        <v>64</v>
      </c>
      <c r="N22" s="16">
        <v>100000</v>
      </c>
      <c r="O22" s="32">
        <v>97741</v>
      </c>
      <c r="P22" s="32">
        <v>85935</v>
      </c>
      <c r="Q22" s="32">
        <v>56788</v>
      </c>
      <c r="R22" s="32">
        <v>98627</v>
      </c>
      <c r="S22" s="32">
        <v>93073</v>
      </c>
      <c r="T22" s="32">
        <v>77150</v>
      </c>
    </row>
    <row r="23" spans="1:20" s="16" customFormat="1" ht="15" customHeight="1">
      <c r="A23" s="39" t="s">
        <v>65</v>
      </c>
      <c r="B23" s="41"/>
      <c r="C23" s="37">
        <v>97.552999999999997</v>
      </c>
      <c r="D23" s="37">
        <v>85.307000000000002</v>
      </c>
      <c r="E23" s="37">
        <v>55.067</v>
      </c>
      <c r="F23" s="37">
        <v>98.703000000000003</v>
      </c>
      <c r="G23" s="37">
        <v>92.813999999999993</v>
      </c>
      <c r="H23" s="38">
        <v>77.647000000000006</v>
      </c>
      <c r="I23" s="37">
        <v>1.1500000000000057</v>
      </c>
      <c r="J23" s="37">
        <v>7.5069999999999908</v>
      </c>
      <c r="K23" s="38">
        <v>22.58</v>
      </c>
      <c r="M23" s="27" t="s">
        <v>65</v>
      </c>
      <c r="N23" s="16">
        <v>100000</v>
      </c>
      <c r="O23" s="32">
        <v>97553</v>
      </c>
      <c r="P23" s="32">
        <v>85307</v>
      </c>
      <c r="Q23" s="32">
        <v>55067</v>
      </c>
      <c r="R23" s="32">
        <v>98703</v>
      </c>
      <c r="S23" s="32">
        <v>92814</v>
      </c>
      <c r="T23" s="32">
        <v>77647</v>
      </c>
    </row>
    <row r="24" spans="1:20" s="16" customFormat="1" ht="15" customHeight="1">
      <c r="A24" s="39" t="s">
        <v>66</v>
      </c>
      <c r="B24" s="41" t="s">
        <v>39</v>
      </c>
      <c r="C24" s="37">
        <v>97.69</v>
      </c>
      <c r="D24" s="37">
        <v>85.412000000000006</v>
      </c>
      <c r="E24" s="37">
        <v>56.225000000000001</v>
      </c>
      <c r="F24" s="37">
        <v>98.506</v>
      </c>
      <c r="G24" s="37">
        <v>92.85</v>
      </c>
      <c r="H24" s="38">
        <v>77.772999999999996</v>
      </c>
      <c r="I24" s="37">
        <v>0.8160000000000025</v>
      </c>
      <c r="J24" s="37">
        <v>7.4379999999999882</v>
      </c>
      <c r="K24" s="38">
        <v>21.547999999999995</v>
      </c>
      <c r="M24" s="27" t="s">
        <v>66</v>
      </c>
      <c r="N24" s="16">
        <v>100000</v>
      </c>
      <c r="O24" s="32">
        <v>97690</v>
      </c>
      <c r="P24" s="32">
        <v>85412</v>
      </c>
      <c r="Q24" s="32">
        <v>56225</v>
      </c>
      <c r="R24" s="32">
        <v>98506</v>
      </c>
      <c r="S24" s="32">
        <v>92850</v>
      </c>
      <c r="T24" s="32">
        <v>77773</v>
      </c>
    </row>
    <row r="25" spans="1:20" s="3" customFormat="1" ht="15" customHeight="1">
      <c r="A25" s="39" t="s">
        <v>67</v>
      </c>
      <c r="B25" s="41"/>
      <c r="C25" s="37">
        <v>97.888520330742836</v>
      </c>
      <c r="D25" s="37">
        <v>86.361019750220763</v>
      </c>
      <c r="E25" s="37">
        <v>57.317232253634764</v>
      </c>
      <c r="F25" s="37">
        <v>98.447591949137731</v>
      </c>
      <c r="G25" s="37">
        <v>92.821640412845156</v>
      </c>
      <c r="H25" s="38">
        <v>77.677351970272213</v>
      </c>
      <c r="I25" s="37">
        <v>0.55907161839489561</v>
      </c>
      <c r="J25" s="37">
        <v>6.4606206626243932</v>
      </c>
      <c r="K25" s="38">
        <v>20.360119716637449</v>
      </c>
      <c r="L25" s="12"/>
      <c r="M25" s="27" t="s">
        <v>67</v>
      </c>
      <c r="N25" s="12">
        <v>100000</v>
      </c>
      <c r="O25" s="33">
        <v>97888.520330742831</v>
      </c>
      <c r="P25" s="33">
        <v>86361.019750220759</v>
      </c>
      <c r="Q25" s="33">
        <v>57317.232253634764</v>
      </c>
      <c r="R25" s="33">
        <v>98447.591949137728</v>
      </c>
      <c r="S25" s="33">
        <v>92821.640412845154</v>
      </c>
      <c r="T25" s="33">
        <v>77677.351970272211</v>
      </c>
    </row>
    <row r="26" spans="1:20" s="3" customFormat="1" ht="15" customHeight="1">
      <c r="A26" s="39" t="s">
        <v>203</v>
      </c>
      <c r="B26" s="41"/>
      <c r="C26" s="43">
        <v>97.966999999999999</v>
      </c>
      <c r="D26" s="43">
        <v>86.05</v>
      </c>
      <c r="E26" s="43">
        <v>57.003999999999998</v>
      </c>
      <c r="F26" s="43">
        <v>98.768038937887255</v>
      </c>
      <c r="G26" s="43">
        <v>92.922072725180826</v>
      </c>
      <c r="H26" s="44">
        <v>77.751559446725977</v>
      </c>
      <c r="I26" s="43">
        <v>0.801038937887256</v>
      </c>
      <c r="J26" s="43">
        <v>6.8720727251808142</v>
      </c>
      <c r="K26" s="44">
        <v>20.74755944672598</v>
      </c>
      <c r="L26" s="12"/>
      <c r="M26" s="27" t="s">
        <v>203</v>
      </c>
      <c r="N26" s="12">
        <v>100000</v>
      </c>
      <c r="O26" s="33">
        <v>97967</v>
      </c>
      <c r="P26" s="33">
        <v>86050</v>
      </c>
      <c r="Q26" s="33">
        <v>57004</v>
      </c>
      <c r="R26" s="33">
        <v>98768.03893788725</v>
      </c>
      <c r="S26" s="33">
        <v>92922.072725180828</v>
      </c>
      <c r="T26" s="33">
        <v>77751.55944672598</v>
      </c>
    </row>
    <row r="27" spans="1:20" ht="15" customHeight="1">
      <c r="A27" s="39" t="s">
        <v>204</v>
      </c>
      <c r="B27" s="41"/>
      <c r="C27" s="43">
        <v>97.849287874711166</v>
      </c>
      <c r="D27" s="43">
        <v>86.706722001611809</v>
      </c>
      <c r="E27" s="43">
        <v>57.106961346045637</v>
      </c>
      <c r="F27" s="43">
        <v>98.509417533743886</v>
      </c>
      <c r="G27" s="43">
        <v>93.036952926030906</v>
      </c>
      <c r="H27" s="44">
        <v>78.033215752901015</v>
      </c>
      <c r="I27" s="43">
        <v>0.66012965903271947</v>
      </c>
      <c r="J27" s="43">
        <v>6.330230924419098</v>
      </c>
      <c r="K27" s="44">
        <v>20.926254406855378</v>
      </c>
      <c r="L27" s="12"/>
      <c r="M27" s="27" t="s">
        <v>204</v>
      </c>
      <c r="N27" s="12">
        <v>100000</v>
      </c>
      <c r="O27" s="33">
        <v>97849.287874711168</v>
      </c>
      <c r="P27" s="33">
        <v>86706.722001611808</v>
      </c>
      <c r="Q27" s="33">
        <v>57106.961346045638</v>
      </c>
      <c r="R27" s="33">
        <v>98509.417533743894</v>
      </c>
      <c r="S27" s="33">
        <v>93036.952926030906</v>
      </c>
      <c r="T27" s="33">
        <v>78033.215752901015</v>
      </c>
    </row>
    <row r="28" spans="1:20" ht="15" customHeight="1">
      <c r="A28" s="39" t="s">
        <v>205</v>
      </c>
      <c r="B28" s="41"/>
      <c r="C28" s="43">
        <v>98.13300000000001</v>
      </c>
      <c r="D28" s="43">
        <v>87.134999999999991</v>
      </c>
      <c r="E28" s="43">
        <v>58.631</v>
      </c>
      <c r="F28" s="43">
        <v>98.667000000000002</v>
      </c>
      <c r="G28" s="43">
        <v>93.182000000000002</v>
      </c>
      <c r="H28" s="44">
        <v>79.159000000000006</v>
      </c>
      <c r="I28" s="43">
        <v>0.53399999999999181</v>
      </c>
      <c r="J28" s="43">
        <v>6.0470000000000113</v>
      </c>
      <c r="K28" s="44">
        <v>20.528000000000006</v>
      </c>
      <c r="L28" s="12"/>
      <c r="M28" s="27" t="s">
        <v>205</v>
      </c>
      <c r="N28" s="12">
        <v>100000</v>
      </c>
      <c r="O28" s="33">
        <v>98133</v>
      </c>
      <c r="P28" s="33">
        <v>87135</v>
      </c>
      <c r="Q28" s="33">
        <v>58631</v>
      </c>
      <c r="R28" s="33">
        <v>98667</v>
      </c>
      <c r="S28" s="33">
        <v>93182</v>
      </c>
      <c r="T28" s="33">
        <v>79159</v>
      </c>
    </row>
    <row r="29" spans="1:20" ht="15" customHeight="1">
      <c r="A29" s="39" t="s">
        <v>206</v>
      </c>
      <c r="B29" s="41" t="s">
        <v>212</v>
      </c>
      <c r="C29" s="43">
        <v>98.056940877873046</v>
      </c>
      <c r="D29" s="43">
        <v>87.106414547243347</v>
      </c>
      <c r="E29" s="43">
        <v>58.799857403446175</v>
      </c>
      <c r="F29" s="43">
        <v>98.858437335921181</v>
      </c>
      <c r="G29" s="43">
        <v>93.142658485801036</v>
      </c>
      <c r="H29" s="44">
        <v>78.56452390915932</v>
      </c>
      <c r="I29" s="43">
        <v>0.80149645804813474</v>
      </c>
      <c r="J29" s="43">
        <v>6.0362439385576891</v>
      </c>
      <c r="K29" s="44">
        <v>19.764666505713144</v>
      </c>
      <c r="L29" s="12"/>
      <c r="M29" s="27" t="s">
        <v>206</v>
      </c>
      <c r="N29" s="12">
        <v>100000</v>
      </c>
      <c r="O29" s="33">
        <v>98056.940877873043</v>
      </c>
      <c r="P29" s="33">
        <v>87106.414547243345</v>
      </c>
      <c r="Q29" s="33">
        <v>58799.857403446171</v>
      </c>
      <c r="R29" s="33">
        <v>98858.437335921175</v>
      </c>
      <c r="S29" s="33">
        <v>93142.658485801032</v>
      </c>
      <c r="T29" s="33">
        <v>78564.523909159325</v>
      </c>
    </row>
    <row r="30" spans="1:20" ht="15" customHeight="1">
      <c r="A30" s="39" t="s">
        <v>221</v>
      </c>
      <c r="B30" s="41"/>
      <c r="C30" s="43">
        <v>97.942303691739824</v>
      </c>
      <c r="D30" s="43">
        <v>87.157532742744408</v>
      </c>
      <c r="E30" s="43">
        <v>59.053434866426656</v>
      </c>
      <c r="F30" s="43">
        <v>98.625276778887539</v>
      </c>
      <c r="G30" s="43">
        <v>93.067224347980158</v>
      </c>
      <c r="H30" s="44">
        <v>78.770325092713065</v>
      </c>
      <c r="I30" s="43">
        <v>0.68297308714771532</v>
      </c>
      <c r="J30" s="43">
        <v>5.90969160523575</v>
      </c>
      <c r="K30" s="44">
        <v>19.716890226286409</v>
      </c>
      <c r="L30" s="12"/>
      <c r="M30" s="27" t="s">
        <v>221</v>
      </c>
      <c r="N30" s="12">
        <v>100000</v>
      </c>
      <c r="O30" s="33">
        <v>97942.303691739828</v>
      </c>
      <c r="P30" s="33">
        <v>87157.532742744414</v>
      </c>
      <c r="Q30" s="33">
        <v>59053.434866426658</v>
      </c>
      <c r="R30" s="33">
        <v>98625.276778887535</v>
      </c>
      <c r="S30" s="33">
        <v>93067.224347980155</v>
      </c>
      <c r="T30" s="33">
        <v>78770.325092713072</v>
      </c>
    </row>
    <row r="31" spans="1:20" ht="15" customHeight="1">
      <c r="A31" s="39" t="s">
        <v>222</v>
      </c>
      <c r="B31" s="41"/>
      <c r="C31" s="43">
        <v>97.803292798811114</v>
      </c>
      <c r="D31" s="43">
        <v>87.195793430714062</v>
      </c>
      <c r="E31" s="43">
        <v>59.728673211473961</v>
      </c>
      <c r="F31" s="43">
        <v>98.8383795411075</v>
      </c>
      <c r="G31" s="43">
        <v>93.81695350040377</v>
      </c>
      <c r="H31" s="44">
        <v>79.729148524783838</v>
      </c>
      <c r="I31" s="43">
        <v>1.0350867422963859</v>
      </c>
      <c r="J31" s="43">
        <v>6.6211600696897079</v>
      </c>
      <c r="K31" s="44">
        <v>20.000475313309877</v>
      </c>
      <c r="L31" s="12"/>
      <c r="M31" s="27" t="s">
        <v>222</v>
      </c>
      <c r="N31" s="12">
        <v>100000</v>
      </c>
      <c r="O31" s="33">
        <v>97803.292798811119</v>
      </c>
      <c r="P31" s="33">
        <v>87195.793430714068</v>
      </c>
      <c r="Q31" s="33">
        <v>59728.673211473957</v>
      </c>
      <c r="R31" s="33">
        <v>98838.379541107497</v>
      </c>
      <c r="S31" s="33">
        <v>93816.953500403761</v>
      </c>
      <c r="T31" s="33">
        <v>79729.148524783828</v>
      </c>
    </row>
    <row r="32" spans="1:20" ht="15" customHeight="1">
      <c r="A32" s="39" t="s">
        <v>223</v>
      </c>
      <c r="B32" s="41"/>
      <c r="C32" s="43">
        <v>98.10505471272397</v>
      </c>
      <c r="D32" s="43">
        <v>88.144083409376947</v>
      </c>
      <c r="E32" s="43">
        <v>60.711277021507456</v>
      </c>
      <c r="F32" s="43">
        <v>98.786406469707785</v>
      </c>
      <c r="G32" s="43">
        <v>93.388107465859889</v>
      </c>
      <c r="H32" s="44">
        <v>79.362404252869609</v>
      </c>
      <c r="I32" s="43">
        <v>0.68135175698381545</v>
      </c>
      <c r="J32" s="43">
        <v>5.2440240564829423</v>
      </c>
      <c r="K32" s="44">
        <v>18.651127231362153</v>
      </c>
      <c r="L32" s="12"/>
      <c r="M32" s="27" t="s">
        <v>223</v>
      </c>
      <c r="N32" s="12">
        <v>100000</v>
      </c>
      <c r="O32" s="33">
        <v>98105.05471272397</v>
      </c>
      <c r="P32" s="33">
        <v>88144.083409376952</v>
      </c>
      <c r="Q32" s="33">
        <v>60711.277021507463</v>
      </c>
      <c r="R32" s="33">
        <v>98786.406469707785</v>
      </c>
      <c r="S32" s="33">
        <v>93388.107465859881</v>
      </c>
      <c r="T32" s="33">
        <v>79362.404252869615</v>
      </c>
    </row>
    <row r="33" spans="1:23" ht="15" customHeight="1">
      <c r="A33" s="39" t="s">
        <v>224</v>
      </c>
      <c r="B33" s="41"/>
      <c r="C33" s="43">
        <v>98.001703278438669</v>
      </c>
      <c r="D33" s="43">
        <v>88.433689679698119</v>
      </c>
      <c r="E33" s="43">
        <v>60.729526378795903</v>
      </c>
      <c r="F33" s="43">
        <v>98.885988880483239</v>
      </c>
      <c r="G33" s="43">
        <v>93.738861516652477</v>
      </c>
      <c r="H33" s="44">
        <v>79.024479146448016</v>
      </c>
      <c r="I33" s="43">
        <v>0.88428560204457085</v>
      </c>
      <c r="J33" s="43">
        <v>5.3051718369543579</v>
      </c>
      <c r="K33" s="44">
        <v>18.294952767652113</v>
      </c>
      <c r="L33" s="12"/>
      <c r="M33" s="27" t="s">
        <v>224</v>
      </c>
      <c r="N33" s="12">
        <v>100000</v>
      </c>
      <c r="O33" s="33">
        <v>98001.703278438668</v>
      </c>
      <c r="P33" s="33">
        <v>88433.689679698116</v>
      </c>
      <c r="Q33" s="33">
        <v>60729.526378795905</v>
      </c>
      <c r="R33" s="33">
        <v>98885.98888048323</v>
      </c>
      <c r="S33" s="33">
        <v>93738.861516652469</v>
      </c>
      <c r="T33" s="33">
        <v>79024.479146448008</v>
      </c>
    </row>
    <row r="34" spans="1:23" ht="15" customHeight="1">
      <c r="A34" s="39" t="s">
        <v>225</v>
      </c>
      <c r="B34" s="41" t="s">
        <v>212</v>
      </c>
      <c r="C34" s="43">
        <v>98.276766460421811</v>
      </c>
      <c r="D34" s="43">
        <v>89.008130658914226</v>
      </c>
      <c r="E34" s="43">
        <v>61.59591904147829</v>
      </c>
      <c r="F34" s="43">
        <v>99.116269881694663</v>
      </c>
      <c r="G34" s="43">
        <v>93.711319634523988</v>
      </c>
      <c r="H34" s="44">
        <v>80.65948892577957</v>
      </c>
      <c r="I34" s="43">
        <v>0.83950342127285182</v>
      </c>
      <c r="J34" s="43">
        <v>4.7031889756097627</v>
      </c>
      <c r="K34" s="44">
        <v>19.06356988430128</v>
      </c>
      <c r="L34" s="12"/>
      <c r="M34" s="27" t="s">
        <v>225</v>
      </c>
      <c r="N34" s="12">
        <v>100000</v>
      </c>
      <c r="O34" s="33">
        <v>98276.766460421815</v>
      </c>
      <c r="P34" s="33">
        <v>89008.130658914233</v>
      </c>
      <c r="Q34" s="33">
        <v>61595.919041478286</v>
      </c>
      <c r="R34" s="33">
        <v>99116.269881694665</v>
      </c>
      <c r="S34" s="33">
        <v>93711.319634523985</v>
      </c>
      <c r="T34" s="33">
        <v>80659.488925779573</v>
      </c>
    </row>
    <row r="35" spans="1:23" ht="15" customHeight="1">
      <c r="A35" s="39" t="s">
        <v>226</v>
      </c>
      <c r="B35" s="41" t="s">
        <v>212</v>
      </c>
      <c r="C35" s="43">
        <v>98.233557661123399</v>
      </c>
      <c r="D35" s="43">
        <v>88.52434933235611</v>
      </c>
      <c r="E35" s="43">
        <v>61.515461670372481</v>
      </c>
      <c r="F35" s="43">
        <v>98.939713233942712</v>
      </c>
      <c r="G35" s="43">
        <v>93.915518534828919</v>
      </c>
      <c r="H35" s="44">
        <v>79.873503123145085</v>
      </c>
      <c r="I35" s="43">
        <v>0.70615557281931274</v>
      </c>
      <c r="J35" s="43">
        <v>5.3911692024728097</v>
      </c>
      <c r="K35" s="44">
        <v>18.358041452772603</v>
      </c>
      <c r="L35" s="12"/>
      <c r="M35" s="27" t="s">
        <v>226</v>
      </c>
      <c r="N35" s="12">
        <v>100000</v>
      </c>
      <c r="O35" s="33">
        <v>98233.557661123399</v>
      </c>
      <c r="P35" s="33">
        <v>88524.349332356112</v>
      </c>
      <c r="Q35" s="33">
        <v>61515.46167037249</v>
      </c>
      <c r="R35" s="33">
        <v>98939.713233942719</v>
      </c>
      <c r="S35" s="33">
        <v>93915.518534828923</v>
      </c>
      <c r="T35" s="33">
        <v>79873.503123145085</v>
      </c>
    </row>
    <row r="36" spans="1:23" ht="15" customHeight="1">
      <c r="A36" s="39" t="s">
        <v>228</v>
      </c>
      <c r="B36" s="41" t="s">
        <v>212</v>
      </c>
      <c r="C36" s="43">
        <v>98.233557661123399</v>
      </c>
      <c r="D36" s="43">
        <v>88.52434933235611</v>
      </c>
      <c r="E36" s="43">
        <v>61.515461670372481</v>
      </c>
      <c r="F36" s="43">
        <v>98.939713233942712</v>
      </c>
      <c r="G36" s="43">
        <v>93.915518534828919</v>
      </c>
      <c r="H36" s="44">
        <v>79.873503123145085</v>
      </c>
      <c r="I36" s="43">
        <v>0.70615557281931274</v>
      </c>
      <c r="J36" s="43">
        <v>5.3911692024728097</v>
      </c>
      <c r="K36" s="44">
        <v>18.358041452772603</v>
      </c>
      <c r="L36" s="12"/>
      <c r="M36" s="27" t="s">
        <v>228</v>
      </c>
      <c r="N36" s="12">
        <v>100000</v>
      </c>
      <c r="O36" s="33">
        <v>98233.557661123399</v>
      </c>
      <c r="P36" s="33">
        <v>88524.349332356112</v>
      </c>
      <c r="Q36" s="33">
        <v>61515.46167037249</v>
      </c>
      <c r="R36" s="33">
        <v>98939.713233942719</v>
      </c>
      <c r="S36" s="33">
        <v>93915.518534828923</v>
      </c>
      <c r="T36" s="33">
        <v>79873.503123145085</v>
      </c>
    </row>
    <row r="37" spans="1:23" ht="15" customHeight="1">
      <c r="A37" s="65" t="s">
        <v>230</v>
      </c>
      <c r="B37" s="63" t="s">
        <v>212</v>
      </c>
      <c r="C37" s="68">
        <f>[1]生命表!$M$24</f>
        <v>98.018122437082113</v>
      </c>
      <c r="D37" s="68">
        <f>[1]生命表!$M$29</f>
        <v>89.285996803250939</v>
      </c>
      <c r="E37" s="68">
        <f>[1]生命表!$M$32</f>
        <v>62.719487618304285</v>
      </c>
      <c r="F37" s="68">
        <f>[2]生命表!$M$24</f>
        <v>98.746155164848176</v>
      </c>
      <c r="G37" s="68">
        <f>[2]生命表!$M$29</f>
        <v>93.67553066987449</v>
      </c>
      <c r="H37" s="69">
        <f>[2]生命表!$M$32</f>
        <v>80.260486712155526</v>
      </c>
      <c r="I37" s="68">
        <f>F37-C37</f>
        <v>0.7280327277660632</v>
      </c>
      <c r="J37" s="68">
        <f>G37-D37</f>
        <v>4.3895338666235517</v>
      </c>
      <c r="K37" s="69">
        <f>H37-E37</f>
        <v>17.540999093851241</v>
      </c>
      <c r="L37" s="12"/>
      <c r="M37" s="28" t="s">
        <v>231</v>
      </c>
      <c r="N37" s="67">
        <v>100000</v>
      </c>
      <c r="O37" s="70">
        <f>[1]生命表!$G$24</f>
        <v>98018.122437082115</v>
      </c>
      <c r="P37" s="70">
        <f>[1]生命表!$G$29</f>
        <v>89285.99680325095</v>
      </c>
      <c r="Q37" s="70">
        <f>[1]生命表!$G$32</f>
        <v>62719.48761830428</v>
      </c>
      <c r="R37" s="70">
        <f>[2]生命表!$G$24</f>
        <v>98746.155164848184</v>
      </c>
      <c r="S37" s="70">
        <f>[2]生命表!$G$29</f>
        <v>93675.530669874483</v>
      </c>
      <c r="T37" s="70">
        <f>[2]生命表!$G$32</f>
        <v>80260.486712155529</v>
      </c>
    </row>
    <row r="38" spans="1:23" ht="10.5" customHeight="1">
      <c r="A38" s="8" t="s">
        <v>213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3" ht="10.5" customHeight="1">
      <c r="A39" s="8" t="s">
        <v>214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3" ht="10.5" customHeight="1">
      <c r="A40" s="21"/>
      <c r="L40" s="16"/>
    </row>
    <row r="41" spans="1:23" ht="12" customHeight="1">
      <c r="L41" s="16"/>
      <c r="M41" s="62" t="s">
        <v>132</v>
      </c>
      <c r="N41" s="71"/>
      <c r="O41" s="71"/>
      <c r="P41" s="71"/>
      <c r="Q41" s="62"/>
      <c r="R41" s="62"/>
      <c r="S41" s="62"/>
      <c r="T41" s="62"/>
      <c r="U41" s="62"/>
      <c r="V41" s="62"/>
      <c r="W41" s="62"/>
    </row>
    <row r="42" spans="1:23" ht="12" customHeight="1">
      <c r="M42" s="296" t="s">
        <v>76</v>
      </c>
      <c r="N42" s="297"/>
      <c r="O42" s="281" t="s">
        <v>5</v>
      </c>
      <c r="P42" s="282"/>
      <c r="Q42" s="300"/>
      <c r="R42" s="281" t="s">
        <v>11</v>
      </c>
      <c r="S42" s="282"/>
      <c r="T42" s="282"/>
      <c r="U42" s="283" t="s">
        <v>70</v>
      </c>
      <c r="V42" s="284"/>
      <c r="W42" s="284"/>
    </row>
    <row r="43" spans="1:23" ht="12" customHeight="1">
      <c r="M43" s="298"/>
      <c r="N43" s="299"/>
      <c r="O43" s="45" t="s">
        <v>73</v>
      </c>
      <c r="P43" s="45" t="s">
        <v>74</v>
      </c>
      <c r="Q43" s="45" t="s">
        <v>75</v>
      </c>
      <c r="R43" s="45" t="s">
        <v>73</v>
      </c>
      <c r="S43" s="45" t="s">
        <v>74</v>
      </c>
      <c r="T43" s="46" t="s">
        <v>75</v>
      </c>
      <c r="U43" s="45" t="s">
        <v>73</v>
      </c>
      <c r="V43" s="45" t="s">
        <v>74</v>
      </c>
      <c r="W43" s="46" t="s">
        <v>75</v>
      </c>
    </row>
    <row r="44" spans="1:23" ht="12" customHeight="1">
      <c r="M44" s="47" t="s">
        <v>124</v>
      </c>
      <c r="N44" s="48" t="s">
        <v>39</v>
      </c>
      <c r="O44" s="49">
        <f t="shared" ref="O44:T44" si="0">O6/$N6*100</f>
        <v>95.759</v>
      </c>
      <c r="P44" s="49">
        <f t="shared" si="0"/>
        <v>78.41</v>
      </c>
      <c r="Q44" s="49">
        <f t="shared" si="0"/>
        <v>35.632000000000005</v>
      </c>
      <c r="R44" s="49">
        <f t="shared" si="0"/>
        <v>97.228000000000009</v>
      </c>
      <c r="S44" s="49">
        <f t="shared" si="0"/>
        <v>86.146000000000001</v>
      </c>
      <c r="T44" s="49">
        <f t="shared" si="0"/>
        <v>51.49</v>
      </c>
      <c r="U44" s="49">
        <f t="shared" ref="U44:U64" si="1">R44-O44</f>
        <v>1.4690000000000083</v>
      </c>
      <c r="V44" s="49">
        <f t="shared" ref="V44:V64" si="2">S44-P44</f>
        <v>7.7360000000000042</v>
      </c>
      <c r="W44" s="50">
        <f t="shared" ref="W44:W64" si="3">T44-Q44</f>
        <v>15.857999999999997</v>
      </c>
    </row>
    <row r="45" spans="1:23" ht="12" customHeight="1">
      <c r="M45" s="51" t="s">
        <v>48</v>
      </c>
      <c r="N45" s="52" t="s">
        <v>39</v>
      </c>
      <c r="O45" s="49">
        <f t="shared" ref="O45:T45" si="4">O7/$N7*100</f>
        <v>96.364999999999995</v>
      </c>
      <c r="P45" s="49">
        <f t="shared" si="4"/>
        <v>79.856000000000009</v>
      </c>
      <c r="Q45" s="49">
        <f t="shared" si="4"/>
        <v>39.005000000000003</v>
      </c>
      <c r="R45" s="49">
        <f t="shared" si="4"/>
        <v>97.716000000000008</v>
      </c>
      <c r="S45" s="49">
        <f t="shared" si="4"/>
        <v>88.63</v>
      </c>
      <c r="T45" s="49">
        <f t="shared" si="4"/>
        <v>56.48</v>
      </c>
      <c r="U45" s="49">
        <f t="shared" si="1"/>
        <v>1.3510000000000133</v>
      </c>
      <c r="V45" s="49">
        <f t="shared" si="2"/>
        <v>8.7739999999999867</v>
      </c>
      <c r="W45" s="50">
        <f t="shared" si="3"/>
        <v>17.474999999999994</v>
      </c>
    </row>
    <row r="46" spans="1:23" ht="12" customHeight="1">
      <c r="M46" s="51" t="s">
        <v>49</v>
      </c>
      <c r="N46" s="52" t="s">
        <v>39</v>
      </c>
      <c r="O46" s="49">
        <f t="shared" ref="O46:T46" si="5">O8/$N8*100</f>
        <v>96.795000000000002</v>
      </c>
      <c r="P46" s="49">
        <f t="shared" si="5"/>
        <v>81.222999999999999</v>
      </c>
      <c r="Q46" s="49">
        <f t="shared" si="5"/>
        <v>44.295000000000002</v>
      </c>
      <c r="R46" s="49">
        <f t="shared" si="5"/>
        <v>98.121000000000009</v>
      </c>
      <c r="S46" s="49">
        <f t="shared" si="5"/>
        <v>90.167000000000002</v>
      </c>
      <c r="T46" s="49">
        <f t="shared" si="5"/>
        <v>63.077000000000005</v>
      </c>
      <c r="U46" s="49">
        <f t="shared" si="1"/>
        <v>1.3260000000000076</v>
      </c>
      <c r="V46" s="49">
        <f t="shared" si="2"/>
        <v>8.9440000000000026</v>
      </c>
      <c r="W46" s="50">
        <f t="shared" si="3"/>
        <v>18.782000000000004</v>
      </c>
    </row>
    <row r="47" spans="1:23" ht="12" customHeight="1">
      <c r="M47" s="51" t="s">
        <v>50</v>
      </c>
      <c r="N47" s="52" t="s">
        <v>39</v>
      </c>
      <c r="O47" s="49">
        <f t="shared" ref="O47:T47" si="6">O9/$N9*100</f>
        <v>97.165999999999997</v>
      </c>
      <c r="P47" s="49">
        <f t="shared" si="6"/>
        <v>83.411999999999992</v>
      </c>
      <c r="Q47" s="49">
        <f t="shared" si="6"/>
        <v>47.448</v>
      </c>
      <c r="R47" s="49">
        <f t="shared" si="6"/>
        <v>98.440000000000012</v>
      </c>
      <c r="S47" s="49">
        <f t="shared" si="6"/>
        <v>91.474000000000004</v>
      </c>
      <c r="T47" s="49">
        <f t="shared" si="6"/>
        <v>67.951999999999998</v>
      </c>
      <c r="U47" s="49">
        <f t="shared" si="1"/>
        <v>1.2740000000000151</v>
      </c>
      <c r="V47" s="49">
        <f t="shared" si="2"/>
        <v>8.0620000000000118</v>
      </c>
      <c r="W47" s="50">
        <f t="shared" si="3"/>
        <v>20.503999999999998</v>
      </c>
    </row>
    <row r="48" spans="1:23" ht="12" hidden="1" customHeight="1">
      <c r="M48" s="51" t="s">
        <v>52</v>
      </c>
      <c r="N48" s="52"/>
      <c r="O48" s="49">
        <f t="shared" ref="O48:T48" si="7">O10/$N10*100</f>
        <v>97.385999999999996</v>
      </c>
      <c r="P48" s="49">
        <f t="shared" si="7"/>
        <v>84.035000000000011</v>
      </c>
      <c r="Q48" s="49">
        <f t="shared" si="7"/>
        <v>47.371000000000002</v>
      </c>
      <c r="R48" s="49">
        <f t="shared" si="7"/>
        <v>98.684000000000012</v>
      </c>
      <c r="S48" s="49">
        <f t="shared" si="7"/>
        <v>91.397999999999996</v>
      </c>
      <c r="T48" s="49">
        <f t="shared" si="7"/>
        <v>69.138999999999996</v>
      </c>
      <c r="U48" s="49">
        <f t="shared" si="1"/>
        <v>1.298000000000016</v>
      </c>
      <c r="V48" s="49">
        <f t="shared" si="2"/>
        <v>7.3629999999999853</v>
      </c>
      <c r="W48" s="50">
        <f t="shared" si="3"/>
        <v>21.767999999999994</v>
      </c>
    </row>
    <row r="49" spans="13:23" ht="12" hidden="1" customHeight="1">
      <c r="M49" s="51" t="s">
        <v>53</v>
      </c>
      <c r="N49" s="52"/>
      <c r="O49" s="49">
        <f t="shared" ref="O49:T49" si="8">O11/$N11*100</f>
        <v>97.641999999999996</v>
      </c>
      <c r="P49" s="49">
        <f t="shared" si="8"/>
        <v>83.296999999999997</v>
      </c>
      <c r="Q49" s="49">
        <f t="shared" si="8"/>
        <v>46.735999999999997</v>
      </c>
      <c r="R49" s="49">
        <f t="shared" si="8"/>
        <v>98.576999999999998</v>
      </c>
      <c r="S49" s="49">
        <f t="shared" si="8"/>
        <v>91.938000000000002</v>
      </c>
      <c r="T49" s="49">
        <f t="shared" si="8"/>
        <v>68.833999999999989</v>
      </c>
      <c r="U49" s="49">
        <f t="shared" si="1"/>
        <v>0.93500000000000227</v>
      </c>
      <c r="V49" s="49">
        <f t="shared" si="2"/>
        <v>8.6410000000000053</v>
      </c>
      <c r="W49" s="50">
        <f t="shared" si="3"/>
        <v>22.097999999999992</v>
      </c>
    </row>
    <row r="50" spans="13:23" ht="12" hidden="1" customHeight="1">
      <c r="M50" s="51" t="s">
        <v>54</v>
      </c>
      <c r="N50" s="52"/>
      <c r="O50" s="49">
        <f t="shared" ref="O50:T50" si="9">O12/$N12*100</f>
        <v>97.679000000000002</v>
      </c>
      <c r="P50" s="49">
        <f t="shared" si="9"/>
        <v>83.486999999999995</v>
      </c>
      <c r="Q50" s="49">
        <f t="shared" si="9"/>
        <v>46.832000000000001</v>
      </c>
      <c r="R50" s="49">
        <f t="shared" si="9"/>
        <v>98.375999999999991</v>
      </c>
      <c r="S50" s="49">
        <f t="shared" si="9"/>
        <v>91.322999999999993</v>
      </c>
      <c r="T50" s="49">
        <f t="shared" si="9"/>
        <v>69.051000000000002</v>
      </c>
      <c r="U50" s="49">
        <f t="shared" si="1"/>
        <v>0.69699999999998852</v>
      </c>
      <c r="V50" s="49">
        <f t="shared" si="2"/>
        <v>7.8359999999999985</v>
      </c>
      <c r="W50" s="50">
        <f t="shared" si="3"/>
        <v>22.219000000000001</v>
      </c>
    </row>
    <row r="51" spans="13:23" ht="12" hidden="1" customHeight="1">
      <c r="M51" s="51" t="s">
        <v>55</v>
      </c>
      <c r="N51" s="52"/>
      <c r="O51" s="49">
        <f t="shared" ref="O51:T51" si="10">O13/$N13*100</f>
        <v>97.289000000000001</v>
      </c>
      <c r="P51" s="49">
        <f t="shared" si="10"/>
        <v>84.78</v>
      </c>
      <c r="Q51" s="49">
        <f t="shared" si="10"/>
        <v>49.652000000000001</v>
      </c>
      <c r="R51" s="49">
        <f t="shared" si="10"/>
        <v>98.537999999999997</v>
      </c>
      <c r="S51" s="49">
        <f t="shared" si="10"/>
        <v>92.46</v>
      </c>
      <c r="T51" s="49">
        <f t="shared" si="10"/>
        <v>72.406000000000006</v>
      </c>
      <c r="U51" s="49">
        <f t="shared" si="1"/>
        <v>1.2489999999999952</v>
      </c>
      <c r="V51" s="49">
        <f t="shared" si="2"/>
        <v>7.6799999999999926</v>
      </c>
      <c r="W51" s="50">
        <f t="shared" si="3"/>
        <v>22.754000000000005</v>
      </c>
    </row>
    <row r="52" spans="13:23" ht="12" customHeight="1">
      <c r="M52" s="51" t="s">
        <v>56</v>
      </c>
      <c r="N52" s="52" t="s">
        <v>39</v>
      </c>
      <c r="O52" s="49">
        <f t="shared" ref="O52:T52" si="11">O14/$N14*100</f>
        <v>97.423000000000002</v>
      </c>
      <c r="P52" s="49">
        <f t="shared" si="11"/>
        <v>84.543000000000006</v>
      </c>
      <c r="Q52" s="49">
        <f t="shared" si="11"/>
        <v>50.839999999999996</v>
      </c>
      <c r="R52" s="49">
        <f t="shared" si="11"/>
        <v>98.662999999999997</v>
      </c>
      <c r="S52" s="49">
        <f t="shared" si="11"/>
        <v>92.334999999999994</v>
      </c>
      <c r="T52" s="49">
        <f t="shared" si="11"/>
        <v>72.67</v>
      </c>
      <c r="U52" s="49">
        <f t="shared" si="1"/>
        <v>1.2399999999999949</v>
      </c>
      <c r="V52" s="49">
        <f t="shared" si="2"/>
        <v>7.7919999999999874</v>
      </c>
      <c r="W52" s="50">
        <f t="shared" si="3"/>
        <v>21.830000000000005</v>
      </c>
    </row>
    <row r="53" spans="13:23" ht="12" customHeight="1">
      <c r="M53" s="51" t="s">
        <v>57</v>
      </c>
      <c r="N53" s="52"/>
      <c r="O53" s="49">
        <f t="shared" ref="O53:T53" si="12">O15/$N15*100</f>
        <v>97.560999999999993</v>
      </c>
      <c r="P53" s="49">
        <f t="shared" si="12"/>
        <v>84.724000000000004</v>
      </c>
      <c r="Q53" s="49">
        <f t="shared" si="12"/>
        <v>51.859000000000002</v>
      </c>
      <c r="R53" s="49">
        <f t="shared" si="12"/>
        <v>98.75</v>
      </c>
      <c r="S53" s="49">
        <f t="shared" si="12"/>
        <v>92.22399999999999</v>
      </c>
      <c r="T53" s="49">
        <f t="shared" si="12"/>
        <v>72.507000000000005</v>
      </c>
      <c r="U53" s="49">
        <f t="shared" si="1"/>
        <v>1.1890000000000072</v>
      </c>
      <c r="V53" s="49">
        <f t="shared" si="2"/>
        <v>7.4999999999999858</v>
      </c>
      <c r="W53" s="50">
        <f t="shared" si="3"/>
        <v>20.648000000000003</v>
      </c>
    </row>
    <row r="54" spans="13:23" ht="12" customHeight="1">
      <c r="M54" s="51" t="s">
        <v>58</v>
      </c>
      <c r="N54" s="52"/>
      <c r="O54" s="49">
        <f t="shared" ref="O54:T54" si="13">O16/$N16*100</f>
        <v>97.727000000000004</v>
      </c>
      <c r="P54" s="49">
        <f t="shared" si="13"/>
        <v>84.792999999999992</v>
      </c>
      <c r="Q54" s="49">
        <f t="shared" si="13"/>
        <v>51.727999999999994</v>
      </c>
      <c r="R54" s="49">
        <f t="shared" si="13"/>
        <v>98.736999999999995</v>
      </c>
      <c r="S54" s="49">
        <f t="shared" si="13"/>
        <v>92.594999999999999</v>
      </c>
      <c r="T54" s="49">
        <f t="shared" si="13"/>
        <v>73.765999999999991</v>
      </c>
      <c r="U54" s="49">
        <f t="shared" si="1"/>
        <v>1.0099999999999909</v>
      </c>
      <c r="V54" s="49">
        <f t="shared" si="2"/>
        <v>7.8020000000000067</v>
      </c>
      <c r="W54" s="50">
        <f t="shared" si="3"/>
        <v>22.037999999999997</v>
      </c>
    </row>
    <row r="55" spans="13:23" ht="12" customHeight="1">
      <c r="M55" s="51" t="s">
        <v>59</v>
      </c>
      <c r="N55" s="52"/>
      <c r="O55" s="49">
        <f t="shared" ref="O55:T55" si="14">O17/$N17*100</f>
        <v>97.646999999999991</v>
      </c>
      <c r="P55" s="49">
        <f t="shared" si="14"/>
        <v>85.262</v>
      </c>
      <c r="Q55" s="49">
        <f t="shared" si="14"/>
        <v>53.103000000000002</v>
      </c>
      <c r="R55" s="49">
        <f t="shared" si="14"/>
        <v>98.748999999999995</v>
      </c>
      <c r="S55" s="49">
        <f t="shared" si="14"/>
        <v>92.754000000000005</v>
      </c>
      <c r="T55" s="49">
        <f t="shared" si="14"/>
        <v>74.897000000000006</v>
      </c>
      <c r="U55" s="49">
        <f t="shared" si="1"/>
        <v>1.1020000000000039</v>
      </c>
      <c r="V55" s="49">
        <f t="shared" si="2"/>
        <v>7.4920000000000044</v>
      </c>
      <c r="W55" s="50">
        <f t="shared" si="3"/>
        <v>21.794000000000004</v>
      </c>
    </row>
    <row r="56" spans="13:23" ht="12" customHeight="1">
      <c r="M56" s="51" t="s">
        <v>60</v>
      </c>
      <c r="N56" s="52"/>
      <c r="O56" s="49">
        <f t="shared" ref="O56:T56" si="15">O18/$N18*100</f>
        <v>97.55436702703814</v>
      </c>
      <c r="P56" s="49">
        <f t="shared" si="15"/>
        <v>84.734362554897984</v>
      </c>
      <c r="Q56" s="49">
        <f t="shared" si="15"/>
        <v>52.843730449787849</v>
      </c>
      <c r="R56" s="49">
        <f t="shared" si="15"/>
        <v>98.397605889434601</v>
      </c>
      <c r="S56" s="49">
        <f t="shared" si="15"/>
        <v>92.211368748950491</v>
      </c>
      <c r="T56" s="49">
        <f t="shared" si="15"/>
        <v>73.910322462860464</v>
      </c>
      <c r="U56" s="49">
        <f t="shared" si="1"/>
        <v>0.84323886239646129</v>
      </c>
      <c r="V56" s="49">
        <f t="shared" si="2"/>
        <v>7.4770061940525068</v>
      </c>
      <c r="W56" s="50">
        <f t="shared" si="3"/>
        <v>21.066592013072615</v>
      </c>
    </row>
    <row r="57" spans="13:23" ht="12" customHeight="1">
      <c r="M57" s="53" t="s">
        <v>61</v>
      </c>
      <c r="N57" s="52" t="s">
        <v>39</v>
      </c>
      <c r="O57" s="49">
        <f t="shared" ref="O57:T57" si="16">O19/$N19*100</f>
        <v>97.643999999999991</v>
      </c>
      <c r="P57" s="49">
        <f t="shared" si="16"/>
        <v>84.852000000000004</v>
      </c>
      <c r="Q57" s="49">
        <f t="shared" si="16"/>
        <v>54.632000000000005</v>
      </c>
      <c r="R57" s="49">
        <f t="shared" si="16"/>
        <v>98.588999999999999</v>
      </c>
      <c r="S57" s="49">
        <f t="shared" si="16"/>
        <v>92.67</v>
      </c>
      <c r="T57" s="49">
        <f t="shared" si="16"/>
        <v>75.539000000000001</v>
      </c>
      <c r="U57" s="49">
        <f t="shared" si="1"/>
        <v>0.94500000000000739</v>
      </c>
      <c r="V57" s="49">
        <f t="shared" si="2"/>
        <v>7.8179999999999978</v>
      </c>
      <c r="W57" s="50">
        <f t="shared" si="3"/>
        <v>20.906999999999996</v>
      </c>
    </row>
    <row r="58" spans="13:23" ht="12" customHeight="1">
      <c r="M58" s="51" t="s">
        <v>62</v>
      </c>
      <c r="N58" s="52"/>
      <c r="O58" s="49">
        <f t="shared" ref="O58:T58" si="17">O20/$N20*100</f>
        <v>97.885999999999996</v>
      </c>
      <c r="P58" s="49">
        <f t="shared" si="17"/>
        <v>85.899000000000001</v>
      </c>
      <c r="Q58" s="49">
        <f t="shared" si="17"/>
        <v>54.981999999999999</v>
      </c>
      <c r="R58" s="49">
        <f t="shared" si="17"/>
        <v>98.692999999999998</v>
      </c>
      <c r="S58" s="49">
        <f t="shared" si="17"/>
        <v>92.969000000000008</v>
      </c>
      <c r="T58" s="49">
        <f t="shared" si="17"/>
        <v>76.305000000000007</v>
      </c>
      <c r="U58" s="49">
        <f t="shared" si="1"/>
        <v>0.80700000000000216</v>
      </c>
      <c r="V58" s="49">
        <f t="shared" si="2"/>
        <v>7.0700000000000074</v>
      </c>
      <c r="W58" s="50">
        <f t="shared" si="3"/>
        <v>21.323000000000008</v>
      </c>
    </row>
    <row r="59" spans="13:23" ht="12" customHeight="1">
      <c r="M59" s="51" t="s">
        <v>63</v>
      </c>
      <c r="N59" s="52"/>
      <c r="O59" s="49">
        <f t="shared" ref="O59:T59" si="18">O21/$N21*100</f>
        <v>97.753</v>
      </c>
      <c r="P59" s="49">
        <f t="shared" si="18"/>
        <v>85.980999999999995</v>
      </c>
      <c r="Q59" s="49">
        <f t="shared" si="18"/>
        <v>55.527999999999999</v>
      </c>
      <c r="R59" s="49">
        <f t="shared" si="18"/>
        <v>98.772999999999996</v>
      </c>
      <c r="S59" s="49">
        <f t="shared" si="18"/>
        <v>93.115000000000009</v>
      </c>
      <c r="T59" s="49">
        <f t="shared" si="18"/>
        <v>77.305999999999997</v>
      </c>
      <c r="U59" s="49">
        <f t="shared" si="1"/>
        <v>1.019999999999996</v>
      </c>
      <c r="V59" s="49">
        <f t="shared" si="2"/>
        <v>7.1340000000000146</v>
      </c>
      <c r="W59" s="50">
        <f t="shared" si="3"/>
        <v>21.777999999999999</v>
      </c>
    </row>
    <row r="60" spans="13:23" ht="12" customHeight="1">
      <c r="M60" s="51" t="s">
        <v>64</v>
      </c>
      <c r="N60" s="52"/>
      <c r="O60" s="49">
        <f t="shared" ref="O60:T60" si="19">O22/$N22*100</f>
        <v>97.741</v>
      </c>
      <c r="P60" s="49">
        <f t="shared" si="19"/>
        <v>85.934999999999988</v>
      </c>
      <c r="Q60" s="49">
        <f t="shared" si="19"/>
        <v>56.788000000000004</v>
      </c>
      <c r="R60" s="49">
        <f t="shared" si="19"/>
        <v>98.626999999999995</v>
      </c>
      <c r="S60" s="49">
        <f t="shared" si="19"/>
        <v>93.072999999999993</v>
      </c>
      <c r="T60" s="49">
        <f t="shared" si="19"/>
        <v>77.149999999999991</v>
      </c>
      <c r="U60" s="49">
        <f t="shared" si="1"/>
        <v>0.88599999999999568</v>
      </c>
      <c r="V60" s="49">
        <f t="shared" si="2"/>
        <v>7.1380000000000052</v>
      </c>
      <c r="W60" s="50">
        <f t="shared" si="3"/>
        <v>20.361999999999988</v>
      </c>
    </row>
    <row r="61" spans="13:23" ht="12" customHeight="1">
      <c r="M61" s="51" t="s">
        <v>65</v>
      </c>
      <c r="N61" s="52"/>
      <c r="O61" s="49">
        <f t="shared" ref="O61:T61" si="20">O23/$N23*100</f>
        <v>97.552999999999997</v>
      </c>
      <c r="P61" s="49">
        <f t="shared" si="20"/>
        <v>85.307000000000002</v>
      </c>
      <c r="Q61" s="49">
        <f t="shared" si="20"/>
        <v>55.067</v>
      </c>
      <c r="R61" s="49">
        <f t="shared" si="20"/>
        <v>98.703000000000003</v>
      </c>
      <c r="S61" s="49">
        <f t="shared" si="20"/>
        <v>92.813999999999993</v>
      </c>
      <c r="T61" s="49">
        <f t="shared" si="20"/>
        <v>77.647000000000006</v>
      </c>
      <c r="U61" s="49">
        <f t="shared" si="1"/>
        <v>1.1500000000000057</v>
      </c>
      <c r="V61" s="49">
        <f t="shared" si="2"/>
        <v>7.5069999999999908</v>
      </c>
      <c r="W61" s="50">
        <f t="shared" si="3"/>
        <v>22.580000000000005</v>
      </c>
    </row>
    <row r="62" spans="13:23" ht="12" customHeight="1">
      <c r="M62" s="51" t="s">
        <v>66</v>
      </c>
      <c r="N62" s="52" t="s">
        <v>39</v>
      </c>
      <c r="O62" s="49">
        <f t="shared" ref="O62:T62" si="21">O24/$N24*100</f>
        <v>97.69</v>
      </c>
      <c r="P62" s="49">
        <f t="shared" si="21"/>
        <v>85.412000000000006</v>
      </c>
      <c r="Q62" s="49">
        <f t="shared" si="21"/>
        <v>56.225000000000001</v>
      </c>
      <c r="R62" s="49">
        <f t="shared" si="21"/>
        <v>98.506</v>
      </c>
      <c r="S62" s="49">
        <f t="shared" si="21"/>
        <v>92.85</v>
      </c>
      <c r="T62" s="49">
        <f t="shared" si="21"/>
        <v>77.772999999999996</v>
      </c>
      <c r="U62" s="49">
        <f t="shared" si="1"/>
        <v>0.8160000000000025</v>
      </c>
      <c r="V62" s="49">
        <f t="shared" si="2"/>
        <v>7.4379999999999882</v>
      </c>
      <c r="W62" s="50">
        <f t="shared" si="3"/>
        <v>21.547999999999995</v>
      </c>
    </row>
    <row r="63" spans="13:23" ht="12" customHeight="1">
      <c r="M63" s="51" t="s">
        <v>67</v>
      </c>
      <c r="N63" s="54"/>
      <c r="O63" s="49">
        <f t="shared" ref="O63:T63" si="22">O25/$N25*100</f>
        <v>97.888520330742836</v>
      </c>
      <c r="P63" s="49">
        <f t="shared" si="22"/>
        <v>86.361019750220763</v>
      </c>
      <c r="Q63" s="49">
        <f t="shared" si="22"/>
        <v>57.317232253634764</v>
      </c>
      <c r="R63" s="49">
        <f t="shared" si="22"/>
        <v>98.447591949137731</v>
      </c>
      <c r="S63" s="49">
        <f t="shared" si="22"/>
        <v>92.821640412845156</v>
      </c>
      <c r="T63" s="49">
        <f t="shared" si="22"/>
        <v>77.677351970272213</v>
      </c>
      <c r="U63" s="49">
        <f t="shared" si="1"/>
        <v>0.55907161839489561</v>
      </c>
      <c r="V63" s="49">
        <f t="shared" si="2"/>
        <v>6.4606206626243932</v>
      </c>
      <c r="W63" s="50">
        <f t="shared" si="3"/>
        <v>20.360119716637449</v>
      </c>
    </row>
    <row r="64" spans="13:23" ht="12" customHeight="1">
      <c r="M64" s="51" t="s">
        <v>203</v>
      </c>
      <c r="N64" s="54"/>
      <c r="O64" s="49">
        <f t="shared" ref="O64:T64" si="23">O26/$N26*100</f>
        <v>97.966999999999999</v>
      </c>
      <c r="P64" s="49">
        <f t="shared" si="23"/>
        <v>86.050000000000011</v>
      </c>
      <c r="Q64" s="49">
        <f t="shared" si="23"/>
        <v>57.003999999999998</v>
      </c>
      <c r="R64" s="49">
        <f t="shared" si="23"/>
        <v>98.768038937887255</v>
      </c>
      <c r="S64" s="49">
        <f t="shared" si="23"/>
        <v>92.922072725180826</v>
      </c>
      <c r="T64" s="49">
        <f t="shared" si="23"/>
        <v>77.751559446725977</v>
      </c>
      <c r="U64" s="55">
        <f t="shared" si="1"/>
        <v>0.801038937887256</v>
      </c>
      <c r="V64" s="55">
        <f t="shared" si="2"/>
        <v>6.8720727251808142</v>
      </c>
      <c r="W64" s="56">
        <f t="shared" si="3"/>
        <v>20.74755944672598</v>
      </c>
    </row>
    <row r="65" spans="13:23" ht="12" customHeight="1">
      <c r="M65" s="51" t="s">
        <v>204</v>
      </c>
      <c r="N65" s="54"/>
      <c r="O65" s="49">
        <f t="shared" ref="O65:T65" si="24">O27/$N27*100</f>
        <v>97.849287874711166</v>
      </c>
      <c r="P65" s="49">
        <f t="shared" si="24"/>
        <v>86.706722001611809</v>
      </c>
      <c r="Q65" s="49">
        <f t="shared" si="24"/>
        <v>57.106961346045637</v>
      </c>
      <c r="R65" s="49">
        <f t="shared" si="24"/>
        <v>98.509417533743886</v>
      </c>
      <c r="S65" s="49">
        <f t="shared" si="24"/>
        <v>93.036952926030906</v>
      </c>
      <c r="T65" s="49">
        <f t="shared" si="24"/>
        <v>78.033215752901015</v>
      </c>
      <c r="U65" s="55">
        <f t="shared" ref="U65:W68" si="25">R65-O65</f>
        <v>0.66012965903271947</v>
      </c>
      <c r="V65" s="55">
        <f t="shared" si="25"/>
        <v>6.330230924419098</v>
      </c>
      <c r="W65" s="56">
        <f t="shared" si="25"/>
        <v>20.926254406855378</v>
      </c>
    </row>
    <row r="66" spans="13:23" ht="12" customHeight="1">
      <c r="M66" s="51" t="s">
        <v>205</v>
      </c>
      <c r="N66" s="54"/>
      <c r="O66" s="49">
        <f t="shared" ref="O66:T66" si="26">O28/$N28*100</f>
        <v>98.13300000000001</v>
      </c>
      <c r="P66" s="49">
        <f t="shared" si="26"/>
        <v>87.134999999999991</v>
      </c>
      <c r="Q66" s="49">
        <f t="shared" si="26"/>
        <v>58.631</v>
      </c>
      <c r="R66" s="49">
        <f t="shared" si="26"/>
        <v>98.667000000000002</v>
      </c>
      <c r="S66" s="49">
        <f t="shared" si="26"/>
        <v>93.182000000000002</v>
      </c>
      <c r="T66" s="49">
        <f t="shared" si="26"/>
        <v>79.159000000000006</v>
      </c>
      <c r="U66" s="55">
        <f t="shared" si="25"/>
        <v>0.53399999999999181</v>
      </c>
      <c r="V66" s="55">
        <f t="shared" si="25"/>
        <v>6.0470000000000113</v>
      </c>
      <c r="W66" s="56">
        <f t="shared" si="25"/>
        <v>20.528000000000006</v>
      </c>
    </row>
    <row r="67" spans="13:23" ht="12" customHeight="1">
      <c r="M67" s="51" t="s">
        <v>206</v>
      </c>
      <c r="N67" s="54"/>
      <c r="O67" s="49">
        <f t="shared" ref="O67:T67" si="27">O36/$N36*100</f>
        <v>98.233557661123399</v>
      </c>
      <c r="P67" s="49">
        <f t="shared" si="27"/>
        <v>88.52434933235611</v>
      </c>
      <c r="Q67" s="49">
        <f t="shared" si="27"/>
        <v>61.515461670372481</v>
      </c>
      <c r="R67" s="49">
        <f t="shared" si="27"/>
        <v>98.939713233942712</v>
      </c>
      <c r="S67" s="49">
        <f t="shared" si="27"/>
        <v>93.915518534828919</v>
      </c>
      <c r="T67" s="49">
        <f t="shared" si="27"/>
        <v>79.873503123145085</v>
      </c>
      <c r="U67" s="55">
        <f t="shared" si="25"/>
        <v>0.70615557281931274</v>
      </c>
      <c r="V67" s="55">
        <f t="shared" si="25"/>
        <v>5.3911692024728097</v>
      </c>
      <c r="W67" s="56">
        <f t="shared" si="25"/>
        <v>18.358041452772603</v>
      </c>
    </row>
    <row r="68" spans="13:23" ht="12" customHeight="1">
      <c r="M68" s="57" t="s">
        <v>207</v>
      </c>
      <c r="N68" s="58"/>
      <c r="O68" s="59">
        <f t="shared" ref="O68:T68" si="28">O37/$N37*100</f>
        <v>98.018122437082113</v>
      </c>
      <c r="P68" s="59">
        <f t="shared" si="28"/>
        <v>89.285996803250939</v>
      </c>
      <c r="Q68" s="59">
        <f t="shared" si="28"/>
        <v>62.719487618304285</v>
      </c>
      <c r="R68" s="59">
        <f t="shared" si="28"/>
        <v>98.746155164848176</v>
      </c>
      <c r="S68" s="59">
        <f t="shared" si="28"/>
        <v>93.67553066987449</v>
      </c>
      <c r="T68" s="59">
        <f t="shared" si="28"/>
        <v>80.260486712155526</v>
      </c>
      <c r="U68" s="60">
        <f t="shared" si="25"/>
        <v>0.7280327277660632</v>
      </c>
      <c r="V68" s="60">
        <f t="shared" si="25"/>
        <v>4.3895338666235517</v>
      </c>
      <c r="W68" s="61">
        <f t="shared" si="25"/>
        <v>17.540999093851241</v>
      </c>
    </row>
    <row r="69" spans="13:23" ht="12" customHeight="1"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</row>
    <row r="70" spans="13:23" ht="12" customHeight="1"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</row>
    <row r="71" spans="13:23" ht="12" customHeight="1"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</row>
    <row r="72" spans="13:23" ht="12" customHeight="1"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</row>
    <row r="73" spans="13:23" ht="12" customHeight="1"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</row>
    <row r="74" spans="13:23" ht="12" customHeight="1"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</row>
    <row r="75" spans="13:23" ht="12" customHeight="1"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</row>
    <row r="76" spans="13:23" ht="12" customHeight="1"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</row>
    <row r="77" spans="13:23" ht="12" customHeight="1"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</row>
    <row r="78" spans="13:23" ht="12" customHeight="1"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</row>
    <row r="79" spans="13:23" ht="12" customHeight="1"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</row>
    <row r="80" spans="13:23" ht="12" customHeight="1"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</row>
    <row r="81" spans="13:23" ht="12" customHeight="1"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</row>
    <row r="82" spans="13:23" ht="12" customHeight="1"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</row>
    <row r="83" spans="13:23" ht="12" customHeight="1"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</row>
    <row r="84" spans="13:23" ht="12" customHeight="1"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</row>
    <row r="85" spans="13:23" ht="12" customHeight="1"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</row>
    <row r="86" spans="13:23" ht="12" customHeight="1"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</row>
    <row r="87" spans="13:23" ht="12" customHeight="1"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</row>
    <row r="88" spans="13:23" ht="12" customHeight="1"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</row>
    <row r="89" spans="13:23" ht="12" customHeight="1"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</row>
    <row r="90" spans="13:23" ht="12" customHeight="1"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</row>
    <row r="91" spans="13:23" ht="12" customHeight="1"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</row>
    <row r="92" spans="13:23" ht="12" customHeight="1"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</row>
    <row r="93" spans="13:23" ht="12" customHeight="1"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</row>
    <row r="94" spans="13:23" ht="12" customHeight="1"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</row>
  </sheetData>
  <mergeCells count="10">
    <mergeCell ref="R42:T42"/>
    <mergeCell ref="U42:W42"/>
    <mergeCell ref="A4:B5"/>
    <mergeCell ref="C4:E4"/>
    <mergeCell ref="F4:H4"/>
    <mergeCell ref="I4:K4"/>
    <mergeCell ref="M4:M5"/>
    <mergeCell ref="N4:N5"/>
    <mergeCell ref="M42:N43"/>
    <mergeCell ref="O42:Q42"/>
  </mergeCells>
  <phoneticPr fontId="3"/>
  <pageMargins left="0.86614173228346458" right="0.86614173228346458" top="6.2992125984251972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="85" zoomScaleNormal="85" workbookViewId="0"/>
  </sheetViews>
  <sheetFormatPr defaultColWidth="8.625" defaultRowHeight="12" customHeight="1"/>
  <cols>
    <col min="1" max="1" width="2.375" style="105" customWidth="1"/>
    <col min="2" max="2" width="3.125" style="105" customWidth="1"/>
    <col min="3" max="3" width="15.75" style="105" customWidth="1"/>
    <col min="4" max="4" width="2.375" style="105" customWidth="1"/>
    <col min="5" max="8" width="15.375" style="105" customWidth="1"/>
    <col min="9" max="9" width="8.625" style="105" customWidth="1"/>
    <col min="10" max="10" width="2.875" style="105" customWidth="1"/>
    <col min="11" max="11" width="2.5" style="105" customWidth="1"/>
    <col min="12" max="12" width="12.75" style="105" customWidth="1"/>
    <col min="13" max="13" width="2.875" style="105" customWidth="1"/>
    <col min="14" max="14" width="13.75" style="105" customWidth="1"/>
    <col min="15" max="15" width="13.25" style="105" customWidth="1"/>
    <col min="16" max="16" width="13" style="105" customWidth="1"/>
    <col min="17" max="17" width="11.5" style="105" customWidth="1"/>
    <col min="18" max="16384" width="8.625" style="105"/>
  </cols>
  <sheetData>
    <row r="1" spans="1:17" ht="13.5" customHeight="1">
      <c r="A1" s="103" t="s">
        <v>134</v>
      </c>
      <c r="B1" s="104"/>
      <c r="C1" s="104"/>
      <c r="D1" s="104"/>
      <c r="E1" s="104"/>
      <c r="F1" s="104"/>
      <c r="G1" s="104"/>
      <c r="H1" s="104"/>
    </row>
    <row r="2" spans="1:17" ht="7.5" customHeight="1">
      <c r="A2" s="103"/>
      <c r="B2" s="104"/>
      <c r="C2" s="104"/>
      <c r="D2" s="104"/>
      <c r="E2" s="104"/>
      <c r="F2" s="104"/>
      <c r="G2" s="104"/>
      <c r="H2" s="104"/>
    </row>
    <row r="3" spans="1:17" s="107" customFormat="1" ht="13.5" customHeight="1">
      <c r="A3" s="106" t="s">
        <v>94</v>
      </c>
      <c r="B3" s="106"/>
      <c r="C3" s="106"/>
      <c r="H3" s="108" t="str">
        <f>'6 生命表'!J2</f>
        <v>平成30年</v>
      </c>
      <c r="J3" s="107" t="s">
        <v>41</v>
      </c>
    </row>
    <row r="4" spans="1:17" ht="12" customHeight="1">
      <c r="A4" s="250" t="s">
        <v>95</v>
      </c>
      <c r="B4" s="306"/>
      <c r="C4" s="306"/>
      <c r="D4" s="306"/>
      <c r="E4" s="306" t="s">
        <v>92</v>
      </c>
      <c r="F4" s="306"/>
      <c r="G4" s="306" t="s">
        <v>93</v>
      </c>
      <c r="H4" s="246"/>
      <c r="J4" s="310" t="s">
        <v>95</v>
      </c>
      <c r="K4" s="311"/>
      <c r="L4" s="311"/>
      <c r="M4" s="312"/>
      <c r="N4" s="306" t="s">
        <v>92</v>
      </c>
      <c r="O4" s="306"/>
      <c r="P4" s="306" t="s">
        <v>93</v>
      </c>
      <c r="Q4" s="246"/>
    </row>
    <row r="5" spans="1:17" ht="24.2" customHeight="1">
      <c r="A5" s="315"/>
      <c r="B5" s="316"/>
      <c r="C5" s="316"/>
      <c r="D5" s="316"/>
      <c r="E5" s="109" t="s">
        <v>96</v>
      </c>
      <c r="F5" s="110" t="s">
        <v>97</v>
      </c>
      <c r="G5" s="111" t="s">
        <v>96</v>
      </c>
      <c r="H5" s="112" t="s">
        <v>97</v>
      </c>
      <c r="J5" s="313"/>
      <c r="K5" s="313"/>
      <c r="L5" s="313"/>
      <c r="M5" s="314"/>
      <c r="N5" s="109" t="s">
        <v>96</v>
      </c>
      <c r="O5" s="110" t="s">
        <v>97</v>
      </c>
      <c r="P5" s="111" t="s">
        <v>96</v>
      </c>
      <c r="Q5" s="112" t="s">
        <v>97</v>
      </c>
    </row>
    <row r="6" spans="1:17" s="107" customFormat="1" ht="12" customHeight="1">
      <c r="A6" s="304" t="s">
        <v>78</v>
      </c>
      <c r="B6" s="304"/>
      <c r="C6" s="317"/>
      <c r="D6" s="113"/>
      <c r="E6" s="114">
        <f>N6</f>
        <v>80.913739269029648</v>
      </c>
      <c r="F6" s="115">
        <f>O6</f>
        <v>0.01</v>
      </c>
      <c r="G6" s="115">
        <f>P6</f>
        <v>87.111958308797142</v>
      </c>
      <c r="H6" s="116">
        <f>Q6</f>
        <v>0.01</v>
      </c>
      <c r="J6" s="307" t="s">
        <v>78</v>
      </c>
      <c r="K6" s="308"/>
      <c r="L6" s="308"/>
      <c r="M6" s="113"/>
      <c r="N6" s="117">
        <f>[1]特定死因除去後生命表!$C$7</f>
        <v>80.913739269029648</v>
      </c>
      <c r="O6" s="118">
        <f>ROUND(N6-$N$23,2)</f>
        <v>0.01</v>
      </c>
      <c r="P6" s="119">
        <f>[2]特定死因除去後生命表!$C$8</f>
        <v>87.111958308797142</v>
      </c>
      <c r="Q6" s="120">
        <f>ROUND(P6-$P$23,2)</f>
        <v>0.01</v>
      </c>
    </row>
    <row r="7" spans="1:17" s="107" customFormat="1" ht="12" customHeight="1">
      <c r="A7" s="301" t="s">
        <v>79</v>
      </c>
      <c r="B7" s="301"/>
      <c r="C7" s="309"/>
      <c r="D7" s="113"/>
      <c r="E7" s="114">
        <f t="shared" ref="E7:E23" si="0">N7</f>
        <v>85.004012131721808</v>
      </c>
      <c r="F7" s="115">
        <f t="shared" ref="F7:F23" si="1">O7</f>
        <v>4.0999999999999996</v>
      </c>
      <c r="G7" s="115">
        <f t="shared" ref="G7:G23" si="2">P7</f>
        <v>90.577386618552651</v>
      </c>
      <c r="H7" s="116">
        <f t="shared" ref="H7:H22" si="3">Q7</f>
        <v>3.48</v>
      </c>
      <c r="J7" s="301" t="s">
        <v>79</v>
      </c>
      <c r="K7" s="302"/>
      <c r="L7" s="302"/>
      <c r="M7" s="113"/>
      <c r="N7" s="117">
        <f>[1]特定死因除去後生命表!$D$7</f>
        <v>85.004012131721808</v>
      </c>
      <c r="O7" s="118">
        <f t="shared" ref="O7:O23" si="4">ROUND(N7-$N$23,2)</f>
        <v>4.0999999999999996</v>
      </c>
      <c r="P7" s="119">
        <f>[2]特定死因除去後生命表!$D$8</f>
        <v>90.577386618552651</v>
      </c>
      <c r="Q7" s="120">
        <f t="shared" ref="Q7:Q23" si="5">ROUND(P7-$P$23,2)</f>
        <v>3.48</v>
      </c>
    </row>
    <row r="8" spans="1:17" s="107" customFormat="1" ht="12" customHeight="1">
      <c r="A8" s="301" t="s">
        <v>80</v>
      </c>
      <c r="B8" s="301"/>
      <c r="C8" s="309"/>
      <c r="D8" s="113"/>
      <c r="E8" s="114">
        <f t="shared" si="0"/>
        <v>81.100716373016311</v>
      </c>
      <c r="F8" s="115">
        <f t="shared" si="1"/>
        <v>0.19</v>
      </c>
      <c r="G8" s="115">
        <f t="shared" si="2"/>
        <v>87.606133491104771</v>
      </c>
      <c r="H8" s="116">
        <f t="shared" si="3"/>
        <v>0.5</v>
      </c>
      <c r="J8" s="301" t="s">
        <v>80</v>
      </c>
      <c r="K8" s="302"/>
      <c r="L8" s="302"/>
      <c r="M8" s="113"/>
      <c r="N8" s="117">
        <f>[1]特定死因除去後生命表!$E$7</f>
        <v>81.100716373016311</v>
      </c>
      <c r="O8" s="118">
        <f t="shared" si="4"/>
        <v>0.19</v>
      </c>
      <c r="P8" s="119">
        <f>[2]特定死因除去後生命表!$E$8</f>
        <v>87.606133491104771</v>
      </c>
      <c r="Q8" s="120">
        <f t="shared" si="5"/>
        <v>0.5</v>
      </c>
    </row>
    <row r="9" spans="1:17" s="107" customFormat="1" ht="12" customHeight="1">
      <c r="A9" s="301" t="s">
        <v>81</v>
      </c>
      <c r="B9" s="301"/>
      <c r="C9" s="309"/>
      <c r="D9" s="113"/>
      <c r="E9" s="114">
        <f t="shared" si="0"/>
        <v>80.937015441051045</v>
      </c>
      <c r="F9" s="115">
        <f t="shared" si="1"/>
        <v>0.03</v>
      </c>
      <c r="G9" s="115">
        <f t="shared" si="2"/>
        <v>87.147318297085747</v>
      </c>
      <c r="H9" s="116">
        <f t="shared" si="3"/>
        <v>0.05</v>
      </c>
      <c r="J9" s="301" t="s">
        <v>81</v>
      </c>
      <c r="K9" s="302"/>
      <c r="L9" s="302"/>
      <c r="M9" s="113"/>
      <c r="N9" s="117">
        <f>[1]特定死因除去後生命表!$F$7</f>
        <v>80.937015441051045</v>
      </c>
      <c r="O9" s="118">
        <f t="shared" si="4"/>
        <v>0.03</v>
      </c>
      <c r="P9" s="119">
        <f>[2]特定死因除去後生命表!$F$8</f>
        <v>87.147318297085747</v>
      </c>
      <c r="Q9" s="120">
        <f t="shared" si="5"/>
        <v>0.05</v>
      </c>
    </row>
    <row r="10" spans="1:17" s="107" customFormat="1" ht="12" customHeight="1">
      <c r="A10" s="301" t="s">
        <v>82</v>
      </c>
      <c r="B10" s="301"/>
      <c r="C10" s="309"/>
      <c r="D10" s="113"/>
      <c r="E10" s="114">
        <f t="shared" si="0"/>
        <v>82.100444287981546</v>
      </c>
      <c r="F10" s="115">
        <f t="shared" si="1"/>
        <v>1.19</v>
      </c>
      <c r="G10" s="115">
        <f t="shared" si="2"/>
        <v>88.4197824441394</v>
      </c>
      <c r="H10" s="116">
        <f t="shared" si="3"/>
        <v>1.32</v>
      </c>
      <c r="J10" s="301" t="s">
        <v>82</v>
      </c>
      <c r="K10" s="302"/>
      <c r="L10" s="302"/>
      <c r="M10" s="113"/>
      <c r="N10" s="117">
        <f>[1]特定死因除去後生命表!$G$7</f>
        <v>82.100444287981546</v>
      </c>
      <c r="O10" s="118">
        <f t="shared" si="4"/>
        <v>1.19</v>
      </c>
      <c r="P10" s="119">
        <f>[2]特定死因除去後生命表!$G$8</f>
        <v>88.4197824441394</v>
      </c>
      <c r="Q10" s="120">
        <f t="shared" si="5"/>
        <v>1.32</v>
      </c>
    </row>
    <row r="11" spans="1:17" s="107" customFormat="1" ht="15" customHeight="1">
      <c r="A11" s="301" t="s">
        <v>83</v>
      </c>
      <c r="B11" s="301"/>
      <c r="C11" s="309"/>
      <c r="D11" s="113"/>
      <c r="E11" s="114">
        <f t="shared" si="0"/>
        <v>81.634434866609595</v>
      </c>
      <c r="F11" s="115">
        <f t="shared" si="1"/>
        <v>0.73</v>
      </c>
      <c r="G11" s="115">
        <f t="shared" si="2"/>
        <v>87.744527204368637</v>
      </c>
      <c r="H11" s="116">
        <f t="shared" si="3"/>
        <v>0.64</v>
      </c>
      <c r="J11" s="301" t="s">
        <v>83</v>
      </c>
      <c r="K11" s="302"/>
      <c r="L11" s="302"/>
      <c r="M11" s="113"/>
      <c r="N11" s="117">
        <f>[1]特定死因除去後生命表!$H$7</f>
        <v>81.634434866609595</v>
      </c>
      <c r="O11" s="118">
        <f t="shared" si="4"/>
        <v>0.73</v>
      </c>
      <c r="P11" s="119">
        <f>[2]特定死因除去後生命表!$H$8</f>
        <v>87.744527204368637</v>
      </c>
      <c r="Q11" s="120">
        <f t="shared" si="5"/>
        <v>0.64</v>
      </c>
    </row>
    <row r="12" spans="1:17" s="107" customFormat="1" ht="12" customHeight="1">
      <c r="A12" s="301" t="s">
        <v>84</v>
      </c>
      <c r="B12" s="301"/>
      <c r="C12" s="309"/>
      <c r="D12" s="113"/>
      <c r="E12" s="114">
        <f t="shared" si="0"/>
        <v>81.051801082725419</v>
      </c>
      <c r="F12" s="115">
        <f t="shared" si="1"/>
        <v>0.15</v>
      </c>
      <c r="G12" s="115">
        <f t="shared" si="2"/>
        <v>87.202566848102393</v>
      </c>
      <c r="H12" s="116">
        <f t="shared" si="3"/>
        <v>0.1</v>
      </c>
      <c r="J12" s="301" t="s">
        <v>84</v>
      </c>
      <c r="K12" s="302"/>
      <c r="L12" s="302"/>
      <c r="M12" s="113"/>
      <c r="N12" s="117">
        <f>[1]特定死因除去後生命表!$I$7</f>
        <v>81.051801082725419</v>
      </c>
      <c r="O12" s="118">
        <f t="shared" si="4"/>
        <v>0.15</v>
      </c>
      <c r="P12" s="119">
        <f>[2]特定死因除去後生命表!$I$8</f>
        <v>87.202566848102393</v>
      </c>
      <c r="Q12" s="120">
        <f t="shared" si="5"/>
        <v>0.1</v>
      </c>
    </row>
    <row r="13" spans="1:17" s="107" customFormat="1" ht="12" customHeight="1">
      <c r="A13" s="301" t="s">
        <v>85</v>
      </c>
      <c r="B13" s="301"/>
      <c r="C13" s="309"/>
      <c r="D13" s="113"/>
      <c r="E13" s="114">
        <f t="shared" si="0"/>
        <v>81.530949030748516</v>
      </c>
      <c r="F13" s="115">
        <f t="shared" si="1"/>
        <v>0.62</v>
      </c>
      <c r="G13" s="115">
        <f t="shared" si="2"/>
        <v>87.582583198456618</v>
      </c>
      <c r="H13" s="116">
        <f t="shared" si="3"/>
        <v>0.48</v>
      </c>
      <c r="J13" s="301" t="s">
        <v>85</v>
      </c>
      <c r="K13" s="302"/>
      <c r="L13" s="302"/>
      <c r="M13" s="113"/>
      <c r="N13" s="117">
        <f>[1]特定死因除去後生命表!$J$7</f>
        <v>81.530949030748516</v>
      </c>
      <c r="O13" s="118">
        <f t="shared" si="4"/>
        <v>0.62</v>
      </c>
      <c r="P13" s="119">
        <f>[2]特定死因除去後生命表!$J$8</f>
        <v>87.582583198456618</v>
      </c>
      <c r="Q13" s="120">
        <f t="shared" si="5"/>
        <v>0.48</v>
      </c>
    </row>
    <row r="14" spans="1:17" s="107" customFormat="1" ht="12" customHeight="1">
      <c r="A14" s="301" t="s">
        <v>86</v>
      </c>
      <c r="B14" s="301"/>
      <c r="C14" s="309"/>
      <c r="D14" s="113"/>
      <c r="E14" s="114">
        <f t="shared" si="0"/>
        <v>81.047756565689809</v>
      </c>
      <c r="F14" s="115">
        <f t="shared" si="1"/>
        <v>0.14000000000000001</v>
      </c>
      <c r="G14" s="115">
        <f t="shared" si="2"/>
        <v>87.134588717266467</v>
      </c>
      <c r="H14" s="116">
        <f t="shared" si="3"/>
        <v>0.03</v>
      </c>
      <c r="J14" s="301" t="s">
        <v>86</v>
      </c>
      <c r="K14" s="302"/>
      <c r="L14" s="302"/>
      <c r="M14" s="113"/>
      <c r="N14" s="117">
        <f>[1]特定死因除去後生命表!$K$7</f>
        <v>81.047756565689809</v>
      </c>
      <c r="O14" s="118">
        <f t="shared" si="4"/>
        <v>0.14000000000000001</v>
      </c>
      <c r="P14" s="119">
        <f>[2]特定死因除去後生命表!$K$8</f>
        <v>87.134588717266467</v>
      </c>
      <c r="Q14" s="120">
        <f t="shared" si="5"/>
        <v>0.03</v>
      </c>
    </row>
    <row r="15" spans="1:17" s="107" customFormat="1" ht="12" customHeight="1">
      <c r="A15" s="301" t="s">
        <v>87</v>
      </c>
      <c r="B15" s="301"/>
      <c r="C15" s="309"/>
      <c r="D15" s="113"/>
      <c r="E15" s="114">
        <f t="shared" si="0"/>
        <v>80.909622624044601</v>
      </c>
      <c r="F15" s="115">
        <f t="shared" si="1"/>
        <v>0</v>
      </c>
      <c r="G15" s="115">
        <f t="shared" si="2"/>
        <v>87.121819690049975</v>
      </c>
      <c r="H15" s="116">
        <f t="shared" si="3"/>
        <v>0.02</v>
      </c>
      <c r="J15" s="301" t="s">
        <v>87</v>
      </c>
      <c r="K15" s="302"/>
      <c r="L15" s="302"/>
      <c r="M15" s="113"/>
      <c r="N15" s="117">
        <f>[1]特定死因除去後生命表!$L$7</f>
        <v>80.909622624044601</v>
      </c>
      <c r="O15" s="118">
        <f t="shared" si="4"/>
        <v>0</v>
      </c>
      <c r="P15" s="119">
        <f>[2]特定死因除去後生命表!$L$8</f>
        <v>87.121819690049975</v>
      </c>
      <c r="Q15" s="120">
        <f t="shared" si="5"/>
        <v>0.02</v>
      </c>
    </row>
    <row r="16" spans="1:17" s="107" customFormat="1" ht="15" customHeight="1">
      <c r="A16" s="301" t="s">
        <v>98</v>
      </c>
      <c r="B16" s="301"/>
      <c r="C16" s="309"/>
      <c r="D16" s="113"/>
      <c r="E16" s="114">
        <f t="shared" si="0"/>
        <v>81.1349977816935</v>
      </c>
      <c r="F16" s="115">
        <f t="shared" si="1"/>
        <v>0.23</v>
      </c>
      <c r="G16" s="115">
        <f t="shared" si="2"/>
        <v>87.252569569815236</v>
      </c>
      <c r="H16" s="116">
        <f t="shared" si="3"/>
        <v>0.15</v>
      </c>
      <c r="J16" s="301" t="s">
        <v>98</v>
      </c>
      <c r="K16" s="302"/>
      <c r="L16" s="302"/>
      <c r="M16" s="113"/>
      <c r="N16" s="117">
        <f>[1]特定死因除去後生命表!$M$7</f>
        <v>81.1349977816935</v>
      </c>
      <c r="O16" s="118">
        <f t="shared" si="4"/>
        <v>0.23</v>
      </c>
      <c r="P16" s="119">
        <f>[2]特定死因除去後生命表!$M$8</f>
        <v>87.252569569815236</v>
      </c>
      <c r="Q16" s="120">
        <f t="shared" si="5"/>
        <v>0.15</v>
      </c>
    </row>
    <row r="17" spans="1:17" s="107" customFormat="1" ht="12" customHeight="1">
      <c r="A17" s="301" t="s">
        <v>88</v>
      </c>
      <c r="B17" s="301"/>
      <c r="C17" s="309"/>
      <c r="D17" s="113"/>
      <c r="E17" s="114">
        <f t="shared" si="0"/>
        <v>81.071968438125538</v>
      </c>
      <c r="F17" s="115">
        <f t="shared" si="1"/>
        <v>0.17</v>
      </c>
      <c r="G17" s="115">
        <f t="shared" si="2"/>
        <v>87.274309043983948</v>
      </c>
      <c r="H17" s="116">
        <f t="shared" si="3"/>
        <v>0.17</v>
      </c>
      <c r="J17" s="301" t="s">
        <v>88</v>
      </c>
      <c r="K17" s="302"/>
      <c r="L17" s="302"/>
      <c r="M17" s="113"/>
      <c r="N17" s="117">
        <f>[1]特定死因除去後生命表!$N$7</f>
        <v>81.071968438125538</v>
      </c>
      <c r="O17" s="118">
        <f t="shared" si="4"/>
        <v>0.17</v>
      </c>
      <c r="P17" s="119">
        <f>[2]特定死因除去後生命表!$N$8</f>
        <v>87.274309043983948</v>
      </c>
      <c r="Q17" s="120">
        <f t="shared" si="5"/>
        <v>0.17</v>
      </c>
    </row>
    <row r="18" spans="1:17" s="107" customFormat="1" ht="12" customHeight="1">
      <c r="A18" s="301" t="s">
        <v>89</v>
      </c>
      <c r="B18" s="301"/>
      <c r="C18" s="309"/>
      <c r="D18" s="113"/>
      <c r="E18" s="114">
        <f>N18</f>
        <v>81.089384984022729</v>
      </c>
      <c r="F18" s="115">
        <f t="shared" si="1"/>
        <v>0.18</v>
      </c>
      <c r="G18" s="115">
        <f t="shared" si="2"/>
        <v>87.728092994875951</v>
      </c>
      <c r="H18" s="116">
        <f t="shared" si="3"/>
        <v>0.63</v>
      </c>
      <c r="J18" s="301" t="s">
        <v>89</v>
      </c>
      <c r="K18" s="302"/>
      <c r="L18" s="302"/>
      <c r="M18" s="113"/>
      <c r="N18" s="117">
        <f>[1]特定死因除去後生命表!$O$7</f>
        <v>81.089384984022729</v>
      </c>
      <c r="O18" s="118">
        <f t="shared" si="4"/>
        <v>0.18</v>
      </c>
      <c r="P18" s="119">
        <f>[2]特定死因除去後生命表!$O$8</f>
        <v>87.728092994875951</v>
      </c>
      <c r="Q18" s="120">
        <f t="shared" si="5"/>
        <v>0.63</v>
      </c>
    </row>
    <row r="19" spans="1:17" s="107" customFormat="1" ht="12" customHeight="1">
      <c r="A19" s="301" t="s">
        <v>90</v>
      </c>
      <c r="B19" s="301"/>
      <c r="C19" s="309"/>
      <c r="D19" s="113"/>
      <c r="E19" s="114">
        <f t="shared" si="0"/>
        <v>81.257671335409427</v>
      </c>
      <c r="F19" s="115">
        <f t="shared" si="1"/>
        <v>0.35</v>
      </c>
      <c r="G19" s="115">
        <f t="shared" si="2"/>
        <v>87.368210634349495</v>
      </c>
      <c r="H19" s="116">
        <f t="shared" si="3"/>
        <v>0.27</v>
      </c>
      <c r="J19" s="301" t="s">
        <v>90</v>
      </c>
      <c r="K19" s="302"/>
      <c r="L19" s="302"/>
      <c r="M19" s="113"/>
      <c r="N19" s="117">
        <f>[1]特定死因除去後生命表!$P$7</f>
        <v>81.257671335409427</v>
      </c>
      <c r="O19" s="118">
        <f t="shared" si="4"/>
        <v>0.35</v>
      </c>
      <c r="P19" s="119">
        <f>[2]特定死因除去後生命表!$P$8</f>
        <v>87.368210634349495</v>
      </c>
      <c r="Q19" s="120">
        <f t="shared" si="5"/>
        <v>0.27</v>
      </c>
    </row>
    <row r="20" spans="1:17" s="107" customFormat="1" ht="12" customHeight="1">
      <c r="B20" s="301" t="s">
        <v>99</v>
      </c>
      <c r="C20" s="319"/>
      <c r="D20" s="113"/>
      <c r="E20" s="114">
        <f t="shared" si="0"/>
        <v>80.964932454266403</v>
      </c>
      <c r="F20" s="115">
        <f t="shared" si="1"/>
        <v>0.06</v>
      </c>
      <c r="G20" s="115">
        <f t="shared" si="2"/>
        <v>87.138660849933899</v>
      </c>
      <c r="H20" s="116">
        <f t="shared" si="3"/>
        <v>0.04</v>
      </c>
      <c r="K20" s="301" t="s">
        <v>99</v>
      </c>
      <c r="L20" s="302"/>
      <c r="M20" s="113"/>
      <c r="N20" s="117">
        <f>[1]特定死因除去後生命表!$Q$7</f>
        <v>80.964932454266403</v>
      </c>
      <c r="O20" s="118">
        <f t="shared" si="4"/>
        <v>0.06</v>
      </c>
      <c r="P20" s="119">
        <f>[2]特定死因除去後生命表!$Q$8</f>
        <v>87.138660849933899</v>
      </c>
      <c r="Q20" s="120">
        <f t="shared" si="5"/>
        <v>0.04</v>
      </c>
    </row>
    <row r="21" spans="1:17" s="107" customFormat="1" ht="15" customHeight="1">
      <c r="A21" s="304" t="s">
        <v>91</v>
      </c>
      <c r="B21" s="304"/>
      <c r="C21" s="317"/>
      <c r="D21" s="113"/>
      <c r="E21" s="114">
        <f t="shared" si="0"/>
        <v>81.518998690587367</v>
      </c>
      <c r="F21" s="115">
        <f t="shared" si="1"/>
        <v>0.61</v>
      </c>
      <c r="G21" s="115">
        <f t="shared" si="2"/>
        <v>87.36724191478487</v>
      </c>
      <c r="H21" s="116">
        <f t="shared" si="3"/>
        <v>0.27</v>
      </c>
      <c r="J21" s="304" t="s">
        <v>91</v>
      </c>
      <c r="K21" s="302"/>
      <c r="L21" s="302"/>
      <c r="M21" s="113"/>
      <c r="N21" s="117">
        <f>[1]特定死因除去後生命表!$R$7</f>
        <v>81.518998690587367</v>
      </c>
      <c r="O21" s="118">
        <f t="shared" si="4"/>
        <v>0.61</v>
      </c>
      <c r="P21" s="119">
        <f>[2]特定死因除去後生命表!$R$8</f>
        <v>87.36724191478487</v>
      </c>
      <c r="Q21" s="120">
        <f t="shared" si="5"/>
        <v>0.27</v>
      </c>
    </row>
    <row r="22" spans="1:17" s="107" customFormat="1" ht="18" customHeight="1">
      <c r="A22" s="305" t="s">
        <v>100</v>
      </c>
      <c r="B22" s="305"/>
      <c r="C22" s="121" t="s">
        <v>101</v>
      </c>
      <c r="D22" s="122" t="s">
        <v>39</v>
      </c>
      <c r="E22" s="123">
        <f t="shared" si="0"/>
        <v>88.069829835668656</v>
      </c>
      <c r="F22" s="124">
        <f t="shared" si="1"/>
        <v>7.16</v>
      </c>
      <c r="G22" s="124">
        <f t="shared" si="2"/>
        <v>93.423260211765097</v>
      </c>
      <c r="H22" s="125">
        <f t="shared" si="3"/>
        <v>6.32</v>
      </c>
      <c r="J22" s="305" t="s">
        <v>100</v>
      </c>
      <c r="K22" s="305"/>
      <c r="L22" s="121" t="s">
        <v>101</v>
      </c>
      <c r="M22" s="122" t="s">
        <v>39</v>
      </c>
      <c r="N22" s="126">
        <f>[1]特定死因除去後生命表!$S$7</f>
        <v>88.069829835668656</v>
      </c>
      <c r="O22" s="127">
        <f t="shared" si="4"/>
        <v>7.16</v>
      </c>
      <c r="P22" s="128">
        <f>[2]特定死因除去後生命表!$S$8</f>
        <v>93.423260211765097</v>
      </c>
      <c r="Q22" s="129">
        <f t="shared" si="5"/>
        <v>6.32</v>
      </c>
    </row>
    <row r="23" spans="1:17" s="107" customFormat="1" ht="18" customHeight="1">
      <c r="A23" s="318" t="s">
        <v>102</v>
      </c>
      <c r="B23" s="318"/>
      <c r="C23" s="130" t="s">
        <v>103</v>
      </c>
      <c r="D23" s="98"/>
      <c r="E23" s="131">
        <f t="shared" si="0"/>
        <v>80.906310006905315</v>
      </c>
      <c r="F23" s="132">
        <f t="shared" si="1"/>
        <v>0</v>
      </c>
      <c r="G23" s="133">
        <f t="shared" si="2"/>
        <v>87.101882737999404</v>
      </c>
      <c r="H23" s="134">
        <f>Q23</f>
        <v>0</v>
      </c>
      <c r="J23" s="303" t="s">
        <v>102</v>
      </c>
      <c r="K23" s="303"/>
      <c r="L23" s="130" t="s">
        <v>103</v>
      </c>
      <c r="M23" s="98"/>
      <c r="N23" s="135">
        <f>[1]特定死因除去後生命表!$B$7</f>
        <v>80.906310006905315</v>
      </c>
      <c r="O23" s="136">
        <f t="shared" si="4"/>
        <v>0</v>
      </c>
      <c r="P23" s="137">
        <f>[2]特定死因除去後生命表!$B$8</f>
        <v>87.101882737999404</v>
      </c>
      <c r="Q23" s="138">
        <f t="shared" si="5"/>
        <v>0</v>
      </c>
    </row>
    <row r="24" spans="1:17" s="140" customFormat="1" ht="10.5" customHeight="1">
      <c r="A24" s="139" t="s">
        <v>149</v>
      </c>
      <c r="B24" s="139"/>
      <c r="D24" s="139"/>
      <c r="E24" s="139"/>
      <c r="F24" s="139"/>
      <c r="G24" s="141"/>
      <c r="H24" s="139"/>
    </row>
    <row r="25" spans="1:17" s="140" customFormat="1" ht="10.5" customHeight="1"/>
    <row r="26" spans="1:17" s="107" customFormat="1" ht="12" customHeight="1"/>
    <row r="27" spans="1:17" s="107" customFormat="1" ht="12" customHeight="1"/>
    <row r="30" spans="1:17" ht="12" customHeight="1">
      <c r="E30" s="142"/>
      <c r="F30" s="143"/>
    </row>
    <row r="31" spans="1:17" ht="12" customHeight="1">
      <c r="E31" s="142"/>
    </row>
  </sheetData>
  <sheetProtection sheet="1" objects="1" scenarios="1"/>
  <mergeCells count="42">
    <mergeCell ref="A17:C17"/>
    <mergeCell ref="A23:B23"/>
    <mergeCell ref="A18:C18"/>
    <mergeCell ref="A19:C19"/>
    <mergeCell ref="A21:C21"/>
    <mergeCell ref="B20:C20"/>
    <mergeCell ref="A22:B22"/>
    <mergeCell ref="A9:C9"/>
    <mergeCell ref="A14:C14"/>
    <mergeCell ref="E4:F4"/>
    <mergeCell ref="G4:H4"/>
    <mergeCell ref="A6:C6"/>
    <mergeCell ref="A7:C7"/>
    <mergeCell ref="A10:C10"/>
    <mergeCell ref="A15:C15"/>
    <mergeCell ref="A16:C16"/>
    <mergeCell ref="A12:C12"/>
    <mergeCell ref="A13:C13"/>
    <mergeCell ref="J4:M5"/>
    <mergeCell ref="J10:L10"/>
    <mergeCell ref="J11:L11"/>
    <mergeCell ref="J12:L12"/>
    <mergeCell ref="J13:L13"/>
    <mergeCell ref="J9:L9"/>
    <mergeCell ref="J14:L14"/>
    <mergeCell ref="J15:L15"/>
    <mergeCell ref="J16:L16"/>
    <mergeCell ref="A11:C11"/>
    <mergeCell ref="A4:D5"/>
    <mergeCell ref="A8:C8"/>
    <mergeCell ref="N4:O4"/>
    <mergeCell ref="P4:Q4"/>
    <mergeCell ref="J6:L6"/>
    <mergeCell ref="J7:L7"/>
    <mergeCell ref="J8:L8"/>
    <mergeCell ref="J17:L17"/>
    <mergeCell ref="J18:L18"/>
    <mergeCell ref="J23:K23"/>
    <mergeCell ref="J19:L19"/>
    <mergeCell ref="K20:L20"/>
    <mergeCell ref="J21:L21"/>
    <mergeCell ref="J22:K22"/>
  </mergeCells>
  <phoneticPr fontId="3"/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85" zoomScaleNormal="85" workbookViewId="0">
      <selection activeCell="I7" sqref="I7"/>
    </sheetView>
  </sheetViews>
  <sheetFormatPr defaultColWidth="8.625" defaultRowHeight="12" customHeight="1"/>
  <cols>
    <col min="1" max="1" width="10.125" style="147" customWidth="1"/>
    <col min="2" max="6" width="15" style="147" customWidth="1"/>
    <col min="7" max="7" width="8.625" style="146" customWidth="1"/>
    <col min="8" max="10" width="8.625" style="147" customWidth="1"/>
    <col min="11" max="11" width="10.75" style="147" customWidth="1"/>
    <col min="12" max="16384" width="8.625" style="147"/>
  </cols>
  <sheetData>
    <row r="1" spans="1:13" ht="13.5" customHeight="1">
      <c r="A1" s="144" t="s">
        <v>135</v>
      </c>
      <c r="B1" s="145"/>
      <c r="C1" s="145"/>
      <c r="D1" s="145"/>
      <c r="E1" s="145"/>
      <c r="F1" s="145"/>
    </row>
    <row r="2" spans="1:13" ht="7.5" customHeight="1">
      <c r="A2" s="144"/>
      <c r="B2" s="145"/>
      <c r="C2" s="145"/>
      <c r="D2" s="145"/>
      <c r="E2" s="145"/>
      <c r="F2" s="145"/>
    </row>
    <row r="3" spans="1:13" ht="13.5" customHeight="1">
      <c r="A3" s="148" t="s">
        <v>110</v>
      </c>
      <c r="B3" s="146"/>
      <c r="C3" s="146"/>
      <c r="D3" s="146"/>
      <c r="E3" s="146"/>
      <c r="F3" s="149" t="str">
        <f>'6 生命表'!J2</f>
        <v>平成30年</v>
      </c>
    </row>
    <row r="4" spans="1:13" ht="12" customHeight="1">
      <c r="A4" s="321" t="s">
        <v>111</v>
      </c>
      <c r="B4" s="320" t="s">
        <v>112</v>
      </c>
      <c r="C4" s="321"/>
      <c r="D4" s="322"/>
      <c r="E4" s="320" t="s">
        <v>113</v>
      </c>
      <c r="F4" s="323"/>
      <c r="H4" s="321" t="s">
        <v>111</v>
      </c>
      <c r="I4" s="320" t="s">
        <v>112</v>
      </c>
      <c r="J4" s="321"/>
      <c r="K4" s="322"/>
      <c r="L4" s="320" t="s">
        <v>113</v>
      </c>
      <c r="M4" s="323"/>
    </row>
    <row r="5" spans="1:13" ht="12" customHeight="1">
      <c r="A5" s="324"/>
      <c r="B5" s="150" t="s">
        <v>36</v>
      </c>
      <c r="C5" s="150" t="s">
        <v>37</v>
      </c>
      <c r="D5" s="150" t="s">
        <v>104</v>
      </c>
      <c r="E5" s="150" t="s">
        <v>36</v>
      </c>
      <c r="F5" s="151" t="s">
        <v>37</v>
      </c>
      <c r="H5" s="324"/>
      <c r="I5" s="150" t="s">
        <v>36</v>
      </c>
      <c r="J5" s="150" t="s">
        <v>37</v>
      </c>
      <c r="K5" s="150" t="s">
        <v>104</v>
      </c>
      <c r="L5" s="150" t="s">
        <v>36</v>
      </c>
      <c r="M5" s="151" t="s">
        <v>37</v>
      </c>
    </row>
    <row r="6" spans="1:13" ht="12" customHeight="1">
      <c r="A6" s="152" t="s">
        <v>114</v>
      </c>
      <c r="B6" s="153">
        <f>I6</f>
        <v>80.906310006905315</v>
      </c>
      <c r="C6" s="153">
        <f>J6</f>
        <v>87.101882737999404</v>
      </c>
      <c r="D6" s="153">
        <f>K6</f>
        <v>6.1955727310940887</v>
      </c>
      <c r="E6" s="153">
        <f>L6</f>
        <v>0</v>
      </c>
      <c r="F6" s="154">
        <f>M6</f>
        <v>0</v>
      </c>
      <c r="H6" s="152" t="s">
        <v>114</v>
      </c>
      <c r="I6" s="155">
        <f>'1　平均余命の推移'!B39</f>
        <v>80.906310006905315</v>
      </c>
      <c r="J6" s="155">
        <f>'1　平均余命の推移'!D39</f>
        <v>87.101882737999404</v>
      </c>
      <c r="K6" s="156">
        <f t="shared" ref="K6:K16" si="0">J6-I6</f>
        <v>6.1955727310940887</v>
      </c>
      <c r="L6" s="157">
        <f t="shared" ref="L6:L16" si="1">I6-I$6</f>
        <v>0</v>
      </c>
      <c r="M6" s="158">
        <f t="shared" ref="M6:M16" si="2">J6-J$6</f>
        <v>0</v>
      </c>
    </row>
    <row r="7" spans="1:13" ht="18" customHeight="1">
      <c r="A7" s="152" t="s">
        <v>115</v>
      </c>
      <c r="B7" s="159">
        <f t="shared" ref="B7:B15" si="3">I7</f>
        <v>80.454633095819418</v>
      </c>
      <c r="C7" s="159">
        <f t="shared" ref="C7:C16" si="4">J7</f>
        <v>86.738892139618429</v>
      </c>
      <c r="D7" s="159">
        <f t="shared" ref="D7:D16" si="5">K7</f>
        <v>6.2842590437990111</v>
      </c>
      <c r="E7" s="159">
        <f t="shared" ref="E7:E16" si="6">L7</f>
        <v>-0.45167691108589736</v>
      </c>
      <c r="F7" s="160">
        <f t="shared" ref="F7:F15" si="7">M7</f>
        <v>-0.36299059838097492</v>
      </c>
      <c r="H7" s="152" t="s">
        <v>115</v>
      </c>
      <c r="I7" s="155">
        <f>[3]中央区!$K$12</f>
        <v>80.454633095819418</v>
      </c>
      <c r="J7" s="155">
        <f>[4]中央区!$K$12</f>
        <v>86.738892139618429</v>
      </c>
      <c r="K7" s="156">
        <f t="shared" si="0"/>
        <v>6.2842590437990111</v>
      </c>
      <c r="L7" s="156">
        <f t="shared" si="1"/>
        <v>-0.45167691108589736</v>
      </c>
      <c r="M7" s="161">
        <f t="shared" si="2"/>
        <v>-0.36299059838097492</v>
      </c>
    </row>
    <row r="8" spans="1:13" ht="12" customHeight="1">
      <c r="A8" s="152" t="s">
        <v>116</v>
      </c>
      <c r="B8" s="159">
        <f t="shared" si="3"/>
        <v>80.811254691462736</v>
      </c>
      <c r="C8" s="159">
        <f t="shared" si="4"/>
        <v>86.990958655257771</v>
      </c>
      <c r="D8" s="159">
        <f t="shared" si="5"/>
        <v>6.1797039637950348</v>
      </c>
      <c r="E8" s="159">
        <f t="shared" si="6"/>
        <v>-9.5055315442579058E-2</v>
      </c>
      <c r="F8" s="160">
        <f t="shared" si="7"/>
        <v>-0.1109240827416329</v>
      </c>
      <c r="H8" s="152" t="s">
        <v>116</v>
      </c>
      <c r="I8" s="155">
        <f>[3]北区!$K$12</f>
        <v>80.811254691462736</v>
      </c>
      <c r="J8" s="155">
        <f>[4]北区!$K$12</f>
        <v>86.990958655257771</v>
      </c>
      <c r="K8" s="156">
        <f t="shared" si="0"/>
        <v>6.1797039637950348</v>
      </c>
      <c r="L8" s="156">
        <f t="shared" si="1"/>
        <v>-9.5055315442579058E-2</v>
      </c>
      <c r="M8" s="161">
        <f t="shared" si="2"/>
        <v>-0.1109240827416329</v>
      </c>
    </row>
    <row r="9" spans="1:13" ht="12" customHeight="1">
      <c r="A9" s="152" t="s">
        <v>117</v>
      </c>
      <c r="B9" s="159">
        <f t="shared" si="3"/>
        <v>80.431531293705547</v>
      </c>
      <c r="C9" s="159">
        <f t="shared" si="4"/>
        <v>87.14732361598935</v>
      </c>
      <c r="D9" s="159">
        <f>K9</f>
        <v>6.7157923222838036</v>
      </c>
      <c r="E9" s="159">
        <f t="shared" si="6"/>
        <v>-0.47477871319976828</v>
      </c>
      <c r="F9" s="160">
        <f t="shared" si="7"/>
        <v>4.5440877989946671E-2</v>
      </c>
      <c r="H9" s="152" t="s">
        <v>117</v>
      </c>
      <c r="I9" s="155">
        <f>[3]東区!$K$12</f>
        <v>80.431531293705547</v>
      </c>
      <c r="J9" s="155">
        <f>[4]東区!$K$12</f>
        <v>87.14732361598935</v>
      </c>
      <c r="K9" s="156">
        <f t="shared" si="0"/>
        <v>6.7157923222838036</v>
      </c>
      <c r="L9" s="156">
        <f t="shared" si="1"/>
        <v>-0.47477871319976828</v>
      </c>
      <c r="M9" s="161">
        <f t="shared" si="2"/>
        <v>4.5440877989946671E-2</v>
      </c>
    </row>
    <row r="10" spans="1:13" ht="12" customHeight="1">
      <c r="A10" s="152" t="s">
        <v>118</v>
      </c>
      <c r="B10" s="159">
        <f t="shared" si="3"/>
        <v>79.577637143435567</v>
      </c>
      <c r="C10" s="159">
        <f t="shared" si="4"/>
        <v>86.79832334606364</v>
      </c>
      <c r="D10" s="159">
        <f t="shared" si="5"/>
        <v>7.2206862026280731</v>
      </c>
      <c r="E10" s="159">
        <f t="shared" si="6"/>
        <v>-1.3286728634697482</v>
      </c>
      <c r="F10" s="160">
        <f t="shared" si="7"/>
        <v>-0.30355939193576376</v>
      </c>
      <c r="H10" s="152" t="s">
        <v>118</v>
      </c>
      <c r="I10" s="155">
        <f>[3]白石区!$K$12</f>
        <v>79.577637143435567</v>
      </c>
      <c r="J10" s="155">
        <f>[4]白石区!$K$12</f>
        <v>86.79832334606364</v>
      </c>
      <c r="K10" s="156">
        <f t="shared" si="0"/>
        <v>7.2206862026280731</v>
      </c>
      <c r="L10" s="156">
        <f t="shared" si="1"/>
        <v>-1.3286728634697482</v>
      </c>
      <c r="M10" s="161">
        <f t="shared" si="2"/>
        <v>-0.30355939193576376</v>
      </c>
    </row>
    <row r="11" spans="1:13" ht="12" customHeight="1">
      <c r="A11" s="152" t="s">
        <v>119</v>
      </c>
      <c r="B11" s="159">
        <f t="shared" si="3"/>
        <v>82.307794347759767</v>
      </c>
      <c r="C11" s="159">
        <f t="shared" si="4"/>
        <v>87.756370737735551</v>
      </c>
      <c r="D11" s="159">
        <f t="shared" si="5"/>
        <v>5.4485763899757842</v>
      </c>
      <c r="E11" s="159">
        <f t="shared" si="6"/>
        <v>1.4014843408544522</v>
      </c>
      <c r="F11" s="160">
        <f t="shared" si="7"/>
        <v>0.65448799973614769</v>
      </c>
      <c r="H11" s="152" t="s">
        <v>119</v>
      </c>
      <c r="I11" s="155">
        <f>[3]厚別区!$K$12</f>
        <v>82.307794347759767</v>
      </c>
      <c r="J11" s="155">
        <f>[4]厚別区!$K$12</f>
        <v>87.756370737735551</v>
      </c>
      <c r="K11" s="156">
        <f t="shared" si="0"/>
        <v>5.4485763899757842</v>
      </c>
      <c r="L11" s="156">
        <f t="shared" si="1"/>
        <v>1.4014843408544522</v>
      </c>
      <c r="M11" s="161">
        <f t="shared" si="2"/>
        <v>0.65448799973614769</v>
      </c>
    </row>
    <row r="12" spans="1:13" ht="18" customHeight="1">
      <c r="A12" s="152" t="s">
        <v>105</v>
      </c>
      <c r="B12" s="159">
        <f t="shared" si="3"/>
        <v>81.132516721852667</v>
      </c>
      <c r="C12" s="159">
        <f t="shared" si="4"/>
        <v>87.626552307706845</v>
      </c>
      <c r="D12" s="159">
        <f t="shared" si="5"/>
        <v>6.4940355858541778</v>
      </c>
      <c r="E12" s="159">
        <f t="shared" si="6"/>
        <v>0.22620671494735234</v>
      </c>
      <c r="F12" s="160">
        <f t="shared" si="7"/>
        <v>0.5246695697074415</v>
      </c>
      <c r="H12" s="152" t="s">
        <v>105</v>
      </c>
      <c r="I12" s="155">
        <f>[3]豊平区!$K$12</f>
        <v>81.132516721852667</v>
      </c>
      <c r="J12" s="155">
        <f>[4]豊平区!$K$12</f>
        <v>87.626552307706845</v>
      </c>
      <c r="K12" s="156">
        <f t="shared" si="0"/>
        <v>6.4940355858541778</v>
      </c>
      <c r="L12" s="157">
        <f t="shared" si="1"/>
        <v>0.22620671494735234</v>
      </c>
      <c r="M12" s="158">
        <f t="shared" si="2"/>
        <v>0.5246695697074415</v>
      </c>
    </row>
    <row r="13" spans="1:13" ht="12" customHeight="1">
      <c r="A13" s="152" t="s">
        <v>106</v>
      </c>
      <c r="B13" s="159">
        <f t="shared" si="3"/>
        <v>81.274971053954658</v>
      </c>
      <c r="C13" s="159">
        <f t="shared" si="4"/>
        <v>87.618127662273665</v>
      </c>
      <c r="D13" s="159">
        <f t="shared" si="5"/>
        <v>6.3431566083190063</v>
      </c>
      <c r="E13" s="159">
        <f t="shared" si="6"/>
        <v>0.36866104704934344</v>
      </c>
      <c r="F13" s="160">
        <f t="shared" si="7"/>
        <v>0.51624492427426105</v>
      </c>
      <c r="H13" s="152" t="s">
        <v>106</v>
      </c>
      <c r="I13" s="155">
        <f>[3]清田区!$K$12</f>
        <v>81.274971053954658</v>
      </c>
      <c r="J13" s="155">
        <f>[4]清田区!$K$12</f>
        <v>87.618127662273665</v>
      </c>
      <c r="K13" s="156">
        <f t="shared" si="0"/>
        <v>6.3431566083190063</v>
      </c>
      <c r="L13" s="157">
        <f t="shared" si="1"/>
        <v>0.36866104704934344</v>
      </c>
      <c r="M13" s="158">
        <f t="shared" si="2"/>
        <v>0.51624492427426105</v>
      </c>
    </row>
    <row r="14" spans="1:13" ht="12" customHeight="1">
      <c r="A14" s="152" t="s">
        <v>107</v>
      </c>
      <c r="B14" s="159">
        <f t="shared" si="3"/>
        <v>80.8541094598759</v>
      </c>
      <c r="C14" s="159">
        <f t="shared" si="4"/>
        <v>86.568839517274171</v>
      </c>
      <c r="D14" s="159">
        <f t="shared" si="5"/>
        <v>5.7147300573982704</v>
      </c>
      <c r="E14" s="159">
        <f t="shared" si="6"/>
        <v>-5.2200547029414679E-2</v>
      </c>
      <c r="F14" s="160">
        <f t="shared" si="7"/>
        <v>-0.53304322072523291</v>
      </c>
      <c r="H14" s="152" t="s">
        <v>107</v>
      </c>
      <c r="I14" s="155">
        <f>[3]南区!$K$12</f>
        <v>80.8541094598759</v>
      </c>
      <c r="J14" s="155">
        <f>[4]南区!$K$12</f>
        <v>86.568839517274171</v>
      </c>
      <c r="K14" s="156">
        <f t="shared" si="0"/>
        <v>5.7147300573982704</v>
      </c>
      <c r="L14" s="157">
        <f t="shared" si="1"/>
        <v>-5.2200547029414679E-2</v>
      </c>
      <c r="M14" s="158">
        <f t="shared" si="2"/>
        <v>-0.53304322072523291</v>
      </c>
    </row>
    <row r="15" spans="1:13" ht="12" customHeight="1">
      <c r="A15" s="152" t="s">
        <v>108</v>
      </c>
      <c r="B15" s="159">
        <f t="shared" si="3"/>
        <v>81.634940878754719</v>
      </c>
      <c r="C15" s="159">
        <f t="shared" si="4"/>
        <v>87.38818760094216</v>
      </c>
      <c r="D15" s="159">
        <f t="shared" si="5"/>
        <v>5.7532467221874413</v>
      </c>
      <c r="E15" s="159">
        <f t="shared" si="6"/>
        <v>0.72863087184940412</v>
      </c>
      <c r="F15" s="160">
        <f t="shared" si="7"/>
        <v>0.2863048629427567</v>
      </c>
      <c r="H15" s="152" t="s">
        <v>108</v>
      </c>
      <c r="I15" s="155">
        <f>[3]西区!$K$12</f>
        <v>81.634940878754719</v>
      </c>
      <c r="J15" s="155">
        <f>[4]西区!$K$12</f>
        <v>87.38818760094216</v>
      </c>
      <c r="K15" s="156">
        <f t="shared" si="0"/>
        <v>5.7532467221874413</v>
      </c>
      <c r="L15" s="157">
        <f t="shared" si="1"/>
        <v>0.72863087184940412</v>
      </c>
      <c r="M15" s="158">
        <f t="shared" si="2"/>
        <v>0.2863048629427567</v>
      </c>
    </row>
    <row r="16" spans="1:13" ht="12" customHeight="1">
      <c r="A16" s="130" t="s">
        <v>109</v>
      </c>
      <c r="B16" s="162">
        <f>I16</f>
        <v>81.79740539200138</v>
      </c>
      <c r="C16" s="162">
        <f t="shared" si="4"/>
        <v>86.999382158487421</v>
      </c>
      <c r="D16" s="162">
        <f t="shared" si="5"/>
        <v>5.201976766486041</v>
      </c>
      <c r="E16" s="162">
        <f t="shared" si="6"/>
        <v>0.89109538509606523</v>
      </c>
      <c r="F16" s="163">
        <f>M16</f>
        <v>-0.10250057951198244</v>
      </c>
      <c r="H16" s="130" t="s">
        <v>109</v>
      </c>
      <c r="I16" s="164">
        <f>[3]手稲区!$K$12</f>
        <v>81.79740539200138</v>
      </c>
      <c r="J16" s="164">
        <f>[4]手稲区!$K$12</f>
        <v>86.999382158487421</v>
      </c>
      <c r="K16" s="165">
        <f t="shared" si="0"/>
        <v>5.201976766486041</v>
      </c>
      <c r="L16" s="166">
        <f t="shared" si="1"/>
        <v>0.89109538509606523</v>
      </c>
      <c r="M16" s="167">
        <f t="shared" si="2"/>
        <v>-0.10250057951198244</v>
      </c>
    </row>
    <row r="17" spans="1:7" s="169" customFormat="1" ht="10.5" customHeight="1">
      <c r="A17" s="168"/>
      <c r="B17" s="168"/>
      <c r="C17" s="168"/>
      <c r="D17" s="168"/>
      <c r="E17" s="168"/>
      <c r="F17" s="168"/>
      <c r="G17" s="168"/>
    </row>
    <row r="20" spans="1:7" ht="12" customHeight="1">
      <c r="D20" s="170"/>
    </row>
  </sheetData>
  <sheetProtection sheet="1" objects="1" scenarios="1"/>
  <mergeCells count="6">
    <mergeCell ref="I4:K4"/>
    <mergeCell ref="L4:M4"/>
    <mergeCell ref="A4:A5"/>
    <mergeCell ref="B4:D4"/>
    <mergeCell ref="E4:F4"/>
    <mergeCell ref="H4:H5"/>
  </mergeCells>
  <phoneticPr fontId="3"/>
  <pageMargins left="0.6692913385826772" right="0.6692913385826772" top="6.2992125984251972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pane xSplit="4" ySplit="4" topLeftCell="E29" activePane="bottomRight" state="frozen"/>
      <selection activeCell="N37" sqref="N37"/>
      <selection pane="topRight" activeCell="N37" sqref="N37"/>
      <selection pane="bottomLeft" activeCell="N37" sqref="N37"/>
      <selection pane="bottomRight"/>
    </sheetView>
  </sheetViews>
  <sheetFormatPr defaultColWidth="8.625" defaultRowHeight="12" customHeight="1"/>
  <cols>
    <col min="1" max="4" width="3.125" style="173" customWidth="1"/>
    <col min="5" max="5" width="13.375" style="173" customWidth="1"/>
    <col min="6" max="10" width="13.25" style="173" customWidth="1"/>
    <col min="11" max="16384" width="8.625" style="173"/>
  </cols>
  <sheetData>
    <row r="1" spans="1:10" ht="14.1" customHeight="1">
      <c r="A1" s="171" t="s">
        <v>136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14.25" customHeight="1">
      <c r="A2" s="174"/>
      <c r="B2" s="174"/>
      <c r="C2" s="174"/>
      <c r="D2" s="174"/>
      <c r="E2" s="174"/>
      <c r="F2" s="174"/>
      <c r="G2" s="174"/>
      <c r="H2" s="174"/>
      <c r="I2" s="174"/>
      <c r="J2" s="175" t="s">
        <v>232</v>
      </c>
    </row>
    <row r="3" spans="1:10" ht="14.1" customHeight="1">
      <c r="A3" s="325" t="s">
        <v>0</v>
      </c>
      <c r="B3" s="326"/>
      <c r="C3" s="326"/>
      <c r="D3" s="326"/>
      <c r="E3" s="176" t="s">
        <v>1</v>
      </c>
      <c r="F3" s="176" t="s">
        <v>2</v>
      </c>
      <c r="G3" s="176" t="s">
        <v>3</v>
      </c>
      <c r="H3" s="329" t="s">
        <v>22</v>
      </c>
      <c r="I3" s="329"/>
      <c r="J3" s="177" t="s">
        <v>4</v>
      </c>
    </row>
    <row r="4" spans="1:10" ht="14.1" customHeight="1">
      <c r="A4" s="327"/>
      <c r="B4" s="328"/>
      <c r="C4" s="328"/>
      <c r="D4" s="328"/>
      <c r="E4" s="178" t="s">
        <v>23</v>
      </c>
      <c r="F4" s="178" t="s">
        <v>24</v>
      </c>
      <c r="G4" s="178" t="s">
        <v>25</v>
      </c>
      <c r="H4" s="179" t="s">
        <v>26</v>
      </c>
      <c r="I4" s="179" t="s">
        <v>27</v>
      </c>
      <c r="J4" s="180" t="s">
        <v>28</v>
      </c>
    </row>
    <row r="5" spans="1:10" s="182" customFormat="1" ht="21.95" customHeight="1">
      <c r="A5" s="181"/>
      <c r="B5" s="181"/>
      <c r="C5" s="181"/>
      <c r="D5" s="181"/>
      <c r="E5" s="330" t="s">
        <v>5</v>
      </c>
      <c r="F5" s="330"/>
      <c r="G5" s="330"/>
      <c r="H5" s="330"/>
      <c r="I5" s="330"/>
      <c r="J5" s="330"/>
    </row>
    <row r="6" spans="1:10" ht="11.25" customHeight="1">
      <c r="A6" s="183"/>
      <c r="B6" s="184">
        <v>0</v>
      </c>
      <c r="C6" s="183"/>
      <c r="D6" s="175" t="s">
        <v>6</v>
      </c>
      <c r="E6" s="185">
        <f>[1]生命表!$F7</f>
        <v>1.694262610704711E-3</v>
      </c>
      <c r="F6" s="174">
        <f>[1]生命表!$G7</f>
        <v>100000</v>
      </c>
      <c r="G6" s="174">
        <f>[1]生命表!$H7</f>
        <v>169.4262610704711</v>
      </c>
      <c r="H6" s="174">
        <f>[1]生命表!$I7</f>
        <v>7664.7343351918171</v>
      </c>
      <c r="I6" s="174">
        <f>[1]生命表!$J7</f>
        <v>8090631.0006905301</v>
      </c>
      <c r="J6" s="186">
        <f>[1]生命表!$K7</f>
        <v>80.906310006905301</v>
      </c>
    </row>
    <row r="7" spans="1:10" ht="11.1" customHeight="1">
      <c r="A7" s="183"/>
      <c r="B7" s="183" t="s">
        <v>29</v>
      </c>
      <c r="C7" s="183"/>
      <c r="D7" s="175"/>
      <c r="E7" s="185">
        <f>[1]生命表!$F8</f>
        <v>1.6754991017953191E-4</v>
      </c>
      <c r="F7" s="174">
        <f>[1]生命表!$G8</f>
        <v>99830.573738929525</v>
      </c>
      <c r="G7" s="174">
        <f>[1]生命表!$H8</f>
        <v>16.726603663128778</v>
      </c>
      <c r="H7" s="174">
        <f>[1]生命表!$I8</f>
        <v>8979.4408475380351</v>
      </c>
      <c r="I7" s="174">
        <f>[1]生命表!$J8</f>
        <v>8082966.2663553385</v>
      </c>
      <c r="J7" s="186">
        <f>[1]生命表!$K8</f>
        <v>80.966841756247845</v>
      </c>
    </row>
    <row r="8" spans="1:10" ht="11.1" customHeight="1">
      <c r="A8" s="183"/>
      <c r="B8" s="183" t="s">
        <v>30</v>
      </c>
      <c r="C8" s="183"/>
      <c r="D8" s="175" t="s">
        <v>7</v>
      </c>
      <c r="E8" s="185">
        <f>[1]生命表!$F9</f>
        <v>1.8527323169659216E-4</v>
      </c>
      <c r="F8" s="174">
        <f>[1]生命表!$G9</f>
        <v>99813.847135266391</v>
      </c>
      <c r="G8" s="174">
        <f>[1]生命表!$H9</f>
        <v>18.492834026820443</v>
      </c>
      <c r="H8" s="174">
        <f>[1]生命表!$I9</f>
        <v>8317.0500598544149</v>
      </c>
      <c r="I8" s="174">
        <f>[1]生命表!$J9</f>
        <v>8073986.8255078001</v>
      </c>
      <c r="J8" s="186">
        <f>[1]生命表!$K9</f>
        <v>80.890448141589431</v>
      </c>
    </row>
    <row r="9" spans="1:10" ht="11.1" customHeight="1">
      <c r="A9" s="183"/>
      <c r="B9" s="183" t="s">
        <v>31</v>
      </c>
      <c r="C9" s="183"/>
      <c r="D9" s="175"/>
      <c r="E9" s="185">
        <f>[1]生命表!$F10</f>
        <v>4.7249824522543893E-4</v>
      </c>
      <c r="F9" s="174">
        <f>[1]生命表!$G10</f>
        <v>99795.354301239568</v>
      </c>
      <c r="G9" s="174">
        <f>[1]生命表!$H10</f>
        <v>47.153129788986654</v>
      </c>
      <c r="H9" s="174">
        <f>[1]生命表!$I10</f>
        <v>24942.944434086268</v>
      </c>
      <c r="I9" s="174">
        <f>[1]生命表!$J10</f>
        <v>8065669.775447946</v>
      </c>
      <c r="J9" s="186">
        <f>[1]生命表!$K10</f>
        <v>80.822096699022012</v>
      </c>
    </row>
    <row r="10" spans="1:10" ht="11.1" customHeight="1">
      <c r="A10" s="183"/>
      <c r="B10" s="183" t="s">
        <v>32</v>
      </c>
      <c r="C10" s="183"/>
      <c r="D10" s="175"/>
      <c r="E10" s="185">
        <f>[1]生命表!$F11</f>
        <v>5.9250847786973537E-4</v>
      </c>
      <c r="F10" s="174">
        <f>[1]生命表!$G11</f>
        <v>99748.201171450579</v>
      </c>
      <c r="G10" s="174">
        <f>[1]生命表!$H11</f>
        <v>59.101654846340338</v>
      </c>
      <c r="H10" s="174">
        <f>[1]生命表!$I11</f>
        <v>49859.325172013705</v>
      </c>
      <c r="I10" s="174">
        <f>[1]生命表!$J11</f>
        <v>8040726.8310138602</v>
      </c>
      <c r="J10" s="186">
        <f>[1]生命表!$K11</f>
        <v>80.610243960121011</v>
      </c>
    </row>
    <row r="11" spans="1:10" ht="14.45" customHeight="1">
      <c r="A11" s="183"/>
      <c r="B11" s="183" t="s">
        <v>33</v>
      </c>
      <c r="C11" s="183"/>
      <c r="D11" s="175" t="s">
        <v>8</v>
      </c>
      <c r="E11" s="185">
        <f>[1]生命表!$F12</f>
        <v>3.1090048339574849E-3</v>
      </c>
      <c r="F11" s="174">
        <f>[1]生命表!$G12</f>
        <v>100000</v>
      </c>
      <c r="G11" s="174">
        <f>[1]生命表!$H12</f>
        <v>310.90048339575878</v>
      </c>
      <c r="H11" s="174">
        <f>[1]生命表!$I12</f>
        <v>99763.494848684233</v>
      </c>
      <c r="I11" s="174">
        <f>[1]生命表!$J12</f>
        <v>8090631.000690531</v>
      </c>
      <c r="J11" s="186">
        <f>[1]生命表!$K12</f>
        <v>80.906310006905315</v>
      </c>
    </row>
    <row r="12" spans="1:10" ht="11.1" customHeight="1">
      <c r="A12" s="183"/>
      <c r="B12" s="183" t="s">
        <v>34</v>
      </c>
      <c r="C12" s="183"/>
      <c r="D12" s="175"/>
      <c r="E12" s="185">
        <f>[1]生命表!$F13</f>
        <v>1.4004621525103283E-4</v>
      </c>
      <c r="F12" s="174">
        <f>[1]生命表!$G13</f>
        <v>99689.099516604241</v>
      </c>
      <c r="G12" s="174">
        <f>[1]生命表!$H13</f>
        <v>13.961081089073559</v>
      </c>
      <c r="H12" s="174">
        <f>[1]生命表!$I13</f>
        <v>99682.118976059704</v>
      </c>
      <c r="I12" s="174">
        <f>[1]生命表!$J13</f>
        <v>7990867.5058418466</v>
      </c>
      <c r="J12" s="186">
        <f>[1]生命表!$K13</f>
        <v>80.157886314449911</v>
      </c>
    </row>
    <row r="13" spans="1:10" ht="11.1" customHeight="1">
      <c r="A13" s="183"/>
      <c r="B13" s="183" t="s">
        <v>146</v>
      </c>
      <c r="C13" s="183"/>
      <c r="D13" s="175"/>
      <c r="E13" s="185">
        <f>[1]生命表!$F14</f>
        <v>2.7404768429706766E-4</v>
      </c>
      <c r="F13" s="174">
        <f>[1]生命表!$G14</f>
        <v>99675.138435515168</v>
      </c>
      <c r="G13" s="174">
        <f>[1]生命表!$H14</f>
        <v>27.315740870239097</v>
      </c>
      <c r="H13" s="174">
        <f>[1]生命表!$I14</f>
        <v>99661.480565080041</v>
      </c>
      <c r="I13" s="174">
        <f>[1]生命表!$J14</f>
        <v>7891185.3868657872</v>
      </c>
      <c r="J13" s="186">
        <f>[1]生命表!$K14</f>
        <v>79.16904366248751</v>
      </c>
    </row>
    <row r="14" spans="1:10" ht="11.1" customHeight="1">
      <c r="A14" s="183"/>
      <c r="B14" s="183" t="s">
        <v>147</v>
      </c>
      <c r="C14" s="183"/>
      <c r="D14" s="175"/>
      <c r="E14" s="185">
        <f>[1]生命表!$F15</f>
        <v>0</v>
      </c>
      <c r="F14" s="174">
        <f>[1]生命表!$G15</f>
        <v>99647.822694644929</v>
      </c>
      <c r="G14" s="174">
        <f>[1]生命表!$H15</f>
        <v>0</v>
      </c>
      <c r="H14" s="174">
        <f>[1]生命表!$I15</f>
        <v>99647.822694644929</v>
      </c>
      <c r="I14" s="174">
        <f>[1]生命表!$J15</f>
        <v>7791523.9063007077</v>
      </c>
      <c r="J14" s="186">
        <f>[1]生命表!$K15</f>
        <v>78.190608641561653</v>
      </c>
    </row>
    <row r="15" spans="1:10" ht="11.1" customHeight="1">
      <c r="A15" s="183"/>
      <c r="B15" s="183">
        <v>4</v>
      </c>
      <c r="C15" s="183"/>
      <c r="D15" s="175"/>
      <c r="E15" s="185">
        <f>[1]生命表!$F16</f>
        <v>0</v>
      </c>
      <c r="F15" s="174">
        <f>[1]生命表!$G16</f>
        <v>99647.822694644929</v>
      </c>
      <c r="G15" s="174">
        <f>[1]生命表!$H16</f>
        <v>0</v>
      </c>
      <c r="H15" s="174">
        <f>[1]生命表!$I16</f>
        <v>99647.822694644929</v>
      </c>
      <c r="I15" s="174">
        <f>[1]生命表!$J16</f>
        <v>7691876.0836060625</v>
      </c>
      <c r="J15" s="186">
        <f>[1]生命表!$K16</f>
        <v>77.190608641561653</v>
      </c>
    </row>
    <row r="16" spans="1:10" ht="14.45" customHeight="1">
      <c r="A16" s="183">
        <v>5</v>
      </c>
      <c r="B16" s="183" t="s">
        <v>148</v>
      </c>
      <c r="C16" s="183">
        <v>9</v>
      </c>
      <c r="D16" s="175"/>
      <c r="E16" s="185">
        <f>[1]生命表!$F17</f>
        <v>3.9256225383075329E-4</v>
      </c>
      <c r="F16" s="174">
        <f>[1]生命表!$G17</f>
        <v>99647.822694644929</v>
      </c>
      <c r="G16" s="174">
        <f>[1]生命表!$H17</f>
        <v>39.117973866334069</v>
      </c>
      <c r="H16" s="174">
        <f>[1]生命表!$I17</f>
        <v>498141.31853855884</v>
      </c>
      <c r="I16" s="174">
        <f>[1]生命表!$J17</f>
        <v>7592228.2609114181</v>
      </c>
      <c r="J16" s="186">
        <f>[1]生命表!$K17</f>
        <v>76.190608641561667</v>
      </c>
    </row>
    <row r="17" spans="1:10" ht="11.1" customHeight="1">
      <c r="A17" s="183">
        <v>10</v>
      </c>
      <c r="B17" s="183" t="s">
        <v>148</v>
      </c>
      <c r="C17" s="183">
        <v>14</v>
      </c>
      <c r="D17" s="175"/>
      <c r="E17" s="185">
        <f>[1]生命表!$F18</f>
        <v>7.7077777748396409E-4</v>
      </c>
      <c r="F17" s="174">
        <f>[1]生命表!$G18</f>
        <v>99608.704720778594</v>
      </c>
      <c r="G17" s="174">
        <f>[1]生命表!$H18</f>
        <v>76.776176042738371</v>
      </c>
      <c r="H17" s="174">
        <f>[1]生命表!$I18</f>
        <v>497880.67927681474</v>
      </c>
      <c r="I17" s="174">
        <f>[1]生命表!$J18</f>
        <v>7094086.9423728595</v>
      </c>
      <c r="J17" s="186">
        <f>[1]生命表!$K18</f>
        <v>71.219548153536195</v>
      </c>
    </row>
    <row r="18" spans="1:10" ht="11.1" customHeight="1">
      <c r="A18" s="183">
        <v>15</v>
      </c>
      <c r="B18" s="183" t="s">
        <v>148</v>
      </c>
      <c r="C18" s="183">
        <v>19</v>
      </c>
      <c r="D18" s="175"/>
      <c r="E18" s="185">
        <f>[1]生命表!$F19</f>
        <v>1.7962006666372417E-3</v>
      </c>
      <c r="F18" s="174">
        <f>[1]生命表!$G19</f>
        <v>99531.928544735856</v>
      </c>
      <c r="G18" s="174">
        <f>[1]生命表!$H19</f>
        <v>178.779316403743</v>
      </c>
      <c r="H18" s="174">
        <f>[1]生命表!$I19</f>
        <v>497256.75954927132</v>
      </c>
      <c r="I18" s="174">
        <f>[1]生命表!$J19</f>
        <v>6596206.2630960448</v>
      </c>
      <c r="J18" s="186">
        <f>[1]生命表!$K19</f>
        <v>66.2722641823553</v>
      </c>
    </row>
    <row r="19" spans="1:10" ht="11.1" customHeight="1">
      <c r="A19" s="183">
        <v>20</v>
      </c>
      <c r="B19" s="183" t="s">
        <v>148</v>
      </c>
      <c r="C19" s="183">
        <v>24</v>
      </c>
      <c r="D19" s="175"/>
      <c r="E19" s="185">
        <f>[1]生命表!$F20</f>
        <v>2.9016567463467013E-3</v>
      </c>
      <c r="F19" s="174">
        <f>[1]生命表!$G20</f>
        <v>99353.149228332113</v>
      </c>
      <c r="G19" s="174">
        <f>[1]生命表!$H20</f>
        <v>288.28873572917655</v>
      </c>
      <c r="H19" s="174">
        <f>[1]生命表!$I20</f>
        <v>496059.61385410844</v>
      </c>
      <c r="I19" s="174">
        <f>[1]生命表!$J20</f>
        <v>6098949.5035467735</v>
      </c>
      <c r="J19" s="186">
        <f>[1]生命表!$K20</f>
        <v>61.386574566753261</v>
      </c>
    </row>
    <row r="20" spans="1:10" ht="11.1" customHeight="1">
      <c r="A20" s="183">
        <v>25</v>
      </c>
      <c r="B20" s="183" t="s">
        <v>148</v>
      </c>
      <c r="C20" s="183">
        <v>29</v>
      </c>
      <c r="D20" s="175"/>
      <c r="E20" s="185">
        <f>[1]生命表!$F21</f>
        <v>2.5115784110164999E-3</v>
      </c>
      <c r="F20" s="174">
        <f>[1]生命表!$G21</f>
        <v>99064.860492602937</v>
      </c>
      <c r="G20" s="174">
        <f>[1]生命表!$H21</f>
        <v>248.80916490357777</v>
      </c>
      <c r="H20" s="174">
        <f>[1]生命表!$I21</f>
        <v>494715.43559124647</v>
      </c>
      <c r="I20" s="174">
        <f>[1]生命表!$J21</f>
        <v>5602889.8896926651</v>
      </c>
      <c r="J20" s="186">
        <f>[1]生命表!$K21</f>
        <v>56.557793165327546</v>
      </c>
    </row>
    <row r="21" spans="1:10" ht="14.45" customHeight="1">
      <c r="A21" s="183">
        <v>30</v>
      </c>
      <c r="B21" s="183" t="s">
        <v>148</v>
      </c>
      <c r="C21" s="183">
        <v>34</v>
      </c>
      <c r="D21" s="175"/>
      <c r="E21" s="185">
        <f>[1]生命表!$F22</f>
        <v>3.5564842488904347E-3</v>
      </c>
      <c r="F21" s="174">
        <f>[1]生命表!$G22</f>
        <v>98816.051327699359</v>
      </c>
      <c r="G21" s="174">
        <f>[1]生命表!$H22</f>
        <v>351.43773008450808</v>
      </c>
      <c r="H21" s="174">
        <f>[1]生命表!$I22</f>
        <v>493242.84606237494</v>
      </c>
      <c r="I21" s="174">
        <f>[1]生命表!$J22</f>
        <v>5108174.4541014181</v>
      </c>
      <c r="J21" s="186">
        <f>[1]生命表!$K22</f>
        <v>51.693772271484541</v>
      </c>
    </row>
    <row r="22" spans="1:10" ht="11.1" customHeight="1">
      <c r="A22" s="183">
        <v>35</v>
      </c>
      <c r="B22" s="183" t="s">
        <v>148</v>
      </c>
      <c r="C22" s="183">
        <v>39</v>
      </c>
      <c r="D22" s="175"/>
      <c r="E22" s="185">
        <f>[1]生命表!$F23</f>
        <v>4.534534227264235E-3</v>
      </c>
      <c r="F22" s="174">
        <f>[1]生命表!$G23</f>
        <v>98464.613597614851</v>
      </c>
      <c r="G22" s="174">
        <f>[1]生命表!$H23</f>
        <v>446.4911605327361</v>
      </c>
      <c r="H22" s="174">
        <f>[1]生命表!$I23</f>
        <v>491259.75092192384</v>
      </c>
      <c r="I22" s="174">
        <f>[1]生命表!$J23</f>
        <v>4614931.6080390438</v>
      </c>
      <c r="J22" s="186">
        <f>[1]生命表!$K23</f>
        <v>46.868935340551964</v>
      </c>
    </row>
    <row r="23" spans="1:10" ht="11.1" customHeight="1">
      <c r="A23" s="183">
        <v>40</v>
      </c>
      <c r="B23" s="183" t="s">
        <v>148</v>
      </c>
      <c r="C23" s="183">
        <v>44</v>
      </c>
      <c r="D23" s="175"/>
      <c r="E23" s="185">
        <f>[1]生命表!$F24</f>
        <v>6.1765082201411092E-3</v>
      </c>
      <c r="F23" s="174">
        <f>[1]生命表!$G24</f>
        <v>98018.122437082115</v>
      </c>
      <c r="G23" s="174">
        <f>[1]生命表!$H24</f>
        <v>605.40973895543721</v>
      </c>
      <c r="H23" s="174">
        <f>[1]生命表!$I24</f>
        <v>488653.95352385088</v>
      </c>
      <c r="I23" s="174">
        <f>[1]生命表!$J24</f>
        <v>4123671.8571171174</v>
      </c>
      <c r="J23" s="186">
        <f>[1]生命表!$K24</f>
        <v>42.070504459663617</v>
      </c>
    </row>
    <row r="24" spans="1:10" ht="11.1" customHeight="1">
      <c r="A24" s="183">
        <v>45</v>
      </c>
      <c r="B24" s="183" t="s">
        <v>148</v>
      </c>
      <c r="C24" s="183">
        <v>49</v>
      </c>
      <c r="D24" s="175"/>
      <c r="E24" s="185">
        <f>[1]生命表!$F25</f>
        <v>8.3710475760837375E-3</v>
      </c>
      <c r="F24" s="174">
        <f>[1]生命表!$G25</f>
        <v>97412.712698126677</v>
      </c>
      <c r="G24" s="174">
        <f>[1]生命表!$H25</f>
        <v>815.44645251140173</v>
      </c>
      <c r="H24" s="174">
        <f>[1]生命表!$I25</f>
        <v>485208.85241510841</v>
      </c>
      <c r="I24" s="174">
        <f>[1]生命表!$J25</f>
        <v>3635017.9035932668</v>
      </c>
      <c r="J24" s="186">
        <f>[1]生命表!$K25</f>
        <v>37.315641900435146</v>
      </c>
    </row>
    <row r="25" spans="1:10" ht="11.1" customHeight="1">
      <c r="A25" s="183">
        <v>50</v>
      </c>
      <c r="B25" s="183" t="s">
        <v>148</v>
      </c>
      <c r="C25" s="183">
        <v>54</v>
      </c>
      <c r="D25" s="175"/>
      <c r="E25" s="185">
        <f>[1]生命表!$F26</f>
        <v>1.5405756957849388E-2</v>
      </c>
      <c r="F25" s="174">
        <f>[1]生命表!$G26</f>
        <v>96597.266245615276</v>
      </c>
      <c r="G25" s="174">
        <f>[1]生命表!$H26</f>
        <v>1488.1540065726149</v>
      </c>
      <c r="H25" s="174">
        <f>[1]生命表!$I26</f>
        <v>479576.80586037791</v>
      </c>
      <c r="I25" s="174">
        <f>[1]生命表!$J26</f>
        <v>3149809.0511781583</v>
      </c>
      <c r="J25" s="186">
        <f>[1]生命表!$K26</f>
        <v>32.60764174391047</v>
      </c>
    </row>
    <row r="26" spans="1:10" ht="14.45" customHeight="1">
      <c r="A26" s="183">
        <v>55</v>
      </c>
      <c r="B26" s="183" t="s">
        <v>148</v>
      </c>
      <c r="C26" s="183">
        <v>59</v>
      </c>
      <c r="D26" s="175"/>
      <c r="E26" s="185">
        <f>[1]生命表!$F27</f>
        <v>2.4167913771345337E-2</v>
      </c>
      <c r="F26" s="174">
        <f>[1]生命表!$G27</f>
        <v>95109.112239042661</v>
      </c>
      <c r="G26" s="174">
        <f>[1]生命表!$H27</f>
        <v>2298.5888234623853</v>
      </c>
      <c r="H26" s="174">
        <f>[1]生命表!$I27</f>
        <v>470229.01983310195</v>
      </c>
      <c r="I26" s="174">
        <f>[1]生命表!$J27</f>
        <v>2670232.2453177804</v>
      </c>
      <c r="J26" s="186">
        <f>[1]生命表!$K27</f>
        <v>28.075461777064508</v>
      </c>
    </row>
    <row r="27" spans="1:10" ht="11.1" customHeight="1">
      <c r="A27" s="183">
        <v>60</v>
      </c>
      <c r="B27" s="183" t="s">
        <v>148</v>
      </c>
      <c r="C27" s="183">
        <v>64</v>
      </c>
      <c r="D27" s="175"/>
      <c r="E27" s="185">
        <f>[1]生命表!$F28</f>
        <v>3.7975506253180615E-2</v>
      </c>
      <c r="F27" s="174">
        <f>[1]生命表!$G28</f>
        <v>92810.523415580275</v>
      </c>
      <c r="G27" s="174">
        <f>[1]生命表!$H28</f>
        <v>3524.5266123293259</v>
      </c>
      <c r="H27" s="174">
        <f>[1]生命表!$I28</f>
        <v>455916.06744486321</v>
      </c>
      <c r="I27" s="174">
        <f>[1]生命表!$J28</f>
        <v>2200003.225484679</v>
      </c>
      <c r="J27" s="186">
        <f>[1]生命表!$K28</f>
        <v>23.704243274587117</v>
      </c>
    </row>
    <row r="28" spans="1:10" ht="11.1" customHeight="1">
      <c r="A28" s="183">
        <v>65</v>
      </c>
      <c r="B28" s="183" t="s">
        <v>148</v>
      </c>
      <c r="C28" s="183">
        <v>69</v>
      </c>
      <c r="D28" s="175"/>
      <c r="E28" s="185">
        <f>[1]生命表!$F29</f>
        <v>6.11853118068863E-2</v>
      </c>
      <c r="F28" s="174">
        <f>[1]生命表!$G29</f>
        <v>89285.99680325095</v>
      </c>
      <c r="G28" s="174">
        <f>[1]生命表!$H29</f>
        <v>5462.9915543955722</v>
      </c>
      <c r="H28" s="174">
        <f>[1]生命表!$I29</f>
        <v>433915.86505485012</v>
      </c>
      <c r="I28" s="174">
        <f>[1]生命表!$J29</f>
        <v>1744087.1580398157</v>
      </c>
      <c r="J28" s="186">
        <f>[1]生命表!$K29</f>
        <v>19.533714361537069</v>
      </c>
    </row>
    <row r="29" spans="1:10" ht="11.1" customHeight="1">
      <c r="A29" s="183">
        <v>70</v>
      </c>
      <c r="B29" s="183" t="s">
        <v>148</v>
      </c>
      <c r="C29" s="183">
        <v>74</v>
      </c>
      <c r="D29" s="175"/>
      <c r="E29" s="185">
        <f>[1]生命表!$F30</f>
        <v>0.10447795753326468</v>
      </c>
      <c r="F29" s="174">
        <f>[1]生命表!$G30</f>
        <v>83823.005248855377</v>
      </c>
      <c r="G29" s="174">
        <f>[1]生命表!$H30</f>
        <v>8757.6563827005448</v>
      </c>
      <c r="H29" s="174">
        <f>[1]生命表!$I30</f>
        <v>398734.45397624321</v>
      </c>
      <c r="I29" s="174">
        <f>[1]生命表!$J30</f>
        <v>1310171.2929849657</v>
      </c>
      <c r="J29" s="186">
        <f>[1]生命表!$K30</f>
        <v>15.630211409091139</v>
      </c>
    </row>
    <row r="30" spans="1:10" ht="11.1" customHeight="1">
      <c r="A30" s="183">
        <v>75</v>
      </c>
      <c r="B30" s="183" t="s">
        <v>148</v>
      </c>
      <c r="C30" s="183">
        <v>79</v>
      </c>
      <c r="D30" s="175"/>
      <c r="E30" s="185">
        <f>[1]生命表!$F31</f>
        <v>0.16446817918429749</v>
      </c>
      <c r="F30" s="174">
        <f>[1]生命表!$G31</f>
        <v>75065.348866154833</v>
      </c>
      <c r="G30" s="174">
        <f>[1]生命表!$H31</f>
        <v>12345.861247850553</v>
      </c>
      <c r="H30" s="174">
        <f>[1]生命表!$I31</f>
        <v>346458.4811478061</v>
      </c>
      <c r="I30" s="174">
        <f>[1]生命表!$J31</f>
        <v>911436.83900872245</v>
      </c>
      <c r="J30" s="186">
        <f>[1]生命表!$K31</f>
        <v>12.141911717933379</v>
      </c>
    </row>
    <row r="31" spans="1:10" ht="14.45" customHeight="1">
      <c r="A31" s="183">
        <v>80</v>
      </c>
      <c r="B31" s="183" t="s">
        <v>148</v>
      </c>
      <c r="C31" s="183">
        <v>84</v>
      </c>
      <c r="D31" s="175"/>
      <c r="E31" s="185">
        <f>[1]生命表!$F32</f>
        <v>0.27144906851670547</v>
      </c>
      <c r="F31" s="174">
        <f>[1]生命表!$G32</f>
        <v>62719.48761830428</v>
      </c>
      <c r="G31" s="174">
        <f>[1]生命表!$H32</f>
        <v>17025.146491833737</v>
      </c>
      <c r="H31" s="174">
        <f>[1]生命表!$I32</f>
        <v>273186.00999094319</v>
      </c>
      <c r="I31" s="174">
        <f>[1]生命表!$J32</f>
        <v>564978.35786091629</v>
      </c>
      <c r="J31" s="186">
        <f>[1]生命表!$K32</f>
        <v>9.0080193463830369</v>
      </c>
    </row>
    <row r="32" spans="1:10" ht="11.1" customHeight="1">
      <c r="A32" s="183">
        <v>85</v>
      </c>
      <c r="B32" s="183" t="s">
        <v>148</v>
      </c>
      <c r="C32" s="183">
        <v>89</v>
      </c>
      <c r="D32" s="175"/>
      <c r="E32" s="185">
        <f>[1]生命表!$F33</f>
        <v>0.43860480852135131</v>
      </c>
      <c r="F32" s="174">
        <f>[1]生命表!$G33</f>
        <v>45694.341126470543</v>
      </c>
      <c r="G32" s="174">
        <f>[1]生命表!$H33</f>
        <v>20041.75774028492</v>
      </c>
      <c r="H32" s="174">
        <f>[1]生命表!$I33</f>
        <v>178506.13031527094</v>
      </c>
      <c r="I32" s="174">
        <f>[1]生命表!$J33</f>
        <v>291792.34786997316</v>
      </c>
      <c r="J32" s="186">
        <f>[1]生命表!$K33</f>
        <v>6.3857436320695529</v>
      </c>
    </row>
    <row r="33" spans="1:10" ht="11.1" customHeight="1">
      <c r="A33" s="183">
        <v>90</v>
      </c>
      <c r="B33" s="183" t="s">
        <v>148</v>
      </c>
      <c r="C33" s="183">
        <v>94</v>
      </c>
      <c r="D33" s="175"/>
      <c r="E33" s="185">
        <f>[1]生命表!$F34</f>
        <v>0.63245073383335648</v>
      </c>
      <c r="F33" s="174">
        <f>[1]生命表!$G34</f>
        <v>25652.583386185623</v>
      </c>
      <c r="G33" s="174">
        <f>[1]生命表!$H34</f>
        <v>16223.995187314466</v>
      </c>
      <c r="H33" s="174">
        <f>[1]生命表!$I34</f>
        <v>84451.564249411706</v>
      </c>
      <c r="I33" s="174">
        <f>[1]生命表!$J34</f>
        <v>113286.21755470222</v>
      </c>
      <c r="J33" s="186">
        <f>[1]生命表!$K34</f>
        <v>4.4161718860529611</v>
      </c>
    </row>
    <row r="34" spans="1:10" ht="11.1" customHeight="1">
      <c r="A34" s="183">
        <v>95</v>
      </c>
      <c r="B34" s="183" t="s">
        <v>148</v>
      </c>
      <c r="C34" s="183">
        <v>99</v>
      </c>
      <c r="D34" s="187"/>
      <c r="E34" s="185">
        <f>[1]生命表!$F35</f>
        <v>0.80245454963511131</v>
      </c>
      <c r="F34" s="174">
        <f>[1]生命表!$G35</f>
        <v>9428.5881988711571</v>
      </c>
      <c r="G34" s="174">
        <f>[1]生命表!$H35</f>
        <v>7566.01349682008</v>
      </c>
      <c r="H34" s="174">
        <f>[1]生命表!$I35</f>
        <v>25514.41144511251</v>
      </c>
      <c r="I34" s="174">
        <f>[1]生命表!$J35</f>
        <v>28834.653305290518</v>
      </c>
      <c r="J34" s="186">
        <f>[1]生命表!$K35</f>
        <v>3.0582153655562943</v>
      </c>
    </row>
    <row r="35" spans="1:10" ht="11.1" customHeight="1">
      <c r="A35" s="183">
        <v>100</v>
      </c>
      <c r="B35" s="188" t="s">
        <v>8</v>
      </c>
      <c r="C35" s="188" t="s">
        <v>9</v>
      </c>
      <c r="D35" s="187" t="s">
        <v>10</v>
      </c>
      <c r="E35" s="185">
        <f>[1]生命表!$F36</f>
        <v>1</v>
      </c>
      <c r="F35" s="174">
        <f>[1]生命表!$G36</f>
        <v>1862.5747020510773</v>
      </c>
      <c r="G35" s="174">
        <f>[1]生命表!$H36</f>
        <v>1862.5747020510773</v>
      </c>
      <c r="H35" s="174">
        <f>[1]生命表!$I36</f>
        <v>3320.2418601780073</v>
      </c>
      <c r="I35" s="174">
        <f>[1]生命表!$J36</f>
        <v>3320.2418601780073</v>
      </c>
      <c r="J35" s="186">
        <f>[1]生命表!$K36</f>
        <v>1.7826086956521738</v>
      </c>
    </row>
    <row r="36" spans="1:10" s="182" customFormat="1" ht="21.95" customHeight="1">
      <c r="A36" s="181"/>
      <c r="B36" s="181"/>
      <c r="C36" s="181"/>
      <c r="D36" s="181"/>
      <c r="E36" s="331" t="s">
        <v>11</v>
      </c>
      <c r="F36" s="331"/>
      <c r="G36" s="331"/>
      <c r="H36" s="331"/>
      <c r="I36" s="331"/>
      <c r="J36" s="331"/>
    </row>
    <row r="37" spans="1:10" ht="11.25" customHeight="1">
      <c r="A37" s="183"/>
      <c r="B37" s="184">
        <v>0</v>
      </c>
      <c r="C37" s="183"/>
      <c r="D37" s="175" t="s">
        <v>12</v>
      </c>
      <c r="E37" s="189">
        <f>[2]生命表!$F7</f>
        <v>1.4406915319353786E-3</v>
      </c>
      <c r="F37" s="174">
        <f>[2]生命表!$G7</f>
        <v>100000</v>
      </c>
      <c r="G37" s="174">
        <f>[2]生命表!$H7</f>
        <v>144.06915319353786</v>
      </c>
      <c r="H37" s="174">
        <f>[2]生命表!$I7</f>
        <v>7665.706936589836</v>
      </c>
      <c r="I37" s="174">
        <f>[2]生命表!$J7</f>
        <v>8710188.2737999409</v>
      </c>
      <c r="J37" s="186">
        <f>[2]生命表!$K7</f>
        <v>87.101882737999404</v>
      </c>
    </row>
    <row r="38" spans="1:10" ht="11.1" customHeight="1">
      <c r="A38" s="183"/>
      <c r="B38" s="183" t="s">
        <v>13</v>
      </c>
      <c r="C38" s="183"/>
      <c r="D38" s="175"/>
      <c r="E38" s="189">
        <f>[2]生命表!$F8</f>
        <v>3.4923897824534755E-4</v>
      </c>
      <c r="F38" s="174">
        <f>[2]生命表!$G8</f>
        <v>99855.930846806456</v>
      </c>
      <c r="G38" s="174">
        <f>[2]生命表!$H8</f>
        <v>34.873583260676767</v>
      </c>
      <c r="H38" s="174">
        <f>[2]生命表!$I8</f>
        <v>8980.9056296208655</v>
      </c>
      <c r="I38" s="174">
        <f>[2]生命表!$J8</f>
        <v>8702522.5668633506</v>
      </c>
      <c r="J38" s="186">
        <f>[2]生命表!$K8</f>
        <v>87.15078306379506</v>
      </c>
    </row>
    <row r="39" spans="1:10" ht="11.1" customHeight="1">
      <c r="A39" s="183"/>
      <c r="B39" s="183" t="s">
        <v>14</v>
      </c>
      <c r="C39" s="183"/>
      <c r="D39" s="175" t="s">
        <v>15</v>
      </c>
      <c r="E39" s="189">
        <f>[2]生命表!$F9</f>
        <v>1.9268948550776877E-4</v>
      </c>
      <c r="F39" s="174">
        <f>[2]生命表!$G9</f>
        <v>99821.057263545779</v>
      </c>
      <c r="G39" s="174">
        <f>[2]生命表!$H9</f>
        <v>19.234468166954162</v>
      </c>
      <c r="H39" s="174">
        <f>[2]生命表!$I9</f>
        <v>8317.6200024551927</v>
      </c>
      <c r="I39" s="174">
        <f>[2]生命表!$J9</f>
        <v>8693541.6612337306</v>
      </c>
      <c r="J39" s="186">
        <f>[2]生命表!$K9</f>
        <v>87.091260096366213</v>
      </c>
    </row>
    <row r="40" spans="1:10" ht="11.1" customHeight="1">
      <c r="A40" s="183"/>
      <c r="B40" s="183" t="s">
        <v>16</v>
      </c>
      <c r="C40" s="183"/>
      <c r="D40" s="175"/>
      <c r="E40" s="189">
        <f>[2]生命表!$F10</f>
        <v>9.8729962533850024E-4</v>
      </c>
      <c r="F40" s="174">
        <f>[2]生命表!$G10</f>
        <v>99801.82279537883</v>
      </c>
      <c r="G40" s="174">
        <f>[2]生命表!$H10</f>
        <v>98.534302253976918</v>
      </c>
      <c r="H40" s="174">
        <f>[2]生命表!$I10</f>
        <v>24938.138911062961</v>
      </c>
      <c r="I40" s="174">
        <f>[2]生命表!$J10</f>
        <v>8685224.0412312746</v>
      </c>
      <c r="J40" s="186">
        <f>[2]生命表!$K10</f>
        <v>87.024703537112458</v>
      </c>
    </row>
    <row r="41" spans="1:10" ht="11.1" customHeight="1">
      <c r="A41" s="183"/>
      <c r="B41" s="183" t="s">
        <v>17</v>
      </c>
      <c r="C41" s="183"/>
      <c r="D41" s="175"/>
      <c r="E41" s="189">
        <f>[2]生命表!$F11</f>
        <v>1.2533282662169354E-3</v>
      </c>
      <c r="F41" s="174">
        <f>[2]生命表!$G11</f>
        <v>99703.288493124855</v>
      </c>
      <c r="G41" s="174">
        <f>[2]生命表!$H11</f>
        <v>124.96094970321509</v>
      </c>
      <c r="H41" s="174">
        <f>[2]生命表!$I11</f>
        <v>49820.404009136619</v>
      </c>
      <c r="I41" s="174">
        <f>[2]生命表!$J11</f>
        <v>8660285.9023202118</v>
      </c>
      <c r="J41" s="186">
        <f>[2]生命表!$K11</f>
        <v>86.860584371972749</v>
      </c>
    </row>
    <row r="42" spans="1:10" ht="14.45" customHeight="1">
      <c r="A42" s="183"/>
      <c r="B42" s="183" t="s">
        <v>18</v>
      </c>
      <c r="C42" s="183"/>
      <c r="D42" s="175" t="s">
        <v>19</v>
      </c>
      <c r="E42" s="189">
        <f>[2]生命表!$F12</f>
        <v>4.2167245657834806E-3</v>
      </c>
      <c r="F42" s="174">
        <f>[2]生命表!$G12</f>
        <v>100000</v>
      </c>
      <c r="G42" s="174">
        <f>[2]生命表!$H12</f>
        <v>421.67245657836611</v>
      </c>
      <c r="H42" s="174">
        <f>[2]生命表!$I12</f>
        <v>99722.775488865474</v>
      </c>
      <c r="I42" s="174">
        <f>[2]生命表!$J12</f>
        <v>8710188.2737999409</v>
      </c>
      <c r="J42" s="186">
        <f>[2]生命表!$K12</f>
        <v>87.101882737999404</v>
      </c>
    </row>
    <row r="43" spans="1:10" ht="11.1" customHeight="1">
      <c r="A43" s="183"/>
      <c r="B43" s="183" t="s">
        <v>20</v>
      </c>
      <c r="C43" s="183"/>
      <c r="D43" s="175"/>
      <c r="E43" s="189">
        <f>[2]生命表!$F13</f>
        <v>6.0725671777744049E-4</v>
      </c>
      <c r="F43" s="174">
        <f>[2]生命表!$G13</f>
        <v>99578.327543421634</v>
      </c>
      <c r="G43" s="174">
        <f>[2]生命表!$H13</f>
        <v>60.469608345782035</v>
      </c>
      <c r="H43" s="174">
        <f>[2]生命表!$I13</f>
        <v>99548.092739248736</v>
      </c>
      <c r="I43" s="174">
        <f>[2]生命表!$J13</f>
        <v>8610465.4983110763</v>
      </c>
      <c r="J43" s="186">
        <f>[2]生命表!$K13</f>
        <v>86.46927208690505</v>
      </c>
    </row>
    <row r="44" spans="1:10" ht="11.1" customHeight="1">
      <c r="A44" s="183"/>
      <c r="B44" s="183" t="s">
        <v>14</v>
      </c>
      <c r="C44" s="183"/>
      <c r="D44" s="175"/>
      <c r="E44" s="189">
        <f>[2]生命表!$F14</f>
        <v>1.4177358758063371E-4</v>
      </c>
      <c r="F44" s="174">
        <f>[2]生命表!$G14</f>
        <v>99517.857935075852</v>
      </c>
      <c r="G44" s="174">
        <f>[2]生命表!$H14</f>
        <v>14.109003747798852</v>
      </c>
      <c r="H44" s="174">
        <f>[2]生命表!$I14</f>
        <v>99510.803433201945</v>
      </c>
      <c r="I44" s="174">
        <f>[2]生命表!$J14</f>
        <v>8510917.4055718277</v>
      </c>
      <c r="J44" s="186">
        <f>[2]生命表!$K14</f>
        <v>85.521509226256043</v>
      </c>
    </row>
    <row r="45" spans="1:10" ht="11.1" customHeight="1">
      <c r="A45" s="183"/>
      <c r="B45" s="183" t="s">
        <v>16</v>
      </c>
      <c r="C45" s="183"/>
      <c r="D45" s="175"/>
      <c r="E45" s="189">
        <f>[2]生命表!$F15</f>
        <v>2.8494087476848553E-4</v>
      </c>
      <c r="F45" s="174">
        <f>[2]生命表!$G15</f>
        <v>99503.748931328053</v>
      </c>
      <c r="G45" s="174">
        <f>[2]生命表!$H15</f>
        <v>28.352685263234889</v>
      </c>
      <c r="H45" s="174">
        <f>[2]生命表!$I15</f>
        <v>99489.572588696436</v>
      </c>
      <c r="I45" s="174">
        <f>[2]生命表!$J15</f>
        <v>8411406.6021386255</v>
      </c>
      <c r="J45" s="186">
        <f>[2]生命表!$K15</f>
        <v>84.533564739793974</v>
      </c>
    </row>
    <row r="46" spans="1:10" ht="11.1" customHeight="1">
      <c r="A46" s="183"/>
      <c r="B46" s="183">
        <v>4</v>
      </c>
      <c r="C46" s="183"/>
      <c r="D46" s="175"/>
      <c r="E46" s="189">
        <f>[2]生命表!$F16</f>
        <v>0</v>
      </c>
      <c r="F46" s="174">
        <f>[2]生命表!$G16</f>
        <v>99475.396246064818</v>
      </c>
      <c r="G46" s="174">
        <f>[2]生命表!$H16</f>
        <v>0</v>
      </c>
      <c r="H46" s="174">
        <f>[2]生命表!$I16</f>
        <v>99475.396246064818</v>
      </c>
      <c r="I46" s="174">
        <f>[2]生命表!$J16</f>
        <v>8311917.0295499293</v>
      </c>
      <c r="J46" s="186">
        <f>[2]生命表!$K16</f>
        <v>83.557516161980033</v>
      </c>
    </row>
    <row r="47" spans="1:10" ht="14.45" customHeight="1">
      <c r="A47" s="183">
        <v>5</v>
      </c>
      <c r="B47" s="183" t="s">
        <v>21</v>
      </c>
      <c r="C47" s="183">
        <v>9</v>
      </c>
      <c r="D47" s="175"/>
      <c r="E47" s="189">
        <f>[2]生命表!$F17</f>
        <v>1.3678580710465481E-4</v>
      </c>
      <c r="F47" s="174">
        <f>[2]生命表!$G17</f>
        <v>99475.396246064818</v>
      </c>
      <c r="G47" s="174">
        <f>[2]生命表!$H17</f>
        <v>13.606822362577077</v>
      </c>
      <c r="H47" s="174">
        <f>[2]生命表!$I17</f>
        <v>497342.96417441766</v>
      </c>
      <c r="I47" s="174">
        <f>[2]生命表!$J17</f>
        <v>8212441.6333038639</v>
      </c>
      <c r="J47" s="186">
        <f>[2]生命表!$K17</f>
        <v>82.557516161980033</v>
      </c>
    </row>
    <row r="48" spans="1:10" ht="11.1" customHeight="1">
      <c r="A48" s="183">
        <v>10</v>
      </c>
      <c r="B48" s="183" t="s">
        <v>21</v>
      </c>
      <c r="C48" s="183">
        <v>14</v>
      </c>
      <c r="D48" s="175"/>
      <c r="E48" s="189">
        <f>[2]生命表!$F18</f>
        <v>1.3347036290591672E-4</v>
      </c>
      <c r="F48" s="174">
        <f>[2]生命表!$G18</f>
        <v>99461.789423702241</v>
      </c>
      <c r="G48" s="174">
        <f>[2]生命表!$H18</f>
        <v>13.275201129654306</v>
      </c>
      <c r="H48" s="174">
        <f>[2]生命表!$I18</f>
        <v>497283.06406415778</v>
      </c>
      <c r="I48" s="174">
        <f>[2]生命表!$J18</f>
        <v>7715098.6691294471</v>
      </c>
      <c r="J48" s="186">
        <f>[2]生命表!$K18</f>
        <v>77.568468392052679</v>
      </c>
    </row>
    <row r="49" spans="1:10" ht="11.1" customHeight="1">
      <c r="A49" s="183">
        <v>15</v>
      </c>
      <c r="B49" s="183" t="s">
        <v>21</v>
      </c>
      <c r="C49" s="183">
        <v>19</v>
      </c>
      <c r="D49" s="175"/>
      <c r="E49" s="189">
        <f>[2]生命表!$F19</f>
        <v>4.8940474779666555E-4</v>
      </c>
      <c r="F49" s="174">
        <f>[2]生命表!$G19</f>
        <v>99448.514222572587</v>
      </c>
      <c r="G49" s="174">
        <f>[2]生命表!$H19</f>
        <v>48.670575021853438</v>
      </c>
      <c r="H49" s="174">
        <f>[2]生命表!$I19</f>
        <v>497145.57199668471</v>
      </c>
      <c r="I49" s="174">
        <f>[2]生命表!$J19</f>
        <v>7217815.605065289</v>
      </c>
      <c r="J49" s="186">
        <f>[2]生命表!$K19</f>
        <v>72.578415690669075</v>
      </c>
    </row>
    <row r="50" spans="1:10" ht="11.1" customHeight="1">
      <c r="A50" s="183">
        <v>20</v>
      </c>
      <c r="B50" s="183" t="s">
        <v>21</v>
      </c>
      <c r="C50" s="183">
        <v>24</v>
      </c>
      <c r="D50" s="175"/>
      <c r="E50" s="189">
        <f>[2]生命表!$F20</f>
        <v>1.3252168102337587E-3</v>
      </c>
      <c r="F50" s="174">
        <f>[2]生命表!$G20</f>
        <v>99399.843647550733</v>
      </c>
      <c r="G50" s="174">
        <f>[2]生命表!$H20</f>
        <v>131.72634373634355</v>
      </c>
      <c r="H50" s="174">
        <f>[2]生命表!$I20</f>
        <v>496679.28639684507</v>
      </c>
      <c r="I50" s="174">
        <f>[2]生命表!$J20</f>
        <v>6720670.0330686038</v>
      </c>
      <c r="J50" s="186">
        <f>[2]生命表!$K20</f>
        <v>67.612480930036199</v>
      </c>
    </row>
    <row r="51" spans="1:10" ht="11.1" customHeight="1">
      <c r="A51" s="183">
        <v>25</v>
      </c>
      <c r="B51" s="183" t="s">
        <v>21</v>
      </c>
      <c r="C51" s="183">
        <v>29</v>
      </c>
      <c r="D51" s="175"/>
      <c r="E51" s="189">
        <f>[2]生命表!$F21</f>
        <v>9.4404795862155317E-4</v>
      </c>
      <c r="F51" s="174">
        <f>[2]生命表!$G21</f>
        <v>99268.11730381439</v>
      </c>
      <c r="G51" s="174">
        <f>[2]生命表!$H21</f>
        <v>93.713863496872364</v>
      </c>
      <c r="H51" s="174">
        <f>[2]生命表!$I21</f>
        <v>496111.78774464154</v>
      </c>
      <c r="I51" s="174">
        <f>[2]生命表!$J21</f>
        <v>6223990.7466717595</v>
      </c>
      <c r="J51" s="186">
        <f>[2]生命表!$K21</f>
        <v>62.698789054525584</v>
      </c>
    </row>
    <row r="52" spans="1:10" ht="14.45" customHeight="1">
      <c r="A52" s="183">
        <v>30</v>
      </c>
      <c r="B52" s="183" t="s">
        <v>21</v>
      </c>
      <c r="C52" s="183">
        <v>34</v>
      </c>
      <c r="D52" s="175"/>
      <c r="E52" s="189">
        <f>[2]生命表!$F22</f>
        <v>1.5937437781303801E-3</v>
      </c>
      <c r="F52" s="174">
        <f>[2]生命表!$G22</f>
        <v>99174.403440317517</v>
      </c>
      <c r="G52" s="174">
        <f>[2]生命表!$H22</f>
        <v>158.05858843280294</v>
      </c>
      <c r="H52" s="174">
        <f>[2]生命表!$I22</f>
        <v>495513.63652707636</v>
      </c>
      <c r="I52" s="174">
        <f>[2]生命表!$J22</f>
        <v>5727878.9589271182</v>
      </c>
      <c r="J52" s="186">
        <f>[2]生命表!$K22</f>
        <v>57.755617984373529</v>
      </c>
    </row>
    <row r="53" spans="1:10" ht="11.1" customHeight="1">
      <c r="A53" s="183">
        <v>35</v>
      </c>
      <c r="B53" s="183" t="s">
        <v>21</v>
      </c>
      <c r="C53" s="183">
        <v>39</v>
      </c>
      <c r="D53" s="175"/>
      <c r="E53" s="189">
        <f>[2]生命表!$F23</f>
        <v>2.7287382445867355E-3</v>
      </c>
      <c r="F53" s="174">
        <f>[2]生命表!$G23</f>
        <v>99016.344851884714</v>
      </c>
      <c r="G53" s="174">
        <f>[2]生命表!$H23</f>
        <v>270.18968703653081</v>
      </c>
      <c r="H53" s="174">
        <f>[2]生命表!$I23</f>
        <v>494462.0630503837</v>
      </c>
      <c r="I53" s="174">
        <f>[2]生命表!$J23</f>
        <v>5232365.3224000428</v>
      </c>
      <c r="J53" s="186">
        <f>[2]生命表!$K23</f>
        <v>52.843450545735308</v>
      </c>
    </row>
    <row r="54" spans="1:10" ht="11.1" customHeight="1">
      <c r="A54" s="183">
        <v>40</v>
      </c>
      <c r="B54" s="183" t="s">
        <v>21</v>
      </c>
      <c r="C54" s="183">
        <v>44</v>
      </c>
      <c r="D54" s="175"/>
      <c r="E54" s="189">
        <f>[2]生命表!$F24</f>
        <v>4.3136973664317747E-3</v>
      </c>
      <c r="F54" s="174">
        <f>[2]生命表!$G24</f>
        <v>98746.155164848184</v>
      </c>
      <c r="G54" s="174">
        <f>[2]生命表!$H24</f>
        <v>425.96102947986219</v>
      </c>
      <c r="H54" s="174">
        <f>[2]生命表!$I24</f>
        <v>492727.17776259175</v>
      </c>
      <c r="I54" s="174">
        <f>[2]生命表!$J24</f>
        <v>4737903.25934966</v>
      </c>
      <c r="J54" s="186">
        <f>[2]生命表!$K24</f>
        <v>47.980635311219352</v>
      </c>
    </row>
    <row r="55" spans="1:10" ht="11.1" customHeight="1">
      <c r="A55" s="183">
        <v>45</v>
      </c>
      <c r="B55" s="183" t="s">
        <v>21</v>
      </c>
      <c r="C55" s="183">
        <v>49</v>
      </c>
      <c r="D55" s="175"/>
      <c r="E55" s="189">
        <f>[2]生命表!$F25</f>
        <v>5.7409502680774516E-3</v>
      </c>
      <c r="F55" s="174">
        <f>[2]生命表!$G25</f>
        <v>98320.194135368321</v>
      </c>
      <c r="G55" s="174">
        <f>[2]生命表!$H25</f>
        <v>564.45134487886389</v>
      </c>
      <c r="H55" s="174">
        <f>[2]生命表!$I25</f>
        <v>490284.50018461701</v>
      </c>
      <c r="I55" s="174">
        <f>[2]生命表!$J25</f>
        <v>4245176.0815870669</v>
      </c>
      <c r="J55" s="186">
        <f>[2]生命表!$K25</f>
        <v>43.177051458444659</v>
      </c>
    </row>
    <row r="56" spans="1:10" ht="11.1" customHeight="1">
      <c r="A56" s="183">
        <v>50</v>
      </c>
      <c r="B56" s="183" t="s">
        <v>21</v>
      </c>
      <c r="C56" s="183">
        <v>54</v>
      </c>
      <c r="D56" s="175"/>
      <c r="E56" s="189">
        <f>[2]生命表!$F26</f>
        <v>9.0052899217856995E-3</v>
      </c>
      <c r="F56" s="174">
        <f>[2]生命表!$G26</f>
        <v>97755.742790489458</v>
      </c>
      <c r="G56" s="174">
        <f>[2]生命表!$H26</f>
        <v>880.31880534786615</v>
      </c>
      <c r="H56" s="174">
        <f>[2]生命表!$I26</f>
        <v>486746.98291600402</v>
      </c>
      <c r="I56" s="174">
        <f>[2]生命表!$J26</f>
        <v>3754891.5814024494</v>
      </c>
      <c r="J56" s="186">
        <f>[2]生命表!$K26</f>
        <v>38.410956473932686</v>
      </c>
    </row>
    <row r="57" spans="1:10" ht="14.45" customHeight="1">
      <c r="A57" s="183">
        <v>55</v>
      </c>
      <c r="B57" s="183" t="s">
        <v>21</v>
      </c>
      <c r="C57" s="183">
        <v>59</v>
      </c>
      <c r="D57" s="175"/>
      <c r="E57" s="189">
        <f>[2]生命表!$F27</f>
        <v>1.4160913859624116E-2</v>
      </c>
      <c r="F57" s="174">
        <f>[2]生命表!$G27</f>
        <v>96875.423985141591</v>
      </c>
      <c r="G57" s="174">
        <f>[2]生命表!$H27</f>
        <v>1371.8445341681509</v>
      </c>
      <c r="H57" s="174">
        <f>[2]生命表!$I27</f>
        <v>481145.2821779009</v>
      </c>
      <c r="I57" s="174">
        <f>[2]生命表!$J27</f>
        <v>3268144.5984864454</v>
      </c>
      <c r="J57" s="186">
        <f>[2]生命表!$K27</f>
        <v>33.735538530264414</v>
      </c>
    </row>
    <row r="58" spans="1:10" ht="11.1" customHeight="1">
      <c r="A58" s="183">
        <v>60</v>
      </c>
      <c r="B58" s="183" t="s">
        <v>21</v>
      </c>
      <c r="C58" s="183">
        <v>64</v>
      </c>
      <c r="D58" s="175"/>
      <c r="E58" s="189">
        <f>[2]生命表!$F28</f>
        <v>1.9141154620674519E-2</v>
      </c>
      <c r="F58" s="174">
        <f>[2]生命表!$G28</f>
        <v>95503.579450973441</v>
      </c>
      <c r="G58" s="174">
        <f>[2]生命表!$H28</f>
        <v>1828.048781098958</v>
      </c>
      <c r="H58" s="174">
        <f>[2]生命表!$I28</f>
        <v>473232.5011260779</v>
      </c>
      <c r="I58" s="174">
        <f>[2]生命表!$J28</f>
        <v>2786999.3163085445</v>
      </c>
      <c r="J58" s="186">
        <f>[2]生命表!$K28</f>
        <v>29.182145133515593</v>
      </c>
    </row>
    <row r="59" spans="1:10" ht="11.1" customHeight="1">
      <c r="A59" s="183">
        <v>65</v>
      </c>
      <c r="B59" s="183" t="s">
        <v>21</v>
      </c>
      <c r="C59" s="183">
        <v>69</v>
      </c>
      <c r="D59" s="175"/>
      <c r="E59" s="189">
        <f>[2]生命表!$F29</f>
        <v>2.9042830287888902E-2</v>
      </c>
      <c r="F59" s="174">
        <f>[2]生命表!$G29</f>
        <v>93675.530669874483</v>
      </c>
      <c r="G59" s="174">
        <f>[2]生命表!$H29</f>
        <v>2720.6025393730961</v>
      </c>
      <c r="H59" s="174">
        <f>[2]生命表!$I29</f>
        <v>462027.31607324479</v>
      </c>
      <c r="I59" s="174">
        <f>[2]生命表!$J29</f>
        <v>2313766.8151824665</v>
      </c>
      <c r="J59" s="186">
        <f>[2]生命表!$K29</f>
        <v>24.69979938876995</v>
      </c>
    </row>
    <row r="60" spans="1:10" ht="11.1" customHeight="1">
      <c r="A60" s="183">
        <v>70</v>
      </c>
      <c r="B60" s="183" t="s">
        <v>21</v>
      </c>
      <c r="C60" s="183">
        <v>74</v>
      </c>
      <c r="D60" s="175"/>
      <c r="E60" s="189">
        <f>[2]生命表!$F30</f>
        <v>4.3599328790999724E-2</v>
      </c>
      <c r="F60" s="174">
        <f>[2]生命表!$G30</f>
        <v>90954.928130501386</v>
      </c>
      <c r="G60" s="174">
        <f>[2]生命表!$H30</f>
        <v>3965.5738167234813</v>
      </c>
      <c r="H60" s="174">
        <f>[2]生命表!$I30</f>
        <v>445729.13659703772</v>
      </c>
      <c r="I60" s="174">
        <f>[2]生命表!$J30</f>
        <v>1851739.4991092219</v>
      </c>
      <c r="J60" s="186">
        <f>[2]生命表!$K30</f>
        <v>20.358869356175635</v>
      </c>
    </row>
    <row r="61" spans="1:10" ht="11.1" customHeight="1">
      <c r="A61" s="183">
        <v>75</v>
      </c>
      <c r="B61" s="183" t="s">
        <v>21</v>
      </c>
      <c r="C61" s="183">
        <v>79</v>
      </c>
      <c r="D61" s="175"/>
      <c r="E61" s="189">
        <f>[2]生命表!$F31</f>
        <v>7.7352770976443608E-2</v>
      </c>
      <c r="F61" s="174">
        <f>[2]生命表!$G31</f>
        <v>86989.354313777905</v>
      </c>
      <c r="G61" s="174">
        <f>[2]生命表!$H31</f>
        <v>6728.8676016223762</v>
      </c>
      <c r="H61" s="174">
        <f>[2]生命表!$I31</f>
        <v>419716.01369522628</v>
      </c>
      <c r="I61" s="174">
        <f>[2]生命表!$J31</f>
        <v>1406010.3625121841</v>
      </c>
      <c r="J61" s="186">
        <f>[2]生命表!$K31</f>
        <v>16.163016424292408</v>
      </c>
    </row>
    <row r="62" spans="1:10" ht="14.45" customHeight="1">
      <c r="A62" s="175">
        <v>80</v>
      </c>
      <c r="B62" s="175" t="s">
        <v>21</v>
      </c>
      <c r="C62" s="175">
        <v>84</v>
      </c>
      <c r="D62" s="175"/>
      <c r="E62" s="189">
        <f>[2]生命表!$F32</f>
        <v>0.13902185014586632</v>
      </c>
      <c r="F62" s="174">
        <f>[2]生命表!$G32</f>
        <v>80260.486712155529</v>
      </c>
      <c r="G62" s="174">
        <f>[2]生命表!$H32</f>
        <v>11157.96135633158</v>
      </c>
      <c r="H62" s="174">
        <f>[2]生命表!$I32</f>
        <v>376107.82771864947</v>
      </c>
      <c r="I62" s="174">
        <f>[2]生命表!$J32</f>
        <v>986294.34881695779</v>
      </c>
      <c r="J62" s="186">
        <f>[2]生命表!$K32</f>
        <v>12.288666431268757</v>
      </c>
    </row>
    <row r="63" spans="1:10" ht="11.1" customHeight="1">
      <c r="A63" s="175">
        <v>85</v>
      </c>
      <c r="B63" s="175" t="s">
        <v>21</v>
      </c>
      <c r="C63" s="175">
        <v>89</v>
      </c>
      <c r="D63" s="175"/>
      <c r="E63" s="189">
        <f>[2]生命表!$F33</f>
        <v>0.26073795574595482</v>
      </c>
      <c r="F63" s="174">
        <f>[2]生命表!$G33</f>
        <v>69102.525355823949</v>
      </c>
      <c r="G63" s="174">
        <f>[2]生命表!$H33</f>
        <v>18017.651198160544</v>
      </c>
      <c r="H63" s="174">
        <f>[2]生命表!$I33</f>
        <v>303863.48645022151</v>
      </c>
      <c r="I63" s="174">
        <f>[2]生命表!$J33</f>
        <v>610186.52109830838</v>
      </c>
      <c r="J63" s="186">
        <f>[2]生命表!$K33</f>
        <v>8.8301623993671008</v>
      </c>
    </row>
    <row r="64" spans="1:10" ht="11.1" customHeight="1">
      <c r="A64" s="175">
        <v>90</v>
      </c>
      <c r="B64" s="175" t="s">
        <v>21</v>
      </c>
      <c r="C64" s="175">
        <v>94</v>
      </c>
      <c r="D64" s="175"/>
      <c r="E64" s="189">
        <f>[2]生命表!$F34</f>
        <v>0.458650679754253</v>
      </c>
      <c r="F64" s="174">
        <f>[2]生命表!$G34</f>
        <v>51084.874157663406</v>
      </c>
      <c r="G64" s="174">
        <f>[2]生命表!$H34</f>
        <v>23430.112257572793</v>
      </c>
      <c r="H64" s="174">
        <f>[2]生命表!$I34</f>
        <v>197797.07951321418</v>
      </c>
      <c r="I64" s="174">
        <f>[2]生命表!$J34</f>
        <v>306323.03464808688</v>
      </c>
      <c r="J64" s="186">
        <f>[2]生命表!$K34</f>
        <v>5.9963548838875704</v>
      </c>
    </row>
    <row r="65" spans="1:10" ht="11.1" customHeight="1">
      <c r="A65" s="183">
        <v>95</v>
      </c>
      <c r="B65" s="183" t="s">
        <v>35</v>
      </c>
      <c r="C65" s="183">
        <v>99</v>
      </c>
      <c r="D65" s="187"/>
      <c r="E65" s="189">
        <f>[2]生命表!$F35</f>
        <v>0.69325551899937443</v>
      </c>
      <c r="F65" s="174">
        <f>[2]生命表!$G35</f>
        <v>27654.761900090612</v>
      </c>
      <c r="G65" s="174">
        <f>[2]生命表!$H35</f>
        <v>19171.816313851443</v>
      </c>
      <c r="H65" s="174">
        <f>[2]生命表!$I35</f>
        <v>86120.206792806071</v>
      </c>
      <c r="I65" s="174">
        <f>[2]生命表!$J35</f>
        <v>108525.9551348727</v>
      </c>
      <c r="J65" s="186">
        <f>[2]生命表!$K35</f>
        <v>3.924313488105537</v>
      </c>
    </row>
    <row r="66" spans="1:10" ht="11.1" customHeight="1">
      <c r="A66" s="190">
        <v>100</v>
      </c>
      <c r="B66" s="191" t="s">
        <v>8</v>
      </c>
      <c r="C66" s="191" t="s">
        <v>9</v>
      </c>
      <c r="D66" s="192" t="s">
        <v>10</v>
      </c>
      <c r="E66" s="193">
        <f>[2]生命表!$F36</f>
        <v>1</v>
      </c>
      <c r="F66" s="194">
        <f>[2]生命表!$G36</f>
        <v>8482.9455862391678</v>
      </c>
      <c r="G66" s="194">
        <f>[2]生命表!$H36</f>
        <v>8482.9455862391678</v>
      </c>
      <c r="H66" s="194">
        <f>[2]生命表!$I36</f>
        <v>22405.748342066629</v>
      </c>
      <c r="I66" s="194">
        <f>[2]生命表!$J36</f>
        <v>22405.748342066629</v>
      </c>
      <c r="J66" s="195">
        <f>[2]生命表!$K36</f>
        <v>2.6412698412698412</v>
      </c>
    </row>
    <row r="67" spans="1:10" ht="10.5" customHeight="1">
      <c r="A67" s="196"/>
      <c r="B67" s="196"/>
      <c r="C67" s="196"/>
      <c r="D67" s="196"/>
      <c r="E67" s="196"/>
      <c r="F67" s="196"/>
      <c r="G67" s="196"/>
      <c r="H67" s="196"/>
      <c r="I67" s="196"/>
      <c r="J67" s="196"/>
    </row>
  </sheetData>
  <sheetProtection sheet="1" objects="1" scenarios="1"/>
  <mergeCells count="4">
    <mergeCell ref="A3:D4"/>
    <mergeCell ref="H3:I3"/>
    <mergeCell ref="E5:J5"/>
    <mergeCell ref="E36:J36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'2　年次別全国・北海道・札幌市平均寿命'!Print_Area</vt:lpstr>
      <vt:lpstr>'3　年次別特定年齢までの生存割合'!Print_Area</vt:lpstr>
      <vt:lpstr>'4　特定死因除去の延び'!Print_Area</vt:lpstr>
      <vt:lpstr>'5　区別平均寿命'!Print_Area</vt:lpstr>
      <vt:lpstr>'6 生命表'!Print_Area</vt:lpstr>
    </vt:vector>
  </TitlesOfParts>
  <Company>札幌市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札幌市簡易生命表（平成17年）</dc:title>
  <dc:creator>企画部統計課</dc:creator>
  <cp:lastModifiedBy>115.矢口　直樹</cp:lastModifiedBy>
  <cp:lastPrinted>2020-11-11T07:39:10Z</cp:lastPrinted>
  <dcterms:created xsi:type="dcterms:W3CDTF">2006-07-07T02:34:06Z</dcterms:created>
  <dcterms:modified xsi:type="dcterms:W3CDTF">2020-11-11T07:42:06Z</dcterms:modified>
</cp:coreProperties>
</file>