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" windowWidth="10830" windowHeight="10050" activeTab="1"/>
  </bookViews>
  <sheets>
    <sheet name="1(1) 個別集団指導件数" sheetId="1" r:id="rId1"/>
    <sheet name="1(2) 集団指導内訳" sheetId="2" r:id="rId2"/>
    <sheet name="2(1)(2)(3) 特定給食施設等指導状況" sheetId="3" r:id="rId3"/>
  </sheets>
  <definedNames>
    <definedName name="_xlnm.Print_Area" localSheetId="1">'1(2) 集団指導内訳'!$A$1:$AA$28</definedName>
  </definedNames>
  <calcPr fullCalcOnLoad="1"/>
</workbook>
</file>

<file path=xl/sharedStrings.xml><?xml version="1.0" encoding="utf-8"?>
<sst xmlns="http://schemas.openxmlformats.org/spreadsheetml/2006/main" count="167" uniqueCount="104">
  <si>
    <t>母　　　　　子</t>
  </si>
  <si>
    <t>総　　　　　数</t>
  </si>
  <si>
    <t>回　数</t>
  </si>
  <si>
    <t>その他の疾患</t>
  </si>
  <si>
    <t>一　　般　　指　　導</t>
  </si>
  <si>
    <t>集　団　指　導</t>
  </si>
  <si>
    <t>保健所</t>
  </si>
  <si>
    <t>地　区　組　織</t>
  </si>
  <si>
    <t>北</t>
  </si>
  <si>
    <t>東</t>
  </si>
  <si>
    <t>南</t>
  </si>
  <si>
    <t>西</t>
  </si>
  <si>
    <t>区　　　　　　　　　　分</t>
  </si>
  <si>
    <t>総　　数</t>
  </si>
  <si>
    <t>中　　央</t>
  </si>
  <si>
    <t>白　　石</t>
  </si>
  <si>
    <t>厚　　別</t>
  </si>
  <si>
    <t>豊　　平</t>
  </si>
  <si>
    <t>清　　田</t>
  </si>
  <si>
    <t>手　　稲</t>
  </si>
  <si>
    <t>保　健　所</t>
  </si>
  <si>
    <t>回 数</t>
  </si>
  <si>
    <t>総　　　　　　　数</t>
  </si>
  <si>
    <t>母子</t>
  </si>
  <si>
    <t>離乳期講習会</t>
  </si>
  <si>
    <t>母親教室</t>
  </si>
  <si>
    <t>母と子の栄養講習会</t>
  </si>
  <si>
    <t>糖尿病</t>
  </si>
  <si>
    <t>高血圧</t>
  </si>
  <si>
    <t>その他の疾病</t>
  </si>
  <si>
    <t>栄養講習会</t>
  </si>
  <si>
    <t>高齢者対象の講習会</t>
  </si>
  <si>
    <t>(再掲)
電話相談</t>
  </si>
  <si>
    <t>個　別　指　導</t>
  </si>
  <si>
    <t>生活習慣病関連疾患</t>
  </si>
  <si>
    <t>骨粗鬆症</t>
  </si>
  <si>
    <t>その他母子定期教室</t>
  </si>
  <si>
    <t>地区組織</t>
  </si>
  <si>
    <t>母子対象事業</t>
  </si>
  <si>
    <t>成人対象事業</t>
  </si>
  <si>
    <t>高齢者対象事業</t>
  </si>
  <si>
    <t>食生活改善展</t>
  </si>
  <si>
    <t>地区組織育成</t>
  </si>
  <si>
    <t>その他・協力事業</t>
  </si>
  <si>
    <t xml:space="preserve">集　団　指　導 </t>
  </si>
  <si>
    <t xml:space="preserve">  (1)　個別及び集団指導件数</t>
  </si>
  <si>
    <t>（2）　集団指導内訳</t>
  </si>
  <si>
    <t>§9 栄養改善指導実施状況</t>
  </si>
  <si>
    <t>1　栄養指導状況</t>
  </si>
  <si>
    <t>生活習慣病</t>
  </si>
  <si>
    <t>関連疾患</t>
  </si>
  <si>
    <t>集　団　指　導  1)</t>
  </si>
  <si>
    <t>手　　　稲</t>
  </si>
  <si>
    <t>清　　　田</t>
  </si>
  <si>
    <t>豊　　　平</t>
  </si>
  <si>
    <t>厚　　　別</t>
  </si>
  <si>
    <t>白　　　石</t>
  </si>
  <si>
    <t>中　　　央</t>
  </si>
  <si>
    <t>総　　　数</t>
  </si>
  <si>
    <t>区　　　分</t>
  </si>
  <si>
    <t>訪問
指導</t>
  </si>
  <si>
    <t>個別
指導</t>
  </si>
  <si>
    <t>食事
診断</t>
  </si>
  <si>
    <t>資料　保健所健康企画課</t>
  </si>
  <si>
    <t>資料　保健所健康企画課</t>
  </si>
  <si>
    <t>人 員</t>
  </si>
  <si>
    <t>一般</t>
  </si>
  <si>
    <t>2　特定給食施設等指導状況</t>
  </si>
  <si>
    <t xml:space="preserve">  (1)　個別指導状況</t>
  </si>
  <si>
    <t>　</t>
  </si>
  <si>
    <t>総　数</t>
  </si>
  <si>
    <t>学　校</t>
  </si>
  <si>
    <t>病　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</si>
  <si>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</si>
  <si>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</si>
  <si>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</si>
  <si>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</si>
  <si>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</si>
  <si>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</si>
  <si>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</si>
  <si>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一般給食センター</t>
  </si>
  <si>
    <t>その他</t>
  </si>
  <si>
    <t>総　　　　　　　　　　数</t>
  </si>
  <si>
    <t>特定給食施設</t>
  </si>
  <si>
    <t>1回100食以上又は
1日250食以上</t>
  </si>
  <si>
    <t>その他の給食施設</t>
  </si>
  <si>
    <t xml:space="preserve">  (2)　集団指導状況</t>
  </si>
  <si>
    <t xml:space="preserve"> </t>
  </si>
  <si>
    <t>給食管理施設指導</t>
  </si>
  <si>
    <t>開催回数</t>
  </si>
  <si>
    <t>指導施設延数</t>
  </si>
  <si>
    <t>喫食者への
栄養・運動指導</t>
  </si>
  <si>
    <t>指導回数</t>
  </si>
  <si>
    <t>指導延人員</t>
  </si>
  <si>
    <t>区分</t>
  </si>
  <si>
    <t>加工食品の栄養成分表示・特別用途食品</t>
  </si>
  <si>
    <t>指導延数</t>
  </si>
  <si>
    <t xml:space="preserve"> </t>
  </si>
  <si>
    <t>件</t>
  </si>
  <si>
    <t>1回100食未満又は
1日250食未満</t>
  </si>
  <si>
    <t>脂質異常症</t>
  </si>
  <si>
    <t>1)　一般指導の集団には健康フェア・パネル展及び「食育月間」等の啓発を含む。</t>
  </si>
  <si>
    <t xml:space="preserve">  (3)　栄養成分表示等・特別用途食品・誇大表示の禁止等相談状況</t>
  </si>
  <si>
    <t>平成30年度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</si>
</sst>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;_ * \-#,##0_ ;&quot;-&quot;;_ @_ "/>
    <numFmt numFmtId="186" formatCode="\1\)\ #,##0;_ * \-#,##0_ ;&quot;-&quot;;_ @_ "/>
    <numFmt numFmtId="187" formatCode="\2\)\ #,##0;_ * \-#,##0_ ;&quot;-&quot;;_ @_ "/>
    <numFmt numFmtId="188" formatCode="\2\)\ \ #,##0;_ * \-#,##0_ ;&quot;-&quot;;_ @_ "/>
    <numFmt numFmtId="189" formatCode="\1\)\ \ #,##0;_ * \-#,##0_ ;&quot;-&quot;;_ @_ "/>
  </numFmts>
  <fonts count="5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38" fontId="1" fillId="0" borderId="0" xfId="49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38" fontId="1" fillId="0" borderId="0" xfId="49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38" fontId="3" fillId="0" borderId="10" xfId="49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38" fontId="1" fillId="0" borderId="0" xfId="49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185" fontId="0" fillId="0" borderId="19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distributed" textRotation="255"/>
    </xf>
    <xf numFmtId="0" fontId="7" fillId="0" borderId="23" xfId="0" applyFont="1" applyFill="1" applyBorder="1" applyAlignment="1">
      <alignment horizontal="center" vertical="distributed" textRotation="255" wrapText="1"/>
    </xf>
    <xf numFmtId="0" fontId="7" fillId="0" borderId="24" xfId="0" applyFont="1" applyFill="1" applyBorder="1" applyAlignment="1">
      <alignment horizontal="center" vertical="distributed" textRotation="255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distributed" textRotation="255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26" xfId="0" applyFont="1" applyFill="1" applyBorder="1" applyAlignment="1">
      <alignment horizontal="center" vertical="distributed" textRotation="255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34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vertical="center"/>
    </xf>
    <xf numFmtId="38" fontId="10" fillId="0" borderId="16" xfId="49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41" fontId="1" fillId="0" borderId="0" xfId="0" applyNumberFormat="1" applyFont="1" applyFill="1" applyAlignment="1">
      <alignment/>
    </xf>
    <xf numFmtId="0" fontId="12" fillId="0" borderId="33" xfId="0" applyFont="1" applyFill="1" applyBorder="1" applyAlignment="1">
      <alignment horizontal="center" vertical="center"/>
    </xf>
    <xf numFmtId="185" fontId="13" fillId="0" borderId="36" xfId="0" applyNumberFormat="1" applyFont="1" applyFill="1" applyBorder="1" applyAlignment="1">
      <alignment vertical="center"/>
    </xf>
    <xf numFmtId="185" fontId="0" fillId="0" borderId="11" xfId="0" applyNumberFormat="1" applyFont="1" applyFill="1" applyBorder="1" applyAlignment="1">
      <alignment vertical="center"/>
    </xf>
    <xf numFmtId="185" fontId="1" fillId="0" borderId="23" xfId="0" applyNumberFormat="1" applyFont="1" applyFill="1" applyBorder="1" applyAlignment="1">
      <alignment vertical="center"/>
    </xf>
    <xf numFmtId="38" fontId="1" fillId="0" borderId="23" xfId="49" applyFont="1" applyFill="1" applyBorder="1" applyAlignment="1">
      <alignment vertical="center"/>
    </xf>
    <xf numFmtId="185" fontId="1" fillId="0" borderId="14" xfId="0" applyNumberFormat="1" applyFont="1" applyFill="1" applyBorder="1" applyAlignment="1">
      <alignment vertical="center"/>
    </xf>
    <xf numFmtId="185" fontId="1" fillId="0" borderId="24" xfId="0" applyNumberFormat="1" applyFont="1" applyFill="1" applyBorder="1" applyAlignment="1">
      <alignment vertical="center"/>
    </xf>
    <xf numFmtId="0" fontId="1" fillId="0" borderId="23" xfId="58" applyNumberFormat="1" applyFont="1" applyFill="1" applyBorder="1" applyAlignment="1">
      <alignment vertical="center"/>
    </xf>
    <xf numFmtId="185" fontId="1" fillId="0" borderId="36" xfId="0" applyNumberFormat="1" applyFont="1" applyFill="1" applyBorder="1" applyAlignment="1">
      <alignment horizontal="right" vertical="center"/>
    </xf>
    <xf numFmtId="185" fontId="1" fillId="0" borderId="34" xfId="0" applyNumberFormat="1" applyFont="1" applyFill="1" applyBorder="1" applyAlignment="1">
      <alignment horizontal="right" vertical="center"/>
    </xf>
    <xf numFmtId="41" fontId="1" fillId="0" borderId="36" xfId="49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vertical="center"/>
    </xf>
    <xf numFmtId="185" fontId="1" fillId="0" borderId="36" xfId="0" applyNumberFormat="1" applyFont="1" applyFill="1" applyBorder="1" applyAlignment="1">
      <alignment vertical="center"/>
    </xf>
    <xf numFmtId="185" fontId="1" fillId="0" borderId="33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41" fontId="0" fillId="0" borderId="37" xfId="0" applyNumberFormat="1" applyFont="1" applyFill="1" applyBorder="1" applyAlignment="1">
      <alignment vertical="center"/>
    </xf>
    <xf numFmtId="41" fontId="1" fillId="0" borderId="37" xfId="0" applyNumberFormat="1" applyFont="1" applyFill="1" applyBorder="1" applyAlignment="1">
      <alignment vertical="center"/>
    </xf>
    <xf numFmtId="41" fontId="1" fillId="0" borderId="37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1" fontId="1" fillId="33" borderId="37" xfId="0" applyNumberFormat="1" applyFont="1" applyFill="1" applyBorder="1" applyAlignment="1">
      <alignment vertical="center"/>
    </xf>
    <xf numFmtId="0" fontId="1" fillId="33" borderId="0" xfId="0" applyFont="1" applyFill="1" applyAlignment="1">
      <alignment/>
    </xf>
    <xf numFmtId="38" fontId="1" fillId="33" borderId="0" xfId="49" applyFont="1" applyFill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38" fontId="3" fillId="33" borderId="10" xfId="49" applyFont="1" applyFill="1" applyBorder="1" applyAlignment="1">
      <alignment horizontal="center" vertical="center" shrinkToFit="1"/>
    </xf>
    <xf numFmtId="0" fontId="1" fillId="33" borderId="0" xfId="0" applyFont="1" applyFill="1" applyAlignment="1">
      <alignment/>
    </xf>
    <xf numFmtId="38" fontId="1" fillId="33" borderId="0" xfId="49" applyFont="1" applyFill="1" applyAlignment="1">
      <alignment/>
    </xf>
    <xf numFmtId="185" fontId="0" fillId="0" borderId="2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vertical="center" wrapText="1"/>
    </xf>
    <xf numFmtId="185" fontId="0" fillId="0" borderId="31" xfId="0" applyNumberFormat="1" applyFont="1" applyFill="1" applyBorder="1" applyAlignment="1">
      <alignment vertical="center"/>
    </xf>
    <xf numFmtId="185" fontId="1" fillId="0" borderId="33" xfId="0" applyNumberFormat="1" applyFont="1" applyFill="1" applyBorder="1" applyAlignment="1">
      <alignment horizontal="right" vertical="center"/>
    </xf>
    <xf numFmtId="185" fontId="1" fillId="0" borderId="34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wrapText="1"/>
    </xf>
    <xf numFmtId="185" fontId="1" fillId="0" borderId="23" xfId="0" applyNumberFormat="1" applyFont="1" applyFill="1" applyBorder="1" applyAlignment="1">
      <alignment horizontal="right" vertical="center"/>
    </xf>
    <xf numFmtId="41" fontId="1" fillId="0" borderId="36" xfId="0" applyNumberFormat="1" applyFont="1" applyFill="1" applyBorder="1" applyAlignment="1">
      <alignment horizontal="right" vertical="center"/>
    </xf>
    <xf numFmtId="41" fontId="1" fillId="0" borderId="36" xfId="49" applyNumberFormat="1" applyFont="1" applyFill="1" applyBorder="1" applyAlignment="1">
      <alignment horizontal="right" vertical="center"/>
    </xf>
    <xf numFmtId="185" fontId="1" fillId="0" borderId="24" xfId="0" applyNumberFormat="1" applyFont="1" applyFill="1" applyBorder="1" applyAlignment="1">
      <alignment horizontal="right" vertical="center"/>
    </xf>
    <xf numFmtId="3" fontId="1" fillId="0" borderId="23" xfId="49" applyNumberFormat="1" applyFont="1" applyFill="1" applyBorder="1" applyAlignment="1">
      <alignment vertical="center"/>
    </xf>
    <xf numFmtId="185" fontId="1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85" fontId="0" fillId="0" borderId="10" xfId="0" applyNumberFormat="1" applyFont="1" applyFill="1" applyBorder="1" applyAlignment="1">
      <alignment vertical="center"/>
    </xf>
    <xf numFmtId="185" fontId="0" fillId="0" borderId="18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31" xfId="0" applyNumberFormat="1" applyFont="1" applyFill="1" applyBorder="1" applyAlignment="1">
      <alignment vertical="center"/>
    </xf>
    <xf numFmtId="185" fontId="0" fillId="0" borderId="11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vertical="center"/>
    </xf>
    <xf numFmtId="185" fontId="0" fillId="0" borderId="14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right" vertical="center"/>
    </xf>
    <xf numFmtId="185" fontId="0" fillId="0" borderId="24" xfId="0" applyNumberFormat="1" applyFont="1" applyFill="1" applyBorder="1" applyAlignment="1">
      <alignment horizontal="right" vertical="center"/>
    </xf>
    <xf numFmtId="185" fontId="0" fillId="0" borderId="3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85" fontId="0" fillId="0" borderId="19" xfId="0" applyNumberFormat="1" applyFont="1" applyFill="1" applyBorder="1" applyAlignment="1">
      <alignment vertical="center" shrinkToFit="1"/>
    </xf>
    <xf numFmtId="38" fontId="1" fillId="0" borderId="23" xfId="49" applyFont="1" applyFill="1" applyBorder="1" applyAlignment="1">
      <alignment vertical="center" shrinkToFit="1"/>
    </xf>
    <xf numFmtId="185" fontId="0" fillId="0" borderId="23" xfId="0" applyNumberFormat="1" applyFont="1" applyFill="1" applyBorder="1" applyAlignment="1">
      <alignment vertical="center" shrinkToFit="1"/>
    </xf>
    <xf numFmtId="185" fontId="1" fillId="0" borderId="23" xfId="0" applyNumberFormat="1" applyFont="1" applyFill="1" applyBorder="1" applyAlignment="1">
      <alignment vertical="center" shrinkToFit="1"/>
    </xf>
    <xf numFmtId="185" fontId="0" fillId="0" borderId="10" xfId="0" applyNumberFormat="1" applyFont="1" applyFill="1" applyBorder="1" applyAlignment="1">
      <alignment vertical="center" shrinkToFit="1"/>
    </xf>
    <xf numFmtId="0" fontId="3" fillId="0" borderId="21" xfId="0" applyFont="1" applyFill="1" applyBorder="1" applyAlignment="1">
      <alignment horizontal="distributed" vertical="center" wrapText="1" shrinkToFit="1"/>
    </xf>
    <xf numFmtId="0" fontId="0" fillId="0" borderId="23" xfId="0" applyFill="1" applyBorder="1" applyAlignment="1">
      <alignment horizontal="distributed" vertical="center" shrinkToFit="1"/>
    </xf>
    <xf numFmtId="0" fontId="0" fillId="0" borderId="12" xfId="0" applyFill="1" applyBorder="1" applyAlignment="1">
      <alignment horizontal="distributed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3" fillId="0" borderId="38" xfId="0" applyFont="1" applyFill="1" applyBorder="1" applyAlignment="1">
      <alignment horizontal="distributed" vertical="center" wrapText="1" shrinkToFit="1"/>
    </xf>
    <xf numFmtId="0" fontId="3" fillId="0" borderId="18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right" vertical="center" shrinkToFit="1"/>
    </xf>
    <xf numFmtId="0" fontId="3" fillId="0" borderId="40" xfId="0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38" fontId="1" fillId="0" borderId="16" xfId="49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133350</xdr:rowOff>
    </xdr:from>
    <xdr:to>
      <xdr:col>1</xdr:col>
      <xdr:colOff>1352550</xdr:colOff>
      <xdr:row>19</xdr:row>
      <xdr:rowOff>266700</xdr:rowOff>
    </xdr:to>
    <xdr:sp>
      <xdr:nvSpPr>
        <xdr:cNvPr id="1" name="WordArt 1"/>
        <xdr:cNvSpPr>
          <a:spLocks/>
        </xdr:cNvSpPr>
      </xdr:nvSpPr>
      <xdr:spPr>
        <a:xfrm>
          <a:off x="228600" y="6715125"/>
          <a:ext cx="13144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ヘルシー定食・健康フェアー等</a:t>
          </a:r>
        </a:p>
      </xdr:txBody>
    </xdr:sp>
    <xdr:clientData/>
  </xdr:twoCellAnchor>
  <xdr:twoCellAnchor>
    <xdr:from>
      <xdr:col>1</xdr:col>
      <xdr:colOff>38100</xdr:colOff>
      <xdr:row>19</xdr:row>
      <xdr:rowOff>133350</xdr:rowOff>
    </xdr:from>
    <xdr:to>
      <xdr:col>1</xdr:col>
      <xdr:colOff>1352550</xdr:colOff>
      <xdr:row>19</xdr:row>
      <xdr:rowOff>266700</xdr:rowOff>
    </xdr:to>
    <xdr:sp>
      <xdr:nvSpPr>
        <xdr:cNvPr id="2" name="WordArt 4"/>
        <xdr:cNvSpPr>
          <a:spLocks/>
        </xdr:cNvSpPr>
      </xdr:nvSpPr>
      <xdr:spPr>
        <a:xfrm>
          <a:off x="228600" y="6715125"/>
          <a:ext cx="13144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ヘルシー定食・健康フェアー等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2"/>
  <sheetViews>
    <sheetView showZeros="0" view="pageBreakPreview" zoomScale="85" zoomScaleNormal="75" zoomScaleSheetLayoutView="85" zoomScalePageLayoutView="0" workbookViewId="0" topLeftCell="A1">
      <selection activeCell="L4" sqref="L4"/>
    </sheetView>
  </sheetViews>
  <sheetFormatPr defaultColWidth="9.00390625" defaultRowHeight="13.5"/>
  <cols>
    <col min="1" max="1" width="10.625" style="2" customWidth="1"/>
    <col min="2" max="8" width="7.625" style="2" customWidth="1"/>
    <col min="9" max="9" width="7.625" style="3" customWidth="1"/>
    <col min="10" max="10" width="7.625" style="2" customWidth="1"/>
    <col min="11" max="11" width="7.625" style="7" customWidth="1"/>
    <col min="12" max="13" width="6.50390625" style="2" customWidth="1"/>
    <col min="14" max="14" width="7.375" style="2" customWidth="1"/>
    <col min="15" max="16" width="6.50390625" style="2" customWidth="1"/>
    <col min="17" max="17" width="6.625" style="2" customWidth="1"/>
    <col min="18" max="18" width="6.375" style="2" customWidth="1"/>
    <col min="19" max="19" width="7.125" style="2" customWidth="1"/>
    <col min="20" max="20" width="6.625" style="119" customWidth="1"/>
    <col min="21" max="21" width="6.625" style="120" customWidth="1"/>
    <col min="22" max="23" width="6.625" style="2" customWidth="1"/>
    <col min="24" max="24" width="7.25390625" style="2" customWidth="1"/>
    <col min="25" max="26" width="6.00390625" style="2" customWidth="1"/>
    <col min="27" max="16384" width="9.00390625" style="2" customWidth="1"/>
  </cols>
  <sheetData>
    <row r="1" spans="1:21" ht="18.75" customHeight="1">
      <c r="A1" s="1" t="s">
        <v>47</v>
      </c>
      <c r="B1" s="1"/>
      <c r="C1" s="1"/>
      <c r="D1" s="1"/>
      <c r="E1" s="1"/>
      <c r="T1" s="2"/>
      <c r="U1" s="3"/>
    </row>
    <row r="2" spans="1:21" ht="7.5" customHeight="1">
      <c r="A2" s="1"/>
      <c r="B2" s="1"/>
      <c r="C2" s="1"/>
      <c r="D2" s="1"/>
      <c r="E2" s="1"/>
      <c r="T2" s="2"/>
      <c r="U2" s="3"/>
    </row>
    <row r="3" spans="1:21" ht="18.75" customHeight="1">
      <c r="A3" s="4" t="s">
        <v>48</v>
      </c>
      <c r="B3" s="5"/>
      <c r="C3" s="5"/>
      <c r="T3" s="2"/>
      <c r="U3" s="3"/>
    </row>
    <row r="4" spans="1:24" s="7" customFormat="1" ht="18.75" customHeight="1">
      <c r="A4" s="6" t="s">
        <v>45</v>
      </c>
      <c r="B4" s="6"/>
      <c r="C4" s="6"/>
      <c r="D4" s="6"/>
      <c r="E4" s="6"/>
      <c r="I4" s="8"/>
      <c r="U4" s="8"/>
      <c r="W4" s="166" t="s">
        <v>103</v>
      </c>
      <c r="X4" s="167"/>
    </row>
    <row r="5" spans="1:24" ht="7.5" customHeight="1">
      <c r="A5" s="6"/>
      <c r="B5" s="6"/>
      <c r="C5" s="6"/>
      <c r="D5" s="6"/>
      <c r="E5" s="6"/>
      <c r="T5" s="2"/>
      <c r="U5" s="3"/>
      <c r="W5" s="168"/>
      <c r="X5" s="168"/>
    </row>
    <row r="6" spans="1:27" ht="21" customHeight="1">
      <c r="A6" s="26"/>
      <c r="B6" s="175" t="s">
        <v>1</v>
      </c>
      <c r="C6" s="176"/>
      <c r="D6" s="176"/>
      <c r="E6" s="176"/>
      <c r="F6" s="175" t="s">
        <v>0</v>
      </c>
      <c r="G6" s="176"/>
      <c r="H6" s="176"/>
      <c r="I6" s="176"/>
      <c r="J6" s="182" t="s">
        <v>49</v>
      </c>
      <c r="K6" s="183"/>
      <c r="L6" s="180" t="s">
        <v>50</v>
      </c>
      <c r="M6" s="181"/>
      <c r="N6" s="175" t="s">
        <v>3</v>
      </c>
      <c r="O6" s="176"/>
      <c r="P6" s="176"/>
      <c r="Q6" s="161" t="s">
        <v>62</v>
      </c>
      <c r="R6" s="175" t="s">
        <v>4</v>
      </c>
      <c r="S6" s="176"/>
      <c r="T6" s="176"/>
      <c r="U6" s="176"/>
      <c r="V6" s="175" t="s">
        <v>7</v>
      </c>
      <c r="W6" s="175"/>
      <c r="X6" s="169" t="s">
        <v>60</v>
      </c>
      <c r="Y6" s="9"/>
      <c r="Z6" s="9"/>
      <c r="AA6" s="9"/>
    </row>
    <row r="7" spans="1:27" ht="21" customHeight="1">
      <c r="A7" s="25" t="s">
        <v>59</v>
      </c>
      <c r="B7" s="164" t="s">
        <v>33</v>
      </c>
      <c r="C7" s="165"/>
      <c r="D7" s="179" t="s">
        <v>5</v>
      </c>
      <c r="E7" s="179"/>
      <c r="F7" s="164" t="s">
        <v>33</v>
      </c>
      <c r="G7" s="165"/>
      <c r="H7" s="171" t="s">
        <v>5</v>
      </c>
      <c r="I7" s="171"/>
      <c r="J7" s="164" t="s">
        <v>33</v>
      </c>
      <c r="K7" s="172"/>
      <c r="L7" s="177" t="s">
        <v>5</v>
      </c>
      <c r="M7" s="171"/>
      <c r="N7" s="173" t="s">
        <v>61</v>
      </c>
      <c r="O7" s="171" t="s">
        <v>5</v>
      </c>
      <c r="P7" s="171"/>
      <c r="Q7" s="162"/>
      <c r="R7" s="164" t="s">
        <v>33</v>
      </c>
      <c r="S7" s="165"/>
      <c r="T7" s="178" t="s">
        <v>51</v>
      </c>
      <c r="U7" s="178"/>
      <c r="V7" s="171" t="s">
        <v>44</v>
      </c>
      <c r="W7" s="171"/>
      <c r="X7" s="170"/>
      <c r="Y7" s="9"/>
      <c r="Z7" s="9"/>
      <c r="AA7" s="9"/>
    </row>
    <row r="8" spans="1:27" ht="24" customHeight="1">
      <c r="A8" s="24"/>
      <c r="B8" s="23"/>
      <c r="C8" s="20" t="s">
        <v>32</v>
      </c>
      <c r="D8" s="19" t="s">
        <v>2</v>
      </c>
      <c r="E8" s="19" t="s">
        <v>65</v>
      </c>
      <c r="F8" s="23"/>
      <c r="G8" s="20" t="s">
        <v>32</v>
      </c>
      <c r="H8" s="18" t="s">
        <v>2</v>
      </c>
      <c r="I8" s="21" t="s">
        <v>65</v>
      </c>
      <c r="J8" s="23"/>
      <c r="K8" s="31" t="s">
        <v>32</v>
      </c>
      <c r="L8" s="30" t="s">
        <v>2</v>
      </c>
      <c r="M8" s="18" t="s">
        <v>65</v>
      </c>
      <c r="N8" s="174"/>
      <c r="O8" s="18" t="s">
        <v>2</v>
      </c>
      <c r="P8" s="18" t="s">
        <v>65</v>
      </c>
      <c r="Q8" s="163"/>
      <c r="R8" s="23"/>
      <c r="S8" s="20" t="s">
        <v>32</v>
      </c>
      <c r="T8" s="121" t="s">
        <v>2</v>
      </c>
      <c r="U8" s="122" t="s">
        <v>65</v>
      </c>
      <c r="V8" s="18" t="s">
        <v>2</v>
      </c>
      <c r="W8" s="18" t="s">
        <v>65</v>
      </c>
      <c r="X8" s="170"/>
      <c r="Y8" s="9"/>
      <c r="Z8" s="9"/>
      <c r="AA8" s="9"/>
    </row>
    <row r="9" spans="1:24" s="7" customFormat="1" ht="42" customHeight="1">
      <c r="A9" s="22" t="s">
        <v>58</v>
      </c>
      <c r="B9" s="41">
        <f>SUM(B10:B20)</f>
        <v>32161</v>
      </c>
      <c r="C9" s="41">
        <f>SUM(C10:C20)</f>
        <v>1943</v>
      </c>
      <c r="D9" s="41">
        <f>SUM(D10:D20)</f>
        <v>1716</v>
      </c>
      <c r="E9" s="41">
        <f aca="true" t="shared" si="0" ref="E9:W9">SUM(E10:E20)</f>
        <v>202595</v>
      </c>
      <c r="F9" s="41">
        <f>SUM(F10:F20)</f>
        <v>30102</v>
      </c>
      <c r="G9" s="41">
        <f t="shared" si="0"/>
        <v>1328</v>
      </c>
      <c r="H9" s="41">
        <f t="shared" si="0"/>
        <v>513</v>
      </c>
      <c r="I9" s="41">
        <f t="shared" si="0"/>
        <v>11077</v>
      </c>
      <c r="J9" s="41">
        <f t="shared" si="0"/>
        <v>290</v>
      </c>
      <c r="K9" s="129">
        <f t="shared" si="0"/>
        <v>66</v>
      </c>
      <c r="L9" s="94">
        <f t="shared" si="0"/>
        <v>25</v>
      </c>
      <c r="M9" s="41">
        <f t="shared" si="0"/>
        <v>629</v>
      </c>
      <c r="N9" s="41">
        <f t="shared" si="0"/>
        <v>109</v>
      </c>
      <c r="O9" s="41">
        <f t="shared" si="0"/>
        <v>0</v>
      </c>
      <c r="P9" s="41">
        <f t="shared" si="0"/>
        <v>0</v>
      </c>
      <c r="Q9" s="41">
        <f>SUM(Q10:Q20)</f>
        <v>243</v>
      </c>
      <c r="R9" s="41">
        <f>SUM(R10:R20)</f>
        <v>1660</v>
      </c>
      <c r="S9" s="41">
        <f>SUM(S10:S20)</f>
        <v>549</v>
      </c>
      <c r="T9" s="41">
        <f t="shared" si="0"/>
        <v>533</v>
      </c>
      <c r="U9" s="156">
        <f t="shared" si="0"/>
        <v>155054</v>
      </c>
      <c r="V9" s="41">
        <f t="shared" si="0"/>
        <v>645</v>
      </c>
      <c r="W9" s="41">
        <f t="shared" si="0"/>
        <v>35835</v>
      </c>
      <c r="X9" s="129">
        <f>SUM(X10:X20)</f>
        <v>6</v>
      </c>
    </row>
    <row r="10" spans="1:31" s="7" customFormat="1" ht="42" customHeight="1">
      <c r="A10" s="25" t="s">
        <v>57</v>
      </c>
      <c r="B10" s="104">
        <f aca="true" t="shared" si="1" ref="B10:B20">F10+J10+N10+R10</f>
        <v>4403</v>
      </c>
      <c r="C10" s="104">
        <f aca="true" t="shared" si="2" ref="C10:C20">G10+K10+S10</f>
        <v>293</v>
      </c>
      <c r="D10" s="104">
        <f>H10+L10+O10+T10+V10</f>
        <v>192</v>
      </c>
      <c r="E10" s="104">
        <f>I10+M10+P10+U10+W10</f>
        <v>137814</v>
      </c>
      <c r="F10" s="95">
        <v>4193</v>
      </c>
      <c r="G10" s="95">
        <v>256</v>
      </c>
      <c r="H10" s="95">
        <v>70</v>
      </c>
      <c r="I10" s="96">
        <v>1996</v>
      </c>
      <c r="J10" s="95">
        <v>48</v>
      </c>
      <c r="K10" s="98">
        <v>2</v>
      </c>
      <c r="L10" s="97">
        <v>0</v>
      </c>
      <c r="M10" s="95">
        <v>0</v>
      </c>
      <c r="N10" s="95">
        <v>4</v>
      </c>
      <c r="O10" s="95">
        <v>0</v>
      </c>
      <c r="P10" s="95">
        <v>0</v>
      </c>
      <c r="Q10" s="95">
        <v>96</v>
      </c>
      <c r="R10" s="95">
        <v>158</v>
      </c>
      <c r="S10" s="95">
        <v>35</v>
      </c>
      <c r="T10" s="95">
        <v>52</v>
      </c>
      <c r="U10" s="157">
        <v>122953</v>
      </c>
      <c r="V10" s="95">
        <v>70</v>
      </c>
      <c r="W10" s="95">
        <v>12865</v>
      </c>
      <c r="X10" s="98">
        <v>0</v>
      </c>
      <c r="AA10" s="126"/>
      <c r="AB10" s="126"/>
      <c r="AC10" s="126"/>
      <c r="AD10" s="126"/>
      <c r="AE10" s="126"/>
    </row>
    <row r="11" spans="1:27" s="7" customFormat="1" ht="42" customHeight="1">
      <c r="A11" s="25" t="s">
        <v>8</v>
      </c>
      <c r="B11" s="104">
        <f t="shared" si="1"/>
        <v>3972</v>
      </c>
      <c r="C11" s="104">
        <f t="shared" si="2"/>
        <v>269</v>
      </c>
      <c r="D11" s="104">
        <f aca="true" t="shared" si="3" ref="D11:D20">H11+L11+O11+T11+V11</f>
        <v>232</v>
      </c>
      <c r="E11" s="104">
        <f aca="true" t="shared" si="4" ref="E11:E20">I11+M11+P11+U11+W11</f>
        <v>9183</v>
      </c>
      <c r="F11" s="95">
        <v>3839</v>
      </c>
      <c r="G11" s="95">
        <v>244</v>
      </c>
      <c r="H11" s="95">
        <v>54</v>
      </c>
      <c r="I11" s="96">
        <v>1261</v>
      </c>
      <c r="J11" s="95">
        <v>32</v>
      </c>
      <c r="K11" s="98">
        <v>4</v>
      </c>
      <c r="L11" s="97">
        <v>0</v>
      </c>
      <c r="M11" s="98">
        <v>0</v>
      </c>
      <c r="N11" s="95">
        <v>12</v>
      </c>
      <c r="O11" s="95">
        <v>0</v>
      </c>
      <c r="P11" s="95">
        <v>0</v>
      </c>
      <c r="Q11" s="95">
        <v>9</v>
      </c>
      <c r="R11" s="95">
        <v>89</v>
      </c>
      <c r="S11" s="95">
        <v>21</v>
      </c>
      <c r="T11" s="95">
        <v>132</v>
      </c>
      <c r="U11" s="96">
        <v>4974</v>
      </c>
      <c r="V11" s="95">
        <v>46</v>
      </c>
      <c r="W11" s="95">
        <v>2948</v>
      </c>
      <c r="X11" s="98">
        <v>0</v>
      </c>
      <c r="AA11" s="126"/>
    </row>
    <row r="12" spans="1:24" s="7" customFormat="1" ht="42" customHeight="1">
      <c r="A12" s="25" t="s">
        <v>9</v>
      </c>
      <c r="B12" s="104">
        <f t="shared" si="1"/>
        <v>4946</v>
      </c>
      <c r="C12" s="104">
        <f t="shared" si="2"/>
        <v>171</v>
      </c>
      <c r="D12" s="104">
        <f t="shared" si="3"/>
        <v>209</v>
      </c>
      <c r="E12" s="104">
        <f t="shared" si="4"/>
        <v>15215</v>
      </c>
      <c r="F12" s="95">
        <v>4177</v>
      </c>
      <c r="G12" s="95">
        <v>160</v>
      </c>
      <c r="H12" s="95">
        <v>53</v>
      </c>
      <c r="I12" s="96">
        <v>1243</v>
      </c>
      <c r="J12" s="95">
        <v>32</v>
      </c>
      <c r="K12" s="98">
        <v>5</v>
      </c>
      <c r="L12" s="97">
        <v>0</v>
      </c>
      <c r="M12" s="98">
        <v>0</v>
      </c>
      <c r="N12" s="95">
        <v>20</v>
      </c>
      <c r="O12" s="95">
        <v>0</v>
      </c>
      <c r="P12" s="95">
        <v>0</v>
      </c>
      <c r="Q12" s="95">
        <v>20</v>
      </c>
      <c r="R12" s="95">
        <v>717</v>
      </c>
      <c r="S12" s="95">
        <v>6</v>
      </c>
      <c r="T12" s="95">
        <v>31</v>
      </c>
      <c r="U12" s="96">
        <v>8461</v>
      </c>
      <c r="V12" s="95">
        <v>125</v>
      </c>
      <c r="W12" s="95">
        <v>5511</v>
      </c>
      <c r="X12" s="98">
        <v>2</v>
      </c>
    </row>
    <row r="13" spans="1:24" s="7" customFormat="1" ht="42" customHeight="1">
      <c r="A13" s="25" t="s">
        <v>56</v>
      </c>
      <c r="B13" s="104">
        <f t="shared" si="1"/>
        <v>4034</v>
      </c>
      <c r="C13" s="104">
        <f t="shared" si="2"/>
        <v>137</v>
      </c>
      <c r="D13" s="104">
        <f t="shared" si="3"/>
        <v>153</v>
      </c>
      <c r="E13" s="104">
        <f t="shared" si="4"/>
        <v>5030</v>
      </c>
      <c r="F13" s="95">
        <v>3944</v>
      </c>
      <c r="G13" s="95">
        <v>84</v>
      </c>
      <c r="H13" s="95">
        <v>52</v>
      </c>
      <c r="I13" s="96">
        <v>1321</v>
      </c>
      <c r="J13" s="95">
        <v>40</v>
      </c>
      <c r="K13" s="98">
        <v>28</v>
      </c>
      <c r="L13" s="97">
        <v>6</v>
      </c>
      <c r="M13" s="98">
        <v>174</v>
      </c>
      <c r="N13" s="95">
        <v>8</v>
      </c>
      <c r="O13" s="95">
        <v>0</v>
      </c>
      <c r="P13" s="95">
        <v>0</v>
      </c>
      <c r="Q13" s="95">
        <v>18</v>
      </c>
      <c r="R13" s="95">
        <v>42</v>
      </c>
      <c r="S13" s="95">
        <v>25</v>
      </c>
      <c r="T13" s="95">
        <v>44</v>
      </c>
      <c r="U13" s="96">
        <v>1896</v>
      </c>
      <c r="V13" s="95">
        <v>51</v>
      </c>
      <c r="W13" s="95">
        <v>1639</v>
      </c>
      <c r="X13" s="98">
        <v>2</v>
      </c>
    </row>
    <row r="14" spans="1:24" s="7" customFormat="1" ht="42" customHeight="1">
      <c r="A14" s="25" t="s">
        <v>55</v>
      </c>
      <c r="B14" s="104">
        <f t="shared" si="1"/>
        <v>1619</v>
      </c>
      <c r="C14" s="104">
        <f t="shared" si="2"/>
        <v>63</v>
      </c>
      <c r="D14" s="104">
        <f t="shared" si="3"/>
        <v>161</v>
      </c>
      <c r="E14" s="104">
        <f>I14+M14+P14+U14+W14</f>
        <v>6136</v>
      </c>
      <c r="F14" s="95">
        <v>1548</v>
      </c>
      <c r="G14" s="95">
        <v>35</v>
      </c>
      <c r="H14" s="95">
        <v>53</v>
      </c>
      <c r="I14" s="96">
        <v>970</v>
      </c>
      <c r="J14" s="95">
        <v>28</v>
      </c>
      <c r="K14" s="98">
        <v>7</v>
      </c>
      <c r="L14" s="97">
        <v>2</v>
      </c>
      <c r="M14" s="98">
        <v>18</v>
      </c>
      <c r="N14" s="95">
        <v>6</v>
      </c>
      <c r="O14" s="95">
        <v>0</v>
      </c>
      <c r="P14" s="95">
        <v>0</v>
      </c>
      <c r="Q14" s="95">
        <v>20</v>
      </c>
      <c r="R14" s="95">
        <v>37</v>
      </c>
      <c r="S14" s="95">
        <v>21</v>
      </c>
      <c r="T14" s="95">
        <v>41</v>
      </c>
      <c r="U14" s="96">
        <v>2304</v>
      </c>
      <c r="V14" s="95">
        <v>65</v>
      </c>
      <c r="W14" s="95">
        <v>2844</v>
      </c>
      <c r="X14" s="98">
        <v>0</v>
      </c>
    </row>
    <row r="15" spans="1:24" s="7" customFormat="1" ht="42" customHeight="1">
      <c r="A15" s="25" t="s">
        <v>54</v>
      </c>
      <c r="B15" s="104">
        <f t="shared" si="1"/>
        <v>4040</v>
      </c>
      <c r="C15" s="104">
        <f t="shared" si="2"/>
        <v>248</v>
      </c>
      <c r="D15" s="104">
        <f t="shared" si="3"/>
        <v>135</v>
      </c>
      <c r="E15" s="104">
        <f t="shared" si="4"/>
        <v>4704</v>
      </c>
      <c r="F15" s="95">
        <v>3885</v>
      </c>
      <c r="G15" s="95">
        <v>217</v>
      </c>
      <c r="H15" s="99">
        <v>44</v>
      </c>
      <c r="I15" s="96">
        <v>1070</v>
      </c>
      <c r="J15" s="95">
        <v>42</v>
      </c>
      <c r="K15" s="98">
        <v>4</v>
      </c>
      <c r="L15" s="97">
        <v>7</v>
      </c>
      <c r="M15" s="98">
        <v>174</v>
      </c>
      <c r="N15" s="95">
        <v>37</v>
      </c>
      <c r="O15" s="95">
        <v>0</v>
      </c>
      <c r="P15" s="95">
        <v>0</v>
      </c>
      <c r="Q15" s="95">
        <v>21</v>
      </c>
      <c r="R15" s="95">
        <v>76</v>
      </c>
      <c r="S15" s="95">
        <v>27</v>
      </c>
      <c r="T15" s="99">
        <v>32</v>
      </c>
      <c r="U15" s="96">
        <v>1546</v>
      </c>
      <c r="V15" s="95">
        <v>52</v>
      </c>
      <c r="W15" s="95">
        <v>1914</v>
      </c>
      <c r="X15" s="98">
        <v>1</v>
      </c>
    </row>
    <row r="16" spans="1:24" s="7" customFormat="1" ht="42" customHeight="1">
      <c r="A16" s="25" t="s">
        <v>53</v>
      </c>
      <c r="B16" s="104">
        <f t="shared" si="1"/>
        <v>1094</v>
      </c>
      <c r="C16" s="104">
        <f t="shared" si="2"/>
        <v>98</v>
      </c>
      <c r="D16" s="104">
        <f t="shared" si="3"/>
        <v>135</v>
      </c>
      <c r="E16" s="104">
        <f t="shared" si="4"/>
        <v>4185</v>
      </c>
      <c r="F16" s="95">
        <v>1048</v>
      </c>
      <c r="G16" s="95">
        <v>68</v>
      </c>
      <c r="H16" s="99">
        <v>42</v>
      </c>
      <c r="I16" s="96">
        <v>656</v>
      </c>
      <c r="J16" s="95">
        <v>7</v>
      </c>
      <c r="K16" s="98">
        <v>2</v>
      </c>
      <c r="L16" s="97">
        <v>2</v>
      </c>
      <c r="M16" s="98">
        <v>63</v>
      </c>
      <c r="N16" s="95">
        <v>2</v>
      </c>
      <c r="O16" s="95">
        <v>0</v>
      </c>
      <c r="P16" s="95">
        <v>0</v>
      </c>
      <c r="Q16" s="95">
        <v>10</v>
      </c>
      <c r="R16" s="95">
        <v>37</v>
      </c>
      <c r="S16" s="95">
        <v>28</v>
      </c>
      <c r="T16" s="99">
        <v>38</v>
      </c>
      <c r="U16" s="96">
        <v>1936</v>
      </c>
      <c r="V16" s="99">
        <v>53</v>
      </c>
      <c r="W16" s="96">
        <v>1530</v>
      </c>
      <c r="X16" s="98">
        <v>0</v>
      </c>
    </row>
    <row r="17" spans="1:24" s="7" customFormat="1" ht="42" customHeight="1">
      <c r="A17" s="25" t="s">
        <v>10</v>
      </c>
      <c r="B17" s="104">
        <f t="shared" si="1"/>
        <v>2661</v>
      </c>
      <c r="C17" s="104">
        <f t="shared" si="2"/>
        <v>70</v>
      </c>
      <c r="D17" s="104">
        <f t="shared" si="3"/>
        <v>165</v>
      </c>
      <c r="E17" s="104">
        <f t="shared" si="4"/>
        <v>4758</v>
      </c>
      <c r="F17" s="95">
        <v>2617</v>
      </c>
      <c r="G17" s="95">
        <v>53</v>
      </c>
      <c r="H17" s="99">
        <v>48</v>
      </c>
      <c r="I17" s="96">
        <v>517</v>
      </c>
      <c r="J17" s="95">
        <v>10</v>
      </c>
      <c r="K17" s="98">
        <v>4</v>
      </c>
      <c r="L17" s="97">
        <v>3</v>
      </c>
      <c r="M17" s="98">
        <v>55</v>
      </c>
      <c r="N17" s="95">
        <v>5</v>
      </c>
      <c r="O17" s="95">
        <v>0</v>
      </c>
      <c r="P17" s="95">
        <v>0</v>
      </c>
      <c r="Q17" s="95">
        <v>22</v>
      </c>
      <c r="R17" s="95">
        <v>29</v>
      </c>
      <c r="S17" s="95">
        <v>13</v>
      </c>
      <c r="T17" s="99">
        <v>58</v>
      </c>
      <c r="U17" s="96">
        <v>1931</v>
      </c>
      <c r="V17" s="95">
        <v>56</v>
      </c>
      <c r="W17" s="95">
        <v>2255</v>
      </c>
      <c r="X17" s="98">
        <v>0</v>
      </c>
    </row>
    <row r="18" spans="1:24" s="7" customFormat="1" ht="42" customHeight="1">
      <c r="A18" s="25" t="s">
        <v>11</v>
      </c>
      <c r="B18" s="104">
        <f t="shared" si="1"/>
        <v>3234</v>
      </c>
      <c r="C18" s="104">
        <f t="shared" si="2"/>
        <v>258</v>
      </c>
      <c r="D18" s="104">
        <f t="shared" si="3"/>
        <v>165</v>
      </c>
      <c r="E18" s="104">
        <f t="shared" si="4"/>
        <v>6935</v>
      </c>
      <c r="F18" s="95">
        <v>3085</v>
      </c>
      <c r="G18" s="95">
        <v>142</v>
      </c>
      <c r="H18" s="99">
        <v>52</v>
      </c>
      <c r="I18" s="96">
        <v>1507</v>
      </c>
      <c r="J18" s="95">
        <v>21</v>
      </c>
      <c r="K18" s="98">
        <v>1</v>
      </c>
      <c r="L18" s="97">
        <v>3</v>
      </c>
      <c r="M18" s="98">
        <v>107</v>
      </c>
      <c r="N18" s="95">
        <v>2</v>
      </c>
      <c r="O18" s="95">
        <v>0</v>
      </c>
      <c r="P18" s="95">
        <v>0</v>
      </c>
      <c r="Q18" s="95">
        <v>16</v>
      </c>
      <c r="R18" s="95">
        <v>126</v>
      </c>
      <c r="S18" s="95">
        <v>115</v>
      </c>
      <c r="T18" s="95">
        <v>31</v>
      </c>
      <c r="U18" s="95">
        <v>3530</v>
      </c>
      <c r="V18" s="99">
        <v>79</v>
      </c>
      <c r="W18" s="96">
        <v>1791</v>
      </c>
      <c r="X18" s="98">
        <v>1</v>
      </c>
    </row>
    <row r="19" spans="1:24" s="7" customFormat="1" ht="42" customHeight="1">
      <c r="A19" s="25" t="s">
        <v>52</v>
      </c>
      <c r="B19" s="104">
        <f t="shared" si="1"/>
        <v>1815</v>
      </c>
      <c r="C19" s="104">
        <f t="shared" si="2"/>
        <v>81</v>
      </c>
      <c r="D19" s="104">
        <f t="shared" si="3"/>
        <v>152</v>
      </c>
      <c r="E19" s="104">
        <f t="shared" si="4"/>
        <v>5859</v>
      </c>
      <c r="F19" s="95">
        <v>1762</v>
      </c>
      <c r="G19" s="95">
        <v>65</v>
      </c>
      <c r="H19" s="99">
        <v>45</v>
      </c>
      <c r="I19" s="96">
        <v>536</v>
      </c>
      <c r="J19" s="95">
        <v>29</v>
      </c>
      <c r="K19" s="98">
        <v>8</v>
      </c>
      <c r="L19" s="97">
        <v>2</v>
      </c>
      <c r="M19" s="98">
        <v>38</v>
      </c>
      <c r="N19" s="95">
        <v>12</v>
      </c>
      <c r="O19" s="95">
        <v>0</v>
      </c>
      <c r="P19" s="95">
        <v>0</v>
      </c>
      <c r="Q19" s="95">
        <v>11</v>
      </c>
      <c r="R19" s="95">
        <v>12</v>
      </c>
      <c r="S19" s="95">
        <v>8</v>
      </c>
      <c r="T19" s="99">
        <v>61</v>
      </c>
      <c r="U19" s="96">
        <v>3685</v>
      </c>
      <c r="V19" s="99">
        <v>44</v>
      </c>
      <c r="W19" s="96">
        <v>1600</v>
      </c>
      <c r="X19" s="98">
        <v>0</v>
      </c>
    </row>
    <row r="20" spans="1:24" s="116" customFormat="1" ht="42" customHeight="1">
      <c r="A20" s="25" t="s">
        <v>6</v>
      </c>
      <c r="B20" s="104">
        <f t="shared" si="1"/>
        <v>343</v>
      </c>
      <c r="C20" s="104">
        <f t="shared" si="2"/>
        <v>255</v>
      </c>
      <c r="D20" s="104">
        <f t="shared" si="3"/>
        <v>17</v>
      </c>
      <c r="E20" s="104">
        <f t="shared" si="4"/>
        <v>2776</v>
      </c>
      <c r="F20" s="134">
        <v>4</v>
      </c>
      <c r="G20" s="137">
        <v>4</v>
      </c>
      <c r="H20" s="134">
        <v>0</v>
      </c>
      <c r="I20" s="134">
        <v>0</v>
      </c>
      <c r="J20" s="134">
        <v>1</v>
      </c>
      <c r="K20" s="137">
        <v>1</v>
      </c>
      <c r="L20" s="139">
        <v>0</v>
      </c>
      <c r="M20" s="137">
        <v>0</v>
      </c>
      <c r="N20" s="134">
        <v>1</v>
      </c>
      <c r="O20" s="134">
        <v>0</v>
      </c>
      <c r="P20" s="134">
        <v>0</v>
      </c>
      <c r="Q20" s="134">
        <v>0</v>
      </c>
      <c r="R20" s="134">
        <v>337</v>
      </c>
      <c r="S20" s="134">
        <v>250</v>
      </c>
      <c r="T20" s="134">
        <v>13</v>
      </c>
      <c r="U20" s="134">
        <v>1838</v>
      </c>
      <c r="V20" s="99">
        <v>4</v>
      </c>
      <c r="W20" s="138">
        <v>938</v>
      </c>
      <c r="X20" s="137">
        <v>0</v>
      </c>
    </row>
    <row r="21" spans="1:24" s="7" customFormat="1" ht="42" customHeight="1">
      <c r="A21" s="92"/>
      <c r="B21" s="93"/>
      <c r="C21" s="93"/>
      <c r="D21" s="93"/>
      <c r="E21" s="93"/>
      <c r="F21" s="100"/>
      <c r="G21" s="101"/>
      <c r="H21" s="100"/>
      <c r="I21" s="100"/>
      <c r="J21" s="100"/>
      <c r="K21" s="101"/>
      <c r="L21" s="130"/>
      <c r="M21" s="100"/>
      <c r="N21" s="100"/>
      <c r="O21" s="100"/>
      <c r="P21" s="100"/>
      <c r="Q21" s="100"/>
      <c r="R21" s="100"/>
      <c r="S21" s="100"/>
      <c r="T21" s="135"/>
      <c r="U21" s="136"/>
      <c r="V21" s="100"/>
      <c r="W21" s="102"/>
      <c r="X21" s="101"/>
    </row>
    <row r="22" spans="1:24" s="15" customFormat="1" ht="17.25" customHeight="1">
      <c r="A22" s="33" t="s">
        <v>101</v>
      </c>
      <c r="I22" s="34"/>
      <c r="K22" s="35"/>
      <c r="T22" s="123"/>
      <c r="U22" s="124"/>
      <c r="V22" s="36"/>
      <c r="W22" s="36"/>
      <c r="X22" s="37" t="s">
        <v>64</v>
      </c>
    </row>
  </sheetData>
  <sheetProtection/>
  <mergeCells count="21">
    <mergeCell ref="J6:K6"/>
    <mergeCell ref="V6:W6"/>
    <mergeCell ref="L7:M7"/>
    <mergeCell ref="T7:U7"/>
    <mergeCell ref="R7:S7"/>
    <mergeCell ref="B6:E6"/>
    <mergeCell ref="F6:I6"/>
    <mergeCell ref="H7:I7"/>
    <mergeCell ref="D7:E7"/>
    <mergeCell ref="B7:C7"/>
    <mergeCell ref="L6:M6"/>
    <mergeCell ref="Q6:Q8"/>
    <mergeCell ref="F7:G7"/>
    <mergeCell ref="W4:X5"/>
    <mergeCell ref="X6:X8"/>
    <mergeCell ref="V7:W7"/>
    <mergeCell ref="O7:P7"/>
    <mergeCell ref="J7:K7"/>
    <mergeCell ref="N7:N8"/>
    <mergeCell ref="N6:P6"/>
    <mergeCell ref="R6:U6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R37"/>
  <sheetViews>
    <sheetView showZeros="0" tabSelected="1" view="pageBreakPreview" zoomScale="130" zoomScaleNormal="75" zoomScaleSheetLayoutView="130" zoomScalePageLayoutView="0" workbookViewId="0" topLeftCell="A1">
      <pane xSplit="3" ySplit="4" topLeftCell="E5" activePane="bottomRight" state="frozen"/>
      <selection pane="topLeft" activeCell="C2" sqref="C2"/>
      <selection pane="topRight" activeCell="C2" sqref="C2"/>
      <selection pane="bottomLeft" activeCell="C2" sqref="C2"/>
      <selection pane="bottomRight" activeCell="N8" sqref="N8"/>
    </sheetView>
  </sheetViews>
  <sheetFormatPr defaultColWidth="9.00390625" defaultRowHeight="13.5"/>
  <cols>
    <col min="1" max="1" width="2.50390625" style="2" customWidth="1"/>
    <col min="2" max="2" width="18.125" style="2" customWidth="1"/>
    <col min="3" max="3" width="0.875" style="2" customWidth="1"/>
    <col min="4" max="4" width="6.25390625" style="2" customWidth="1"/>
    <col min="5" max="5" width="7.875" style="2" customWidth="1"/>
    <col min="6" max="30" width="6.25390625" style="2" customWidth="1"/>
    <col min="31" max="16384" width="9.00390625" style="2" customWidth="1"/>
  </cols>
  <sheetData>
    <row r="1" spans="1:29" ht="18.75" customHeight="1">
      <c r="A1" s="10" t="s">
        <v>46</v>
      </c>
      <c r="Z1" s="166" t="str">
        <f>'1(1) 個別集団指導件数'!W4</f>
        <v>平成30年度</v>
      </c>
      <c r="AA1" s="166"/>
      <c r="AB1" s="189"/>
      <c r="AC1" s="189"/>
    </row>
    <row r="2" spans="1:29" ht="7.5" customHeight="1">
      <c r="A2" s="10"/>
      <c r="B2" s="10"/>
      <c r="C2" s="10"/>
      <c r="D2" s="10"/>
      <c r="Y2" s="6"/>
      <c r="Z2" s="184"/>
      <c r="AA2" s="184"/>
      <c r="AB2" s="189"/>
      <c r="AC2" s="189"/>
    </row>
    <row r="3" spans="1:29" ht="21" customHeight="1">
      <c r="A3" s="188" t="s">
        <v>12</v>
      </c>
      <c r="B3" s="187"/>
      <c r="C3" s="38"/>
      <c r="D3" s="186" t="s">
        <v>13</v>
      </c>
      <c r="E3" s="186"/>
      <c r="F3" s="186" t="s">
        <v>14</v>
      </c>
      <c r="G3" s="186"/>
      <c r="H3" s="186" t="s">
        <v>8</v>
      </c>
      <c r="I3" s="186"/>
      <c r="J3" s="186" t="s">
        <v>9</v>
      </c>
      <c r="K3" s="186"/>
      <c r="L3" s="186" t="s">
        <v>15</v>
      </c>
      <c r="M3" s="187"/>
      <c r="N3" s="188" t="s">
        <v>16</v>
      </c>
      <c r="O3" s="186"/>
      <c r="P3" s="188" t="s">
        <v>17</v>
      </c>
      <c r="Q3" s="186"/>
      <c r="R3" s="186" t="s">
        <v>18</v>
      </c>
      <c r="S3" s="186"/>
      <c r="T3" s="186" t="s">
        <v>10</v>
      </c>
      <c r="U3" s="186"/>
      <c r="V3" s="186" t="s">
        <v>11</v>
      </c>
      <c r="W3" s="186"/>
      <c r="X3" s="186" t="s">
        <v>19</v>
      </c>
      <c r="Y3" s="186"/>
      <c r="Z3" s="186" t="s">
        <v>20</v>
      </c>
      <c r="AA3" s="187"/>
      <c r="AB3" s="103"/>
      <c r="AC3" s="103"/>
    </row>
    <row r="4" spans="1:29" ht="21" customHeight="1">
      <c r="A4" s="194"/>
      <c r="B4" s="195"/>
      <c r="C4" s="39"/>
      <c r="D4" s="19" t="s">
        <v>21</v>
      </c>
      <c r="E4" s="19" t="s">
        <v>65</v>
      </c>
      <c r="F4" s="19" t="s">
        <v>21</v>
      </c>
      <c r="G4" s="19" t="s">
        <v>65</v>
      </c>
      <c r="H4" s="19" t="s">
        <v>21</v>
      </c>
      <c r="I4" s="19" t="s">
        <v>65</v>
      </c>
      <c r="J4" s="19" t="s">
        <v>21</v>
      </c>
      <c r="K4" s="19" t="s">
        <v>65</v>
      </c>
      <c r="L4" s="19" t="s">
        <v>21</v>
      </c>
      <c r="M4" s="127" t="s">
        <v>65</v>
      </c>
      <c r="N4" s="113" t="s">
        <v>21</v>
      </c>
      <c r="O4" s="29" t="s">
        <v>65</v>
      </c>
      <c r="P4" s="29" t="s">
        <v>21</v>
      </c>
      <c r="Q4" s="19" t="s">
        <v>65</v>
      </c>
      <c r="R4" s="19" t="s">
        <v>21</v>
      </c>
      <c r="S4" s="19" t="s">
        <v>65</v>
      </c>
      <c r="T4" s="19" t="s">
        <v>21</v>
      </c>
      <c r="U4" s="19" t="s">
        <v>65</v>
      </c>
      <c r="V4" s="19" t="s">
        <v>21</v>
      </c>
      <c r="W4" s="19" t="s">
        <v>65</v>
      </c>
      <c r="X4" s="19" t="s">
        <v>21</v>
      </c>
      <c r="Y4" s="19" t="s">
        <v>65</v>
      </c>
      <c r="Z4" s="19" t="s">
        <v>21</v>
      </c>
      <c r="AA4" s="127" t="s">
        <v>65</v>
      </c>
      <c r="AB4" s="103"/>
      <c r="AC4" s="103"/>
    </row>
    <row r="5" spans="1:32" ht="30" customHeight="1">
      <c r="A5" s="190" t="s">
        <v>22</v>
      </c>
      <c r="B5" s="191"/>
      <c r="C5" s="40"/>
      <c r="D5" s="142">
        <f>F5+H5+J5+L5+N5+P5+R5+T5+V5+X5+Z5</f>
        <v>2077</v>
      </c>
      <c r="E5" s="142">
        <f>G5+I5+K5+M5+O5+Q5+S5+U5+W5+Y5+AA5</f>
        <v>202363</v>
      </c>
      <c r="F5" s="142">
        <f>F6+F11+F16+F17+F21</f>
        <v>244</v>
      </c>
      <c r="G5" s="160">
        <f aca="true" t="shared" si="0" ref="G5:AA5">G6+G11+G16+G17+G21</f>
        <v>137866</v>
      </c>
      <c r="H5" s="142">
        <f t="shared" si="0"/>
        <v>274</v>
      </c>
      <c r="I5" s="142">
        <f t="shared" si="0"/>
        <v>9227</v>
      </c>
      <c r="J5" s="142">
        <f t="shared" si="0"/>
        <v>259</v>
      </c>
      <c r="K5" s="142">
        <f t="shared" si="0"/>
        <v>15267</v>
      </c>
      <c r="L5" s="142">
        <f t="shared" si="0"/>
        <v>195</v>
      </c>
      <c r="M5" s="143">
        <f t="shared" si="0"/>
        <v>4904</v>
      </c>
      <c r="N5" s="144">
        <f t="shared" si="0"/>
        <v>191</v>
      </c>
      <c r="O5" s="142">
        <f t="shared" si="0"/>
        <v>6152</v>
      </c>
      <c r="P5" s="142">
        <f t="shared" si="0"/>
        <v>207</v>
      </c>
      <c r="Q5" s="142">
        <f t="shared" si="0"/>
        <v>4609</v>
      </c>
      <c r="R5" s="142">
        <f t="shared" si="0"/>
        <v>142</v>
      </c>
      <c r="S5" s="142">
        <f t="shared" si="0"/>
        <v>4131</v>
      </c>
      <c r="T5" s="142">
        <f t="shared" si="0"/>
        <v>177</v>
      </c>
      <c r="U5" s="142">
        <f t="shared" si="0"/>
        <v>4718</v>
      </c>
      <c r="V5" s="142">
        <f t="shared" si="0"/>
        <v>185</v>
      </c>
      <c r="W5" s="142">
        <f t="shared" si="0"/>
        <v>6851</v>
      </c>
      <c r="X5" s="142">
        <f>X6+X11+X16+X17+X21</f>
        <v>186</v>
      </c>
      <c r="Y5" s="142">
        <f>Y6+Y11+Y16+Y17+Y21</f>
        <v>5862</v>
      </c>
      <c r="Z5" s="142">
        <f t="shared" si="0"/>
        <v>17</v>
      </c>
      <c r="AA5" s="143">
        <f t="shared" si="0"/>
        <v>2776</v>
      </c>
      <c r="AB5" s="103"/>
      <c r="AC5" s="103"/>
      <c r="AD5" s="7"/>
      <c r="AE5" s="7"/>
      <c r="AF5" s="7"/>
    </row>
    <row r="6" spans="1:44" ht="30" customHeight="1">
      <c r="A6" s="185" t="s">
        <v>23</v>
      </c>
      <c r="B6" s="185"/>
      <c r="C6" s="13"/>
      <c r="D6" s="145">
        <f aca="true" t="shared" si="1" ref="D6:D27">F6+H6+J6+L6+N6+P6+R6+T6+V6+X6+Z6</f>
        <v>513</v>
      </c>
      <c r="E6" s="145">
        <f aca="true" t="shared" si="2" ref="E6:E26">G6+I6+K6+M6+O6+Q6+S6+U6+W6+Y6+AA6</f>
        <v>11077</v>
      </c>
      <c r="F6" s="145">
        <f>SUM(F7:F10)</f>
        <v>70</v>
      </c>
      <c r="G6" s="145">
        <f>SUM(G7:G10)</f>
        <v>1996</v>
      </c>
      <c r="H6" s="145">
        <f aca="true" t="shared" si="3" ref="H6:AA6">SUM(H7:H10)</f>
        <v>54</v>
      </c>
      <c r="I6" s="145">
        <f t="shared" si="3"/>
        <v>1261</v>
      </c>
      <c r="J6" s="145">
        <f t="shared" si="3"/>
        <v>53</v>
      </c>
      <c r="K6" s="145">
        <f t="shared" si="3"/>
        <v>1243</v>
      </c>
      <c r="L6" s="145">
        <f t="shared" si="3"/>
        <v>52</v>
      </c>
      <c r="M6" s="146">
        <f t="shared" si="3"/>
        <v>1321</v>
      </c>
      <c r="N6" s="147">
        <f t="shared" si="3"/>
        <v>53</v>
      </c>
      <c r="O6" s="145">
        <f t="shared" si="3"/>
        <v>970</v>
      </c>
      <c r="P6" s="145">
        <f t="shared" si="3"/>
        <v>44</v>
      </c>
      <c r="Q6" s="145">
        <f t="shared" si="3"/>
        <v>1070</v>
      </c>
      <c r="R6" s="145">
        <f t="shared" si="3"/>
        <v>42</v>
      </c>
      <c r="S6" s="145">
        <f t="shared" si="3"/>
        <v>656</v>
      </c>
      <c r="T6" s="145">
        <f t="shared" si="3"/>
        <v>48</v>
      </c>
      <c r="U6" s="145">
        <f t="shared" si="3"/>
        <v>517</v>
      </c>
      <c r="V6" s="145">
        <f t="shared" si="3"/>
        <v>52</v>
      </c>
      <c r="W6" s="145">
        <f t="shared" si="3"/>
        <v>1507</v>
      </c>
      <c r="X6" s="145">
        <f t="shared" si="3"/>
        <v>45</v>
      </c>
      <c r="Y6" s="145">
        <f t="shared" si="3"/>
        <v>536</v>
      </c>
      <c r="Z6" s="145">
        <f t="shared" si="3"/>
        <v>0</v>
      </c>
      <c r="AA6" s="146">
        <f t="shared" si="3"/>
        <v>0</v>
      </c>
      <c r="AB6" s="103"/>
      <c r="AC6" s="103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30" customHeight="1">
      <c r="A7" s="16"/>
      <c r="B7" s="13" t="s">
        <v>24</v>
      </c>
      <c r="C7" s="13"/>
      <c r="D7" s="125">
        <f>F7+H7+J7+L7+N7+P7+R7+T7+V7+X7+Z7</f>
        <v>216</v>
      </c>
      <c r="E7" s="125">
        <f t="shared" si="2"/>
        <v>5068</v>
      </c>
      <c r="F7" s="95">
        <v>24</v>
      </c>
      <c r="G7" s="95">
        <v>831</v>
      </c>
      <c r="H7" s="95">
        <v>22</v>
      </c>
      <c r="I7" s="98">
        <v>616</v>
      </c>
      <c r="J7" s="95">
        <v>20</v>
      </c>
      <c r="K7" s="98">
        <v>683</v>
      </c>
      <c r="L7" s="95">
        <v>23</v>
      </c>
      <c r="M7" s="98">
        <v>563</v>
      </c>
      <c r="N7" s="97">
        <v>20</v>
      </c>
      <c r="O7" s="98">
        <v>329</v>
      </c>
      <c r="P7" s="95">
        <v>23</v>
      </c>
      <c r="Q7" s="98">
        <v>733</v>
      </c>
      <c r="R7" s="95">
        <v>20</v>
      </c>
      <c r="S7" s="98">
        <v>200</v>
      </c>
      <c r="T7" s="95">
        <v>20</v>
      </c>
      <c r="U7" s="98">
        <v>205</v>
      </c>
      <c r="V7" s="95">
        <v>24</v>
      </c>
      <c r="W7" s="98">
        <v>692</v>
      </c>
      <c r="X7" s="95">
        <v>20</v>
      </c>
      <c r="Y7" s="95">
        <v>216</v>
      </c>
      <c r="Z7" s="134">
        <v>0</v>
      </c>
      <c r="AA7" s="137">
        <v>0</v>
      </c>
      <c r="AB7" s="103"/>
      <c r="AC7" s="103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30" customHeight="1">
      <c r="A8" s="16"/>
      <c r="B8" s="13" t="s">
        <v>25</v>
      </c>
      <c r="C8" s="13"/>
      <c r="D8" s="125">
        <f t="shared" si="1"/>
        <v>110</v>
      </c>
      <c r="E8" s="125">
        <f t="shared" si="2"/>
        <v>2329</v>
      </c>
      <c r="F8" s="95">
        <v>14</v>
      </c>
      <c r="G8" s="95">
        <v>327</v>
      </c>
      <c r="H8" s="95">
        <v>14</v>
      </c>
      <c r="I8" s="95">
        <v>391</v>
      </c>
      <c r="J8" s="95">
        <v>10</v>
      </c>
      <c r="K8" s="95">
        <v>161</v>
      </c>
      <c r="L8" s="95">
        <v>13</v>
      </c>
      <c r="M8" s="98">
        <v>473</v>
      </c>
      <c r="N8" s="97">
        <v>9</v>
      </c>
      <c r="O8" s="97">
        <v>66</v>
      </c>
      <c r="P8" s="97">
        <v>10</v>
      </c>
      <c r="Q8" s="95">
        <v>116</v>
      </c>
      <c r="R8" s="95">
        <v>9</v>
      </c>
      <c r="S8" s="95">
        <v>129</v>
      </c>
      <c r="T8" s="95">
        <v>10</v>
      </c>
      <c r="U8" s="95">
        <v>89</v>
      </c>
      <c r="V8" s="95">
        <v>15</v>
      </c>
      <c r="W8" s="95">
        <v>547</v>
      </c>
      <c r="X8" s="95">
        <v>6</v>
      </c>
      <c r="Y8" s="95">
        <v>30</v>
      </c>
      <c r="Z8" s="134">
        <v>0</v>
      </c>
      <c r="AA8" s="137">
        <v>0</v>
      </c>
      <c r="AB8" s="103"/>
      <c r="AC8" s="103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30" customHeight="1">
      <c r="A9" s="16"/>
      <c r="B9" s="13" t="s">
        <v>36</v>
      </c>
      <c r="C9" s="13"/>
      <c r="D9" s="125">
        <f t="shared" si="1"/>
        <v>94</v>
      </c>
      <c r="E9" s="125">
        <f t="shared" si="2"/>
        <v>1068</v>
      </c>
      <c r="F9" s="95">
        <v>12</v>
      </c>
      <c r="G9" s="95">
        <v>124</v>
      </c>
      <c r="H9" s="95">
        <v>10</v>
      </c>
      <c r="I9" s="95">
        <v>89</v>
      </c>
      <c r="J9" s="95">
        <v>9</v>
      </c>
      <c r="K9" s="95">
        <v>57</v>
      </c>
      <c r="L9" s="95">
        <v>9</v>
      </c>
      <c r="M9" s="98">
        <v>123</v>
      </c>
      <c r="N9" s="97">
        <v>10</v>
      </c>
      <c r="O9" s="97">
        <v>201</v>
      </c>
      <c r="P9" s="97">
        <v>8</v>
      </c>
      <c r="Q9" s="95">
        <v>114</v>
      </c>
      <c r="R9" s="95">
        <v>6</v>
      </c>
      <c r="S9" s="95">
        <v>60</v>
      </c>
      <c r="T9" s="95">
        <v>10</v>
      </c>
      <c r="U9" s="95">
        <v>74</v>
      </c>
      <c r="V9" s="95">
        <v>10</v>
      </c>
      <c r="W9" s="95">
        <v>123</v>
      </c>
      <c r="X9" s="95">
        <v>10</v>
      </c>
      <c r="Y9" s="95">
        <v>103</v>
      </c>
      <c r="Z9" s="134">
        <v>0</v>
      </c>
      <c r="AA9" s="137">
        <v>0</v>
      </c>
      <c r="AB9" s="103"/>
      <c r="AC9" s="103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30" customHeight="1">
      <c r="A10" s="16"/>
      <c r="B10" s="13" t="s">
        <v>26</v>
      </c>
      <c r="C10" s="13"/>
      <c r="D10" s="125">
        <f t="shared" si="1"/>
        <v>93</v>
      </c>
      <c r="E10" s="125">
        <f t="shared" si="2"/>
        <v>2612</v>
      </c>
      <c r="F10" s="95">
        <v>20</v>
      </c>
      <c r="G10" s="95">
        <v>714</v>
      </c>
      <c r="H10" s="95">
        <v>8</v>
      </c>
      <c r="I10" s="95">
        <v>165</v>
      </c>
      <c r="J10" s="95">
        <v>14</v>
      </c>
      <c r="K10" s="95">
        <v>342</v>
      </c>
      <c r="L10" s="95">
        <v>7</v>
      </c>
      <c r="M10" s="98">
        <v>162</v>
      </c>
      <c r="N10" s="97">
        <v>14</v>
      </c>
      <c r="O10" s="97">
        <v>374</v>
      </c>
      <c r="P10" s="97">
        <v>3</v>
      </c>
      <c r="Q10" s="95">
        <v>107</v>
      </c>
      <c r="R10" s="95">
        <v>7</v>
      </c>
      <c r="S10" s="95">
        <v>267</v>
      </c>
      <c r="T10" s="95">
        <v>8</v>
      </c>
      <c r="U10" s="95">
        <v>149</v>
      </c>
      <c r="V10" s="95">
        <v>3</v>
      </c>
      <c r="W10" s="95">
        <v>145</v>
      </c>
      <c r="X10" s="95">
        <v>9</v>
      </c>
      <c r="Y10" s="95">
        <v>187</v>
      </c>
      <c r="Z10" s="134">
        <v>0</v>
      </c>
      <c r="AA10" s="137">
        <v>0</v>
      </c>
      <c r="AB10" s="103"/>
      <c r="AC10" s="103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30" customHeight="1">
      <c r="A11" s="185" t="s">
        <v>34</v>
      </c>
      <c r="B11" s="185"/>
      <c r="C11" s="13"/>
      <c r="D11" s="125">
        <f>F11+H11+J11+L11+N11+P11+R11+T11+V11+X11+Z11</f>
        <v>281</v>
      </c>
      <c r="E11" s="125">
        <f t="shared" si="2"/>
        <v>289</v>
      </c>
      <c r="F11" s="125">
        <f aca="true" t="shared" si="4" ref="F11:AA11">SUM(F12:F15)</f>
        <v>48</v>
      </c>
      <c r="G11" s="125">
        <f t="shared" si="4"/>
        <v>48</v>
      </c>
      <c r="H11" s="125">
        <f t="shared" si="4"/>
        <v>30</v>
      </c>
      <c r="I11" s="125">
        <f t="shared" si="4"/>
        <v>32</v>
      </c>
      <c r="J11" s="125">
        <f t="shared" si="4"/>
        <v>32</v>
      </c>
      <c r="K11" s="125">
        <f t="shared" si="4"/>
        <v>32</v>
      </c>
      <c r="L11" s="125">
        <f t="shared" si="4"/>
        <v>40</v>
      </c>
      <c r="M11" s="148">
        <f t="shared" si="4"/>
        <v>40</v>
      </c>
      <c r="N11" s="149">
        <f t="shared" si="4"/>
        <v>26</v>
      </c>
      <c r="O11" s="125">
        <f t="shared" si="4"/>
        <v>28</v>
      </c>
      <c r="P11" s="125">
        <f t="shared" si="4"/>
        <v>42</v>
      </c>
      <c r="Q11" s="125">
        <f t="shared" si="4"/>
        <v>42</v>
      </c>
      <c r="R11" s="125">
        <f t="shared" si="4"/>
        <v>7</v>
      </c>
      <c r="S11" s="125">
        <f t="shared" si="4"/>
        <v>7</v>
      </c>
      <c r="T11" s="125">
        <f t="shared" si="4"/>
        <v>10</v>
      </c>
      <c r="U11" s="125">
        <f t="shared" si="4"/>
        <v>10</v>
      </c>
      <c r="V11" s="125">
        <f t="shared" si="4"/>
        <v>21</v>
      </c>
      <c r="W11" s="125">
        <f t="shared" si="4"/>
        <v>21</v>
      </c>
      <c r="X11" s="125">
        <f t="shared" si="4"/>
        <v>25</v>
      </c>
      <c r="Y11" s="125">
        <f t="shared" si="4"/>
        <v>29</v>
      </c>
      <c r="Z11" s="125">
        <f t="shared" si="4"/>
        <v>0</v>
      </c>
      <c r="AA11" s="148">
        <f t="shared" si="4"/>
        <v>0</v>
      </c>
      <c r="AB11" s="103"/>
      <c r="AC11" s="103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30" customHeight="1">
      <c r="A12" s="16"/>
      <c r="B12" s="133" t="s">
        <v>100</v>
      </c>
      <c r="C12" s="13"/>
      <c r="D12" s="125">
        <f t="shared" si="1"/>
        <v>97</v>
      </c>
      <c r="E12" s="125">
        <f>G12+I12+K12+M12+O12+Q12+S12+U12+W12+Y12+AA12</f>
        <v>100</v>
      </c>
      <c r="F12" s="95">
        <v>12</v>
      </c>
      <c r="G12" s="95">
        <v>12</v>
      </c>
      <c r="H12" s="150">
        <v>15</v>
      </c>
      <c r="I12" s="151">
        <v>16</v>
      </c>
      <c r="J12" s="95">
        <v>11</v>
      </c>
      <c r="K12" s="95">
        <v>11</v>
      </c>
      <c r="L12" s="95">
        <v>12</v>
      </c>
      <c r="M12" s="98">
        <v>12</v>
      </c>
      <c r="N12" s="97">
        <v>12</v>
      </c>
      <c r="O12" s="97">
        <v>12</v>
      </c>
      <c r="P12" s="97">
        <v>9</v>
      </c>
      <c r="Q12" s="95">
        <v>9</v>
      </c>
      <c r="R12" s="95">
        <v>6</v>
      </c>
      <c r="S12" s="95">
        <v>6</v>
      </c>
      <c r="T12" s="95">
        <v>3</v>
      </c>
      <c r="U12" s="95">
        <v>3</v>
      </c>
      <c r="V12" s="95">
        <v>7</v>
      </c>
      <c r="W12" s="95">
        <v>7</v>
      </c>
      <c r="X12" s="95">
        <v>10</v>
      </c>
      <c r="Y12" s="95">
        <v>12</v>
      </c>
      <c r="Z12" s="134">
        <v>0</v>
      </c>
      <c r="AA12" s="137">
        <v>0</v>
      </c>
      <c r="AB12" s="103"/>
      <c r="AC12" s="103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30" customHeight="1">
      <c r="A13" s="16"/>
      <c r="B13" s="13" t="s">
        <v>27</v>
      </c>
      <c r="C13" s="13"/>
      <c r="D13" s="125">
        <f t="shared" si="1"/>
        <v>107</v>
      </c>
      <c r="E13" s="125">
        <f>G13+I13+K13+M13+O13+Q13+S13+U13+W13+Y13+AA13</f>
        <v>110</v>
      </c>
      <c r="F13" s="95">
        <v>19</v>
      </c>
      <c r="G13" s="95">
        <v>19</v>
      </c>
      <c r="H13" s="150">
        <v>7</v>
      </c>
      <c r="I13" s="151">
        <v>8</v>
      </c>
      <c r="J13" s="95">
        <v>15</v>
      </c>
      <c r="K13" s="95">
        <v>15</v>
      </c>
      <c r="L13" s="95">
        <v>24</v>
      </c>
      <c r="M13" s="98">
        <v>24</v>
      </c>
      <c r="N13" s="97">
        <v>7</v>
      </c>
      <c r="O13" s="97">
        <v>7</v>
      </c>
      <c r="P13" s="97">
        <v>14</v>
      </c>
      <c r="Q13" s="95">
        <v>14</v>
      </c>
      <c r="R13" s="95">
        <v>0</v>
      </c>
      <c r="S13" s="95">
        <v>0</v>
      </c>
      <c r="T13" s="95">
        <v>5</v>
      </c>
      <c r="U13" s="95">
        <v>5</v>
      </c>
      <c r="V13" s="95">
        <v>8</v>
      </c>
      <c r="W13" s="95">
        <v>8</v>
      </c>
      <c r="X13" s="95">
        <v>8</v>
      </c>
      <c r="Y13" s="95">
        <v>10</v>
      </c>
      <c r="Z13" s="134">
        <v>0</v>
      </c>
      <c r="AA13" s="137">
        <v>0</v>
      </c>
      <c r="AB13" s="103"/>
      <c r="AC13" s="103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30" customHeight="1">
      <c r="A14" s="17"/>
      <c r="B14" s="13" t="s">
        <v>35</v>
      </c>
      <c r="C14" s="13"/>
      <c r="D14" s="125">
        <f t="shared" si="1"/>
        <v>12</v>
      </c>
      <c r="E14" s="125">
        <f t="shared" si="2"/>
        <v>13</v>
      </c>
      <c r="F14" s="95">
        <v>1</v>
      </c>
      <c r="G14" s="95">
        <v>1</v>
      </c>
      <c r="H14" s="95">
        <v>0</v>
      </c>
      <c r="I14" s="98">
        <v>0</v>
      </c>
      <c r="J14" s="95">
        <v>0</v>
      </c>
      <c r="K14" s="95">
        <v>0</v>
      </c>
      <c r="L14" s="95">
        <v>2</v>
      </c>
      <c r="M14" s="98">
        <v>2</v>
      </c>
      <c r="N14" s="97">
        <v>1</v>
      </c>
      <c r="O14" s="97">
        <v>2</v>
      </c>
      <c r="P14" s="97">
        <v>5</v>
      </c>
      <c r="Q14" s="95">
        <v>5</v>
      </c>
      <c r="R14" s="95">
        <v>0</v>
      </c>
      <c r="S14" s="95">
        <v>0</v>
      </c>
      <c r="T14" s="95">
        <v>0</v>
      </c>
      <c r="U14" s="95">
        <v>0</v>
      </c>
      <c r="V14" s="95">
        <v>3</v>
      </c>
      <c r="W14" s="95">
        <v>3</v>
      </c>
      <c r="X14" s="95">
        <v>0</v>
      </c>
      <c r="Y14" s="95">
        <v>0</v>
      </c>
      <c r="Z14" s="134">
        <v>0</v>
      </c>
      <c r="AA14" s="137">
        <v>0</v>
      </c>
      <c r="AB14" s="103"/>
      <c r="AC14" s="103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ht="30" customHeight="1">
      <c r="A15" s="17"/>
      <c r="B15" s="13" t="s">
        <v>28</v>
      </c>
      <c r="C15" s="13"/>
      <c r="D15" s="125">
        <f t="shared" si="1"/>
        <v>65</v>
      </c>
      <c r="E15" s="125">
        <f>G15+I15+K15+M15+O15+Q15+S15+U15+W15+Y15+AA15</f>
        <v>66</v>
      </c>
      <c r="F15" s="95">
        <v>16</v>
      </c>
      <c r="G15" s="95">
        <v>16</v>
      </c>
      <c r="H15" s="95">
        <v>8</v>
      </c>
      <c r="I15" s="98">
        <v>8</v>
      </c>
      <c r="J15" s="95">
        <v>6</v>
      </c>
      <c r="K15" s="95">
        <v>6</v>
      </c>
      <c r="L15" s="95">
        <v>2</v>
      </c>
      <c r="M15" s="98">
        <v>2</v>
      </c>
      <c r="N15" s="97">
        <v>6</v>
      </c>
      <c r="O15" s="97">
        <v>7</v>
      </c>
      <c r="P15" s="97">
        <v>14</v>
      </c>
      <c r="Q15" s="95">
        <v>14</v>
      </c>
      <c r="R15" s="95">
        <v>1</v>
      </c>
      <c r="S15" s="95">
        <v>1</v>
      </c>
      <c r="T15" s="95">
        <v>2</v>
      </c>
      <c r="U15" s="95">
        <v>2</v>
      </c>
      <c r="V15" s="95">
        <v>3</v>
      </c>
      <c r="W15" s="95">
        <v>3</v>
      </c>
      <c r="X15" s="95">
        <v>7</v>
      </c>
      <c r="Y15" s="95">
        <v>7</v>
      </c>
      <c r="Z15" s="134">
        <v>0</v>
      </c>
      <c r="AA15" s="137">
        <v>0</v>
      </c>
      <c r="AB15" s="103"/>
      <c r="AC15" s="103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ht="30" customHeight="1">
      <c r="A16" s="185" t="s">
        <v>29</v>
      </c>
      <c r="B16" s="185"/>
      <c r="C16" s="13"/>
      <c r="D16" s="125">
        <f t="shared" si="1"/>
        <v>105</v>
      </c>
      <c r="E16" s="125">
        <f>G16+I16+K16+M16+O16+Q16+S16+U16+W16+Y16+AA16</f>
        <v>108</v>
      </c>
      <c r="F16" s="125">
        <v>4</v>
      </c>
      <c r="G16" s="125">
        <v>4</v>
      </c>
      <c r="H16" s="125">
        <v>12</v>
      </c>
      <c r="I16" s="125">
        <v>12</v>
      </c>
      <c r="J16" s="125">
        <v>18</v>
      </c>
      <c r="K16" s="125">
        <v>20</v>
      </c>
      <c r="L16" s="125">
        <v>8</v>
      </c>
      <c r="M16" s="148">
        <v>8</v>
      </c>
      <c r="N16" s="149">
        <v>6</v>
      </c>
      <c r="O16" s="149">
        <v>6</v>
      </c>
      <c r="P16" s="149">
        <v>37</v>
      </c>
      <c r="Q16" s="125">
        <v>37</v>
      </c>
      <c r="R16" s="125">
        <v>2</v>
      </c>
      <c r="S16" s="125">
        <v>2</v>
      </c>
      <c r="T16" s="125">
        <v>5</v>
      </c>
      <c r="U16" s="125">
        <v>5</v>
      </c>
      <c r="V16" s="125">
        <v>2</v>
      </c>
      <c r="W16" s="125">
        <v>2</v>
      </c>
      <c r="X16" s="125">
        <v>11</v>
      </c>
      <c r="Y16" s="125">
        <v>12</v>
      </c>
      <c r="Z16" s="152">
        <v>0</v>
      </c>
      <c r="AA16" s="153">
        <v>0</v>
      </c>
      <c r="AB16" s="103"/>
      <c r="AC16" s="103"/>
      <c r="AD16" s="192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17"/>
      <c r="AP16" s="7"/>
      <c r="AQ16" s="7"/>
      <c r="AR16" s="7"/>
    </row>
    <row r="17" spans="1:44" ht="30" customHeight="1">
      <c r="A17" s="185" t="s">
        <v>66</v>
      </c>
      <c r="B17" s="185"/>
      <c r="C17" s="13"/>
      <c r="D17" s="125">
        <f>F17+H17+J17+L17+N17+P17+R17+T17+V17+X17+Z17</f>
        <v>533</v>
      </c>
      <c r="E17" s="125">
        <f>G17+I17+K17+M17+O17+Q17+S17+U17+W17+Y17+AA17</f>
        <v>155054</v>
      </c>
      <c r="F17" s="125">
        <f aca="true" t="shared" si="5" ref="F17:AA17">SUM(F18:F20)</f>
        <v>52</v>
      </c>
      <c r="G17" s="158">
        <f t="shared" si="5"/>
        <v>122953</v>
      </c>
      <c r="H17" s="125">
        <f t="shared" si="5"/>
        <v>132</v>
      </c>
      <c r="I17" s="125">
        <f t="shared" si="5"/>
        <v>4974</v>
      </c>
      <c r="J17" s="125">
        <f t="shared" si="5"/>
        <v>31</v>
      </c>
      <c r="K17" s="125">
        <f t="shared" si="5"/>
        <v>8461</v>
      </c>
      <c r="L17" s="125">
        <f t="shared" si="5"/>
        <v>44</v>
      </c>
      <c r="M17" s="148">
        <f t="shared" si="5"/>
        <v>1896</v>
      </c>
      <c r="N17" s="149">
        <f t="shared" si="5"/>
        <v>41</v>
      </c>
      <c r="O17" s="125">
        <f t="shared" si="5"/>
        <v>2304</v>
      </c>
      <c r="P17" s="125">
        <f t="shared" si="5"/>
        <v>32</v>
      </c>
      <c r="Q17" s="125">
        <f t="shared" si="5"/>
        <v>1546</v>
      </c>
      <c r="R17" s="125">
        <f t="shared" si="5"/>
        <v>38</v>
      </c>
      <c r="S17" s="125">
        <f t="shared" si="5"/>
        <v>1936</v>
      </c>
      <c r="T17" s="125">
        <f t="shared" si="5"/>
        <v>58</v>
      </c>
      <c r="U17" s="125">
        <f t="shared" si="5"/>
        <v>1931</v>
      </c>
      <c r="V17" s="125">
        <f t="shared" si="5"/>
        <v>31</v>
      </c>
      <c r="W17" s="125">
        <f t="shared" si="5"/>
        <v>3530</v>
      </c>
      <c r="X17" s="125">
        <f t="shared" si="5"/>
        <v>61</v>
      </c>
      <c r="Y17" s="125">
        <f t="shared" si="5"/>
        <v>3685</v>
      </c>
      <c r="Z17" s="125">
        <f t="shared" si="5"/>
        <v>13</v>
      </c>
      <c r="AA17" s="148">
        <f t="shared" si="5"/>
        <v>1838</v>
      </c>
      <c r="AB17" s="103"/>
      <c r="AC17" s="10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7"/>
      <c r="AP17" s="7"/>
      <c r="AQ17" s="7"/>
      <c r="AR17" s="7"/>
    </row>
    <row r="18" spans="1:44" ht="30" customHeight="1">
      <c r="A18" s="16"/>
      <c r="B18" s="13" t="s">
        <v>30</v>
      </c>
      <c r="C18" s="13"/>
      <c r="D18" s="125">
        <f t="shared" si="1"/>
        <v>116</v>
      </c>
      <c r="E18" s="125">
        <f>G18+I18+K18+M18+O18+Q18+S18+U18+W18+Y18+AA18</f>
        <v>3498</v>
      </c>
      <c r="F18" s="95">
        <v>15</v>
      </c>
      <c r="G18" s="95">
        <v>295</v>
      </c>
      <c r="H18" s="95">
        <v>17</v>
      </c>
      <c r="I18" s="98">
        <v>198</v>
      </c>
      <c r="J18" s="95">
        <v>11</v>
      </c>
      <c r="K18" s="95">
        <v>271</v>
      </c>
      <c r="L18" s="95">
        <v>16</v>
      </c>
      <c r="M18" s="98">
        <v>284</v>
      </c>
      <c r="N18" s="97">
        <v>7</v>
      </c>
      <c r="O18" s="97">
        <v>101</v>
      </c>
      <c r="P18" s="97">
        <v>8</v>
      </c>
      <c r="Q18" s="95">
        <v>206</v>
      </c>
      <c r="R18" s="95">
        <v>7</v>
      </c>
      <c r="S18" s="95">
        <v>94</v>
      </c>
      <c r="T18" s="95">
        <v>1</v>
      </c>
      <c r="U18" s="95">
        <v>24</v>
      </c>
      <c r="V18" s="95">
        <v>8</v>
      </c>
      <c r="W18" s="95">
        <v>133</v>
      </c>
      <c r="X18" s="95">
        <v>15</v>
      </c>
      <c r="Y18" s="95">
        <v>241</v>
      </c>
      <c r="Z18" s="134">
        <v>11</v>
      </c>
      <c r="AA18" s="137">
        <v>1651</v>
      </c>
      <c r="AB18" s="103"/>
      <c r="AC18" s="103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ht="30" customHeight="1">
      <c r="A19" s="16"/>
      <c r="B19" s="13" t="s">
        <v>31</v>
      </c>
      <c r="C19" s="13"/>
      <c r="D19" s="125">
        <f t="shared" si="1"/>
        <v>190</v>
      </c>
      <c r="E19" s="125">
        <f t="shared" si="2"/>
        <v>4744</v>
      </c>
      <c r="F19" s="95">
        <v>26</v>
      </c>
      <c r="G19" s="95">
        <v>819</v>
      </c>
      <c r="H19" s="95">
        <v>23</v>
      </c>
      <c r="I19" s="98">
        <v>497</v>
      </c>
      <c r="J19" s="95">
        <v>10</v>
      </c>
      <c r="K19" s="95">
        <v>216</v>
      </c>
      <c r="L19" s="95">
        <v>10</v>
      </c>
      <c r="M19" s="98">
        <v>222</v>
      </c>
      <c r="N19" s="97">
        <v>15</v>
      </c>
      <c r="O19" s="97">
        <v>371</v>
      </c>
      <c r="P19" s="97">
        <v>19</v>
      </c>
      <c r="Q19" s="95">
        <v>819</v>
      </c>
      <c r="R19" s="95">
        <v>25</v>
      </c>
      <c r="S19" s="95">
        <v>518</v>
      </c>
      <c r="T19" s="95">
        <v>27</v>
      </c>
      <c r="U19" s="95">
        <v>422</v>
      </c>
      <c r="V19" s="95">
        <v>16</v>
      </c>
      <c r="W19" s="95">
        <v>331</v>
      </c>
      <c r="X19" s="95">
        <v>17</v>
      </c>
      <c r="Y19" s="95">
        <v>342</v>
      </c>
      <c r="Z19" s="134">
        <v>2</v>
      </c>
      <c r="AA19" s="137">
        <v>187</v>
      </c>
      <c r="AB19" s="103"/>
      <c r="AC19" s="103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ht="30" customHeight="1">
      <c r="A20" s="12"/>
      <c r="B20" s="13"/>
      <c r="C20" s="13"/>
      <c r="D20" s="125">
        <f t="shared" si="1"/>
        <v>227</v>
      </c>
      <c r="E20" s="125">
        <f t="shared" si="2"/>
        <v>146812</v>
      </c>
      <c r="F20" s="95">
        <v>11</v>
      </c>
      <c r="G20" s="159">
        <v>121839</v>
      </c>
      <c r="H20" s="95">
        <v>92</v>
      </c>
      <c r="I20" s="95">
        <v>4279</v>
      </c>
      <c r="J20" s="95">
        <v>10</v>
      </c>
      <c r="K20" s="95">
        <v>7974</v>
      </c>
      <c r="L20" s="95">
        <v>18</v>
      </c>
      <c r="M20" s="98">
        <v>1390</v>
      </c>
      <c r="N20" s="97">
        <v>19</v>
      </c>
      <c r="O20" s="97">
        <v>1832</v>
      </c>
      <c r="P20" s="97">
        <v>5</v>
      </c>
      <c r="Q20" s="95">
        <v>521</v>
      </c>
      <c r="R20" s="95">
        <v>6</v>
      </c>
      <c r="S20" s="95">
        <v>1324</v>
      </c>
      <c r="T20" s="95">
        <v>30</v>
      </c>
      <c r="U20" s="95">
        <v>1485</v>
      </c>
      <c r="V20" s="95">
        <v>7</v>
      </c>
      <c r="W20" s="95">
        <v>3066</v>
      </c>
      <c r="X20" s="95">
        <v>29</v>
      </c>
      <c r="Y20" s="95">
        <v>3102</v>
      </c>
      <c r="Z20" s="134">
        <v>0</v>
      </c>
      <c r="AA20" s="137">
        <v>0</v>
      </c>
      <c r="AB20" s="103"/>
      <c r="AC20" s="103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30" customHeight="1">
      <c r="A21" s="185" t="s">
        <v>37</v>
      </c>
      <c r="B21" s="185"/>
      <c r="C21" s="13"/>
      <c r="D21" s="125">
        <f>F21+H21+J21+L21+N21+P21+R21+T21+V21+X21+Z21</f>
        <v>645</v>
      </c>
      <c r="E21" s="125">
        <f>G21+I21+K21+M21+O21+Q21+S21+U21+W21+Y21+AA21</f>
        <v>35835</v>
      </c>
      <c r="F21" s="125">
        <f aca="true" t="shared" si="6" ref="F21:AA21">SUM(F22:F27)</f>
        <v>70</v>
      </c>
      <c r="G21" s="125">
        <f t="shared" si="6"/>
        <v>12865</v>
      </c>
      <c r="H21" s="125">
        <f t="shared" si="6"/>
        <v>46</v>
      </c>
      <c r="I21" s="125">
        <f t="shared" si="6"/>
        <v>2948</v>
      </c>
      <c r="J21" s="125">
        <f t="shared" si="6"/>
        <v>125</v>
      </c>
      <c r="K21" s="125">
        <f t="shared" si="6"/>
        <v>5511</v>
      </c>
      <c r="L21" s="125">
        <f t="shared" si="6"/>
        <v>51</v>
      </c>
      <c r="M21" s="148">
        <f t="shared" si="6"/>
        <v>1639</v>
      </c>
      <c r="N21" s="149">
        <f t="shared" si="6"/>
        <v>65</v>
      </c>
      <c r="O21" s="125">
        <f t="shared" si="6"/>
        <v>2844</v>
      </c>
      <c r="P21" s="125">
        <f t="shared" si="6"/>
        <v>52</v>
      </c>
      <c r="Q21" s="125">
        <f t="shared" si="6"/>
        <v>1914</v>
      </c>
      <c r="R21" s="125">
        <f t="shared" si="6"/>
        <v>53</v>
      </c>
      <c r="S21" s="125">
        <f t="shared" si="6"/>
        <v>1530</v>
      </c>
      <c r="T21" s="125">
        <f t="shared" si="6"/>
        <v>56</v>
      </c>
      <c r="U21" s="125">
        <f t="shared" si="6"/>
        <v>2255</v>
      </c>
      <c r="V21" s="125">
        <f t="shared" si="6"/>
        <v>79</v>
      </c>
      <c r="W21" s="125">
        <f t="shared" si="6"/>
        <v>1791</v>
      </c>
      <c r="X21" s="125">
        <f t="shared" si="6"/>
        <v>44</v>
      </c>
      <c r="Y21" s="125">
        <f t="shared" si="6"/>
        <v>1600</v>
      </c>
      <c r="Z21" s="125">
        <f t="shared" si="6"/>
        <v>4</v>
      </c>
      <c r="AA21" s="148">
        <f t="shared" si="6"/>
        <v>938</v>
      </c>
      <c r="AB21" s="103"/>
      <c r="AC21" s="103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30" customHeight="1">
      <c r="A22" s="16"/>
      <c r="B22" s="13" t="s">
        <v>38</v>
      </c>
      <c r="C22" s="13"/>
      <c r="D22" s="125">
        <f t="shared" si="1"/>
        <v>74</v>
      </c>
      <c r="E22" s="125">
        <f>G22+I22+K22+M22+O22+Q22+S22+U22+W22+Y22+AA22</f>
        <v>2065</v>
      </c>
      <c r="F22" s="95">
        <v>8</v>
      </c>
      <c r="G22" s="95">
        <v>278</v>
      </c>
      <c r="H22" s="95">
        <v>7</v>
      </c>
      <c r="I22" s="95">
        <v>195</v>
      </c>
      <c r="J22" s="95">
        <v>16</v>
      </c>
      <c r="K22" s="95">
        <v>651</v>
      </c>
      <c r="L22" s="95">
        <v>4</v>
      </c>
      <c r="M22" s="98">
        <v>85</v>
      </c>
      <c r="N22" s="97">
        <v>16</v>
      </c>
      <c r="O22" s="95">
        <v>317</v>
      </c>
      <c r="P22" s="97">
        <v>5</v>
      </c>
      <c r="Q22" s="95">
        <v>110</v>
      </c>
      <c r="R22" s="95">
        <v>5</v>
      </c>
      <c r="S22" s="95">
        <v>141</v>
      </c>
      <c r="T22" s="95">
        <v>4</v>
      </c>
      <c r="U22" s="95">
        <v>79</v>
      </c>
      <c r="V22" s="95">
        <v>5</v>
      </c>
      <c r="W22" s="95">
        <v>129</v>
      </c>
      <c r="X22" s="95">
        <v>4</v>
      </c>
      <c r="Y22" s="95">
        <v>80</v>
      </c>
      <c r="Z22" s="134">
        <v>0</v>
      </c>
      <c r="AA22" s="137">
        <v>0</v>
      </c>
      <c r="AB22" s="103"/>
      <c r="AC22" s="103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30" customHeight="1">
      <c r="A23" s="16"/>
      <c r="B23" s="13" t="s">
        <v>39</v>
      </c>
      <c r="C23" s="13"/>
      <c r="D23" s="125">
        <f t="shared" si="1"/>
        <v>86</v>
      </c>
      <c r="E23" s="125">
        <f t="shared" si="2"/>
        <v>2001</v>
      </c>
      <c r="F23" s="95">
        <v>9</v>
      </c>
      <c r="G23" s="95">
        <v>328</v>
      </c>
      <c r="H23" s="95">
        <v>12</v>
      </c>
      <c r="I23" s="95">
        <v>215</v>
      </c>
      <c r="J23" s="95">
        <v>19</v>
      </c>
      <c r="K23" s="95">
        <v>710</v>
      </c>
      <c r="L23" s="95">
        <v>10</v>
      </c>
      <c r="M23" s="98">
        <v>146</v>
      </c>
      <c r="N23" s="97">
        <v>9</v>
      </c>
      <c r="O23" s="95">
        <v>199</v>
      </c>
      <c r="P23" s="97">
        <v>4</v>
      </c>
      <c r="Q23" s="95">
        <v>89</v>
      </c>
      <c r="R23" s="95">
        <v>17</v>
      </c>
      <c r="S23" s="95">
        <v>180</v>
      </c>
      <c r="T23" s="95">
        <v>0</v>
      </c>
      <c r="U23" s="95">
        <v>0</v>
      </c>
      <c r="V23" s="95">
        <v>0</v>
      </c>
      <c r="W23" s="95">
        <v>0</v>
      </c>
      <c r="X23" s="95">
        <v>6</v>
      </c>
      <c r="Y23" s="95">
        <v>134</v>
      </c>
      <c r="Z23" s="134">
        <v>0</v>
      </c>
      <c r="AA23" s="137">
        <v>0</v>
      </c>
      <c r="AB23" s="103"/>
      <c r="AC23" s="103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30" customHeight="1">
      <c r="A24" s="16"/>
      <c r="B24" s="13" t="s">
        <v>40</v>
      </c>
      <c r="C24" s="13"/>
      <c r="D24" s="125">
        <f t="shared" si="1"/>
        <v>142</v>
      </c>
      <c r="E24" s="125">
        <f t="shared" si="2"/>
        <v>3549</v>
      </c>
      <c r="F24" s="95">
        <v>11</v>
      </c>
      <c r="G24" s="95">
        <v>347</v>
      </c>
      <c r="H24" s="95">
        <v>9</v>
      </c>
      <c r="I24" s="95">
        <v>207</v>
      </c>
      <c r="J24" s="95">
        <v>31</v>
      </c>
      <c r="K24" s="95">
        <v>1110</v>
      </c>
      <c r="L24" s="95">
        <v>4</v>
      </c>
      <c r="M24" s="98">
        <v>58</v>
      </c>
      <c r="N24" s="97">
        <v>15</v>
      </c>
      <c r="O24" s="95">
        <v>424</v>
      </c>
      <c r="P24" s="97">
        <v>11</v>
      </c>
      <c r="Q24" s="95">
        <v>241</v>
      </c>
      <c r="R24" s="95">
        <v>5</v>
      </c>
      <c r="S24" s="95">
        <v>98</v>
      </c>
      <c r="T24" s="95">
        <v>8</v>
      </c>
      <c r="U24" s="95">
        <v>327</v>
      </c>
      <c r="V24" s="95">
        <v>37</v>
      </c>
      <c r="W24" s="95">
        <v>508</v>
      </c>
      <c r="X24" s="95">
        <v>11</v>
      </c>
      <c r="Y24" s="95">
        <v>229</v>
      </c>
      <c r="Z24" s="134">
        <v>0</v>
      </c>
      <c r="AA24" s="137">
        <v>0</v>
      </c>
      <c r="AB24" s="103"/>
      <c r="AC24" s="103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30" customHeight="1">
      <c r="A25" s="16"/>
      <c r="B25" s="13" t="s">
        <v>41</v>
      </c>
      <c r="C25" s="13"/>
      <c r="D25" s="125">
        <f t="shared" si="1"/>
        <v>21</v>
      </c>
      <c r="E25" s="125">
        <f t="shared" si="2"/>
        <v>4087</v>
      </c>
      <c r="F25" s="95">
        <v>1</v>
      </c>
      <c r="G25" s="95">
        <v>350</v>
      </c>
      <c r="H25" s="95">
        <v>3</v>
      </c>
      <c r="I25" s="95">
        <v>677</v>
      </c>
      <c r="J25" s="95">
        <v>1</v>
      </c>
      <c r="K25" s="95">
        <v>302</v>
      </c>
      <c r="L25" s="95">
        <v>2</v>
      </c>
      <c r="M25" s="98">
        <v>552</v>
      </c>
      <c r="N25" s="97">
        <v>1</v>
      </c>
      <c r="O25" s="95">
        <v>352</v>
      </c>
      <c r="P25" s="97">
        <v>4</v>
      </c>
      <c r="Q25" s="95">
        <v>650</v>
      </c>
      <c r="R25" s="95">
        <v>1</v>
      </c>
      <c r="S25" s="95">
        <v>300</v>
      </c>
      <c r="T25" s="95">
        <v>5</v>
      </c>
      <c r="U25" s="95">
        <v>364</v>
      </c>
      <c r="V25" s="95">
        <v>1</v>
      </c>
      <c r="W25" s="95">
        <v>70</v>
      </c>
      <c r="X25" s="95">
        <v>1</v>
      </c>
      <c r="Y25" s="95">
        <v>151</v>
      </c>
      <c r="Z25" s="134">
        <v>1</v>
      </c>
      <c r="AA25" s="137">
        <v>319</v>
      </c>
      <c r="AB25" s="103"/>
      <c r="AC25" s="103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30" customHeight="1">
      <c r="A26" s="16"/>
      <c r="B26" s="13" t="s">
        <v>42</v>
      </c>
      <c r="C26" s="13"/>
      <c r="D26" s="125">
        <f t="shared" si="1"/>
        <v>192</v>
      </c>
      <c r="E26" s="125">
        <f t="shared" si="2"/>
        <v>5753</v>
      </c>
      <c r="F26" s="95">
        <v>28</v>
      </c>
      <c r="G26" s="95">
        <v>636</v>
      </c>
      <c r="H26" s="95">
        <v>9</v>
      </c>
      <c r="I26" s="95">
        <v>314</v>
      </c>
      <c r="J26" s="95">
        <v>20</v>
      </c>
      <c r="K26" s="95">
        <v>518</v>
      </c>
      <c r="L26" s="95">
        <v>17</v>
      </c>
      <c r="M26" s="98">
        <v>400</v>
      </c>
      <c r="N26" s="97">
        <v>15</v>
      </c>
      <c r="O26" s="95">
        <v>344</v>
      </c>
      <c r="P26" s="97">
        <v>18</v>
      </c>
      <c r="Q26" s="95">
        <v>499</v>
      </c>
      <c r="R26" s="95">
        <v>19</v>
      </c>
      <c r="S26" s="95">
        <v>504</v>
      </c>
      <c r="T26" s="95">
        <v>26</v>
      </c>
      <c r="U26" s="95">
        <v>1161</v>
      </c>
      <c r="V26" s="95">
        <v>28</v>
      </c>
      <c r="W26" s="95">
        <v>546</v>
      </c>
      <c r="X26" s="95">
        <v>10</v>
      </c>
      <c r="Y26" s="95">
        <v>228</v>
      </c>
      <c r="Z26" s="134">
        <v>2</v>
      </c>
      <c r="AA26" s="137">
        <v>603</v>
      </c>
      <c r="AB26" s="103"/>
      <c r="AC26" s="103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30" customHeight="1">
      <c r="A27" s="27"/>
      <c r="B27" s="28" t="s">
        <v>43</v>
      </c>
      <c r="C27" s="28"/>
      <c r="D27" s="154">
        <f t="shared" si="1"/>
        <v>130</v>
      </c>
      <c r="E27" s="154">
        <f>G27+I27+K27+M27+O27+Q27+S27+U27+W27+Y27+AA27</f>
        <v>18380</v>
      </c>
      <c r="F27" s="105">
        <v>13</v>
      </c>
      <c r="G27" s="105">
        <v>10926</v>
      </c>
      <c r="H27" s="105">
        <v>6</v>
      </c>
      <c r="I27" s="105">
        <v>1340</v>
      </c>
      <c r="J27" s="105">
        <v>38</v>
      </c>
      <c r="K27" s="105">
        <v>2220</v>
      </c>
      <c r="L27" s="105">
        <v>14</v>
      </c>
      <c r="M27" s="131">
        <v>398</v>
      </c>
      <c r="N27" s="106">
        <v>9</v>
      </c>
      <c r="O27" s="105">
        <v>1208</v>
      </c>
      <c r="P27" s="106">
        <v>10</v>
      </c>
      <c r="Q27" s="105">
        <v>325</v>
      </c>
      <c r="R27" s="105">
        <v>6</v>
      </c>
      <c r="S27" s="105">
        <v>307</v>
      </c>
      <c r="T27" s="105">
        <v>13</v>
      </c>
      <c r="U27" s="105">
        <v>324</v>
      </c>
      <c r="V27" s="105">
        <v>8</v>
      </c>
      <c r="W27" s="105">
        <v>538</v>
      </c>
      <c r="X27" s="105">
        <v>12</v>
      </c>
      <c r="Y27" s="105">
        <v>778</v>
      </c>
      <c r="Z27" s="100">
        <v>1</v>
      </c>
      <c r="AA27" s="101">
        <v>16</v>
      </c>
      <c r="AB27" s="103"/>
      <c r="AC27" s="103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22:29" ht="16.5" customHeight="1">
      <c r="V28" s="155"/>
      <c r="W28" s="155"/>
      <c r="AA28" s="32" t="s">
        <v>63</v>
      </c>
      <c r="AB28" s="14"/>
      <c r="AC28" s="32"/>
    </row>
    <row r="29" spans="2:24" ht="22.5" customHeight="1">
      <c r="B29" s="13"/>
      <c r="W29" s="11"/>
      <c r="X29" s="11"/>
    </row>
    <row r="30" ht="22.5" customHeight="1">
      <c r="B30" s="13"/>
    </row>
    <row r="31" spans="2:21" ht="13.5">
      <c r="B31" s="13"/>
      <c r="U31" s="15"/>
    </row>
    <row r="32" ht="13.5">
      <c r="B32" s="13"/>
    </row>
    <row r="33" ht="13.5">
      <c r="B33" s="13"/>
    </row>
    <row r="34" ht="13.5">
      <c r="B34" s="13"/>
    </row>
    <row r="35" ht="13.5">
      <c r="B35" s="13"/>
    </row>
    <row r="36" ht="13.5">
      <c r="B36" s="7"/>
    </row>
    <row r="37" ht="13.5">
      <c r="B37" s="7"/>
    </row>
  </sheetData>
  <sheetProtection/>
  <mergeCells count="22">
    <mergeCell ref="A21:B21"/>
    <mergeCell ref="H3:I3"/>
    <mergeCell ref="J3:K3"/>
    <mergeCell ref="A16:B16"/>
    <mergeCell ref="A3:B4"/>
    <mergeCell ref="A11:B11"/>
    <mergeCell ref="AD16:AN17"/>
    <mergeCell ref="X3:Y3"/>
    <mergeCell ref="R3:S3"/>
    <mergeCell ref="Z3:AA3"/>
    <mergeCell ref="T3:U3"/>
    <mergeCell ref="V3:W3"/>
    <mergeCell ref="Z1:AA2"/>
    <mergeCell ref="A17:B17"/>
    <mergeCell ref="L3:M3"/>
    <mergeCell ref="N3:O3"/>
    <mergeCell ref="P3:Q3"/>
    <mergeCell ref="AB1:AC2"/>
    <mergeCell ref="D3:E3"/>
    <mergeCell ref="F3:G3"/>
    <mergeCell ref="A6:B6"/>
    <mergeCell ref="A5:B5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2"/>
  <colBreaks count="1" manualBreakCount="1">
    <brk id="13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9"/>
  <sheetViews>
    <sheetView zoomScalePageLayoutView="0" workbookViewId="0" topLeftCell="A1">
      <selection activeCell="T27" sqref="T27"/>
    </sheetView>
  </sheetViews>
  <sheetFormatPr defaultColWidth="9.00390625" defaultRowHeight="13.5"/>
  <cols>
    <col min="1" max="1" width="14.375" style="2" customWidth="1"/>
    <col min="2" max="3" width="0.875" style="2" customWidth="1"/>
    <col min="4" max="4" width="14.125" style="2" customWidth="1"/>
    <col min="5" max="5" width="0.875" style="2" customWidth="1"/>
    <col min="6" max="16" width="4.875" style="2" customWidth="1"/>
    <col min="17" max="17" width="4.00390625" style="2" customWidth="1"/>
    <col min="18" max="16384" width="9.00390625" style="2" customWidth="1"/>
  </cols>
  <sheetData>
    <row r="1" spans="1:7" ht="18.75" customHeight="1">
      <c r="A1" s="5" t="s">
        <v>67</v>
      </c>
      <c r="B1" s="5"/>
      <c r="C1" s="5"/>
      <c r="D1" s="5"/>
      <c r="E1" s="5"/>
      <c r="F1" s="5"/>
      <c r="G1" s="5"/>
    </row>
    <row r="2" spans="1:17" ht="18.75" customHeight="1">
      <c r="A2" s="10" t="s">
        <v>68</v>
      </c>
      <c r="B2" s="10"/>
      <c r="C2" s="10"/>
      <c r="D2" s="10"/>
      <c r="E2" s="10"/>
      <c r="Q2" s="140"/>
    </row>
    <row r="3" spans="1:17" ht="13.5">
      <c r="A3" s="202" t="s">
        <v>69</v>
      </c>
      <c r="B3" s="202"/>
      <c r="C3" s="202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141"/>
      <c r="Q3" s="32" t="str">
        <f>'1(1) 個別集団指導件数'!W4</f>
        <v>平成30年度</v>
      </c>
    </row>
    <row r="4" spans="1:17" ht="4.5" customHeight="1">
      <c r="A4" s="44"/>
      <c r="B4" s="44"/>
      <c r="C4" s="44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  <c r="Q4" s="49"/>
    </row>
    <row r="5" spans="1:17" ht="92.25" customHeight="1">
      <c r="A5" s="196" t="s">
        <v>12</v>
      </c>
      <c r="B5" s="196"/>
      <c r="C5" s="196"/>
      <c r="D5" s="197"/>
      <c r="E5" s="50"/>
      <c r="F5" s="51" t="s">
        <v>70</v>
      </c>
      <c r="G5" s="51" t="s">
        <v>71</v>
      </c>
      <c r="H5" s="51" t="s">
        <v>72</v>
      </c>
      <c r="I5" s="52" t="s">
        <v>73</v>
      </c>
      <c r="J5" s="51" t="s">
        <v>74</v>
      </c>
      <c r="K5" s="52" t="s">
        <v>75</v>
      </c>
      <c r="L5" s="52" t="s">
        <v>76</v>
      </c>
      <c r="M5" s="52" t="s">
        <v>77</v>
      </c>
      <c r="N5" s="51" t="s">
        <v>78</v>
      </c>
      <c r="O5" s="51" t="s">
        <v>79</v>
      </c>
      <c r="P5" s="52" t="s">
        <v>80</v>
      </c>
      <c r="Q5" s="53" t="s">
        <v>81</v>
      </c>
    </row>
    <row r="6" spans="1:17" ht="5.25" customHeight="1">
      <c r="A6" s="54"/>
      <c r="B6" s="54"/>
      <c r="C6" s="54"/>
      <c r="D6" s="54"/>
      <c r="E6" s="55"/>
      <c r="F6" s="56"/>
      <c r="G6" s="56"/>
      <c r="H6" s="56"/>
      <c r="I6" s="57"/>
      <c r="J6" s="56"/>
      <c r="K6" s="57"/>
      <c r="L6" s="57"/>
      <c r="M6" s="57"/>
      <c r="N6" s="56"/>
      <c r="O6" s="56"/>
      <c r="P6" s="57"/>
      <c r="Q6" s="58"/>
    </row>
    <row r="7" spans="1:18" ht="30" customHeight="1">
      <c r="A7" s="204" t="s">
        <v>82</v>
      </c>
      <c r="B7" s="204"/>
      <c r="C7" s="204"/>
      <c r="D7" s="205"/>
      <c r="E7" s="59"/>
      <c r="F7" s="107">
        <f>SUM(G7:Q7)</f>
        <v>645</v>
      </c>
      <c r="G7" s="107">
        <v>41</v>
      </c>
      <c r="H7" s="107">
        <v>201</v>
      </c>
      <c r="I7" s="107">
        <v>49</v>
      </c>
      <c r="J7" s="107">
        <v>108</v>
      </c>
      <c r="K7" s="107">
        <v>12</v>
      </c>
      <c r="L7" s="107">
        <v>44</v>
      </c>
      <c r="M7" s="107">
        <v>3</v>
      </c>
      <c r="N7" s="107">
        <v>19</v>
      </c>
      <c r="O7" s="107">
        <v>70</v>
      </c>
      <c r="P7" s="107">
        <v>3</v>
      </c>
      <c r="Q7" s="114">
        <v>95</v>
      </c>
      <c r="R7" s="91"/>
    </row>
    <row r="8" spans="1:17" ht="30" customHeight="1">
      <c r="A8" s="60" t="s">
        <v>83</v>
      </c>
      <c r="B8" s="61"/>
      <c r="C8" s="62"/>
      <c r="D8" s="63" t="s">
        <v>84</v>
      </c>
      <c r="E8" s="64"/>
      <c r="F8" s="107">
        <f>SUM(G8:Q8)</f>
        <v>347</v>
      </c>
      <c r="G8" s="108">
        <v>36</v>
      </c>
      <c r="H8" s="108">
        <v>162</v>
      </c>
      <c r="I8" s="108">
        <v>33</v>
      </c>
      <c r="J8" s="108">
        <v>23</v>
      </c>
      <c r="K8" s="108">
        <v>2</v>
      </c>
      <c r="L8" s="108">
        <v>6</v>
      </c>
      <c r="M8" s="108">
        <v>3</v>
      </c>
      <c r="N8" s="108">
        <v>10</v>
      </c>
      <c r="O8" s="108">
        <v>42</v>
      </c>
      <c r="P8" s="108">
        <v>3</v>
      </c>
      <c r="Q8" s="109">
        <v>27</v>
      </c>
    </row>
    <row r="9" spans="1:17" ht="30" customHeight="1">
      <c r="A9" s="65" t="s">
        <v>85</v>
      </c>
      <c r="B9" s="66"/>
      <c r="C9" s="67"/>
      <c r="D9" s="128" t="s">
        <v>99</v>
      </c>
      <c r="E9" s="68"/>
      <c r="F9" s="110">
        <f>SUM(G9:Q9)</f>
        <v>298</v>
      </c>
      <c r="G9" s="118">
        <v>5</v>
      </c>
      <c r="H9" s="118">
        <v>39</v>
      </c>
      <c r="I9" s="118">
        <v>16</v>
      </c>
      <c r="J9" s="118">
        <v>85</v>
      </c>
      <c r="K9" s="111">
        <v>10</v>
      </c>
      <c r="L9" s="111">
        <v>38</v>
      </c>
      <c r="M9" s="112">
        <v>0</v>
      </c>
      <c r="N9" s="111">
        <v>9</v>
      </c>
      <c r="O9" s="111">
        <v>28</v>
      </c>
      <c r="P9" s="112">
        <v>0</v>
      </c>
      <c r="Q9" s="132">
        <v>68</v>
      </c>
    </row>
    <row r="10" spans="14:17" s="15" customFormat="1" ht="17.25" customHeight="1">
      <c r="N10" s="37"/>
      <c r="O10" s="37"/>
      <c r="P10" s="37"/>
      <c r="Q10" s="37" t="s">
        <v>63</v>
      </c>
    </row>
    <row r="11" spans="14:17" ht="13.5">
      <c r="N11" s="69"/>
      <c r="O11" s="69"/>
      <c r="P11" s="69"/>
      <c r="Q11" s="69"/>
    </row>
    <row r="13" spans="1:17" ht="18.75" customHeight="1">
      <c r="A13" s="10" t="s">
        <v>86</v>
      </c>
      <c r="B13" s="10"/>
      <c r="C13" s="10"/>
      <c r="D13" s="10"/>
      <c r="E13" s="10"/>
      <c r="F13" s="42" t="s">
        <v>87</v>
      </c>
      <c r="G13" s="43"/>
      <c r="Q13" s="140"/>
    </row>
    <row r="14" spans="1:17" ht="13.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141"/>
      <c r="Q14" s="32" t="str">
        <f>'1(1) 個別集団指導件数'!W4</f>
        <v>平成30年度</v>
      </c>
    </row>
    <row r="15" spans="1:17" ht="5.25" customHeight="1">
      <c r="A15" s="7"/>
      <c r="B15" s="7"/>
      <c r="C15" s="7"/>
      <c r="D15" s="7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49"/>
    </row>
    <row r="16" spans="1:17" ht="92.25" customHeight="1">
      <c r="A16" s="196" t="s">
        <v>12</v>
      </c>
      <c r="B16" s="196"/>
      <c r="C16" s="196"/>
      <c r="D16" s="197"/>
      <c r="E16" s="50"/>
      <c r="F16" s="51" t="s">
        <v>70</v>
      </c>
      <c r="G16" s="51" t="s">
        <v>71</v>
      </c>
      <c r="H16" s="51" t="s">
        <v>72</v>
      </c>
      <c r="I16" s="52" t="s">
        <v>73</v>
      </c>
      <c r="J16" s="51" t="s">
        <v>74</v>
      </c>
      <c r="K16" s="52" t="s">
        <v>75</v>
      </c>
      <c r="L16" s="52" t="s">
        <v>76</v>
      </c>
      <c r="M16" s="52" t="s">
        <v>77</v>
      </c>
      <c r="N16" s="51" t="s">
        <v>78</v>
      </c>
      <c r="O16" s="51" t="s">
        <v>79</v>
      </c>
      <c r="P16" s="52" t="s">
        <v>80</v>
      </c>
      <c r="Q16" s="53" t="s">
        <v>81</v>
      </c>
    </row>
    <row r="17" spans="1:17" ht="5.25" customHeight="1">
      <c r="A17" s="54"/>
      <c r="B17" s="73"/>
      <c r="C17" s="54"/>
      <c r="D17" s="73"/>
      <c r="E17" s="50"/>
      <c r="F17" s="51"/>
      <c r="G17" s="51"/>
      <c r="H17" s="51"/>
      <c r="I17" s="52"/>
      <c r="J17" s="51"/>
      <c r="K17" s="52"/>
      <c r="L17" s="52"/>
      <c r="M17" s="52"/>
      <c r="N17" s="51"/>
      <c r="O17" s="51"/>
      <c r="P17" s="52"/>
      <c r="Q17" s="58"/>
    </row>
    <row r="18" spans="1:17" ht="30" customHeight="1">
      <c r="A18" s="210" t="s">
        <v>88</v>
      </c>
      <c r="B18" s="74"/>
      <c r="C18" s="75"/>
      <c r="D18" s="76" t="s">
        <v>89</v>
      </c>
      <c r="E18" s="77"/>
      <c r="F18" s="107">
        <f>SUM(G18:Q18)</f>
        <v>4</v>
      </c>
      <c r="G18" s="108">
        <v>0</v>
      </c>
      <c r="H18" s="108">
        <v>0</v>
      </c>
      <c r="I18" s="108">
        <v>1</v>
      </c>
      <c r="J18" s="108">
        <v>1</v>
      </c>
      <c r="K18" s="108">
        <v>0</v>
      </c>
      <c r="L18" s="108">
        <v>1</v>
      </c>
      <c r="M18" s="108">
        <v>0</v>
      </c>
      <c r="N18" s="108">
        <v>0</v>
      </c>
      <c r="O18" s="108">
        <v>0</v>
      </c>
      <c r="P18" s="108">
        <v>0</v>
      </c>
      <c r="Q18" s="108">
        <v>1</v>
      </c>
    </row>
    <row r="19" spans="1:17" ht="30" customHeight="1">
      <c r="A19" s="210"/>
      <c r="B19" s="78"/>
      <c r="C19" s="79"/>
      <c r="D19" s="80" t="s">
        <v>90</v>
      </c>
      <c r="E19" s="81"/>
      <c r="F19" s="115">
        <f>SUM(G19:Q19)</f>
        <v>112</v>
      </c>
      <c r="G19" s="108">
        <v>0</v>
      </c>
      <c r="H19" s="108">
        <v>0</v>
      </c>
      <c r="I19" s="108">
        <v>31</v>
      </c>
      <c r="J19" s="108">
        <v>64</v>
      </c>
      <c r="K19" s="108">
        <v>0</v>
      </c>
      <c r="L19" s="108">
        <v>1</v>
      </c>
      <c r="M19" s="108">
        <v>0</v>
      </c>
      <c r="N19" s="108">
        <v>0</v>
      </c>
      <c r="O19" s="108">
        <v>0</v>
      </c>
      <c r="P19" s="108">
        <v>0</v>
      </c>
      <c r="Q19" s="108">
        <v>16</v>
      </c>
    </row>
    <row r="20" spans="1:17" ht="30" customHeight="1">
      <c r="A20" s="210" t="s">
        <v>91</v>
      </c>
      <c r="B20" s="74"/>
      <c r="C20" s="75"/>
      <c r="D20" s="76" t="s">
        <v>92</v>
      </c>
      <c r="E20" s="77"/>
      <c r="F20" s="107">
        <f>SUM(G20:Q20)</f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</row>
    <row r="21" spans="1:17" ht="30" customHeight="1">
      <c r="A21" s="211"/>
      <c r="B21" s="82"/>
      <c r="C21" s="83"/>
      <c r="D21" s="84" t="s">
        <v>93</v>
      </c>
      <c r="E21" s="85"/>
      <c r="F21" s="110">
        <f>SUM(G21:Q21)</f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</row>
    <row r="22" spans="14:17" s="15" customFormat="1" ht="17.25" customHeight="1">
      <c r="N22" s="37"/>
      <c r="O22" s="37"/>
      <c r="P22" s="37"/>
      <c r="Q22" s="37" t="s">
        <v>63</v>
      </c>
    </row>
    <row r="23" spans="6:17" ht="13.5"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69"/>
      <c r="Q23" s="69"/>
    </row>
    <row r="25" spans="1:13" ht="18.75" customHeight="1">
      <c r="A25" s="198" t="s">
        <v>102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M25" s="140"/>
    </row>
    <row r="26" spans="6:13" ht="13.5">
      <c r="F26" s="70"/>
      <c r="G26" s="70"/>
      <c r="H26" s="70"/>
      <c r="I26" s="70"/>
      <c r="J26" s="70"/>
      <c r="L26" s="32" t="str">
        <f>'1(1) 個別集団指導件数'!W4</f>
        <v>平成30年度</v>
      </c>
      <c r="M26" s="140"/>
    </row>
    <row r="27" spans="1:13" ht="24" customHeight="1">
      <c r="A27" s="208" t="s">
        <v>94</v>
      </c>
      <c r="B27" s="208"/>
      <c r="C27" s="208"/>
      <c r="D27" s="209"/>
      <c r="E27" s="86"/>
      <c r="F27" s="199" t="s">
        <v>95</v>
      </c>
      <c r="G27" s="200"/>
      <c r="H27" s="200"/>
      <c r="I27" s="200"/>
      <c r="J27" s="200"/>
      <c r="K27" s="200"/>
      <c r="L27" s="200"/>
      <c r="M27" s="7"/>
    </row>
    <row r="28" spans="1:12" ht="24" customHeight="1">
      <c r="A28" s="206" t="s">
        <v>96</v>
      </c>
      <c r="B28" s="206"/>
      <c r="C28" s="206"/>
      <c r="D28" s="207"/>
      <c r="E28" s="87"/>
      <c r="F28" s="88"/>
      <c r="G28" s="89" t="s">
        <v>97</v>
      </c>
      <c r="H28" s="70"/>
      <c r="I28" s="201">
        <v>289</v>
      </c>
      <c r="J28" s="201"/>
      <c r="K28" s="90" t="s">
        <v>98</v>
      </c>
      <c r="L28" s="70"/>
    </row>
    <row r="29" spans="8:12" ht="16.5" customHeight="1">
      <c r="H29" s="69"/>
      <c r="L29" s="37" t="s">
        <v>63</v>
      </c>
    </row>
  </sheetData>
  <sheetProtection/>
  <mergeCells count="11">
    <mergeCell ref="A20:A21"/>
    <mergeCell ref="A16:D16"/>
    <mergeCell ref="A25:K25"/>
    <mergeCell ref="F27:L27"/>
    <mergeCell ref="I28:J28"/>
    <mergeCell ref="A3:O3"/>
    <mergeCell ref="A7:D7"/>
    <mergeCell ref="A5:D5"/>
    <mergeCell ref="A28:D28"/>
    <mergeCell ref="A27:D27"/>
    <mergeCell ref="A18:A19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115.矢口　直樹</cp:lastModifiedBy>
  <cp:lastPrinted>2020-03-12T05:30:26Z</cp:lastPrinted>
  <dcterms:created xsi:type="dcterms:W3CDTF">2000-03-06T05:13:15Z</dcterms:created>
  <dcterms:modified xsi:type="dcterms:W3CDTF">2020-03-12T05:31:42Z</dcterms:modified>
  <cp:category/>
  <cp:version/>
  <cp:contentType/>
  <cp:contentStatus/>
</cp:coreProperties>
</file>