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1840" windowHeight="6375" tabRatio="890" firstSheet="3" activeTab="8"/>
  </bookViews>
  <sheets>
    <sheet name="1 精神障がい者把握数" sheetId="1" r:id="rId1"/>
    <sheet name="2 精神障がい者受療状況" sheetId="2" r:id="rId2"/>
    <sheet name="３新規精神障がい者状況調査票" sheetId="3" r:id="rId3"/>
    <sheet name="4 精神障がい者状況調査表除外状況 " sheetId="4" r:id="rId4"/>
    <sheet name="5 自立支援医療延件数" sheetId="5" r:id="rId5"/>
    <sheet name="6 精神保健福祉法処理件数" sheetId="6" r:id="rId6"/>
    <sheet name="7(1) 精神保健相談指導状況(障がい福祉課+こころの " sheetId="7" r:id="rId7"/>
    <sheet name="7(2) 精神保健相談指導状況" sheetId="8" r:id="rId8"/>
    <sheet name="7(3) 精神保健相談指導状況(障がい福祉課+こころの " sheetId="9" r:id="rId9"/>
  </sheets>
  <externalReferences>
    <externalReference r:id="rId12"/>
  </externalReferences>
  <definedNames>
    <definedName name="_xlnm.Print_Area" localSheetId="0">'1 精神障がい者把握数'!$A$1:$U$21</definedName>
    <definedName name="_xlnm.Print_Area" localSheetId="2">'３新規精神障がい者状況調査票'!$A$1:$U$18</definedName>
    <definedName name="_xlnm.Print_Area" localSheetId="3">'4 精神障がい者状況調査表除外状況 '!$A$1:$G$19</definedName>
    <definedName name="_xlnm.Print_Area" localSheetId="4">'5 自立支援医療延件数'!$A$1:$G$16</definedName>
    <definedName name="_xlnm.Print_Area" localSheetId="5">'6 精神保健福祉法処理件数'!$A$1:$I$16</definedName>
    <definedName name="_xlnm.Print_Area" localSheetId="6">'7(1) 精神保健相談指導状況(障がい福祉課+こころの '!$A$1:$T$28</definedName>
    <definedName name="_xlnm.Print_Area" localSheetId="7">'7(2) 精神保健相談指導状況'!$A$1:$S$18</definedName>
    <definedName name="_xlnm.Print_Area" localSheetId="8">'7(3) 精神保健相談指導状況(障がい福祉課+こころの '!$A$1:$S$27</definedName>
  </definedNames>
  <calcPr fullCalcOnLoad="1"/>
</workbook>
</file>

<file path=xl/sharedStrings.xml><?xml version="1.0" encoding="utf-8"?>
<sst xmlns="http://schemas.openxmlformats.org/spreadsheetml/2006/main" count="385" uniqueCount="157">
  <si>
    <t>区分</t>
  </si>
  <si>
    <t>総数</t>
  </si>
  <si>
    <t>（人口千対）
有病率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</si>
  <si>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</si>
  <si>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</si>
  <si>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</si>
  <si>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</si>
  <si>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</si>
  <si>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</si>
  <si>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</si>
  <si>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</si>
  <si>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</si>
  <si>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</si>
  <si>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その他</t>
  </si>
  <si>
    <t>区分</t>
  </si>
  <si>
    <t>総　　数</t>
  </si>
  <si>
    <t>相談内容</t>
  </si>
  <si>
    <t>実数</t>
  </si>
  <si>
    <t>延数</t>
  </si>
  <si>
    <t>その他</t>
  </si>
  <si>
    <t>社会復帰</t>
  </si>
  <si>
    <t>薬物</t>
  </si>
  <si>
    <t>思春期</t>
  </si>
  <si>
    <t>総　　　数</t>
  </si>
  <si>
    <t>入院</t>
  </si>
  <si>
    <t>通　　　　　　　　院</t>
  </si>
  <si>
    <t>その他</t>
  </si>
  <si>
    <t>総　　数</t>
  </si>
  <si>
    <t>措置入院</t>
  </si>
  <si>
    <t>医療保護
入院</t>
  </si>
  <si>
    <t>その他の
入院</t>
  </si>
  <si>
    <t>その他の
通院</t>
  </si>
  <si>
    <t>死　　　亡</t>
  </si>
  <si>
    <t>転　　　　　　出</t>
  </si>
  <si>
    <t>寛解後３年
以上経過
したもの</t>
  </si>
  <si>
    <t>そ　の　他</t>
  </si>
  <si>
    <t>道　　　内</t>
  </si>
  <si>
    <t>道　　　外</t>
  </si>
  <si>
    <t>被用者保険</t>
  </si>
  <si>
    <r>
      <t>矯正施設の
長の通報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（法第26条）</t>
    </r>
  </si>
  <si>
    <r>
      <t>精神病院の
管理者の届出</t>
    </r>
    <r>
      <rPr>
        <sz val="10"/>
        <rFont val="ＭＳ Ｐ明朝"/>
        <family val="1"/>
      </rPr>
      <t xml:space="preserve">
</t>
    </r>
    <r>
      <rPr>
        <sz val="7"/>
        <rFont val="ＭＳ Ｐ明朝"/>
        <family val="1"/>
      </rPr>
      <t>（法第26条の2）</t>
    </r>
  </si>
  <si>
    <r>
      <t>措置入院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（法第29条）</t>
    </r>
  </si>
  <si>
    <t>§7　精　神　保　健</t>
  </si>
  <si>
    <t>総　数</t>
  </si>
  <si>
    <t>本　人</t>
  </si>
  <si>
    <t>家　族</t>
  </si>
  <si>
    <t>国　保</t>
  </si>
  <si>
    <t>生　保</t>
  </si>
  <si>
    <t xml:space="preserve">  (1)  相　談　状　況</t>
  </si>
  <si>
    <t>知的障害</t>
  </si>
  <si>
    <t>全市</t>
  </si>
  <si>
    <t>統合失調症</t>
  </si>
  <si>
    <t>6　精神保健福祉法に基づく処理件数</t>
  </si>
  <si>
    <t>脳気質性精神障害</t>
  </si>
  <si>
    <t>アルツハイマー病の認知症</t>
  </si>
  <si>
    <t>血管性認知症</t>
  </si>
  <si>
    <t>小計</t>
  </si>
  <si>
    <t>精神作用物質による精神及び行動の障害</t>
  </si>
  <si>
    <t>アルコール使用</t>
  </si>
  <si>
    <t>気分（感情）障害</t>
  </si>
  <si>
    <t>神経症性障害</t>
  </si>
  <si>
    <t>成人の人格及び行動の障害</t>
  </si>
  <si>
    <t>心理的発達の障害</t>
  </si>
  <si>
    <t>小児期及び青年期の行動及び情緒障害、特定不能の精神障害</t>
  </si>
  <si>
    <t>生理的障害及び身体的要因の　行動症候群</t>
  </si>
  <si>
    <t>以下は、表示しない（出力不要）</t>
  </si>
  <si>
    <t>5　自立支援医療（精神通院医療）の取扱い延件数</t>
  </si>
  <si>
    <t>自立支援医療に
よる通院</t>
  </si>
  <si>
    <t>（再　　　掲）</t>
  </si>
  <si>
    <t>自殺関連</t>
  </si>
  <si>
    <t>犯罪被害</t>
  </si>
  <si>
    <t xml:space="preserve">  (2)  訪問指導状況</t>
  </si>
  <si>
    <t xml:space="preserve">  (3)  電話相談状況</t>
  </si>
  <si>
    <t>アルツハイマー病の
認知症</t>
  </si>
  <si>
    <t>区　分</t>
  </si>
  <si>
    <t>総数</t>
  </si>
  <si>
    <t>実数</t>
  </si>
  <si>
    <t>延数</t>
  </si>
  <si>
    <t>こころの
センター
来所</t>
  </si>
  <si>
    <t>こころの
センター
電話</t>
  </si>
  <si>
    <t>Ｆ　１</t>
  </si>
  <si>
    <t>Ｆ２</t>
  </si>
  <si>
    <t>Ｆ６</t>
  </si>
  <si>
    <t>Ｆ８</t>
  </si>
  <si>
    <t>Ｆ００</t>
  </si>
  <si>
    <t>資料　障がい保健福祉部障がい福祉課</t>
  </si>
  <si>
    <t>アルコール</t>
  </si>
  <si>
    <t>ひきこもり</t>
  </si>
  <si>
    <t>心の健康
作り相談</t>
  </si>
  <si>
    <t>資料　障がい保健福祉部精神保健福祉センター</t>
  </si>
  <si>
    <t>災害</t>
  </si>
  <si>
    <r>
      <t>診察及び
保護申請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（法第22条）</t>
    </r>
  </si>
  <si>
    <r>
      <t>警察官の
通　　　　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（法第23条）</t>
    </r>
  </si>
  <si>
    <r>
      <t>検察官の
通　　　　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（法第24条）</t>
    </r>
  </si>
  <si>
    <r>
      <t>保護観察所
の長の通報</t>
    </r>
    <r>
      <rPr>
        <sz val="10"/>
        <rFont val="ＭＳ Ｐ明朝"/>
        <family val="1"/>
      </rPr>
      <t xml:space="preserve">
</t>
    </r>
    <r>
      <rPr>
        <sz val="7"/>
        <rFont val="ＭＳ Ｐ明朝"/>
        <family val="1"/>
      </rPr>
      <t>（法第25条）</t>
    </r>
  </si>
  <si>
    <t>その他</t>
  </si>
  <si>
    <t>ギャンブル</t>
  </si>
  <si>
    <t>後期高齢</t>
  </si>
  <si>
    <t>注）「寛解後３年以上経過したもの」については、把握困難な項目であるため、平成28年度から項目を削除している。</t>
  </si>
  <si>
    <t>3　新規精神障がい者状況調査表</t>
  </si>
  <si>
    <t>4　精神障がい者状況調査表除外状況</t>
  </si>
  <si>
    <t>1　精神障がい者把握数</t>
  </si>
  <si>
    <t>2　精神障がい者受療状況</t>
  </si>
  <si>
    <t>各年10月1日現在の推計人口</t>
  </si>
  <si>
    <t>令和2年度末時点</t>
  </si>
  <si>
    <t>令和2年度</t>
  </si>
  <si>
    <t>令和2年度</t>
  </si>
  <si>
    <t>令和2年度</t>
  </si>
  <si>
    <t>令和2年度</t>
  </si>
  <si>
    <t>(令和2年10月1日現在人口）</t>
  </si>
  <si>
    <t>令和２年度</t>
  </si>
  <si>
    <t>老人精神保健</t>
  </si>
  <si>
    <t>ゲーム</t>
  </si>
  <si>
    <t>摂食障害</t>
  </si>
  <si>
    <t>てんかん</t>
  </si>
  <si>
    <t>（再掲)
自死遺族</t>
  </si>
  <si>
    <t>7　精神保健相談・訪問指導状況</t>
  </si>
  <si>
    <t>Ｆ　０</t>
  </si>
  <si>
    <t>Ｆ３</t>
  </si>
  <si>
    <t>Ｆ４</t>
  </si>
  <si>
    <t>Ｆ５</t>
  </si>
  <si>
    <t>Ｆ６</t>
  </si>
  <si>
    <t>Ｆ７</t>
  </si>
  <si>
    <t>Ｆ９</t>
  </si>
  <si>
    <t>Ｇ</t>
  </si>
  <si>
    <t>てんかん</t>
  </si>
  <si>
    <t>Ｆ００</t>
  </si>
  <si>
    <t>Ｆ０１</t>
  </si>
  <si>
    <t>Ｆ１０</t>
  </si>
  <si>
    <t>Ｆ１５</t>
  </si>
  <si>
    <t>-</t>
  </si>
  <si>
    <t>-</t>
  </si>
  <si>
    <t>覚醒剤使用</t>
  </si>
  <si>
    <r>
      <t xml:space="preserve">有病率
</t>
    </r>
    <r>
      <rPr>
        <sz val="8.5"/>
        <color indexed="8"/>
        <rFont val="ＭＳ Ｐ明朝"/>
        <family val="1"/>
      </rPr>
      <t>(人口千対)</t>
    </r>
  </si>
  <si>
    <t>Ｆ　１</t>
  </si>
  <si>
    <t>Ｆ２</t>
  </si>
  <si>
    <t>Ｆ３</t>
  </si>
  <si>
    <t>Ｆ５</t>
  </si>
  <si>
    <t>Ｆ７</t>
  </si>
  <si>
    <t>Ｆ８</t>
  </si>
  <si>
    <t>Ｆ９</t>
  </si>
  <si>
    <t>Ｇ</t>
  </si>
  <si>
    <t>てんかん</t>
  </si>
  <si>
    <t>Ｆ０１</t>
  </si>
  <si>
    <t>Ｆ１０</t>
  </si>
  <si>
    <t>Ｆ１５</t>
  </si>
  <si>
    <t>各年10月1日現在の推計人口(令和2年10月1日現在人口）</t>
  </si>
  <si>
    <t>覚醒剤使用</t>
  </si>
  <si>
    <t>アルコール</t>
  </si>
  <si>
    <t>ギャンブル</t>
  </si>
  <si>
    <t>心の健康
作り相談</t>
  </si>
  <si>
    <t>てんかん</t>
  </si>
  <si>
    <t>アルコール</t>
  </si>
  <si>
    <t>ギャンブル</t>
  </si>
  <si>
    <t>ゲーム</t>
  </si>
  <si>
    <t>心の健康
作り相談</t>
  </si>
  <si>
    <t>ひきこもり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</si>
</sst>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#,##0;_ * \-#,##0_ ;&quot;-&quot;;_ @_ "/>
    <numFmt numFmtId="180" formatCode="#,##0.0;_ * \-#,##0.0_ ;&quot;-&quot;;_ @_ "/>
    <numFmt numFmtId="181" formatCode="#,##0.00;_ * \-#,##0.00_ ;&quot;-&quot;;_ @_ "/>
    <numFmt numFmtId="182" formatCode="_ * #,##0;_ * \-#,##0_ ;_ * &quot;-&quot;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;&quot;△&quot;??,??0;&quot;－&quot;"/>
    <numFmt numFmtId="187" formatCode="[$€-2]\ #,##0.00_);[Red]\([$€-2]\ #,##0.00\)"/>
    <numFmt numFmtId="188" formatCode="#,##0;[Red]#,##0"/>
    <numFmt numFmtId="189" formatCode="0_);[Red]\(0\)"/>
    <numFmt numFmtId="190" formatCode="#,##0_);[Red]\(#,##0\)"/>
    <numFmt numFmtId="191" formatCode="_ * #,##0.0_ ;_ * \-#,##0.0_ ;_ * &quot;-&quot;_ ;_ @_ "/>
    <numFmt numFmtId="192" formatCode="_ * #,##0.00_ ;_ * \-#,##0.00_ ;_ * &quot;-&quot;_ ;_ @_ "/>
    <numFmt numFmtId="193" formatCode="#,##0;&quot;△&quot;#,##0;&quot;－&quot;"/>
  </numFmts>
  <fonts count="7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10"/>
      <color indexed="8"/>
      <name val="ＡＲ丸ゴシック体Ｍ"/>
      <family val="3"/>
    </font>
    <font>
      <sz val="9"/>
      <color indexed="8"/>
      <name val="ＭＳ ゴシック"/>
      <family val="3"/>
    </font>
    <font>
      <sz val="9.5"/>
      <color indexed="8"/>
      <name val="ＭＳ Ｐゴシック"/>
      <family val="3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sz val="10"/>
      <color theme="1"/>
      <name val="ＡＲ丸ゴシック体Ｍ"/>
      <family val="3"/>
    </font>
    <font>
      <sz val="9"/>
      <color theme="1"/>
      <name val="ＭＳ ゴシック"/>
      <family val="3"/>
    </font>
    <font>
      <sz val="9.5"/>
      <color theme="1"/>
      <name val="ＭＳ Ｐゴシック"/>
      <family val="3"/>
    </font>
    <font>
      <sz val="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 style="hair"/>
      <top style="hair"/>
      <bottom style="hair"/>
      <diagonal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 diagonalUp="1">
      <left style="hair"/>
      <right style="hair"/>
      <top style="thin"/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0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right"/>
    </xf>
    <xf numFmtId="0" fontId="1" fillId="0" borderId="13" xfId="0" applyFont="1" applyFill="1" applyBorder="1" applyAlignment="1">
      <alignment/>
    </xf>
    <xf numFmtId="41" fontId="0" fillId="0" borderId="10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43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wrapText="1"/>
    </xf>
    <xf numFmtId="41" fontId="1" fillId="0" borderId="16" xfId="0" applyNumberFormat="1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41" fontId="1" fillId="0" borderId="19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vertical="center"/>
    </xf>
    <xf numFmtId="41" fontId="1" fillId="0" borderId="20" xfId="0" applyNumberFormat="1" applyFont="1" applyFill="1" applyBorder="1" applyAlignment="1">
      <alignment vertical="center"/>
    </xf>
    <xf numFmtId="41" fontId="1" fillId="0" borderId="21" xfId="0" applyNumberFormat="1" applyFont="1" applyFill="1" applyBorder="1" applyAlignment="1">
      <alignment vertical="center"/>
    </xf>
    <xf numFmtId="41" fontId="1" fillId="0" borderId="22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41" fontId="1" fillId="0" borderId="16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41" fontId="1" fillId="0" borderId="2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shrinkToFit="1"/>
    </xf>
    <xf numFmtId="41" fontId="1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41" fontId="1" fillId="0" borderId="24" xfId="0" applyNumberFormat="1" applyFont="1" applyFill="1" applyBorder="1" applyAlignment="1">
      <alignment horizontal="center" vertical="center"/>
    </xf>
    <xf numFmtId="41" fontId="1" fillId="0" borderId="24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 vertical="center"/>
    </xf>
    <xf numFmtId="0" fontId="63" fillId="0" borderId="27" xfId="0" applyFont="1" applyFill="1" applyBorder="1" applyAlignment="1">
      <alignment/>
    </xf>
    <xf numFmtId="0" fontId="64" fillId="0" borderId="27" xfId="0" applyFont="1" applyFill="1" applyBorder="1" applyAlignment="1">
      <alignment horizontal="right" vertic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4" fillId="0" borderId="28" xfId="0" applyFont="1" applyFill="1" applyBorder="1" applyAlignment="1">
      <alignment horizontal="distributed" vertical="center"/>
    </xf>
    <xf numFmtId="41" fontId="65" fillId="0" borderId="16" xfId="0" applyNumberFormat="1" applyFont="1" applyFill="1" applyBorder="1" applyAlignment="1">
      <alignment vertical="center" shrinkToFit="1"/>
    </xf>
    <xf numFmtId="41" fontId="65" fillId="0" borderId="16" xfId="0" applyNumberFormat="1" applyFont="1" applyFill="1" applyBorder="1" applyAlignment="1">
      <alignment vertical="center"/>
    </xf>
    <xf numFmtId="41" fontId="66" fillId="0" borderId="10" xfId="0" applyNumberFormat="1" applyFont="1" applyFill="1" applyBorder="1" applyAlignment="1">
      <alignment vertical="center" shrinkToFit="1"/>
    </xf>
    <xf numFmtId="41" fontId="66" fillId="0" borderId="29" xfId="0" applyNumberFormat="1" applyFont="1" applyFill="1" applyBorder="1" applyAlignment="1">
      <alignment vertical="center" shrinkToFit="1"/>
    </xf>
    <xf numFmtId="0" fontId="63" fillId="0" borderId="30" xfId="0" applyFont="1" applyFill="1" applyBorder="1" applyAlignment="1">
      <alignment/>
    </xf>
    <xf numFmtId="0" fontId="64" fillId="0" borderId="23" xfId="0" applyFont="1" applyFill="1" applyBorder="1" applyAlignment="1">
      <alignment horizontal="distributed" vertical="center"/>
    </xf>
    <xf numFmtId="41" fontId="65" fillId="0" borderId="14" xfId="0" applyNumberFormat="1" applyFont="1" applyFill="1" applyBorder="1" applyAlignment="1">
      <alignment vertical="center"/>
    </xf>
    <xf numFmtId="41" fontId="67" fillId="0" borderId="16" xfId="0" applyNumberFormat="1" applyFont="1" applyBorder="1" applyAlignment="1">
      <alignment vertical="center"/>
    </xf>
    <xf numFmtId="41" fontId="67" fillId="0" borderId="16" xfId="0" applyNumberFormat="1" applyFont="1" applyFill="1" applyBorder="1" applyAlignment="1">
      <alignment vertical="center"/>
    </xf>
    <xf numFmtId="0" fontId="64" fillId="0" borderId="18" xfId="0" applyFont="1" applyFill="1" applyBorder="1" applyAlignment="1">
      <alignment horizontal="distributed" vertical="center"/>
    </xf>
    <xf numFmtId="0" fontId="67" fillId="0" borderId="0" xfId="0" applyFont="1" applyAlignment="1">
      <alignment/>
    </xf>
    <xf numFmtId="0" fontId="64" fillId="0" borderId="19" xfId="0" applyFont="1" applyFill="1" applyBorder="1" applyAlignment="1">
      <alignment horizontal="distributed" vertical="center"/>
    </xf>
    <xf numFmtId="41" fontId="65" fillId="0" borderId="15" xfId="0" applyNumberFormat="1" applyFont="1" applyFill="1" applyBorder="1" applyAlignment="1">
      <alignment vertical="center"/>
    </xf>
    <xf numFmtId="41" fontId="67" fillId="0" borderId="15" xfId="0" applyNumberFormat="1" applyFont="1" applyBorder="1" applyAlignment="1">
      <alignment vertical="center"/>
    </xf>
    <xf numFmtId="0" fontId="63" fillId="0" borderId="13" xfId="0" applyFont="1" applyFill="1" applyBorder="1" applyAlignment="1">
      <alignment/>
    </xf>
    <xf numFmtId="0" fontId="64" fillId="0" borderId="0" xfId="0" applyFont="1" applyFill="1" applyAlignment="1">
      <alignment horizontal="right"/>
    </xf>
    <xf numFmtId="0" fontId="64" fillId="0" borderId="13" xfId="0" applyFont="1" applyFill="1" applyBorder="1" applyAlignment="1">
      <alignment horizontal="right"/>
    </xf>
    <xf numFmtId="0" fontId="64" fillId="0" borderId="27" xfId="0" applyFont="1" applyFill="1" applyBorder="1" applyAlignment="1">
      <alignment horizontal="right"/>
    </xf>
    <xf numFmtId="0" fontId="67" fillId="0" borderId="28" xfId="0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vertical="center"/>
    </xf>
    <xf numFmtId="0" fontId="62" fillId="0" borderId="0" xfId="0" applyFont="1" applyBorder="1" applyAlignment="1">
      <alignment/>
    </xf>
    <xf numFmtId="0" fontId="63" fillId="0" borderId="33" xfId="0" applyFont="1" applyFill="1" applyBorder="1" applyAlignment="1">
      <alignment/>
    </xf>
    <xf numFmtId="0" fontId="64" fillId="0" borderId="0" xfId="0" applyFont="1" applyFill="1" applyBorder="1" applyAlignment="1">
      <alignment horizontal="right" vertical="center"/>
    </xf>
    <xf numFmtId="0" fontId="64" fillId="0" borderId="30" xfId="0" applyFont="1" applyFill="1" applyBorder="1" applyAlignment="1">
      <alignment/>
    </xf>
    <xf numFmtId="41" fontId="65" fillId="0" borderId="10" xfId="0" applyNumberFormat="1" applyFont="1" applyFill="1" applyBorder="1" applyAlignment="1">
      <alignment vertical="center" shrinkToFit="1"/>
    </xf>
    <xf numFmtId="41" fontId="67" fillId="0" borderId="14" xfId="0" applyNumberFormat="1" applyFont="1" applyBorder="1" applyAlignment="1">
      <alignment vertical="center"/>
    </xf>
    <xf numFmtId="0" fontId="67" fillId="0" borderId="30" xfId="0" applyFont="1" applyBorder="1" applyAlignment="1">
      <alignment/>
    </xf>
    <xf numFmtId="41" fontId="65" fillId="0" borderId="32" xfId="0" applyNumberFormat="1" applyFont="1" applyFill="1" applyBorder="1" applyAlignment="1">
      <alignment vertical="center"/>
    </xf>
    <xf numFmtId="41" fontId="67" fillId="0" borderId="22" xfId="0" applyNumberFormat="1" applyFont="1" applyBorder="1" applyAlignment="1">
      <alignment vertical="center"/>
    </xf>
    <xf numFmtId="0" fontId="64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right" vertical="center"/>
    </xf>
    <xf numFmtId="0" fontId="67" fillId="0" borderId="11" xfId="0" applyFont="1" applyFill="1" applyBorder="1" applyAlignment="1">
      <alignment horizontal="center" vertical="center"/>
    </xf>
    <xf numFmtId="176" fontId="66" fillId="0" borderId="32" xfId="0" applyNumberFormat="1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0" fontId="70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72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right" vertical="center"/>
    </xf>
    <xf numFmtId="0" fontId="67" fillId="0" borderId="34" xfId="0" applyFont="1" applyFill="1" applyBorder="1" applyAlignment="1">
      <alignment horizontal="center" vertical="center"/>
    </xf>
    <xf numFmtId="0" fontId="67" fillId="0" borderId="35" xfId="0" applyFont="1" applyFill="1" applyBorder="1" applyAlignment="1">
      <alignment horizontal="center" vertical="center"/>
    </xf>
    <xf numFmtId="0" fontId="67" fillId="0" borderId="36" xfId="0" applyFont="1" applyFill="1" applyBorder="1" applyAlignment="1">
      <alignment horizontal="center" vertical="center"/>
    </xf>
    <xf numFmtId="0" fontId="67" fillId="0" borderId="37" xfId="0" applyFont="1" applyFill="1" applyBorder="1" applyAlignment="1">
      <alignment vertical="distributed" textRotation="255"/>
    </xf>
    <xf numFmtId="0" fontId="67" fillId="0" borderId="16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vertical="center"/>
    </xf>
    <xf numFmtId="0" fontId="67" fillId="0" borderId="14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vertical="distributed" textRotation="255"/>
    </xf>
    <xf numFmtId="0" fontId="67" fillId="0" borderId="10" xfId="0" applyFont="1" applyFill="1" applyBorder="1" applyAlignment="1">
      <alignment vertical="distributed" textRotation="255" wrapText="1"/>
    </xf>
    <xf numFmtId="0" fontId="67" fillId="0" borderId="10" xfId="0" applyFont="1" applyFill="1" applyBorder="1" applyAlignment="1">
      <alignment vertical="distributed" textRotation="255"/>
    </xf>
    <xf numFmtId="0" fontId="67" fillId="0" borderId="38" xfId="0" applyFont="1" applyFill="1" applyBorder="1" applyAlignment="1">
      <alignment vertical="distributed" textRotation="255"/>
    </xf>
    <xf numFmtId="0" fontId="67" fillId="0" borderId="28" xfId="0" applyFont="1" applyFill="1" applyBorder="1" applyAlignment="1">
      <alignment vertical="distributed" textRotation="255"/>
    </xf>
    <xf numFmtId="0" fontId="66" fillId="0" borderId="10" xfId="0" applyFont="1" applyFill="1" applyBorder="1" applyAlignment="1">
      <alignment vertical="distributed" textRotation="255"/>
    </xf>
    <xf numFmtId="0" fontId="66" fillId="0" borderId="38" xfId="0" applyFont="1" applyFill="1" applyBorder="1" applyAlignment="1">
      <alignment vertical="distributed" textRotation="255"/>
    </xf>
    <xf numFmtId="0" fontId="67" fillId="0" borderId="39" xfId="0" applyFont="1" applyFill="1" applyBorder="1" applyAlignment="1">
      <alignment horizontal="distributed" vertical="center"/>
    </xf>
    <xf numFmtId="41" fontId="66" fillId="0" borderId="10" xfId="0" applyNumberFormat="1" applyFont="1" applyFill="1" applyBorder="1" applyAlignment="1">
      <alignment horizontal="right" vertical="center" shrinkToFit="1"/>
    </xf>
    <xf numFmtId="41" fontId="66" fillId="0" borderId="10" xfId="0" applyNumberFormat="1" applyFont="1" applyFill="1" applyBorder="1" applyAlignment="1">
      <alignment horizontal="right" vertical="center"/>
    </xf>
    <xf numFmtId="41" fontId="66" fillId="0" borderId="29" xfId="0" applyNumberFormat="1" applyFont="1" applyFill="1" applyBorder="1" applyAlignment="1">
      <alignment horizontal="right" vertical="center"/>
    </xf>
    <xf numFmtId="0" fontId="67" fillId="0" borderId="39" xfId="0" applyFont="1" applyFill="1" applyBorder="1" applyAlignment="1">
      <alignment horizontal="distributed" vertical="center" wrapText="1"/>
    </xf>
    <xf numFmtId="43" fontId="66" fillId="0" borderId="10" xfId="0" applyNumberFormat="1" applyFont="1" applyFill="1" applyBorder="1" applyAlignment="1">
      <alignment horizontal="right" vertical="center"/>
    </xf>
    <xf numFmtId="43" fontId="66" fillId="0" borderId="29" xfId="0" applyNumberFormat="1" applyFont="1" applyFill="1" applyBorder="1" applyAlignment="1">
      <alignment horizontal="right" vertical="center"/>
    </xf>
    <xf numFmtId="0" fontId="67" fillId="0" borderId="40" xfId="0" applyFont="1" applyFill="1" applyBorder="1" applyAlignment="1">
      <alignment horizontal="distributed" vertical="center"/>
    </xf>
    <xf numFmtId="41" fontId="66" fillId="0" borderId="14" xfId="0" applyNumberFormat="1" applyFont="1" applyFill="1" applyBorder="1" applyAlignment="1">
      <alignment horizontal="right" vertical="center"/>
    </xf>
    <xf numFmtId="43" fontId="66" fillId="0" borderId="14" xfId="0" applyNumberFormat="1" applyFont="1" applyFill="1" applyBorder="1" applyAlignment="1">
      <alignment horizontal="right" vertical="center"/>
    </xf>
    <xf numFmtId="41" fontId="64" fillId="0" borderId="14" xfId="0" applyNumberFormat="1" applyFont="1" applyFill="1" applyBorder="1" applyAlignment="1">
      <alignment horizontal="right" vertical="center"/>
    </xf>
    <xf numFmtId="41" fontId="64" fillId="0" borderId="41" xfId="0" applyNumberFormat="1" applyFont="1" applyFill="1" applyBorder="1" applyAlignment="1">
      <alignment horizontal="right" vertical="center"/>
    </xf>
    <xf numFmtId="0" fontId="67" fillId="0" borderId="42" xfId="0" applyFont="1" applyFill="1" applyBorder="1" applyAlignment="1">
      <alignment horizontal="distributed" vertical="center"/>
    </xf>
    <xf numFmtId="41" fontId="66" fillId="0" borderId="16" xfId="0" applyNumberFormat="1" applyFont="1" applyFill="1" applyBorder="1" applyAlignment="1">
      <alignment horizontal="right" vertical="center"/>
    </xf>
    <xf numFmtId="43" fontId="66" fillId="0" borderId="16" xfId="0" applyNumberFormat="1" applyFont="1" applyFill="1" applyBorder="1" applyAlignment="1">
      <alignment horizontal="right" vertical="center"/>
    </xf>
    <xf numFmtId="41" fontId="64" fillId="0" borderId="16" xfId="0" applyNumberFormat="1" applyFont="1" applyFill="1" applyBorder="1" applyAlignment="1">
      <alignment horizontal="right" vertical="center"/>
    </xf>
    <xf numFmtId="41" fontId="64" fillId="0" borderId="43" xfId="0" applyNumberFormat="1" applyFont="1" applyFill="1" applyBorder="1" applyAlignment="1">
      <alignment horizontal="right" vertical="center"/>
    </xf>
    <xf numFmtId="41" fontId="64" fillId="0" borderId="16" xfId="0" applyNumberFormat="1" applyFont="1" applyFill="1" applyBorder="1" applyAlignment="1">
      <alignment horizontal="center" vertical="center"/>
    </xf>
    <xf numFmtId="176" fontId="73" fillId="0" borderId="0" xfId="0" applyNumberFormat="1" applyFont="1" applyBorder="1" applyAlignment="1">
      <alignment vertical="center"/>
    </xf>
    <xf numFmtId="0" fontId="67" fillId="0" borderId="44" xfId="0" applyFont="1" applyFill="1" applyBorder="1" applyAlignment="1">
      <alignment horizontal="distributed" vertical="center"/>
    </xf>
    <xf numFmtId="41" fontId="66" fillId="0" borderId="15" xfId="0" applyNumberFormat="1" applyFont="1" applyFill="1" applyBorder="1" applyAlignment="1">
      <alignment horizontal="right" vertical="center"/>
    </xf>
    <xf numFmtId="43" fontId="66" fillId="0" borderId="15" xfId="0" applyNumberFormat="1" applyFont="1" applyFill="1" applyBorder="1" applyAlignment="1">
      <alignment horizontal="right" vertical="center"/>
    </xf>
    <xf numFmtId="41" fontId="64" fillId="0" borderId="15" xfId="0" applyNumberFormat="1" applyFont="1" applyFill="1" applyBorder="1" applyAlignment="1">
      <alignment horizontal="right" vertical="center"/>
    </xf>
    <xf numFmtId="41" fontId="64" fillId="0" borderId="45" xfId="0" applyNumberFormat="1" applyFont="1" applyFill="1" applyBorder="1" applyAlignment="1">
      <alignment horizontal="right" vertical="center"/>
    </xf>
    <xf numFmtId="0" fontId="62" fillId="0" borderId="0" xfId="0" applyFont="1" applyFill="1" applyAlignment="1">
      <alignment horizontal="right" vertical="center"/>
    </xf>
    <xf numFmtId="0" fontId="64" fillId="0" borderId="0" xfId="0" applyFont="1" applyFill="1" applyBorder="1" applyAlignment="1">
      <alignment horizontal="right"/>
    </xf>
    <xf numFmtId="186" fontId="74" fillId="0" borderId="0" xfId="0" applyNumberFormat="1" applyFont="1" applyFill="1" applyAlignment="1">
      <alignment vertical="center"/>
    </xf>
    <xf numFmtId="3" fontId="63" fillId="0" borderId="0" xfId="0" applyNumberFormat="1" applyFont="1" applyFill="1" applyAlignment="1">
      <alignment/>
    </xf>
    <xf numFmtId="0" fontId="4" fillId="0" borderId="39" xfId="0" applyFont="1" applyFill="1" applyBorder="1" applyAlignment="1">
      <alignment horizontal="distributed" vertical="center"/>
    </xf>
    <xf numFmtId="41" fontId="0" fillId="0" borderId="29" xfId="0" applyNumberFormat="1" applyFont="1" applyFill="1" applyBorder="1" applyAlignment="1">
      <alignment vertical="center"/>
    </xf>
    <xf numFmtId="0" fontId="4" fillId="0" borderId="42" xfId="0" applyFont="1" applyFill="1" applyBorder="1" applyAlignment="1">
      <alignment horizontal="distributed" vertical="center"/>
    </xf>
    <xf numFmtId="41" fontId="1" fillId="0" borderId="43" xfId="0" applyNumberFormat="1" applyFont="1" applyFill="1" applyBorder="1" applyAlignment="1">
      <alignment vertical="center"/>
    </xf>
    <xf numFmtId="41" fontId="1" fillId="0" borderId="43" xfId="0" applyNumberFormat="1" applyFont="1" applyBorder="1" applyAlignment="1">
      <alignment vertical="center"/>
    </xf>
    <xf numFmtId="0" fontId="4" fillId="0" borderId="44" xfId="0" applyFont="1" applyFill="1" applyBorder="1" applyAlignment="1">
      <alignment horizontal="distributed" vertical="center"/>
    </xf>
    <xf numFmtId="41" fontId="1" fillId="0" borderId="45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horizontal="distributed" vertical="center"/>
    </xf>
    <xf numFmtId="0" fontId="67" fillId="0" borderId="12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distributed" vertical="center"/>
    </xf>
    <xf numFmtId="41" fontId="75" fillId="0" borderId="10" xfId="0" applyNumberFormat="1" applyFont="1" applyFill="1" applyBorder="1" applyAlignment="1">
      <alignment vertical="center"/>
    </xf>
    <xf numFmtId="192" fontId="75" fillId="0" borderId="10" xfId="0" applyNumberFormat="1" applyFont="1" applyFill="1" applyBorder="1" applyAlignment="1">
      <alignment vertical="center"/>
    </xf>
    <xf numFmtId="41" fontId="75" fillId="0" borderId="29" xfId="0" applyNumberFormat="1" applyFont="1" applyFill="1" applyBorder="1" applyAlignment="1">
      <alignment vertical="center"/>
    </xf>
    <xf numFmtId="0" fontId="64" fillId="0" borderId="40" xfId="0" applyFont="1" applyFill="1" applyBorder="1" applyAlignment="1">
      <alignment horizontal="distributed" vertical="center"/>
    </xf>
    <xf numFmtId="41" fontId="75" fillId="0" borderId="14" xfId="0" applyNumberFormat="1" applyFont="1" applyFill="1" applyBorder="1" applyAlignment="1">
      <alignment vertical="center"/>
    </xf>
    <xf numFmtId="192" fontId="75" fillId="0" borderId="14" xfId="0" applyNumberFormat="1" applyFont="1" applyFill="1" applyBorder="1" applyAlignment="1">
      <alignment vertical="center"/>
    </xf>
    <xf numFmtId="41" fontId="67" fillId="0" borderId="43" xfId="0" applyNumberFormat="1" applyFont="1" applyBorder="1" applyAlignment="1">
      <alignment vertical="center"/>
    </xf>
    <xf numFmtId="0" fontId="64" fillId="0" borderId="42" xfId="0" applyFont="1" applyFill="1" applyBorder="1" applyAlignment="1">
      <alignment horizontal="distributed" vertical="center"/>
    </xf>
    <xf numFmtId="41" fontId="75" fillId="0" borderId="16" xfId="0" applyNumberFormat="1" applyFont="1" applyFill="1" applyBorder="1" applyAlignment="1">
      <alignment vertical="center"/>
    </xf>
    <xf numFmtId="192" fontId="75" fillId="0" borderId="16" xfId="0" applyNumberFormat="1" applyFont="1" applyFill="1" applyBorder="1" applyAlignment="1">
      <alignment vertical="center"/>
    </xf>
    <xf numFmtId="182" fontId="63" fillId="0" borderId="0" xfId="0" applyNumberFormat="1" applyFont="1" applyFill="1" applyAlignment="1">
      <alignment/>
    </xf>
    <xf numFmtId="41" fontId="67" fillId="0" borderId="16" xfId="0" applyNumberFormat="1" applyFont="1" applyBorder="1" applyAlignment="1">
      <alignment horizontal="center" vertical="center"/>
    </xf>
    <xf numFmtId="41" fontId="67" fillId="0" borderId="43" xfId="0" applyNumberFormat="1" applyFont="1" applyFill="1" applyBorder="1" applyAlignment="1">
      <alignment vertical="center"/>
    </xf>
    <xf numFmtId="0" fontId="64" fillId="0" borderId="44" xfId="0" applyFont="1" applyFill="1" applyBorder="1" applyAlignment="1">
      <alignment horizontal="distributed" vertical="center"/>
    </xf>
    <xf numFmtId="41" fontId="75" fillId="0" borderId="15" xfId="0" applyNumberFormat="1" applyFont="1" applyFill="1" applyBorder="1" applyAlignment="1">
      <alignment vertical="center"/>
    </xf>
    <xf numFmtId="192" fontId="75" fillId="0" borderId="15" xfId="0" applyNumberFormat="1" applyFont="1" applyFill="1" applyBorder="1" applyAlignment="1">
      <alignment vertical="center"/>
    </xf>
    <xf numFmtId="41" fontId="67" fillId="0" borderId="45" xfId="0" applyNumberFormat="1" applyFont="1" applyBorder="1" applyAlignment="1">
      <alignment vertical="center"/>
    </xf>
    <xf numFmtId="0" fontId="63" fillId="0" borderId="0" xfId="0" applyFont="1" applyFill="1" applyAlignment="1">
      <alignment/>
    </xf>
    <xf numFmtId="0" fontId="63" fillId="0" borderId="13" xfId="0" applyFont="1" applyFill="1" applyBorder="1" applyAlignment="1">
      <alignment/>
    </xf>
    <xf numFmtId="0" fontId="62" fillId="0" borderId="0" xfId="0" applyFont="1" applyFill="1" applyAlignment="1">
      <alignment horizontal="right"/>
    </xf>
    <xf numFmtId="41" fontId="0" fillId="0" borderId="29" xfId="0" applyNumberFormat="1" applyFont="1" applyFill="1" applyBorder="1" applyAlignment="1">
      <alignment vertical="center"/>
    </xf>
    <xf numFmtId="41" fontId="1" fillId="0" borderId="41" xfId="0" applyNumberFormat="1" applyFont="1" applyFill="1" applyBorder="1" applyAlignment="1">
      <alignment vertical="center"/>
    </xf>
    <xf numFmtId="41" fontId="1" fillId="0" borderId="43" xfId="0" applyNumberFormat="1" applyFont="1" applyFill="1" applyBorder="1" applyAlignment="1">
      <alignment horizontal="center" vertical="center"/>
    </xf>
    <xf numFmtId="41" fontId="0" fillId="0" borderId="43" xfId="0" applyNumberFormat="1" applyFont="1" applyFill="1" applyBorder="1" applyAlignment="1">
      <alignment vertical="center"/>
    </xf>
    <xf numFmtId="0" fontId="4" fillId="0" borderId="46" xfId="0" applyFont="1" applyFill="1" applyBorder="1" applyAlignment="1">
      <alignment horizontal="distributed" vertical="center"/>
    </xf>
    <xf numFmtId="0" fontId="1" fillId="0" borderId="44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 wrapText="1"/>
    </xf>
    <xf numFmtId="41" fontId="0" fillId="0" borderId="48" xfId="0" applyNumberFormat="1" applyFont="1" applyFill="1" applyBorder="1" applyAlignment="1">
      <alignment vertical="center"/>
    </xf>
    <xf numFmtId="41" fontId="1" fillId="0" borderId="49" xfId="0" applyNumberFormat="1" applyFont="1" applyFill="1" applyBorder="1" applyAlignment="1">
      <alignment vertical="center"/>
    </xf>
    <xf numFmtId="41" fontId="1" fillId="0" borderId="50" xfId="0" applyNumberFormat="1" applyFont="1" applyFill="1" applyBorder="1" applyAlignment="1">
      <alignment vertical="center"/>
    </xf>
    <xf numFmtId="41" fontId="6" fillId="0" borderId="18" xfId="0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4" fillId="0" borderId="39" xfId="0" applyFont="1" applyFill="1" applyBorder="1" applyAlignment="1">
      <alignment horizontal="distributed" vertical="center"/>
    </xf>
    <xf numFmtId="41" fontId="67" fillId="0" borderId="41" xfId="0" applyNumberFormat="1" applyFont="1" applyBorder="1" applyAlignment="1">
      <alignment vertical="center"/>
    </xf>
    <xf numFmtId="41" fontId="66" fillId="0" borderId="17" xfId="0" applyNumberFormat="1" applyFont="1" applyFill="1" applyBorder="1" applyAlignment="1">
      <alignment vertical="center" shrinkToFit="1"/>
    </xf>
    <xf numFmtId="41" fontId="67" fillId="0" borderId="14" xfId="0" applyNumberFormat="1" applyFont="1" applyFill="1" applyBorder="1" applyAlignment="1">
      <alignment vertical="center" shrinkToFit="1"/>
    </xf>
    <xf numFmtId="41" fontId="67" fillId="0" borderId="20" xfId="0" applyNumberFormat="1" applyFont="1" applyBorder="1" applyAlignment="1">
      <alignment vertical="center"/>
    </xf>
    <xf numFmtId="41" fontId="67" fillId="0" borderId="21" xfId="0" applyNumberFormat="1" applyFont="1" applyBorder="1" applyAlignment="1">
      <alignment vertical="center"/>
    </xf>
    <xf numFmtId="41" fontId="67" fillId="0" borderId="15" xfId="0" applyNumberFormat="1" applyFont="1" applyFill="1" applyBorder="1" applyAlignment="1">
      <alignment vertical="center"/>
    </xf>
    <xf numFmtId="0" fontId="67" fillId="0" borderId="51" xfId="0" applyFont="1" applyFill="1" applyBorder="1" applyAlignment="1">
      <alignment horizontal="distributed" vertical="center"/>
    </xf>
    <xf numFmtId="0" fontId="67" fillId="0" borderId="42" xfId="0" applyFont="1" applyFill="1" applyBorder="1" applyAlignment="1">
      <alignment horizontal="distributed" vertical="center"/>
    </xf>
    <xf numFmtId="0" fontId="67" fillId="0" borderId="52" xfId="0" applyFont="1" applyFill="1" applyBorder="1" applyAlignment="1">
      <alignment horizontal="distributed" vertical="center"/>
    </xf>
    <xf numFmtId="0" fontId="67" fillId="0" borderId="35" xfId="0" applyFont="1" applyFill="1" applyBorder="1" applyAlignment="1">
      <alignment horizontal="center" vertical="distributed" textRotation="255"/>
    </xf>
    <xf numFmtId="0" fontId="67" fillId="0" borderId="16" xfId="0" applyFont="1" applyFill="1" applyBorder="1" applyAlignment="1">
      <alignment horizontal="center" vertical="distributed" textRotation="255"/>
    </xf>
    <xf numFmtId="0" fontId="67" fillId="0" borderId="38" xfId="0" applyFont="1" applyFill="1" applyBorder="1" applyAlignment="1">
      <alignment horizontal="center" vertical="distributed" textRotation="255"/>
    </xf>
    <xf numFmtId="0" fontId="67" fillId="0" borderId="35" xfId="0" applyFont="1" applyFill="1" applyBorder="1" applyAlignment="1">
      <alignment horizontal="center" vertical="distributed" textRotation="255" wrapText="1"/>
    </xf>
    <xf numFmtId="0" fontId="67" fillId="0" borderId="16" xfId="0" applyFont="1" applyFill="1" applyBorder="1" applyAlignment="1">
      <alignment horizontal="center" vertical="distributed" textRotation="255" wrapText="1"/>
    </xf>
    <xf numFmtId="0" fontId="67" fillId="0" borderId="38" xfId="0" applyFont="1" applyFill="1" applyBorder="1" applyAlignment="1">
      <alignment horizontal="center" vertical="distributed" textRotation="255" wrapText="1"/>
    </xf>
    <xf numFmtId="0" fontId="67" fillId="0" borderId="12" xfId="0" applyFont="1" applyFill="1" applyBorder="1" applyAlignment="1">
      <alignment horizontal="center" vertical="distributed"/>
    </xf>
    <xf numFmtId="0" fontId="67" fillId="0" borderId="34" xfId="0" applyFont="1" applyFill="1" applyBorder="1" applyAlignment="1">
      <alignment horizontal="center" vertical="distributed"/>
    </xf>
    <xf numFmtId="0" fontId="67" fillId="0" borderId="53" xfId="0" applyFont="1" applyFill="1" applyBorder="1" applyAlignment="1">
      <alignment horizontal="center" vertical="distributed"/>
    </xf>
    <xf numFmtId="0" fontId="67" fillId="0" borderId="12" xfId="0" applyFont="1" applyFill="1" applyBorder="1" applyAlignment="1">
      <alignment horizontal="center" vertical="center"/>
    </xf>
    <xf numFmtId="0" fontId="67" fillId="0" borderId="34" xfId="0" applyFont="1" applyFill="1" applyBorder="1" applyAlignment="1">
      <alignment horizontal="center" vertical="center"/>
    </xf>
    <xf numFmtId="0" fontId="67" fillId="0" borderId="53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54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 shrinkToFit="1"/>
    </xf>
    <xf numFmtId="0" fontId="76" fillId="0" borderId="54" xfId="0" applyFont="1" applyFill="1" applyBorder="1" applyAlignment="1">
      <alignment horizontal="center" vertical="center" shrinkToFit="1"/>
    </xf>
    <xf numFmtId="0" fontId="76" fillId="0" borderId="28" xfId="0" applyFont="1" applyFill="1" applyBorder="1" applyAlignment="1">
      <alignment horizontal="center" vertical="center" shrinkToFit="1"/>
    </xf>
    <xf numFmtId="0" fontId="67" fillId="0" borderId="43" xfId="0" applyFont="1" applyFill="1" applyBorder="1" applyAlignment="1">
      <alignment horizontal="center" vertical="distributed" textRotation="255"/>
    </xf>
    <xf numFmtId="0" fontId="67" fillId="0" borderId="55" xfId="0" applyFont="1" applyFill="1" applyBorder="1" applyAlignment="1">
      <alignment horizontal="center" vertical="distributed" textRotation="255"/>
    </xf>
    <xf numFmtId="0" fontId="67" fillId="0" borderId="14" xfId="0" applyFont="1" applyFill="1" applyBorder="1" applyAlignment="1">
      <alignment horizontal="center" vertical="distributed" textRotation="255"/>
    </xf>
    <xf numFmtId="0" fontId="68" fillId="0" borderId="14" xfId="0" applyFont="1" applyFill="1" applyBorder="1" applyAlignment="1">
      <alignment horizontal="center" vertical="distributed" textRotation="255" wrapText="1"/>
    </xf>
    <xf numFmtId="0" fontId="68" fillId="0" borderId="16" xfId="0" applyFont="1" applyFill="1" applyBorder="1" applyAlignment="1">
      <alignment horizontal="center" vertical="distributed" textRotation="255" wrapText="1"/>
    </xf>
    <xf numFmtId="0" fontId="68" fillId="0" borderId="38" xfId="0" applyFont="1" applyFill="1" applyBorder="1" applyAlignment="1">
      <alignment horizontal="center" vertical="distributed" textRotation="255" wrapText="1"/>
    </xf>
    <xf numFmtId="3" fontId="63" fillId="0" borderId="0" xfId="0" applyNumberFormat="1" applyFont="1" applyFill="1" applyAlignment="1">
      <alignment horizontal="right"/>
    </xf>
    <xf numFmtId="38" fontId="63" fillId="0" borderId="0" xfId="0" applyNumberFormat="1" applyFont="1" applyAlignment="1">
      <alignment horizontal="right"/>
    </xf>
    <xf numFmtId="0" fontId="68" fillId="0" borderId="14" xfId="0" applyFont="1" applyFill="1" applyBorder="1" applyAlignment="1">
      <alignment horizontal="center" vertical="distributed" textRotation="255"/>
    </xf>
    <xf numFmtId="0" fontId="68" fillId="0" borderId="16" xfId="0" applyFont="1" applyFill="1" applyBorder="1" applyAlignment="1">
      <alignment horizontal="center" vertical="distributed" textRotation="255"/>
    </xf>
    <xf numFmtId="0" fontId="68" fillId="0" borderId="38" xfId="0" applyFont="1" applyFill="1" applyBorder="1" applyAlignment="1">
      <alignment horizontal="center" vertical="distributed" textRotation="255"/>
    </xf>
    <xf numFmtId="0" fontId="4" fillId="0" borderId="5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64" fillId="0" borderId="51" xfId="0" applyFont="1" applyFill="1" applyBorder="1" applyAlignment="1">
      <alignment horizontal="distributed" vertical="center"/>
    </xf>
    <xf numFmtId="0" fontId="64" fillId="0" borderId="42" xfId="0" applyFont="1" applyFill="1" applyBorder="1" applyAlignment="1">
      <alignment horizontal="distributed" vertical="center"/>
    </xf>
    <xf numFmtId="0" fontId="62" fillId="0" borderId="52" xfId="0" applyFont="1" applyBorder="1" applyAlignment="1">
      <alignment horizontal="distributed" vertical="center"/>
    </xf>
    <xf numFmtId="0" fontId="67" fillId="0" borderId="20" xfId="0" applyFont="1" applyFill="1" applyBorder="1" applyAlignment="1">
      <alignment horizontal="center" vertical="distributed" textRotation="255"/>
    </xf>
    <xf numFmtId="0" fontId="67" fillId="0" borderId="21" xfId="0" applyFont="1" applyFill="1" applyBorder="1" applyAlignment="1">
      <alignment horizontal="center" vertical="distributed" textRotation="255"/>
    </xf>
    <xf numFmtId="0" fontId="67" fillId="0" borderId="56" xfId="0" applyFont="1" applyFill="1" applyBorder="1" applyAlignment="1">
      <alignment horizontal="center" vertical="distributed" textRotation="255"/>
    </xf>
    <xf numFmtId="0" fontId="67" fillId="0" borderId="11" xfId="0" applyFont="1" applyFill="1" applyBorder="1" applyAlignment="1">
      <alignment horizontal="center" vertical="distributed" textRotation="255"/>
    </xf>
    <xf numFmtId="0" fontId="67" fillId="0" borderId="10" xfId="0" applyFont="1" applyFill="1" applyBorder="1" applyAlignment="1">
      <alignment horizontal="center" vertical="distributed" textRotation="255"/>
    </xf>
    <xf numFmtId="0" fontId="67" fillId="0" borderId="11" xfId="0" applyFont="1" applyFill="1" applyBorder="1" applyAlignment="1">
      <alignment horizontal="center" vertical="distributed" textRotation="255" wrapText="1"/>
    </xf>
    <xf numFmtId="0" fontId="6" fillId="0" borderId="13" xfId="0" applyFont="1" applyFill="1" applyBorder="1" applyAlignment="1">
      <alignment horizontal="left" wrapText="1"/>
    </xf>
    <xf numFmtId="0" fontId="4" fillId="0" borderId="3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distributed" vertical="center" wrapText="1"/>
    </xf>
    <xf numFmtId="0" fontId="4" fillId="0" borderId="58" xfId="0" applyFont="1" applyFill="1" applyBorder="1" applyAlignment="1">
      <alignment horizontal="distributed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64" fillId="0" borderId="13" xfId="0" applyFont="1" applyFill="1" applyBorder="1" applyAlignment="1">
      <alignment horizontal="right"/>
    </xf>
    <xf numFmtId="0" fontId="64" fillId="0" borderId="56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distributed" textRotation="255" wrapText="1"/>
    </xf>
    <xf numFmtId="0" fontId="67" fillId="0" borderId="41" xfId="0" applyFont="1" applyFill="1" applyBorder="1" applyAlignment="1">
      <alignment horizontal="center" vertical="distributed" textRotation="255"/>
    </xf>
    <xf numFmtId="0" fontId="67" fillId="0" borderId="0" xfId="0" applyFont="1" applyFill="1" applyBorder="1" applyAlignment="1">
      <alignment horizontal="center" vertical="distributed" textRotation="255" wrapText="1"/>
    </xf>
    <xf numFmtId="0" fontId="67" fillId="0" borderId="33" xfId="0" applyFont="1" applyFill="1" applyBorder="1" applyAlignment="1">
      <alignment horizontal="center" vertical="distributed" textRotation="255" wrapText="1"/>
    </xf>
    <xf numFmtId="0" fontId="67" fillId="0" borderId="0" xfId="0" applyFont="1" applyFill="1" applyBorder="1" applyAlignment="1">
      <alignment horizontal="center" vertical="distributed" textRotation="255"/>
    </xf>
    <xf numFmtId="0" fontId="67" fillId="0" borderId="33" xfId="0" applyFont="1" applyFill="1" applyBorder="1" applyAlignment="1">
      <alignment horizontal="center" vertical="distributed" textRotation="255"/>
    </xf>
    <xf numFmtId="0" fontId="67" fillId="0" borderId="53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0" fontId="64" fillId="0" borderId="47" xfId="0" applyFont="1" applyFill="1" applyBorder="1" applyAlignment="1">
      <alignment horizontal="center" vertical="center"/>
    </xf>
    <xf numFmtId="0" fontId="67" fillId="0" borderId="61" xfId="0" applyFont="1" applyFill="1" applyBorder="1" applyAlignment="1">
      <alignment horizontal="center" vertical="distributed" textRotation="255"/>
    </xf>
    <xf numFmtId="0" fontId="67" fillId="0" borderId="14" xfId="0" applyFont="1" applyFill="1" applyBorder="1" applyAlignment="1">
      <alignment horizontal="center" vertical="distributed" textRotation="255" wrapText="1"/>
    </xf>
    <xf numFmtId="0" fontId="67" fillId="0" borderId="62" xfId="0" applyFont="1" applyFill="1" applyBorder="1" applyAlignment="1">
      <alignment horizontal="center" vertical="distributed" textRotation="255"/>
    </xf>
    <xf numFmtId="0" fontId="67" fillId="0" borderId="60" xfId="0" applyFont="1" applyFill="1" applyBorder="1" applyAlignment="1">
      <alignment horizontal="center" vertical="distributed" textRotation="255"/>
    </xf>
    <xf numFmtId="0" fontId="64" fillId="0" borderId="53" xfId="0" applyFont="1" applyFill="1" applyBorder="1" applyAlignment="1">
      <alignment horizontal="distributed" vertical="center"/>
    </xf>
    <xf numFmtId="0" fontId="64" fillId="0" borderId="28" xfId="0" applyFont="1" applyFill="1" applyBorder="1" applyAlignment="1">
      <alignment horizontal="distributed" vertical="center"/>
    </xf>
    <xf numFmtId="0" fontId="64" fillId="0" borderId="46" xfId="0" applyFont="1" applyFill="1" applyBorder="1" applyAlignment="1">
      <alignment horizontal="distributed" vertical="center"/>
    </xf>
    <xf numFmtId="0" fontId="64" fillId="0" borderId="39" xfId="0" applyFont="1" applyFill="1" applyBorder="1" applyAlignment="1">
      <alignment horizontal="distributed" vertical="center"/>
    </xf>
    <xf numFmtId="0" fontId="67" fillId="0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2</xdr:row>
      <xdr:rowOff>0</xdr:rowOff>
    </xdr:from>
    <xdr:to>
      <xdr:col>7</xdr:col>
      <xdr:colOff>723900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585787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9525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587692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</xdr:row>
      <xdr:rowOff>0</xdr:rowOff>
    </xdr:from>
    <xdr:to>
      <xdr:col>7</xdr:col>
      <xdr:colOff>723900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585787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9525</xdr:colOff>
      <xdr:row>15</xdr:row>
      <xdr:rowOff>0</xdr:rowOff>
    </xdr:to>
    <xdr:sp>
      <xdr:nvSpPr>
        <xdr:cNvPr id="4" name="Line 2"/>
        <xdr:cNvSpPr>
          <a:spLocks/>
        </xdr:cNvSpPr>
      </xdr:nvSpPr>
      <xdr:spPr>
        <a:xfrm>
          <a:off x="587692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</xdr:row>
      <xdr:rowOff>0</xdr:rowOff>
    </xdr:from>
    <xdr:to>
      <xdr:col>7</xdr:col>
      <xdr:colOff>723900</xdr:colOff>
      <xdr:row>15</xdr:row>
      <xdr:rowOff>0</xdr:rowOff>
    </xdr:to>
    <xdr:sp>
      <xdr:nvSpPr>
        <xdr:cNvPr id="5" name="Line 1"/>
        <xdr:cNvSpPr>
          <a:spLocks/>
        </xdr:cNvSpPr>
      </xdr:nvSpPr>
      <xdr:spPr>
        <a:xfrm>
          <a:off x="585787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9525</xdr:colOff>
      <xdr:row>15</xdr:row>
      <xdr:rowOff>0</xdr:rowOff>
    </xdr:to>
    <xdr:sp>
      <xdr:nvSpPr>
        <xdr:cNvPr id="6" name="Line 2"/>
        <xdr:cNvSpPr>
          <a:spLocks/>
        </xdr:cNvSpPr>
      </xdr:nvSpPr>
      <xdr:spPr>
        <a:xfrm>
          <a:off x="587692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</xdr:row>
      <xdr:rowOff>0</xdr:rowOff>
    </xdr:from>
    <xdr:to>
      <xdr:col>7</xdr:col>
      <xdr:colOff>723900</xdr:colOff>
      <xdr:row>15</xdr:row>
      <xdr:rowOff>0</xdr:rowOff>
    </xdr:to>
    <xdr:sp>
      <xdr:nvSpPr>
        <xdr:cNvPr id="7" name="Line 1"/>
        <xdr:cNvSpPr>
          <a:spLocks/>
        </xdr:cNvSpPr>
      </xdr:nvSpPr>
      <xdr:spPr>
        <a:xfrm>
          <a:off x="585787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9525</xdr:colOff>
      <xdr:row>15</xdr:row>
      <xdr:rowOff>0</xdr:rowOff>
    </xdr:to>
    <xdr:sp>
      <xdr:nvSpPr>
        <xdr:cNvPr id="8" name="Line 2"/>
        <xdr:cNvSpPr>
          <a:spLocks/>
        </xdr:cNvSpPr>
      </xdr:nvSpPr>
      <xdr:spPr>
        <a:xfrm>
          <a:off x="587692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enjo-s-401\&#20581;&#24247;&#34907;&#29983;&#37096;\&#26087;.&#24773;&#22577;&#20225;&#30011;&#20418;\&#32113;&#21512;&#12501;&#12457;&#12523;&#12480;\009&#12288;&#34907;&#29983;&#24180;&#22577;&#12304;&#27598;&#24180;&#65298;&#26376;&#30330;&#34892;&#65306;10&#26376;&#38915;&#12424;&#12426;&#20316;&#26989;&#12305;\&#9733;&#20316;&#25104;\R3\02&#12288;&#29031;&#20250;&#65288;&#21021;&#31295;&#20316;&#25104;&#65289;\02&#12288;&#21508;&#35506;&#29031;&#20250;&#12539;&#22238;&#31572;\05&#12288;&#12295;&#38556;&#12364;&#12356;&#31119;&#31049;&#35506;\02&#12288;&#22238;&#31572;\7%20%20&#31934;&#31070;&#20445;&#205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精神障がい者把握数"/>
      <sheetName val="2 精神障がい者受療状況"/>
      <sheetName val="３新規精神障がい者状況調査票"/>
      <sheetName val="4 精神障がい者状況調査表除外状況 "/>
      <sheetName val="5 自立支援医療延件数"/>
      <sheetName val="6 精神保健福祉法処理件数"/>
      <sheetName val="7(1) 精神保健相談指導状況(障がい福祉課+こころのセンター"/>
      <sheetName val="7(2) 精神保健相談指導状況"/>
      <sheetName val="7(3) 精神保健相談指導状況(障がい福祉課+こころのセンター"/>
    </sheetNames>
    <sheetDataSet>
      <sheetData sheetId="0">
        <row r="4">
          <cell r="U4" t="str">
            <v>令和2年度末時点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zoomScale="85" zoomScaleNormal="85" zoomScaleSheetLayoutView="100" zoomScalePageLayoutView="0" workbookViewId="0" topLeftCell="A1">
      <selection activeCell="I8" sqref="I8"/>
    </sheetView>
  </sheetViews>
  <sheetFormatPr defaultColWidth="9.00390625" defaultRowHeight="13.5"/>
  <cols>
    <col min="1" max="1" width="8.125" style="69" customWidth="1"/>
    <col min="2" max="21" width="6.125" style="69" customWidth="1"/>
    <col min="22" max="16384" width="9.00390625" style="69" customWidth="1"/>
  </cols>
  <sheetData>
    <row r="1" spans="1:21" s="112" customFormat="1" ht="21.75" customHeight="1">
      <c r="A1" s="111" t="s">
        <v>42</v>
      </c>
      <c r="B1" s="111"/>
      <c r="C1" s="111"/>
      <c r="U1" s="113"/>
    </row>
    <row r="2" spans="1:21" ht="9" customHeight="1">
      <c r="A2" s="114"/>
      <c r="B2" s="114"/>
      <c r="C2" s="115"/>
      <c r="U2" s="70"/>
    </row>
    <row r="3" spans="1:3" s="70" customFormat="1" ht="21.75" customHeight="1">
      <c r="A3" s="116" t="s">
        <v>101</v>
      </c>
      <c r="B3" s="117"/>
      <c r="C3" s="117"/>
    </row>
    <row r="4" spans="1:21" s="70" customFormat="1" ht="15.75" customHeight="1">
      <c r="A4" s="117"/>
      <c r="B4" s="117"/>
      <c r="C4" s="117"/>
      <c r="R4" s="118"/>
      <c r="S4" s="118"/>
      <c r="T4" s="118"/>
      <c r="U4" s="73" t="s">
        <v>104</v>
      </c>
    </row>
    <row r="5" spans="1:21" s="75" customFormat="1" ht="17.25" customHeight="1">
      <c r="A5" s="216" t="s">
        <v>0</v>
      </c>
      <c r="B5" s="219" t="s">
        <v>1</v>
      </c>
      <c r="C5" s="222" t="s">
        <v>2</v>
      </c>
      <c r="D5" s="225" t="s">
        <v>117</v>
      </c>
      <c r="E5" s="226"/>
      <c r="F5" s="226"/>
      <c r="G5" s="227"/>
      <c r="H5" s="228" t="s">
        <v>80</v>
      </c>
      <c r="I5" s="229"/>
      <c r="J5" s="229"/>
      <c r="K5" s="230"/>
      <c r="L5" s="119" t="s">
        <v>81</v>
      </c>
      <c r="M5" s="109" t="s">
        <v>118</v>
      </c>
      <c r="N5" s="120" t="s">
        <v>119</v>
      </c>
      <c r="O5" s="120" t="s">
        <v>120</v>
      </c>
      <c r="P5" s="120" t="s">
        <v>121</v>
      </c>
      <c r="Q5" s="120" t="s">
        <v>122</v>
      </c>
      <c r="R5" s="120" t="s">
        <v>83</v>
      </c>
      <c r="S5" s="121" t="s">
        <v>123</v>
      </c>
      <c r="T5" s="121" t="s">
        <v>124</v>
      </c>
      <c r="U5" s="122"/>
    </row>
    <row r="6" spans="1:21" s="75" customFormat="1" ht="17.25" customHeight="1">
      <c r="A6" s="217"/>
      <c r="B6" s="220"/>
      <c r="C6" s="223"/>
      <c r="D6" s="231" t="s">
        <v>53</v>
      </c>
      <c r="E6" s="232"/>
      <c r="F6" s="232"/>
      <c r="G6" s="233"/>
      <c r="H6" s="234" t="s">
        <v>57</v>
      </c>
      <c r="I6" s="235"/>
      <c r="J6" s="235"/>
      <c r="K6" s="236"/>
      <c r="L6" s="239" t="s">
        <v>51</v>
      </c>
      <c r="M6" s="239" t="s">
        <v>59</v>
      </c>
      <c r="N6" s="239" t="s">
        <v>60</v>
      </c>
      <c r="O6" s="240" t="s">
        <v>64</v>
      </c>
      <c r="P6" s="239" t="s">
        <v>61</v>
      </c>
      <c r="Q6" s="239" t="s">
        <v>49</v>
      </c>
      <c r="R6" s="239" t="s">
        <v>62</v>
      </c>
      <c r="S6" s="245" t="s">
        <v>63</v>
      </c>
      <c r="T6" s="239" t="s">
        <v>125</v>
      </c>
      <c r="U6" s="237" t="s">
        <v>13</v>
      </c>
    </row>
    <row r="7" spans="1:21" s="75" customFormat="1" ht="17.25" customHeight="1">
      <c r="A7" s="217"/>
      <c r="B7" s="220"/>
      <c r="C7" s="223"/>
      <c r="D7" s="123" t="s">
        <v>126</v>
      </c>
      <c r="E7" s="124" t="s">
        <v>127</v>
      </c>
      <c r="F7" s="125"/>
      <c r="G7" s="125"/>
      <c r="H7" s="95" t="s">
        <v>128</v>
      </c>
      <c r="I7" s="126" t="s">
        <v>129</v>
      </c>
      <c r="J7" s="127"/>
      <c r="K7" s="127"/>
      <c r="L7" s="220"/>
      <c r="M7" s="220"/>
      <c r="N7" s="220"/>
      <c r="O7" s="241"/>
      <c r="P7" s="220"/>
      <c r="Q7" s="220"/>
      <c r="R7" s="220"/>
      <c r="S7" s="246"/>
      <c r="T7" s="220"/>
      <c r="U7" s="237"/>
    </row>
    <row r="8" spans="1:21" s="75" customFormat="1" ht="117" customHeight="1">
      <c r="A8" s="218"/>
      <c r="B8" s="221"/>
      <c r="C8" s="224"/>
      <c r="D8" s="128" t="s">
        <v>73</v>
      </c>
      <c r="E8" s="129" t="s">
        <v>55</v>
      </c>
      <c r="F8" s="130" t="s">
        <v>13</v>
      </c>
      <c r="G8" s="130" t="s">
        <v>56</v>
      </c>
      <c r="H8" s="131" t="s">
        <v>58</v>
      </c>
      <c r="I8" s="132" t="s">
        <v>132</v>
      </c>
      <c r="J8" s="133" t="s">
        <v>13</v>
      </c>
      <c r="K8" s="133" t="s">
        <v>56</v>
      </c>
      <c r="L8" s="221"/>
      <c r="M8" s="221"/>
      <c r="N8" s="221"/>
      <c r="O8" s="242"/>
      <c r="P8" s="221"/>
      <c r="Q8" s="221"/>
      <c r="R8" s="221"/>
      <c r="S8" s="247"/>
      <c r="T8" s="221"/>
      <c r="U8" s="238"/>
    </row>
    <row r="9" spans="1:21" ht="24" customHeight="1">
      <c r="A9" s="134" t="s">
        <v>1</v>
      </c>
      <c r="B9" s="135">
        <f>SUM(B11:B20)</f>
        <v>68959</v>
      </c>
      <c r="C9" s="136" t="s">
        <v>130</v>
      </c>
      <c r="D9" s="136">
        <f>SUM(D11:D20)</f>
        <v>3964</v>
      </c>
      <c r="E9" s="136">
        <f>SUM(E11:E20)</f>
        <v>745</v>
      </c>
      <c r="F9" s="136">
        <f>SUM(F11:F20)</f>
        <v>2904</v>
      </c>
      <c r="G9" s="136">
        <f aca="true" t="shared" si="0" ref="G9:U9">SUM(G11:G20)</f>
        <v>7613</v>
      </c>
      <c r="H9" s="136">
        <f t="shared" si="0"/>
        <v>1223</v>
      </c>
      <c r="I9" s="136">
        <f t="shared" si="0"/>
        <v>267</v>
      </c>
      <c r="J9" s="136">
        <f t="shared" si="0"/>
        <v>198</v>
      </c>
      <c r="K9" s="136">
        <f t="shared" si="0"/>
        <v>1688</v>
      </c>
      <c r="L9" s="136">
        <f>SUM(L11:L20)</f>
        <v>15283</v>
      </c>
      <c r="M9" s="136">
        <f t="shared" si="0"/>
        <v>28740</v>
      </c>
      <c r="N9" s="136">
        <f t="shared" si="0"/>
        <v>4772</v>
      </c>
      <c r="O9" s="136">
        <f t="shared" si="0"/>
        <v>149</v>
      </c>
      <c r="P9" s="136">
        <f t="shared" si="0"/>
        <v>298</v>
      </c>
      <c r="Q9" s="136">
        <f t="shared" si="0"/>
        <v>633</v>
      </c>
      <c r="R9" s="136">
        <f t="shared" si="0"/>
        <v>3077</v>
      </c>
      <c r="S9" s="136">
        <f t="shared" si="0"/>
        <v>1753</v>
      </c>
      <c r="T9" s="136">
        <f t="shared" si="0"/>
        <v>4067</v>
      </c>
      <c r="U9" s="137">
        <f t="shared" si="0"/>
        <v>886</v>
      </c>
    </row>
    <row r="10" spans="1:21" ht="24" customHeight="1">
      <c r="A10" s="138" t="s">
        <v>133</v>
      </c>
      <c r="B10" s="136" t="s">
        <v>131</v>
      </c>
      <c r="C10" s="139">
        <f>B9/B25*1000</f>
        <v>34.9148002723961</v>
      </c>
      <c r="D10" s="139">
        <f>D9/B25*1000</f>
        <v>2.0070225536881066</v>
      </c>
      <c r="E10" s="139">
        <f>E9/B25*1000</f>
        <v>0.3772027756048535</v>
      </c>
      <c r="F10" s="139">
        <f>F9/B25*1000</f>
        <v>1.4703313561832143</v>
      </c>
      <c r="G10" s="139">
        <f>G9/B25*1000</f>
        <v>3.8545566854761746</v>
      </c>
      <c r="H10" s="139">
        <f>H9/B25*1000</f>
        <v>0.6192201269325313</v>
      </c>
      <c r="I10" s="139">
        <f>I9/B25*1000</f>
        <v>0.1351854242771757</v>
      </c>
      <c r="J10" s="139">
        <f>J9/B25*1000</f>
        <v>0.10024986519431006</v>
      </c>
      <c r="K10" s="139">
        <f>K9/B25*1000</f>
        <v>0.8546554164040171</v>
      </c>
      <c r="L10" s="139">
        <f>L9/B25*1000</f>
        <v>7.737973180629498</v>
      </c>
      <c r="M10" s="139">
        <f>M9/B25*1000</f>
        <v>14.551419826689248</v>
      </c>
      <c r="N10" s="139">
        <f>N9/B25*1000</f>
        <v>2.416123013672968</v>
      </c>
      <c r="O10" s="139">
        <f>O9/B25*1000</f>
        <v>0.0754405551209707</v>
      </c>
      <c r="P10" s="139">
        <f>P9/B25*1000</f>
        <v>0.1508811102419414</v>
      </c>
      <c r="Q10" s="139">
        <f>Q9/B25*1000</f>
        <v>0.3204957811515064</v>
      </c>
      <c r="R10" s="139">
        <f>R9/B25*1000</f>
        <v>1.5579234101156165</v>
      </c>
      <c r="S10" s="139">
        <f>S9/B25*1000</f>
        <v>0.8875657256849775</v>
      </c>
      <c r="T10" s="139">
        <f>T9/B25*1000</f>
        <v>2.0591727360871666</v>
      </c>
      <c r="U10" s="140">
        <f>U9/B25*1000</f>
        <v>0.4485928311220137</v>
      </c>
    </row>
    <row r="11" spans="1:23" ht="24" customHeight="1">
      <c r="A11" s="141" t="s">
        <v>3</v>
      </c>
      <c r="B11" s="142">
        <f>SUM(G11+K11+L11+M11+N11+P11+O11+Q11+R11+S11+T11+U11)</f>
        <v>7934</v>
      </c>
      <c r="C11" s="143">
        <f aca="true" t="shared" si="1" ref="C11:C20">B11/B26*1000</f>
        <v>31.88394148850667</v>
      </c>
      <c r="D11" s="144">
        <v>455</v>
      </c>
      <c r="E11" s="144">
        <v>76</v>
      </c>
      <c r="F11" s="144">
        <v>360</v>
      </c>
      <c r="G11" s="144">
        <v>891</v>
      </c>
      <c r="H11" s="144">
        <v>160</v>
      </c>
      <c r="I11" s="144">
        <v>33</v>
      </c>
      <c r="J11" s="144">
        <v>30</v>
      </c>
      <c r="K11" s="144">
        <v>223</v>
      </c>
      <c r="L11" s="144">
        <v>1828</v>
      </c>
      <c r="M11" s="144">
        <v>3381</v>
      </c>
      <c r="N11" s="144">
        <v>477</v>
      </c>
      <c r="O11" s="144">
        <v>27</v>
      </c>
      <c r="P11" s="144">
        <v>43</v>
      </c>
      <c r="Q11" s="144">
        <v>48</v>
      </c>
      <c r="R11" s="144">
        <v>306</v>
      </c>
      <c r="S11" s="144">
        <v>229</v>
      </c>
      <c r="T11" s="144">
        <v>344</v>
      </c>
      <c r="U11" s="145">
        <v>137</v>
      </c>
      <c r="V11" s="74"/>
      <c r="W11" s="75"/>
    </row>
    <row r="12" spans="1:23" ht="24" customHeight="1">
      <c r="A12" s="146" t="s">
        <v>4</v>
      </c>
      <c r="B12" s="147">
        <f aca="true" t="shared" si="2" ref="B12:B20">SUM(G12+K12+L12+M12+N12+P12+O12+Q12+R12+S12+T12+U12)</f>
        <v>9054</v>
      </c>
      <c r="C12" s="148">
        <f t="shared" si="1"/>
        <v>31.25658083247315</v>
      </c>
      <c r="D12" s="149">
        <v>281</v>
      </c>
      <c r="E12" s="149">
        <v>47</v>
      </c>
      <c r="F12" s="149">
        <v>308</v>
      </c>
      <c r="G12" s="149">
        <v>636</v>
      </c>
      <c r="H12" s="149">
        <v>117</v>
      </c>
      <c r="I12" s="149">
        <v>47</v>
      </c>
      <c r="J12" s="149">
        <v>26</v>
      </c>
      <c r="K12" s="149">
        <v>190</v>
      </c>
      <c r="L12" s="149">
        <v>2236</v>
      </c>
      <c r="M12" s="149">
        <v>3727</v>
      </c>
      <c r="N12" s="149">
        <v>653</v>
      </c>
      <c r="O12" s="149">
        <v>23</v>
      </c>
      <c r="P12" s="149">
        <v>35</v>
      </c>
      <c r="Q12" s="149">
        <v>60</v>
      </c>
      <c r="R12" s="149">
        <v>460</v>
      </c>
      <c r="S12" s="149">
        <v>276</v>
      </c>
      <c r="T12" s="149">
        <v>583</v>
      </c>
      <c r="U12" s="150">
        <v>175</v>
      </c>
      <c r="V12" s="74"/>
      <c r="W12" s="75"/>
    </row>
    <row r="13" spans="1:23" ht="24" customHeight="1">
      <c r="A13" s="146" t="s">
        <v>5</v>
      </c>
      <c r="B13" s="147">
        <f t="shared" si="2"/>
        <v>9540</v>
      </c>
      <c r="C13" s="148">
        <f t="shared" si="1"/>
        <v>35.92733188720174</v>
      </c>
      <c r="D13" s="149">
        <v>636</v>
      </c>
      <c r="E13" s="149">
        <v>113</v>
      </c>
      <c r="F13" s="149">
        <v>435</v>
      </c>
      <c r="G13" s="149">
        <v>1184</v>
      </c>
      <c r="H13" s="149">
        <v>153</v>
      </c>
      <c r="I13" s="149">
        <v>63</v>
      </c>
      <c r="J13" s="149">
        <v>38</v>
      </c>
      <c r="K13" s="149">
        <v>254</v>
      </c>
      <c r="L13" s="149">
        <v>2113</v>
      </c>
      <c r="M13" s="149">
        <v>3915</v>
      </c>
      <c r="N13" s="149">
        <v>604</v>
      </c>
      <c r="O13" s="149">
        <v>18</v>
      </c>
      <c r="P13" s="149">
        <v>39</v>
      </c>
      <c r="Q13" s="149">
        <v>80</v>
      </c>
      <c r="R13" s="149">
        <v>408</v>
      </c>
      <c r="S13" s="149">
        <v>237</v>
      </c>
      <c r="T13" s="149">
        <v>672</v>
      </c>
      <c r="U13" s="150">
        <v>16</v>
      </c>
      <c r="V13" s="74"/>
      <c r="W13" s="75"/>
    </row>
    <row r="14" spans="1:23" ht="24" customHeight="1">
      <c r="A14" s="146" t="s">
        <v>6</v>
      </c>
      <c r="B14" s="147">
        <f t="shared" si="2"/>
        <v>8650</v>
      </c>
      <c r="C14" s="148">
        <f t="shared" si="1"/>
        <v>40.801694331630515</v>
      </c>
      <c r="D14" s="149">
        <v>552</v>
      </c>
      <c r="E14" s="149">
        <v>148</v>
      </c>
      <c r="F14" s="149">
        <v>402</v>
      </c>
      <c r="G14" s="149">
        <v>1102</v>
      </c>
      <c r="H14" s="149">
        <v>221</v>
      </c>
      <c r="I14" s="149">
        <v>37</v>
      </c>
      <c r="J14" s="149">
        <v>29</v>
      </c>
      <c r="K14" s="149">
        <v>287</v>
      </c>
      <c r="L14" s="149">
        <v>1879</v>
      </c>
      <c r="M14" s="149">
        <v>3567</v>
      </c>
      <c r="N14" s="149">
        <v>575</v>
      </c>
      <c r="O14" s="149">
        <v>14</v>
      </c>
      <c r="P14" s="149">
        <v>47</v>
      </c>
      <c r="Q14" s="149">
        <v>79</v>
      </c>
      <c r="R14" s="149">
        <v>329</v>
      </c>
      <c r="S14" s="149">
        <v>177</v>
      </c>
      <c r="T14" s="149">
        <v>533</v>
      </c>
      <c r="U14" s="150">
        <v>61</v>
      </c>
      <c r="V14" s="74"/>
      <c r="W14" s="75"/>
    </row>
    <row r="15" spans="1:22" ht="24" customHeight="1">
      <c r="A15" s="146" t="s">
        <v>7</v>
      </c>
      <c r="B15" s="147">
        <f t="shared" si="2"/>
        <v>4140</v>
      </c>
      <c r="C15" s="148">
        <f t="shared" si="1"/>
        <v>33.07184739019986</v>
      </c>
      <c r="D15" s="151">
        <v>245</v>
      </c>
      <c r="E15" s="151">
        <v>42</v>
      </c>
      <c r="F15" s="151">
        <v>141</v>
      </c>
      <c r="G15" s="149">
        <v>428</v>
      </c>
      <c r="H15" s="149">
        <v>42</v>
      </c>
      <c r="I15" s="149">
        <v>3</v>
      </c>
      <c r="J15" s="149">
        <v>7</v>
      </c>
      <c r="K15" s="149">
        <v>52</v>
      </c>
      <c r="L15" s="149">
        <v>937</v>
      </c>
      <c r="M15" s="149">
        <v>1805</v>
      </c>
      <c r="N15" s="149">
        <v>256</v>
      </c>
      <c r="O15" s="149">
        <v>9</v>
      </c>
      <c r="P15" s="149">
        <v>16</v>
      </c>
      <c r="Q15" s="149">
        <v>51</v>
      </c>
      <c r="R15" s="149">
        <v>183</v>
      </c>
      <c r="S15" s="149">
        <v>101</v>
      </c>
      <c r="T15" s="149">
        <v>302</v>
      </c>
      <c r="U15" s="150">
        <v>0</v>
      </c>
      <c r="V15" s="70"/>
    </row>
    <row r="16" spans="1:22" ht="24" customHeight="1">
      <c r="A16" s="146" t="s">
        <v>8</v>
      </c>
      <c r="B16" s="147">
        <f t="shared" si="2"/>
        <v>7416</v>
      </c>
      <c r="C16" s="148">
        <f t="shared" si="1"/>
        <v>32.889543289486525</v>
      </c>
      <c r="D16" s="149">
        <v>454</v>
      </c>
      <c r="E16" s="149">
        <v>68</v>
      </c>
      <c r="F16" s="149">
        <v>356</v>
      </c>
      <c r="G16" s="149">
        <v>878</v>
      </c>
      <c r="H16" s="149">
        <v>117</v>
      </c>
      <c r="I16" s="149">
        <v>28</v>
      </c>
      <c r="J16" s="149">
        <v>17</v>
      </c>
      <c r="K16" s="149">
        <v>162</v>
      </c>
      <c r="L16" s="149">
        <v>1451</v>
      </c>
      <c r="M16" s="149">
        <v>3233</v>
      </c>
      <c r="N16" s="149">
        <v>554</v>
      </c>
      <c r="O16" s="149">
        <v>13</v>
      </c>
      <c r="P16" s="149">
        <v>28</v>
      </c>
      <c r="Q16" s="149">
        <v>65</v>
      </c>
      <c r="R16" s="149">
        <v>335</v>
      </c>
      <c r="S16" s="149">
        <v>165</v>
      </c>
      <c r="T16" s="149">
        <v>423</v>
      </c>
      <c r="U16" s="150">
        <v>109</v>
      </c>
      <c r="V16" s="70"/>
    </row>
    <row r="17" spans="1:22" ht="24" customHeight="1">
      <c r="A17" s="146" t="s">
        <v>9</v>
      </c>
      <c r="B17" s="147">
        <f t="shared" si="2"/>
        <v>3557</v>
      </c>
      <c r="C17" s="148">
        <f t="shared" si="1"/>
        <v>31.63211767112202</v>
      </c>
      <c r="D17" s="149">
        <v>376</v>
      </c>
      <c r="E17" s="149">
        <v>75</v>
      </c>
      <c r="F17" s="149">
        <v>237</v>
      </c>
      <c r="G17" s="149">
        <v>688</v>
      </c>
      <c r="H17" s="149">
        <v>61</v>
      </c>
      <c r="I17" s="149">
        <v>9</v>
      </c>
      <c r="J17" s="149">
        <v>13</v>
      </c>
      <c r="K17" s="149">
        <v>83</v>
      </c>
      <c r="L17" s="149">
        <v>751</v>
      </c>
      <c r="M17" s="149">
        <v>1167</v>
      </c>
      <c r="N17" s="149">
        <v>219</v>
      </c>
      <c r="O17" s="149">
        <v>9</v>
      </c>
      <c r="P17" s="149">
        <v>16</v>
      </c>
      <c r="Q17" s="149">
        <v>83</v>
      </c>
      <c r="R17" s="149">
        <v>166</v>
      </c>
      <c r="S17" s="149">
        <v>100</v>
      </c>
      <c r="T17" s="149">
        <v>214</v>
      </c>
      <c r="U17" s="150">
        <v>61</v>
      </c>
      <c r="V17" s="70"/>
    </row>
    <row r="18" spans="1:22" ht="24" customHeight="1">
      <c r="A18" s="146" t="s">
        <v>10</v>
      </c>
      <c r="B18" s="147">
        <f t="shared" si="2"/>
        <v>4679</v>
      </c>
      <c r="C18" s="148">
        <f t="shared" si="1"/>
        <v>34.4130150184605</v>
      </c>
      <c r="D18" s="149">
        <v>388</v>
      </c>
      <c r="E18" s="149">
        <v>57</v>
      </c>
      <c r="F18" s="149">
        <v>229</v>
      </c>
      <c r="G18" s="149">
        <v>674</v>
      </c>
      <c r="H18" s="149">
        <v>91</v>
      </c>
      <c r="I18" s="149">
        <v>12</v>
      </c>
      <c r="J18" s="149">
        <v>9</v>
      </c>
      <c r="K18" s="149">
        <v>112</v>
      </c>
      <c r="L18" s="149">
        <v>1174</v>
      </c>
      <c r="M18" s="149">
        <v>1716</v>
      </c>
      <c r="N18" s="149">
        <v>282</v>
      </c>
      <c r="O18" s="149">
        <v>5</v>
      </c>
      <c r="P18" s="149">
        <v>8</v>
      </c>
      <c r="Q18" s="149">
        <v>57</v>
      </c>
      <c r="R18" s="149">
        <v>227</v>
      </c>
      <c r="S18" s="149">
        <v>113</v>
      </c>
      <c r="T18" s="149">
        <v>225</v>
      </c>
      <c r="U18" s="150">
        <v>86</v>
      </c>
      <c r="V18" s="70"/>
    </row>
    <row r="19" spans="1:22" ht="24" customHeight="1">
      <c r="A19" s="146" t="s">
        <v>11</v>
      </c>
      <c r="B19" s="147">
        <f t="shared" si="2"/>
        <v>7816</v>
      </c>
      <c r="C19" s="148">
        <f t="shared" si="1"/>
        <v>35.980297380656445</v>
      </c>
      <c r="D19" s="149">
        <v>402</v>
      </c>
      <c r="E19" s="149">
        <v>82</v>
      </c>
      <c r="F19" s="149">
        <v>270</v>
      </c>
      <c r="G19" s="149">
        <v>754</v>
      </c>
      <c r="H19" s="149">
        <v>159</v>
      </c>
      <c r="I19" s="149">
        <v>23</v>
      </c>
      <c r="J19" s="149">
        <v>15</v>
      </c>
      <c r="K19" s="149">
        <v>197</v>
      </c>
      <c r="L19" s="149">
        <v>1630</v>
      </c>
      <c r="M19" s="149">
        <v>3402</v>
      </c>
      <c r="N19" s="149">
        <v>617</v>
      </c>
      <c r="O19" s="149">
        <v>21</v>
      </c>
      <c r="P19" s="149">
        <v>39</v>
      </c>
      <c r="Q19" s="149">
        <v>70</v>
      </c>
      <c r="R19" s="149">
        <v>336</v>
      </c>
      <c r="S19" s="149">
        <v>190</v>
      </c>
      <c r="T19" s="149">
        <v>414</v>
      </c>
      <c r="U19" s="150">
        <v>146</v>
      </c>
      <c r="V19" s="152"/>
    </row>
    <row r="20" spans="1:22" ht="24" customHeight="1">
      <c r="A20" s="153" t="s">
        <v>12</v>
      </c>
      <c r="B20" s="154">
        <f t="shared" si="2"/>
        <v>6173</v>
      </c>
      <c r="C20" s="155">
        <f t="shared" si="1"/>
        <v>43.2549470261786</v>
      </c>
      <c r="D20" s="156">
        <v>175</v>
      </c>
      <c r="E20" s="156">
        <v>37</v>
      </c>
      <c r="F20" s="156">
        <v>166</v>
      </c>
      <c r="G20" s="156">
        <v>378</v>
      </c>
      <c r="H20" s="156">
        <v>102</v>
      </c>
      <c r="I20" s="156">
        <v>12</v>
      </c>
      <c r="J20" s="156">
        <v>14</v>
      </c>
      <c r="K20" s="156">
        <v>128</v>
      </c>
      <c r="L20" s="156">
        <v>1284</v>
      </c>
      <c r="M20" s="156">
        <v>2827</v>
      </c>
      <c r="N20" s="156">
        <v>535</v>
      </c>
      <c r="O20" s="156">
        <v>10</v>
      </c>
      <c r="P20" s="156">
        <v>27</v>
      </c>
      <c r="Q20" s="156">
        <v>40</v>
      </c>
      <c r="R20" s="156">
        <v>327</v>
      </c>
      <c r="S20" s="156">
        <v>165</v>
      </c>
      <c r="T20" s="156">
        <v>357</v>
      </c>
      <c r="U20" s="157">
        <v>95</v>
      </c>
      <c r="V20" s="70"/>
    </row>
    <row r="21" spans="1:22" ht="16.5" customHeight="1">
      <c r="A21" s="91"/>
      <c r="Q21" s="158"/>
      <c r="R21" s="158"/>
      <c r="S21" s="158"/>
      <c r="T21" s="158"/>
      <c r="U21" s="159" t="s">
        <v>85</v>
      </c>
      <c r="V21" s="70"/>
    </row>
    <row r="23" ht="13.5">
      <c r="A23" s="69" t="s">
        <v>65</v>
      </c>
    </row>
    <row r="24" spans="1:11" ht="13.5">
      <c r="A24" s="69" t="s">
        <v>103</v>
      </c>
      <c r="D24" s="69" t="s">
        <v>109</v>
      </c>
      <c r="K24" s="160"/>
    </row>
    <row r="25" spans="1:9" ht="13.5">
      <c r="A25" s="69" t="s">
        <v>50</v>
      </c>
      <c r="B25" s="244">
        <v>1975065</v>
      </c>
      <c r="C25" s="244"/>
      <c r="I25" s="160"/>
    </row>
    <row r="26" spans="1:5" ht="13.5">
      <c r="A26" s="69" t="s">
        <v>3</v>
      </c>
      <c r="B26" s="243">
        <v>248840</v>
      </c>
      <c r="C26" s="243"/>
      <c r="E26" s="161"/>
    </row>
    <row r="27" spans="1:3" ht="13.5">
      <c r="A27" s="69" t="s">
        <v>4</v>
      </c>
      <c r="B27" s="243">
        <v>289667</v>
      </c>
      <c r="C27" s="243"/>
    </row>
    <row r="28" spans="1:3" ht="13.5">
      <c r="A28" s="69" t="s">
        <v>5</v>
      </c>
      <c r="B28" s="243">
        <v>265536</v>
      </c>
      <c r="C28" s="243"/>
    </row>
    <row r="29" spans="1:3" ht="13.5">
      <c r="A29" s="69" t="s">
        <v>6</v>
      </c>
      <c r="B29" s="243">
        <v>212001</v>
      </c>
      <c r="C29" s="243"/>
    </row>
    <row r="30" spans="1:3" ht="13.5">
      <c r="A30" s="69" t="s">
        <v>7</v>
      </c>
      <c r="B30" s="243">
        <v>125182</v>
      </c>
      <c r="C30" s="243"/>
    </row>
    <row r="31" spans="1:3" ht="13.5">
      <c r="A31" s="69" t="s">
        <v>8</v>
      </c>
      <c r="B31" s="243">
        <v>225482</v>
      </c>
      <c r="C31" s="243"/>
    </row>
    <row r="32" spans="1:3" ht="13.5">
      <c r="A32" s="69" t="s">
        <v>9</v>
      </c>
      <c r="B32" s="243">
        <v>112449</v>
      </c>
      <c r="C32" s="243"/>
    </row>
    <row r="33" spans="1:3" ht="13.5">
      <c r="A33" s="69" t="s">
        <v>10</v>
      </c>
      <c r="B33" s="243">
        <v>135966</v>
      </c>
      <c r="C33" s="243"/>
    </row>
    <row r="34" spans="1:3" ht="13.5">
      <c r="A34" s="69" t="s">
        <v>11</v>
      </c>
      <c r="B34" s="243">
        <v>217230</v>
      </c>
      <c r="C34" s="243"/>
    </row>
    <row r="35" spans="1:3" ht="13.5">
      <c r="A35" s="69" t="s">
        <v>12</v>
      </c>
      <c r="B35" s="243">
        <v>142712</v>
      </c>
      <c r="C35" s="243"/>
    </row>
  </sheetData>
  <sheetProtection/>
  <mergeCells count="28">
    <mergeCell ref="B34:C34"/>
    <mergeCell ref="B35:C35"/>
    <mergeCell ref="B27:C27"/>
    <mergeCell ref="B28:C28"/>
    <mergeCell ref="B29:C29"/>
    <mergeCell ref="B30:C30"/>
    <mergeCell ref="B31:C31"/>
    <mergeCell ref="B32:C32"/>
    <mergeCell ref="B33:C33"/>
    <mergeCell ref="B26:C26"/>
    <mergeCell ref="L6:L8"/>
    <mergeCell ref="M6:M8"/>
    <mergeCell ref="B25:C25"/>
    <mergeCell ref="S6:S8"/>
    <mergeCell ref="T6:T8"/>
    <mergeCell ref="U6:U8"/>
    <mergeCell ref="R6:R8"/>
    <mergeCell ref="N6:N8"/>
    <mergeCell ref="O6:O8"/>
    <mergeCell ref="P6:P8"/>
    <mergeCell ref="Q6:Q8"/>
    <mergeCell ref="A5:A8"/>
    <mergeCell ref="B5:B8"/>
    <mergeCell ref="C5:C8"/>
    <mergeCell ref="D5:G5"/>
    <mergeCell ref="H5:K5"/>
    <mergeCell ref="D6:G6"/>
    <mergeCell ref="H6:K6"/>
  </mergeCells>
  <dataValidations count="1">
    <dataValidation allowBlank="1" showInputMessage="1" showErrorMessage="1" imeMode="off" sqref="D17:U17"/>
  </dataValidations>
  <printOptions horizontalCentered="1"/>
  <pageMargins left="0.3937007874015748" right="0.3937007874015748" top="0.7874015748031497" bottom="0.7874015748031497" header="0.3937007874015748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15" zoomScalePageLayoutView="0" workbookViewId="0" topLeftCell="A1">
      <selection activeCell="E15" sqref="E15"/>
    </sheetView>
  </sheetViews>
  <sheetFormatPr defaultColWidth="9.00390625" defaultRowHeight="13.5"/>
  <cols>
    <col min="1" max="1" width="8.875" style="1" customWidth="1"/>
    <col min="2" max="9" width="8.625" style="1" customWidth="1"/>
    <col min="10" max="10" width="8.875" style="1" customWidth="1"/>
    <col min="11" max="16384" width="9.00390625" style="1" customWidth="1"/>
  </cols>
  <sheetData>
    <row r="1" spans="1:3" s="3" customFormat="1" ht="18.75" customHeight="1">
      <c r="A1" s="2" t="s">
        <v>102</v>
      </c>
      <c r="B1" s="2"/>
      <c r="C1" s="2"/>
    </row>
    <row r="2" s="3" customFormat="1" ht="13.5">
      <c r="J2" s="4" t="str">
        <f>'[1]1 精神障がい者把握数'!U4</f>
        <v>令和2年度末時点</v>
      </c>
    </row>
    <row r="3" spans="1:10" s="5" customFormat="1" ht="18" customHeight="1">
      <c r="A3" s="248" t="s">
        <v>0</v>
      </c>
      <c r="B3" s="250" t="s">
        <v>27</v>
      </c>
      <c r="C3" s="252" t="s">
        <v>24</v>
      </c>
      <c r="D3" s="253"/>
      <c r="E3" s="253"/>
      <c r="F3" s="254"/>
      <c r="G3" s="257" t="s">
        <v>25</v>
      </c>
      <c r="H3" s="258"/>
      <c r="I3" s="259"/>
      <c r="J3" s="255" t="s">
        <v>26</v>
      </c>
    </row>
    <row r="4" spans="1:11" s="5" customFormat="1" ht="45" customHeight="1">
      <c r="A4" s="249"/>
      <c r="B4" s="251"/>
      <c r="C4" s="31" t="s">
        <v>27</v>
      </c>
      <c r="D4" s="31" t="s">
        <v>28</v>
      </c>
      <c r="E4" s="32" t="s">
        <v>29</v>
      </c>
      <c r="F4" s="32" t="s">
        <v>30</v>
      </c>
      <c r="G4" s="31" t="s">
        <v>23</v>
      </c>
      <c r="H4" s="32" t="s">
        <v>67</v>
      </c>
      <c r="I4" s="32" t="s">
        <v>31</v>
      </c>
      <c r="J4" s="256"/>
      <c r="K4" s="8"/>
    </row>
    <row r="5" spans="1:11" ht="18" customHeight="1">
      <c r="A5" s="162" t="s">
        <v>1</v>
      </c>
      <c r="B5" s="22">
        <f>SUM(C5+G5+J5)</f>
        <v>68959</v>
      </c>
      <c r="C5" s="22">
        <f>SUM(D5:F5)</f>
        <v>3330</v>
      </c>
      <c r="D5" s="22">
        <f aca="true" t="shared" si="0" ref="D5:J5">SUM(D6:D15)</f>
        <v>7</v>
      </c>
      <c r="E5" s="22">
        <f t="shared" si="0"/>
        <v>3323</v>
      </c>
      <c r="F5" s="22">
        <f t="shared" si="0"/>
        <v>0</v>
      </c>
      <c r="G5" s="22">
        <f t="shared" si="0"/>
        <v>54519</v>
      </c>
      <c r="H5" s="22">
        <f t="shared" si="0"/>
        <v>51131</v>
      </c>
      <c r="I5" s="22">
        <f t="shared" si="0"/>
        <v>3388</v>
      </c>
      <c r="J5" s="163">
        <f t="shared" si="0"/>
        <v>11110</v>
      </c>
      <c r="K5" s="3"/>
    </row>
    <row r="6" spans="1:11" ht="18" customHeight="1">
      <c r="A6" s="164" t="s">
        <v>3</v>
      </c>
      <c r="B6" s="41">
        <f>SUM(C6+G6+J6)</f>
        <v>7934</v>
      </c>
      <c r="C6" s="33">
        <f>SUM(D6:F6)</f>
        <v>423</v>
      </c>
      <c r="D6" s="33">
        <v>1</v>
      </c>
      <c r="E6" s="33">
        <v>422</v>
      </c>
      <c r="F6" s="33">
        <v>0</v>
      </c>
      <c r="G6" s="33">
        <f>H6+I6</f>
        <v>6329</v>
      </c>
      <c r="H6" s="33">
        <v>5917</v>
      </c>
      <c r="I6" s="33">
        <v>412</v>
      </c>
      <c r="J6" s="165">
        <v>1182</v>
      </c>
      <c r="K6" s="3"/>
    </row>
    <row r="7" spans="1:11" ht="18" customHeight="1">
      <c r="A7" s="164" t="s">
        <v>4</v>
      </c>
      <c r="B7" s="41">
        <f>SUM(C7+G7+J7)</f>
        <v>9054</v>
      </c>
      <c r="C7" s="33">
        <f aca="true" t="shared" si="1" ref="C7:C15">SUM(D7:F7)</f>
        <v>496</v>
      </c>
      <c r="D7" s="33">
        <v>4</v>
      </c>
      <c r="E7" s="33">
        <v>492</v>
      </c>
      <c r="F7" s="33">
        <v>0</v>
      </c>
      <c r="G7" s="33">
        <f aca="true" t="shared" si="2" ref="G7:G15">H7+I7</f>
        <v>7976</v>
      </c>
      <c r="H7" s="33">
        <v>7177</v>
      </c>
      <c r="I7" s="33">
        <v>799</v>
      </c>
      <c r="J7" s="165">
        <v>582</v>
      </c>
      <c r="K7" s="3"/>
    </row>
    <row r="8" spans="1:11" ht="18" customHeight="1">
      <c r="A8" s="164" t="s">
        <v>5</v>
      </c>
      <c r="B8" s="41">
        <f aca="true" t="shared" si="3" ref="B8:B15">SUM(C8+G8+J8)</f>
        <v>9540</v>
      </c>
      <c r="C8" s="33">
        <f t="shared" si="1"/>
        <v>371</v>
      </c>
      <c r="D8" s="33">
        <v>1</v>
      </c>
      <c r="E8" s="33">
        <v>370</v>
      </c>
      <c r="F8" s="33">
        <v>0</v>
      </c>
      <c r="G8" s="33">
        <f t="shared" si="2"/>
        <v>7771</v>
      </c>
      <c r="H8" s="33">
        <v>7349</v>
      </c>
      <c r="I8" s="33">
        <v>422</v>
      </c>
      <c r="J8" s="165">
        <v>1398</v>
      </c>
      <c r="K8" s="3"/>
    </row>
    <row r="9" spans="1:11" ht="18" customHeight="1">
      <c r="A9" s="164" t="s">
        <v>6</v>
      </c>
      <c r="B9" s="41">
        <f t="shared" si="3"/>
        <v>8650</v>
      </c>
      <c r="C9" s="33">
        <f t="shared" si="1"/>
        <v>509</v>
      </c>
      <c r="D9" s="33">
        <v>0</v>
      </c>
      <c r="E9" s="33">
        <v>509</v>
      </c>
      <c r="F9" s="33">
        <v>0</v>
      </c>
      <c r="G9" s="33">
        <f t="shared" si="2"/>
        <v>6741</v>
      </c>
      <c r="H9" s="33">
        <v>6327</v>
      </c>
      <c r="I9" s="33">
        <v>414</v>
      </c>
      <c r="J9" s="165">
        <v>1400</v>
      </c>
      <c r="K9" s="3"/>
    </row>
    <row r="10" spans="1:11" ht="18" customHeight="1">
      <c r="A10" s="164" t="s">
        <v>7</v>
      </c>
      <c r="B10" s="41">
        <f t="shared" si="3"/>
        <v>4140</v>
      </c>
      <c r="C10" s="33">
        <f t="shared" si="1"/>
        <v>120</v>
      </c>
      <c r="D10" s="33">
        <v>0</v>
      </c>
      <c r="E10" s="33">
        <v>120</v>
      </c>
      <c r="F10" s="33">
        <v>0</v>
      </c>
      <c r="G10" s="33">
        <f t="shared" si="2"/>
        <v>3554</v>
      </c>
      <c r="H10" s="33">
        <v>3378</v>
      </c>
      <c r="I10" s="33">
        <v>176</v>
      </c>
      <c r="J10" s="165">
        <v>466</v>
      </c>
      <c r="K10" s="3"/>
    </row>
    <row r="11" spans="1:11" ht="18" customHeight="1">
      <c r="A11" s="164" t="s">
        <v>8</v>
      </c>
      <c r="B11" s="41">
        <f>SUM(C11+G11+J11)</f>
        <v>7416</v>
      </c>
      <c r="C11" s="33">
        <f t="shared" si="1"/>
        <v>366</v>
      </c>
      <c r="D11" s="33">
        <v>0</v>
      </c>
      <c r="E11" s="33">
        <v>366</v>
      </c>
      <c r="F11" s="33">
        <v>0</v>
      </c>
      <c r="G11" s="33">
        <f t="shared" si="2"/>
        <v>6196</v>
      </c>
      <c r="H11" s="33">
        <v>5863</v>
      </c>
      <c r="I11" s="33">
        <v>333</v>
      </c>
      <c r="J11" s="165">
        <v>854</v>
      </c>
      <c r="K11" s="3"/>
    </row>
    <row r="12" spans="1:11" ht="18" customHeight="1">
      <c r="A12" s="164" t="s">
        <v>9</v>
      </c>
      <c r="B12" s="41">
        <f t="shared" si="3"/>
        <v>3557</v>
      </c>
      <c r="C12" s="33">
        <f t="shared" si="1"/>
        <v>268</v>
      </c>
      <c r="D12" s="42">
        <v>0</v>
      </c>
      <c r="E12" s="42">
        <v>268</v>
      </c>
      <c r="F12" s="33">
        <v>0</v>
      </c>
      <c r="G12" s="33">
        <f t="shared" si="2"/>
        <v>2444</v>
      </c>
      <c r="H12" s="42">
        <v>2293</v>
      </c>
      <c r="I12" s="42">
        <v>151</v>
      </c>
      <c r="J12" s="166">
        <v>845</v>
      </c>
      <c r="K12" s="3"/>
    </row>
    <row r="13" spans="1:11" ht="18" customHeight="1">
      <c r="A13" s="164" t="s">
        <v>10</v>
      </c>
      <c r="B13" s="41">
        <f t="shared" si="3"/>
        <v>4679</v>
      </c>
      <c r="C13" s="33">
        <f t="shared" si="1"/>
        <v>223</v>
      </c>
      <c r="D13" s="33">
        <v>1</v>
      </c>
      <c r="E13" s="33">
        <v>222</v>
      </c>
      <c r="F13" s="33">
        <v>0</v>
      </c>
      <c r="G13" s="33">
        <f t="shared" si="2"/>
        <v>3536</v>
      </c>
      <c r="H13" s="33">
        <v>3242</v>
      </c>
      <c r="I13" s="33">
        <v>294</v>
      </c>
      <c r="J13" s="165">
        <v>920</v>
      </c>
      <c r="K13" s="3"/>
    </row>
    <row r="14" spans="1:11" ht="18" customHeight="1">
      <c r="A14" s="164" t="s">
        <v>11</v>
      </c>
      <c r="B14" s="41">
        <f t="shared" si="3"/>
        <v>7816</v>
      </c>
      <c r="C14" s="33">
        <f t="shared" si="1"/>
        <v>262</v>
      </c>
      <c r="D14" s="33">
        <v>0</v>
      </c>
      <c r="E14" s="33">
        <v>262</v>
      </c>
      <c r="F14" s="33">
        <v>0</v>
      </c>
      <c r="G14" s="33">
        <f t="shared" si="2"/>
        <v>6643</v>
      </c>
      <c r="H14" s="33">
        <v>6256</v>
      </c>
      <c r="I14" s="33">
        <v>387</v>
      </c>
      <c r="J14" s="165">
        <v>911</v>
      </c>
      <c r="K14" s="3"/>
    </row>
    <row r="15" spans="1:11" ht="18" customHeight="1">
      <c r="A15" s="167" t="s">
        <v>12</v>
      </c>
      <c r="B15" s="24">
        <f t="shared" si="3"/>
        <v>6173</v>
      </c>
      <c r="C15" s="33">
        <f t="shared" si="1"/>
        <v>292</v>
      </c>
      <c r="D15" s="35">
        <v>0</v>
      </c>
      <c r="E15" s="35">
        <v>292</v>
      </c>
      <c r="F15" s="35">
        <v>0</v>
      </c>
      <c r="G15" s="33">
        <f t="shared" si="2"/>
        <v>3329</v>
      </c>
      <c r="H15" s="35">
        <v>3329</v>
      </c>
      <c r="I15" s="35">
        <v>0</v>
      </c>
      <c r="J15" s="168">
        <v>2552</v>
      </c>
      <c r="K15" s="3"/>
    </row>
    <row r="16" spans="3:11" ht="16.5" customHeight="1">
      <c r="C16" s="21"/>
      <c r="G16" s="21"/>
      <c r="H16" s="10"/>
      <c r="I16" s="10"/>
      <c r="J16" s="20" t="s">
        <v>85</v>
      </c>
      <c r="K16" s="3"/>
    </row>
    <row r="18" spans="11:13" ht="13.5">
      <c r="K18" s="11"/>
      <c r="L18" s="11"/>
      <c r="M18" s="11"/>
    </row>
  </sheetData>
  <sheetProtection/>
  <mergeCells count="5">
    <mergeCell ref="A3:A4"/>
    <mergeCell ref="B3:B4"/>
    <mergeCell ref="C3:F3"/>
    <mergeCell ref="J3:J4"/>
    <mergeCell ref="G3:I3"/>
  </mergeCells>
  <dataValidations count="1">
    <dataValidation allowBlank="1" showInputMessage="1" showErrorMessage="1" imeMode="off" sqref="H12:J12 D12:E12"/>
  </dataValidations>
  <printOptions/>
  <pageMargins left="0.5905511811023623" right="0.5905511811023623" top="6.299212598425197" bottom="0.5905511811023623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SheetLayoutView="115" zoomScalePageLayoutView="0" workbookViewId="0" topLeftCell="A1">
      <selection activeCell="I10" sqref="I10"/>
    </sheetView>
  </sheetViews>
  <sheetFormatPr defaultColWidth="9.00390625" defaultRowHeight="13.5"/>
  <cols>
    <col min="1" max="1" width="6.25390625" style="69" customWidth="1"/>
    <col min="2" max="2" width="5.50390625" style="69" customWidth="1"/>
    <col min="3" max="3" width="5.625" style="69" customWidth="1"/>
    <col min="4" max="4" width="4.375" style="69" customWidth="1"/>
    <col min="5" max="5" width="4.125" style="69" customWidth="1"/>
    <col min="6" max="6" width="4.25390625" style="69" customWidth="1"/>
    <col min="7" max="7" width="6.375" style="69" customWidth="1"/>
    <col min="8" max="8" width="4.25390625" style="69" customWidth="1"/>
    <col min="9" max="10" width="3.875" style="69" customWidth="1"/>
    <col min="11" max="11" width="4.375" style="69" customWidth="1"/>
    <col min="12" max="12" width="5.875" style="69" customWidth="1"/>
    <col min="13" max="13" width="5.75390625" style="69" customWidth="1"/>
    <col min="14" max="14" width="4.25390625" style="69" customWidth="1"/>
    <col min="15" max="17" width="3.875" style="69" customWidth="1"/>
    <col min="18" max="18" width="4.25390625" style="69" customWidth="1"/>
    <col min="19" max="19" width="5.00390625" style="69" customWidth="1"/>
    <col min="20" max="20" width="6.125" style="69" customWidth="1"/>
    <col min="21" max="21" width="4.375" style="69" customWidth="1"/>
    <col min="22" max="22" width="9.125" style="69" bestFit="1" customWidth="1"/>
    <col min="23" max="16384" width="9.00390625" style="69" customWidth="1"/>
  </cols>
  <sheetData>
    <row r="1" ht="18.75" customHeight="1">
      <c r="A1" s="67" t="s">
        <v>99</v>
      </c>
    </row>
    <row r="2" spans="1:21" s="70" customFormat="1" ht="13.5" customHeight="1">
      <c r="A2" s="117"/>
      <c r="B2" s="117"/>
      <c r="Q2" s="118"/>
      <c r="R2" s="100"/>
      <c r="U2" s="100" t="s">
        <v>105</v>
      </c>
    </row>
    <row r="3" spans="1:21" s="75" customFormat="1" ht="15" customHeight="1">
      <c r="A3" s="260" t="s">
        <v>0</v>
      </c>
      <c r="B3" s="266" t="s">
        <v>1</v>
      </c>
      <c r="C3" s="268" t="s">
        <v>2</v>
      </c>
      <c r="D3" s="225" t="s">
        <v>117</v>
      </c>
      <c r="E3" s="226"/>
      <c r="F3" s="226"/>
      <c r="G3" s="227"/>
      <c r="H3" s="228" t="s">
        <v>134</v>
      </c>
      <c r="I3" s="229"/>
      <c r="J3" s="229"/>
      <c r="K3" s="230"/>
      <c r="L3" s="119" t="s">
        <v>135</v>
      </c>
      <c r="M3" s="109" t="s">
        <v>136</v>
      </c>
      <c r="N3" s="109" t="s">
        <v>119</v>
      </c>
      <c r="O3" s="109" t="s">
        <v>137</v>
      </c>
      <c r="P3" s="109" t="s">
        <v>82</v>
      </c>
      <c r="Q3" s="109" t="s">
        <v>138</v>
      </c>
      <c r="R3" s="109" t="s">
        <v>139</v>
      </c>
      <c r="S3" s="170" t="s">
        <v>140</v>
      </c>
      <c r="T3" s="170" t="s">
        <v>141</v>
      </c>
      <c r="U3" s="122"/>
    </row>
    <row r="4" spans="1:21" s="75" customFormat="1" ht="15" customHeight="1">
      <c r="A4" s="261"/>
      <c r="B4" s="221"/>
      <c r="C4" s="224"/>
      <c r="D4" s="231" t="s">
        <v>53</v>
      </c>
      <c r="E4" s="232"/>
      <c r="F4" s="232"/>
      <c r="G4" s="233"/>
      <c r="H4" s="234" t="s">
        <v>57</v>
      </c>
      <c r="I4" s="235"/>
      <c r="J4" s="235"/>
      <c r="K4" s="236"/>
      <c r="L4" s="263" t="s">
        <v>51</v>
      </c>
      <c r="M4" s="239" t="s">
        <v>59</v>
      </c>
      <c r="N4" s="220" t="s">
        <v>60</v>
      </c>
      <c r="O4" s="241" t="s">
        <v>64</v>
      </c>
      <c r="P4" s="220" t="s">
        <v>61</v>
      </c>
      <c r="Q4" s="220" t="s">
        <v>49</v>
      </c>
      <c r="R4" s="220" t="s">
        <v>62</v>
      </c>
      <c r="S4" s="246" t="s">
        <v>63</v>
      </c>
      <c r="T4" s="220" t="s">
        <v>142</v>
      </c>
      <c r="U4" s="237" t="s">
        <v>13</v>
      </c>
    </row>
    <row r="5" spans="1:21" s="75" customFormat="1" ht="15" customHeight="1">
      <c r="A5" s="261"/>
      <c r="B5" s="267"/>
      <c r="C5" s="267"/>
      <c r="D5" s="123" t="s">
        <v>84</v>
      </c>
      <c r="E5" s="124" t="s">
        <v>143</v>
      </c>
      <c r="F5" s="125"/>
      <c r="G5" s="125"/>
      <c r="H5" s="95" t="s">
        <v>144</v>
      </c>
      <c r="I5" s="126" t="s">
        <v>145</v>
      </c>
      <c r="J5" s="127"/>
      <c r="K5" s="127"/>
      <c r="L5" s="264"/>
      <c r="M5" s="220"/>
      <c r="N5" s="220"/>
      <c r="O5" s="241"/>
      <c r="P5" s="220"/>
      <c r="Q5" s="220"/>
      <c r="R5" s="220"/>
      <c r="S5" s="246"/>
      <c r="T5" s="220"/>
      <c r="U5" s="237"/>
    </row>
    <row r="6" spans="1:21" s="75" customFormat="1" ht="87" customHeight="1">
      <c r="A6" s="262"/>
      <c r="B6" s="267"/>
      <c r="C6" s="267"/>
      <c r="D6" s="129" t="s">
        <v>54</v>
      </c>
      <c r="E6" s="129" t="s">
        <v>55</v>
      </c>
      <c r="F6" s="130" t="s">
        <v>13</v>
      </c>
      <c r="G6" s="130" t="s">
        <v>56</v>
      </c>
      <c r="H6" s="131" t="s">
        <v>58</v>
      </c>
      <c r="I6" s="129" t="s">
        <v>147</v>
      </c>
      <c r="J6" s="130" t="s">
        <v>13</v>
      </c>
      <c r="K6" s="130" t="s">
        <v>56</v>
      </c>
      <c r="L6" s="265"/>
      <c r="M6" s="221"/>
      <c r="N6" s="221"/>
      <c r="O6" s="242"/>
      <c r="P6" s="221"/>
      <c r="Q6" s="221"/>
      <c r="R6" s="221"/>
      <c r="S6" s="247"/>
      <c r="T6" s="221"/>
      <c r="U6" s="238"/>
    </row>
    <row r="7" spans="1:22" ht="19.5" customHeight="1">
      <c r="A7" s="171" t="s">
        <v>1</v>
      </c>
      <c r="B7" s="172">
        <f>SUM(B8:B17)</f>
        <v>7710</v>
      </c>
      <c r="C7" s="173">
        <f>B7/B24*1000</f>
        <v>3.903668993172377</v>
      </c>
      <c r="D7" s="172">
        <f aca="true" t="shared" si="0" ref="D7:U7">SUM(D8:D17)</f>
        <v>461</v>
      </c>
      <c r="E7" s="172">
        <f t="shared" si="0"/>
        <v>86</v>
      </c>
      <c r="F7" s="172">
        <f t="shared" si="0"/>
        <v>344</v>
      </c>
      <c r="G7" s="172">
        <f>SUM(G8:G17)</f>
        <v>891</v>
      </c>
      <c r="H7" s="172">
        <f t="shared" si="0"/>
        <v>125</v>
      </c>
      <c r="I7" s="172">
        <f t="shared" si="0"/>
        <v>37</v>
      </c>
      <c r="J7" s="172">
        <f t="shared" si="0"/>
        <v>12</v>
      </c>
      <c r="K7" s="172">
        <f t="shared" si="0"/>
        <v>174</v>
      </c>
      <c r="L7" s="172">
        <f>SUM(L8:L17)</f>
        <v>881</v>
      </c>
      <c r="M7" s="172">
        <f>SUM(M8:M17)</f>
        <v>3173</v>
      </c>
      <c r="N7" s="172">
        <f>SUM(N8:N17)</f>
        <v>751</v>
      </c>
      <c r="O7" s="172">
        <f t="shared" si="0"/>
        <v>19</v>
      </c>
      <c r="P7" s="172">
        <f t="shared" si="0"/>
        <v>38</v>
      </c>
      <c r="Q7" s="172">
        <f t="shared" si="0"/>
        <v>69</v>
      </c>
      <c r="R7" s="172">
        <f t="shared" si="0"/>
        <v>407</v>
      </c>
      <c r="S7" s="172">
        <f t="shared" si="0"/>
        <v>315</v>
      </c>
      <c r="T7" s="172">
        <f t="shared" si="0"/>
        <v>794</v>
      </c>
      <c r="U7" s="174">
        <f t="shared" si="0"/>
        <v>198</v>
      </c>
      <c r="V7" s="70"/>
    </row>
    <row r="8" spans="1:21" ht="19.5" customHeight="1">
      <c r="A8" s="175" t="s">
        <v>3</v>
      </c>
      <c r="B8" s="176">
        <f>SUM(G8+K8+L8+M8+N8+P8+O8+Q8+R8+S8+T8+U8)</f>
        <v>721</v>
      </c>
      <c r="C8" s="177">
        <f>B8/B25*1000</f>
        <v>2.897444140813374</v>
      </c>
      <c r="D8" s="103">
        <v>62</v>
      </c>
      <c r="E8" s="103">
        <v>10</v>
      </c>
      <c r="F8" s="84">
        <v>45</v>
      </c>
      <c r="G8" s="84">
        <f>SUM(D8:F8)</f>
        <v>117</v>
      </c>
      <c r="H8" s="84">
        <v>17</v>
      </c>
      <c r="I8" s="84">
        <v>0</v>
      </c>
      <c r="J8" s="84">
        <v>1</v>
      </c>
      <c r="K8" s="84">
        <f>SUM(H8:J8)</f>
        <v>18</v>
      </c>
      <c r="L8" s="84">
        <v>68</v>
      </c>
      <c r="M8" s="84">
        <v>333</v>
      </c>
      <c r="N8" s="84">
        <v>61</v>
      </c>
      <c r="O8" s="84">
        <v>2</v>
      </c>
      <c r="P8" s="84">
        <v>5</v>
      </c>
      <c r="Q8" s="84">
        <v>5</v>
      </c>
      <c r="R8" s="84">
        <v>33</v>
      </c>
      <c r="S8" s="84">
        <v>45</v>
      </c>
      <c r="T8" s="84">
        <v>34</v>
      </c>
      <c r="U8" s="178">
        <v>0</v>
      </c>
    </row>
    <row r="9" spans="1:21" ht="19.5" customHeight="1">
      <c r="A9" s="179" t="s">
        <v>4</v>
      </c>
      <c r="B9" s="180">
        <f aca="true" t="shared" si="1" ref="B9:B17">SUM(G9+K9+L9+M9+N9+P9+O9+Q9+R9+S9+T9+U9)</f>
        <v>1418</v>
      </c>
      <c r="C9" s="181">
        <f aca="true" t="shared" si="2" ref="C9:C15">B9/B26*1000</f>
        <v>4.895276300027272</v>
      </c>
      <c r="D9" s="84">
        <v>38</v>
      </c>
      <c r="E9" s="84">
        <v>5</v>
      </c>
      <c r="F9" s="84">
        <v>48</v>
      </c>
      <c r="G9" s="84">
        <f aca="true" t="shared" si="3" ref="G9:G17">SUM(D9:F9)</f>
        <v>91</v>
      </c>
      <c r="H9" s="84">
        <v>28</v>
      </c>
      <c r="I9" s="84">
        <v>9</v>
      </c>
      <c r="J9" s="84">
        <v>6</v>
      </c>
      <c r="K9" s="84">
        <f aca="true" t="shared" si="4" ref="K9:K17">SUM(H9:J9)</f>
        <v>43</v>
      </c>
      <c r="L9" s="84">
        <v>298</v>
      </c>
      <c r="M9" s="84">
        <v>635</v>
      </c>
      <c r="N9" s="84">
        <v>105</v>
      </c>
      <c r="O9" s="84">
        <v>4</v>
      </c>
      <c r="P9" s="84">
        <v>9</v>
      </c>
      <c r="Q9" s="84">
        <v>8</v>
      </c>
      <c r="R9" s="84">
        <v>79</v>
      </c>
      <c r="S9" s="84">
        <v>44</v>
      </c>
      <c r="T9" s="84">
        <v>65</v>
      </c>
      <c r="U9" s="178">
        <v>37</v>
      </c>
    </row>
    <row r="10" spans="1:22" ht="19.5" customHeight="1">
      <c r="A10" s="179" t="s">
        <v>5</v>
      </c>
      <c r="B10" s="180">
        <f t="shared" si="1"/>
        <v>1238</v>
      </c>
      <c r="C10" s="181">
        <f>B10/B27*1000</f>
        <v>4.662268016389491</v>
      </c>
      <c r="D10" s="84">
        <v>79</v>
      </c>
      <c r="E10" s="84">
        <v>13</v>
      </c>
      <c r="F10" s="84">
        <v>48</v>
      </c>
      <c r="G10" s="84">
        <f t="shared" si="3"/>
        <v>140</v>
      </c>
      <c r="H10" s="84">
        <v>17</v>
      </c>
      <c r="I10" s="84">
        <v>15</v>
      </c>
      <c r="J10" s="84">
        <v>2</v>
      </c>
      <c r="K10" s="84">
        <f t="shared" si="4"/>
        <v>34</v>
      </c>
      <c r="L10" s="84">
        <v>125</v>
      </c>
      <c r="M10" s="84">
        <v>550</v>
      </c>
      <c r="N10" s="84">
        <v>146</v>
      </c>
      <c r="O10" s="84">
        <v>0</v>
      </c>
      <c r="P10" s="84">
        <v>8</v>
      </c>
      <c r="Q10" s="84">
        <v>16</v>
      </c>
      <c r="R10" s="84">
        <v>71</v>
      </c>
      <c r="S10" s="84">
        <v>54</v>
      </c>
      <c r="T10" s="84">
        <v>79</v>
      </c>
      <c r="U10" s="178">
        <v>15</v>
      </c>
      <c r="V10" s="70"/>
    </row>
    <row r="11" spans="1:22" ht="19.5" customHeight="1">
      <c r="A11" s="179" t="s">
        <v>6</v>
      </c>
      <c r="B11" s="180">
        <f t="shared" si="1"/>
        <v>1220</v>
      </c>
      <c r="C11" s="181">
        <f t="shared" si="2"/>
        <v>5.754689836368696</v>
      </c>
      <c r="D11" s="84">
        <v>55</v>
      </c>
      <c r="E11" s="84">
        <v>21</v>
      </c>
      <c r="F11" s="84">
        <v>41</v>
      </c>
      <c r="G11" s="84">
        <f t="shared" si="3"/>
        <v>117</v>
      </c>
      <c r="H11" s="84">
        <v>10</v>
      </c>
      <c r="I11" s="84">
        <v>8</v>
      </c>
      <c r="J11" s="84">
        <v>1</v>
      </c>
      <c r="K11" s="84">
        <f t="shared" si="4"/>
        <v>19</v>
      </c>
      <c r="L11" s="84">
        <v>100</v>
      </c>
      <c r="M11" s="84">
        <v>303</v>
      </c>
      <c r="N11" s="84">
        <v>74</v>
      </c>
      <c r="O11" s="84">
        <v>2</v>
      </c>
      <c r="P11" s="84">
        <v>4</v>
      </c>
      <c r="Q11" s="84">
        <v>12</v>
      </c>
      <c r="R11" s="84">
        <v>41</v>
      </c>
      <c r="S11" s="84">
        <v>23</v>
      </c>
      <c r="T11" s="84">
        <v>468</v>
      </c>
      <c r="U11" s="178">
        <v>57</v>
      </c>
      <c r="V11" s="182"/>
    </row>
    <row r="12" spans="1:21" ht="19.5" customHeight="1">
      <c r="A12" s="179" t="s">
        <v>7</v>
      </c>
      <c r="B12" s="180">
        <f t="shared" si="1"/>
        <v>270</v>
      </c>
      <c r="C12" s="181">
        <f t="shared" si="2"/>
        <v>2.156859612404339</v>
      </c>
      <c r="D12" s="84">
        <v>7</v>
      </c>
      <c r="E12" s="183">
        <v>2</v>
      </c>
      <c r="F12" s="84">
        <v>4</v>
      </c>
      <c r="G12" s="84">
        <f t="shared" si="3"/>
        <v>13</v>
      </c>
      <c r="H12" s="84">
        <v>3</v>
      </c>
      <c r="I12" s="84">
        <v>0</v>
      </c>
      <c r="J12" s="84">
        <v>0</v>
      </c>
      <c r="K12" s="84">
        <f t="shared" si="4"/>
        <v>3</v>
      </c>
      <c r="L12" s="84">
        <v>27</v>
      </c>
      <c r="M12" s="84">
        <v>139</v>
      </c>
      <c r="N12" s="84">
        <v>19</v>
      </c>
      <c r="O12" s="84">
        <v>2</v>
      </c>
      <c r="P12" s="84">
        <v>2</v>
      </c>
      <c r="Q12" s="84">
        <v>1</v>
      </c>
      <c r="R12" s="84">
        <v>20</v>
      </c>
      <c r="S12" s="84">
        <v>22</v>
      </c>
      <c r="T12" s="84">
        <v>21</v>
      </c>
      <c r="U12" s="178">
        <v>1</v>
      </c>
    </row>
    <row r="13" spans="1:21" ht="19.5" customHeight="1">
      <c r="A13" s="179" t="s">
        <v>8</v>
      </c>
      <c r="B13" s="180">
        <f t="shared" si="1"/>
        <v>544</v>
      </c>
      <c r="C13" s="181">
        <f t="shared" si="2"/>
        <v>2.4126094322384937</v>
      </c>
      <c r="D13" s="84">
        <v>42</v>
      </c>
      <c r="E13" s="84">
        <v>3</v>
      </c>
      <c r="F13" s="84">
        <v>54</v>
      </c>
      <c r="G13" s="84">
        <f t="shared" si="3"/>
        <v>99</v>
      </c>
      <c r="H13" s="84">
        <v>7</v>
      </c>
      <c r="I13" s="84">
        <v>0</v>
      </c>
      <c r="J13" s="84">
        <v>0</v>
      </c>
      <c r="K13" s="84">
        <f t="shared" si="4"/>
        <v>7</v>
      </c>
      <c r="L13" s="84">
        <v>50</v>
      </c>
      <c r="M13" s="84">
        <v>213</v>
      </c>
      <c r="N13" s="84">
        <v>63</v>
      </c>
      <c r="O13" s="84">
        <v>1</v>
      </c>
      <c r="P13" s="84">
        <v>2</v>
      </c>
      <c r="Q13" s="84">
        <v>5</v>
      </c>
      <c r="R13" s="84">
        <v>38</v>
      </c>
      <c r="S13" s="84">
        <v>15</v>
      </c>
      <c r="T13" s="84">
        <v>30</v>
      </c>
      <c r="U13" s="178">
        <v>21</v>
      </c>
    </row>
    <row r="14" spans="1:21" ht="19.5" customHeight="1">
      <c r="A14" s="179" t="s">
        <v>9</v>
      </c>
      <c r="B14" s="180">
        <f t="shared" si="1"/>
        <v>285</v>
      </c>
      <c r="C14" s="181">
        <f t="shared" si="2"/>
        <v>2.5344822986420508</v>
      </c>
      <c r="D14" s="85">
        <v>34</v>
      </c>
      <c r="E14" s="85">
        <v>8</v>
      </c>
      <c r="F14" s="85">
        <v>32</v>
      </c>
      <c r="G14" s="84">
        <f t="shared" si="3"/>
        <v>74</v>
      </c>
      <c r="H14" s="85">
        <v>6</v>
      </c>
      <c r="I14" s="85">
        <v>1</v>
      </c>
      <c r="J14" s="85">
        <v>1</v>
      </c>
      <c r="K14" s="84">
        <f t="shared" si="4"/>
        <v>8</v>
      </c>
      <c r="L14" s="85">
        <v>16</v>
      </c>
      <c r="M14" s="85">
        <v>88</v>
      </c>
      <c r="N14" s="85">
        <v>24</v>
      </c>
      <c r="O14" s="85">
        <v>1</v>
      </c>
      <c r="P14" s="85">
        <v>0</v>
      </c>
      <c r="Q14" s="85">
        <v>7</v>
      </c>
      <c r="R14" s="85">
        <v>10</v>
      </c>
      <c r="S14" s="85">
        <v>13</v>
      </c>
      <c r="T14" s="85">
        <v>10</v>
      </c>
      <c r="U14" s="184">
        <v>34</v>
      </c>
    </row>
    <row r="15" spans="1:21" ht="19.5" customHeight="1">
      <c r="A15" s="179" t="s">
        <v>10</v>
      </c>
      <c r="B15" s="180">
        <f t="shared" si="1"/>
        <v>410</v>
      </c>
      <c r="C15" s="181">
        <f t="shared" si="2"/>
        <v>3.0154597472897637</v>
      </c>
      <c r="D15" s="84">
        <v>60</v>
      </c>
      <c r="E15" s="84">
        <v>9</v>
      </c>
      <c r="F15" s="84">
        <v>29</v>
      </c>
      <c r="G15" s="84">
        <f t="shared" si="3"/>
        <v>98</v>
      </c>
      <c r="H15" s="84">
        <v>8</v>
      </c>
      <c r="I15" s="84">
        <v>0</v>
      </c>
      <c r="J15" s="84">
        <v>0</v>
      </c>
      <c r="K15" s="84">
        <f t="shared" si="4"/>
        <v>8</v>
      </c>
      <c r="L15" s="84">
        <v>43</v>
      </c>
      <c r="M15" s="84">
        <v>146</v>
      </c>
      <c r="N15" s="84">
        <v>43</v>
      </c>
      <c r="O15" s="84">
        <v>1</v>
      </c>
      <c r="P15" s="84">
        <v>2</v>
      </c>
      <c r="Q15" s="84">
        <v>5</v>
      </c>
      <c r="R15" s="84">
        <v>17</v>
      </c>
      <c r="S15" s="84">
        <v>22</v>
      </c>
      <c r="T15" s="84">
        <v>15</v>
      </c>
      <c r="U15" s="178">
        <v>10</v>
      </c>
    </row>
    <row r="16" spans="1:21" ht="19.5" customHeight="1">
      <c r="A16" s="179" t="s">
        <v>11</v>
      </c>
      <c r="B16" s="180">
        <f t="shared" si="1"/>
        <v>1138</v>
      </c>
      <c r="C16" s="181">
        <f>B16/B33*1000</f>
        <v>5.238687105832527</v>
      </c>
      <c r="D16" s="84">
        <v>74</v>
      </c>
      <c r="E16" s="84">
        <v>15</v>
      </c>
      <c r="F16" s="84">
        <v>38</v>
      </c>
      <c r="G16" s="84">
        <f t="shared" si="3"/>
        <v>127</v>
      </c>
      <c r="H16" s="84">
        <v>19</v>
      </c>
      <c r="I16" s="84">
        <v>4</v>
      </c>
      <c r="J16" s="84">
        <v>1</v>
      </c>
      <c r="K16" s="84">
        <f t="shared" si="4"/>
        <v>24</v>
      </c>
      <c r="L16" s="84">
        <v>114</v>
      </c>
      <c r="M16" s="84">
        <v>541</v>
      </c>
      <c r="N16" s="84">
        <v>161</v>
      </c>
      <c r="O16" s="84">
        <v>6</v>
      </c>
      <c r="P16" s="84">
        <v>5</v>
      </c>
      <c r="Q16" s="84">
        <v>8</v>
      </c>
      <c r="R16" s="84">
        <v>48</v>
      </c>
      <c r="S16" s="84">
        <v>45</v>
      </c>
      <c r="T16" s="84">
        <v>45</v>
      </c>
      <c r="U16" s="178">
        <v>14</v>
      </c>
    </row>
    <row r="17" spans="1:21" ht="19.5" customHeight="1">
      <c r="A17" s="185" t="s">
        <v>12</v>
      </c>
      <c r="B17" s="186">
        <f t="shared" si="1"/>
        <v>466</v>
      </c>
      <c r="C17" s="187">
        <f>B17/B34*1000</f>
        <v>3.265317562643646</v>
      </c>
      <c r="D17" s="90">
        <v>10</v>
      </c>
      <c r="E17" s="90">
        <v>0</v>
      </c>
      <c r="F17" s="90">
        <v>5</v>
      </c>
      <c r="G17" s="90">
        <f t="shared" si="3"/>
        <v>15</v>
      </c>
      <c r="H17" s="90">
        <v>10</v>
      </c>
      <c r="I17" s="90">
        <v>0</v>
      </c>
      <c r="J17" s="90">
        <v>0</v>
      </c>
      <c r="K17" s="84">
        <f t="shared" si="4"/>
        <v>10</v>
      </c>
      <c r="L17" s="90">
        <v>40</v>
      </c>
      <c r="M17" s="90">
        <v>225</v>
      </c>
      <c r="N17" s="90">
        <v>55</v>
      </c>
      <c r="O17" s="90">
        <v>0</v>
      </c>
      <c r="P17" s="90">
        <v>1</v>
      </c>
      <c r="Q17" s="90">
        <v>2</v>
      </c>
      <c r="R17" s="90">
        <v>50</v>
      </c>
      <c r="S17" s="90">
        <v>32</v>
      </c>
      <c r="T17" s="90">
        <v>27</v>
      </c>
      <c r="U17" s="188">
        <v>9</v>
      </c>
    </row>
    <row r="18" spans="11:21" s="189" customFormat="1" ht="16.5" customHeight="1">
      <c r="K18" s="190"/>
      <c r="P18" s="191"/>
      <c r="Q18" s="191"/>
      <c r="U18" s="92" t="s">
        <v>85</v>
      </c>
    </row>
    <row r="22" ht="13.5">
      <c r="A22" s="69" t="s">
        <v>65</v>
      </c>
    </row>
    <row r="23" ht="13.5">
      <c r="A23" s="69" t="s">
        <v>146</v>
      </c>
    </row>
    <row r="24" spans="1:3" ht="13.5">
      <c r="A24" s="69" t="s">
        <v>50</v>
      </c>
      <c r="B24" s="244">
        <v>1975065</v>
      </c>
      <c r="C24" s="244"/>
    </row>
    <row r="25" spans="1:3" ht="13.5">
      <c r="A25" s="69" t="s">
        <v>3</v>
      </c>
      <c r="B25" s="243">
        <v>248840</v>
      </c>
      <c r="C25" s="243"/>
    </row>
    <row r="26" spans="1:3" ht="13.5">
      <c r="A26" s="69" t="s">
        <v>4</v>
      </c>
      <c r="B26" s="243">
        <v>289667</v>
      </c>
      <c r="C26" s="243"/>
    </row>
    <row r="27" spans="1:3" ht="13.5">
      <c r="A27" s="69" t="s">
        <v>5</v>
      </c>
      <c r="B27" s="243">
        <v>265536</v>
      </c>
      <c r="C27" s="243"/>
    </row>
    <row r="28" spans="1:3" ht="13.5">
      <c r="A28" s="69" t="s">
        <v>6</v>
      </c>
      <c r="B28" s="243">
        <v>212001</v>
      </c>
      <c r="C28" s="243"/>
    </row>
    <row r="29" spans="1:3" ht="13.5">
      <c r="A29" s="69" t="s">
        <v>7</v>
      </c>
      <c r="B29" s="243">
        <v>125182</v>
      </c>
      <c r="C29" s="243"/>
    </row>
    <row r="30" spans="1:3" ht="13.5">
      <c r="A30" s="69" t="s">
        <v>8</v>
      </c>
      <c r="B30" s="243">
        <v>225482</v>
      </c>
      <c r="C30" s="243"/>
    </row>
    <row r="31" spans="1:3" ht="13.5">
      <c r="A31" s="69" t="s">
        <v>9</v>
      </c>
      <c r="B31" s="243">
        <v>112449</v>
      </c>
      <c r="C31" s="243"/>
    </row>
    <row r="32" spans="1:3" ht="13.5">
      <c r="A32" s="69" t="s">
        <v>10</v>
      </c>
      <c r="B32" s="243">
        <v>135966</v>
      </c>
      <c r="C32" s="243"/>
    </row>
    <row r="33" spans="1:3" ht="13.5">
      <c r="A33" s="69" t="s">
        <v>11</v>
      </c>
      <c r="B33" s="243">
        <v>217230</v>
      </c>
      <c r="C33" s="243"/>
    </row>
    <row r="34" spans="1:3" ht="13.5">
      <c r="A34" s="69" t="s">
        <v>12</v>
      </c>
      <c r="B34" s="243">
        <v>142712</v>
      </c>
      <c r="C34" s="243"/>
    </row>
  </sheetData>
  <sheetProtection/>
  <mergeCells count="28">
    <mergeCell ref="B32:C32"/>
    <mergeCell ref="D3:G3"/>
    <mergeCell ref="B33:C33"/>
    <mergeCell ref="H3:K3"/>
    <mergeCell ref="S4:S6"/>
    <mergeCell ref="B34:C34"/>
    <mergeCell ref="B24:C24"/>
    <mergeCell ref="B25:C25"/>
    <mergeCell ref="B26:C26"/>
    <mergeCell ref="B27:C27"/>
    <mergeCell ref="N4:N6"/>
    <mergeCell ref="O4:O6"/>
    <mergeCell ref="B30:C30"/>
    <mergeCell ref="B28:C28"/>
    <mergeCell ref="B31:C31"/>
    <mergeCell ref="B3:B6"/>
    <mergeCell ref="C3:C6"/>
    <mergeCell ref="B29:C29"/>
    <mergeCell ref="P4:P6"/>
    <mergeCell ref="A3:A6"/>
    <mergeCell ref="U4:U6"/>
    <mergeCell ref="D4:G4"/>
    <mergeCell ref="H4:K4"/>
    <mergeCell ref="L4:L6"/>
    <mergeCell ref="M4:M6"/>
    <mergeCell ref="Q4:Q6"/>
    <mergeCell ref="R4:R6"/>
    <mergeCell ref="T4:T6"/>
  </mergeCells>
  <dataValidations count="1">
    <dataValidation allowBlank="1" showInputMessage="1" showErrorMessage="1" imeMode="off" sqref="D14:F14 H14:J14 L14:U14"/>
  </dataValidations>
  <printOptions horizontalCentered="1"/>
  <pageMargins left="0.4724409448818898" right="0.4724409448818898" top="0.7874015748031497" bottom="2.7559055118110236" header="0.3937007874015748" footer="0.1968503937007874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15" zoomScalePageLayoutView="0" workbookViewId="0" topLeftCell="A1">
      <selection activeCell="A16" sqref="A16:G16"/>
    </sheetView>
  </sheetViews>
  <sheetFormatPr defaultColWidth="9.00390625" defaultRowHeight="13.5"/>
  <cols>
    <col min="1" max="5" width="12.375" style="1" customWidth="1"/>
    <col min="6" max="6" width="12.375" style="1" hidden="1" customWidth="1"/>
    <col min="7" max="7" width="12.375" style="1" customWidth="1"/>
    <col min="8" max="16384" width="9.00390625" style="1" customWidth="1"/>
  </cols>
  <sheetData>
    <row r="1" spans="1:8" ht="18.75" customHeight="1">
      <c r="A1" s="61" t="s">
        <v>100</v>
      </c>
      <c r="B1" s="61"/>
      <c r="C1" s="61"/>
      <c r="D1" s="60"/>
      <c r="E1" s="60"/>
      <c r="F1" s="60"/>
      <c r="G1" s="3"/>
      <c r="H1" s="3"/>
    </row>
    <row r="2" spans="1:8" ht="13.5" customHeight="1">
      <c r="A2" s="9"/>
      <c r="B2" s="9"/>
      <c r="C2" s="9"/>
      <c r="G2" s="4" t="s">
        <v>106</v>
      </c>
      <c r="H2" s="3"/>
    </row>
    <row r="3" spans="1:8" ht="18" customHeight="1">
      <c r="A3" s="248" t="s">
        <v>0</v>
      </c>
      <c r="B3" s="270" t="s">
        <v>23</v>
      </c>
      <c r="C3" s="270" t="s">
        <v>32</v>
      </c>
      <c r="D3" s="257" t="s">
        <v>33</v>
      </c>
      <c r="E3" s="259"/>
      <c r="F3" s="272" t="s">
        <v>34</v>
      </c>
      <c r="G3" s="274" t="s">
        <v>35</v>
      </c>
      <c r="H3" s="3"/>
    </row>
    <row r="4" spans="1:8" ht="21" customHeight="1">
      <c r="A4" s="249"/>
      <c r="B4" s="271"/>
      <c r="C4" s="271"/>
      <c r="D4" s="15" t="s">
        <v>36</v>
      </c>
      <c r="E4" s="15" t="s">
        <v>37</v>
      </c>
      <c r="F4" s="273"/>
      <c r="G4" s="275"/>
      <c r="H4" s="3"/>
    </row>
    <row r="5" spans="1:8" ht="18" customHeight="1">
      <c r="A5" s="162" t="s">
        <v>1</v>
      </c>
      <c r="B5" s="62">
        <f>SUM(C5:G5)</f>
        <v>1872</v>
      </c>
      <c r="C5" s="62">
        <f>SUM(C6:C15)</f>
        <v>973</v>
      </c>
      <c r="D5" s="62">
        <f>SUM(D6:D15)</f>
        <v>462</v>
      </c>
      <c r="E5" s="62">
        <f>SUM(E6:E15)</f>
        <v>413</v>
      </c>
      <c r="F5" s="63">
        <f>SUM(F6:F15)</f>
        <v>0</v>
      </c>
      <c r="G5" s="192">
        <f>SUM(G6:G15)</f>
        <v>24</v>
      </c>
      <c r="H5" s="3"/>
    </row>
    <row r="6" spans="1:8" ht="18" customHeight="1">
      <c r="A6" s="169" t="s">
        <v>3</v>
      </c>
      <c r="B6" s="64">
        <f>SUM(C6:G6)</f>
        <v>342</v>
      </c>
      <c r="C6" s="37">
        <v>139</v>
      </c>
      <c r="D6" s="46">
        <v>80</v>
      </c>
      <c r="E6" s="46">
        <v>122</v>
      </c>
      <c r="F6" s="57"/>
      <c r="G6" s="193">
        <v>1</v>
      </c>
      <c r="H6" s="3"/>
    </row>
    <row r="7" spans="1:8" ht="18" customHeight="1">
      <c r="A7" s="164" t="s">
        <v>4</v>
      </c>
      <c r="B7" s="65">
        <f aca="true" t="shared" si="0" ref="B7:B14">SUM(C7:G7)</f>
        <v>294</v>
      </c>
      <c r="C7" s="33">
        <v>140</v>
      </c>
      <c r="D7" s="34">
        <v>64</v>
      </c>
      <c r="E7" s="34">
        <v>80</v>
      </c>
      <c r="F7" s="57"/>
      <c r="G7" s="194">
        <v>10</v>
      </c>
      <c r="H7" s="3"/>
    </row>
    <row r="8" spans="1:8" ht="18" customHeight="1">
      <c r="A8" s="164" t="s">
        <v>5</v>
      </c>
      <c r="B8" s="65">
        <f t="shared" si="0"/>
        <v>185</v>
      </c>
      <c r="C8" s="33">
        <v>114</v>
      </c>
      <c r="D8" s="34">
        <v>26</v>
      </c>
      <c r="E8" s="34">
        <v>38</v>
      </c>
      <c r="F8" s="57"/>
      <c r="G8" s="194">
        <v>7</v>
      </c>
      <c r="H8" s="3"/>
    </row>
    <row r="9" spans="1:8" ht="18" customHeight="1">
      <c r="A9" s="164" t="s">
        <v>6</v>
      </c>
      <c r="B9" s="65">
        <f t="shared" si="0"/>
        <v>195</v>
      </c>
      <c r="C9" s="33">
        <v>94</v>
      </c>
      <c r="D9" s="34">
        <v>56</v>
      </c>
      <c r="E9" s="52">
        <v>45</v>
      </c>
      <c r="F9" s="57"/>
      <c r="G9" s="194">
        <v>0</v>
      </c>
      <c r="H9" s="3"/>
    </row>
    <row r="10" spans="1:8" ht="18" customHeight="1">
      <c r="A10" s="164" t="s">
        <v>7</v>
      </c>
      <c r="B10" s="65">
        <f>SUM(C10:G10)</f>
        <v>55</v>
      </c>
      <c r="C10" s="33">
        <v>27</v>
      </c>
      <c r="D10" s="34">
        <v>15</v>
      </c>
      <c r="E10" s="34">
        <v>10</v>
      </c>
      <c r="F10" s="58"/>
      <c r="G10" s="165">
        <v>3</v>
      </c>
      <c r="H10" s="3"/>
    </row>
    <row r="11" spans="1:8" ht="18" customHeight="1">
      <c r="A11" s="164" t="s">
        <v>8</v>
      </c>
      <c r="B11" s="65">
        <f t="shared" si="0"/>
        <v>275</v>
      </c>
      <c r="C11" s="33">
        <v>122</v>
      </c>
      <c r="D11" s="34">
        <v>94</v>
      </c>
      <c r="E11" s="34">
        <v>59</v>
      </c>
      <c r="F11" s="57"/>
      <c r="G11" s="195">
        <v>0</v>
      </c>
      <c r="H11" s="3"/>
    </row>
    <row r="12" spans="1:8" ht="18" customHeight="1">
      <c r="A12" s="164" t="s">
        <v>9</v>
      </c>
      <c r="B12" s="65">
        <f t="shared" si="0"/>
        <v>69</v>
      </c>
      <c r="C12" s="33">
        <v>63</v>
      </c>
      <c r="D12" s="34">
        <v>2</v>
      </c>
      <c r="E12" s="52">
        <v>3</v>
      </c>
      <c r="F12" s="57"/>
      <c r="G12" s="194">
        <v>1</v>
      </c>
      <c r="H12" s="3"/>
    </row>
    <row r="13" spans="1:8" ht="18" customHeight="1">
      <c r="A13" s="164" t="s">
        <v>10</v>
      </c>
      <c r="B13" s="65">
        <f t="shared" si="0"/>
        <v>154</v>
      </c>
      <c r="C13" s="33">
        <v>106</v>
      </c>
      <c r="D13" s="34">
        <v>27</v>
      </c>
      <c r="E13" s="34">
        <v>21</v>
      </c>
      <c r="F13" s="57"/>
      <c r="G13" s="165">
        <v>0</v>
      </c>
      <c r="H13" s="3"/>
    </row>
    <row r="14" spans="1:8" ht="18" customHeight="1">
      <c r="A14" s="164" t="s">
        <v>11</v>
      </c>
      <c r="B14" s="65">
        <f t="shared" si="0"/>
        <v>257</v>
      </c>
      <c r="C14" s="33">
        <v>129</v>
      </c>
      <c r="D14" s="34">
        <v>92</v>
      </c>
      <c r="E14" s="34">
        <v>35</v>
      </c>
      <c r="F14" s="57"/>
      <c r="G14" s="194">
        <v>1</v>
      </c>
      <c r="H14" s="3"/>
    </row>
    <row r="15" spans="1:8" ht="18" customHeight="1">
      <c r="A15" s="167" t="s">
        <v>12</v>
      </c>
      <c r="B15" s="66">
        <f>SUM(C15:G15)</f>
        <v>46</v>
      </c>
      <c r="C15" s="35">
        <v>39</v>
      </c>
      <c r="D15" s="36">
        <v>6</v>
      </c>
      <c r="E15" s="36">
        <v>0</v>
      </c>
      <c r="F15" s="59"/>
      <c r="G15" s="54">
        <v>1</v>
      </c>
      <c r="H15" s="3"/>
    </row>
    <row r="16" spans="1:12" ht="28.5" customHeight="1">
      <c r="A16" s="269" t="s">
        <v>98</v>
      </c>
      <c r="B16" s="269"/>
      <c r="C16" s="269"/>
      <c r="D16" s="269"/>
      <c r="E16" s="269"/>
      <c r="F16" s="269"/>
      <c r="G16" s="269"/>
      <c r="H16" s="3"/>
      <c r="I16" s="55"/>
      <c r="J16" s="55"/>
      <c r="K16" s="55"/>
      <c r="L16" s="55"/>
    </row>
    <row r="17" spans="2:8" ht="16.5" customHeight="1">
      <c r="B17" s="3"/>
      <c r="F17" s="10"/>
      <c r="G17" s="56" t="s">
        <v>85</v>
      </c>
      <c r="H17" s="3"/>
    </row>
    <row r="18" spans="2:8" ht="6" customHeight="1">
      <c r="B18" s="3"/>
      <c r="F18" s="10"/>
      <c r="G18" s="56"/>
      <c r="H18" s="3"/>
    </row>
  </sheetData>
  <sheetProtection/>
  <mergeCells count="7">
    <mergeCell ref="A16:G16"/>
    <mergeCell ref="A3:A4"/>
    <mergeCell ref="B3:B4"/>
    <mergeCell ref="C3:C4"/>
    <mergeCell ref="D3:E3"/>
    <mergeCell ref="F3:F4"/>
    <mergeCell ref="G3:G4"/>
  </mergeCells>
  <dataValidations count="1">
    <dataValidation allowBlank="1" showInputMessage="1" showErrorMessage="1" imeMode="off" sqref="D14:U14"/>
  </dataValidations>
  <printOptions/>
  <pageMargins left="0.5905511811023623" right="0.7874015748031497" top="6.299212598425197" bottom="0.7874015748031497" header="0.3937007874015748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30" zoomScalePageLayoutView="0" workbookViewId="0" topLeftCell="A1">
      <selection activeCell="G15" sqref="G15"/>
    </sheetView>
  </sheetViews>
  <sheetFormatPr defaultColWidth="9.00390625" defaultRowHeight="13.5"/>
  <cols>
    <col min="1" max="1" width="11.125" style="1" customWidth="1"/>
    <col min="2" max="7" width="10.75390625" style="1" customWidth="1"/>
    <col min="8" max="8" width="9.00390625" style="1" customWidth="1"/>
    <col min="9" max="9" width="11.125" style="1" bestFit="1" customWidth="1"/>
    <col min="10" max="14" width="11.00390625" style="1" customWidth="1"/>
    <col min="15" max="16384" width="9.00390625" style="1" customWidth="1"/>
  </cols>
  <sheetData>
    <row r="1" spans="1:8" ht="18.75" customHeight="1">
      <c r="A1" s="9" t="s">
        <v>66</v>
      </c>
      <c r="B1" s="7"/>
      <c r="C1" s="7"/>
      <c r="D1" s="7"/>
      <c r="E1" s="7"/>
      <c r="F1" s="7"/>
      <c r="G1" s="47"/>
      <c r="H1" s="3"/>
    </row>
    <row r="2" spans="1:8" ht="13.5" customHeight="1">
      <c r="A2" s="9"/>
      <c r="B2" s="7"/>
      <c r="C2" s="7"/>
      <c r="D2" s="7"/>
      <c r="E2" s="7"/>
      <c r="F2" s="7"/>
      <c r="G2" s="4" t="s">
        <v>107</v>
      </c>
      <c r="H2" s="3"/>
    </row>
    <row r="3" spans="1:8" ht="18" customHeight="1">
      <c r="A3" s="280" t="s">
        <v>14</v>
      </c>
      <c r="B3" s="278" t="s">
        <v>43</v>
      </c>
      <c r="C3" s="278" t="s">
        <v>38</v>
      </c>
      <c r="D3" s="278"/>
      <c r="E3" s="278" t="s">
        <v>46</v>
      </c>
      <c r="F3" s="282" t="s">
        <v>97</v>
      </c>
      <c r="G3" s="276" t="s">
        <v>47</v>
      </c>
      <c r="H3" s="3"/>
    </row>
    <row r="4" spans="1:8" ht="18" customHeight="1">
      <c r="A4" s="281"/>
      <c r="B4" s="279"/>
      <c r="C4" s="14" t="s">
        <v>44</v>
      </c>
      <c r="D4" s="14" t="s">
        <v>45</v>
      </c>
      <c r="E4" s="279"/>
      <c r="F4" s="279"/>
      <c r="G4" s="277"/>
      <c r="H4" s="3"/>
    </row>
    <row r="5" spans="1:8" ht="18" customHeight="1">
      <c r="A5" s="162" t="s">
        <v>1</v>
      </c>
      <c r="B5" s="22">
        <f aca="true" t="shared" si="0" ref="B5:G5">SUM(B6:B15)</f>
        <v>52022</v>
      </c>
      <c r="C5" s="22">
        <f t="shared" si="0"/>
        <v>9546</v>
      </c>
      <c r="D5" s="22">
        <f t="shared" si="0"/>
        <v>9225</v>
      </c>
      <c r="E5" s="22">
        <f t="shared" si="0"/>
        <v>14127</v>
      </c>
      <c r="F5" s="22">
        <f t="shared" si="0"/>
        <v>1343</v>
      </c>
      <c r="G5" s="163">
        <f t="shared" si="0"/>
        <v>17781</v>
      </c>
      <c r="H5" s="48"/>
    </row>
    <row r="6" spans="1:13" ht="18" customHeight="1">
      <c r="A6" s="169" t="s">
        <v>3</v>
      </c>
      <c r="B6" s="50">
        <f>SUM(C6:G6)</f>
        <v>5909</v>
      </c>
      <c r="C6" s="37">
        <v>1183</v>
      </c>
      <c r="D6" s="37">
        <v>894</v>
      </c>
      <c r="E6" s="37">
        <v>1537</v>
      </c>
      <c r="F6" s="37">
        <v>108</v>
      </c>
      <c r="G6" s="193">
        <v>2187</v>
      </c>
      <c r="H6" s="49"/>
      <c r="I6" s="30"/>
      <c r="J6" s="30"/>
      <c r="K6" s="30"/>
      <c r="L6" s="30"/>
      <c r="M6" s="30"/>
    </row>
    <row r="7" spans="1:13" ht="18" customHeight="1">
      <c r="A7" s="164" t="s">
        <v>4</v>
      </c>
      <c r="B7" s="50">
        <f aca="true" t="shared" si="1" ref="B7:B15">SUM(C7:G7)</f>
        <v>7325</v>
      </c>
      <c r="C7" s="33">
        <v>1297</v>
      </c>
      <c r="D7" s="33">
        <v>1364</v>
      </c>
      <c r="E7" s="33">
        <v>2008</v>
      </c>
      <c r="F7" s="33">
        <v>235</v>
      </c>
      <c r="G7" s="165">
        <v>2421</v>
      </c>
      <c r="H7" s="49"/>
      <c r="I7" s="30"/>
      <c r="J7" s="30"/>
      <c r="K7" s="30"/>
      <c r="L7" s="30"/>
      <c r="M7" s="30"/>
    </row>
    <row r="8" spans="1:13" ht="18" customHeight="1">
      <c r="A8" s="164" t="s">
        <v>5</v>
      </c>
      <c r="B8" s="50">
        <f t="shared" si="1"/>
        <v>7415</v>
      </c>
      <c r="C8" s="33">
        <v>1253</v>
      </c>
      <c r="D8" s="33">
        <v>1099</v>
      </c>
      <c r="E8" s="33">
        <v>1782</v>
      </c>
      <c r="F8" s="33">
        <v>239</v>
      </c>
      <c r="G8" s="165">
        <v>3042</v>
      </c>
      <c r="H8" s="49"/>
      <c r="I8" s="30"/>
      <c r="J8" s="30"/>
      <c r="K8" s="30"/>
      <c r="L8" s="30"/>
      <c r="M8" s="30"/>
    </row>
    <row r="9" spans="1:13" ht="18" customHeight="1">
      <c r="A9" s="164" t="s">
        <v>6</v>
      </c>
      <c r="B9" s="50">
        <f t="shared" si="1"/>
        <v>6666</v>
      </c>
      <c r="C9" s="33">
        <v>1161</v>
      </c>
      <c r="D9" s="33">
        <v>1040</v>
      </c>
      <c r="E9" s="33">
        <v>1543</v>
      </c>
      <c r="F9" s="33">
        <v>153</v>
      </c>
      <c r="G9" s="165">
        <v>2769</v>
      </c>
      <c r="H9" s="49"/>
      <c r="I9" s="30"/>
      <c r="J9" s="30"/>
      <c r="K9" s="30"/>
      <c r="L9" s="30"/>
      <c r="M9" s="30"/>
    </row>
    <row r="10" spans="1:13" ht="18" customHeight="1">
      <c r="A10" s="164" t="s">
        <v>7</v>
      </c>
      <c r="B10" s="50">
        <f t="shared" si="1"/>
        <v>3415</v>
      </c>
      <c r="C10" s="33">
        <v>624</v>
      </c>
      <c r="D10" s="33">
        <v>679</v>
      </c>
      <c r="E10" s="33">
        <v>1021</v>
      </c>
      <c r="F10" s="33">
        <v>91</v>
      </c>
      <c r="G10" s="165">
        <v>1000</v>
      </c>
      <c r="H10" s="49"/>
      <c r="I10" s="30"/>
      <c r="J10" s="30"/>
      <c r="K10" s="30"/>
      <c r="L10" s="30"/>
      <c r="M10" s="30"/>
    </row>
    <row r="11" spans="1:13" ht="18" customHeight="1">
      <c r="A11" s="164" t="s">
        <v>8</v>
      </c>
      <c r="B11" s="50">
        <f t="shared" si="1"/>
        <v>5966</v>
      </c>
      <c r="C11" s="33">
        <v>1103</v>
      </c>
      <c r="D11" s="33">
        <v>964</v>
      </c>
      <c r="E11" s="33">
        <v>1603</v>
      </c>
      <c r="F11" s="33">
        <v>120</v>
      </c>
      <c r="G11" s="165">
        <v>2176</v>
      </c>
      <c r="H11" s="49"/>
      <c r="I11" s="30"/>
      <c r="J11" s="30"/>
      <c r="K11" s="30"/>
      <c r="L11" s="30"/>
      <c r="M11" s="30"/>
    </row>
    <row r="12" spans="1:13" ht="18" customHeight="1">
      <c r="A12" s="164" t="s">
        <v>9</v>
      </c>
      <c r="B12" s="51">
        <f t="shared" si="1"/>
        <v>2343</v>
      </c>
      <c r="C12" s="33">
        <v>467</v>
      </c>
      <c r="D12" s="33">
        <v>598</v>
      </c>
      <c r="E12" s="33">
        <v>705</v>
      </c>
      <c r="F12" s="33">
        <v>77</v>
      </c>
      <c r="G12" s="165">
        <v>496</v>
      </c>
      <c r="H12" s="49"/>
      <c r="I12" s="30"/>
      <c r="J12" s="30"/>
      <c r="K12" s="30"/>
      <c r="L12" s="30"/>
      <c r="M12" s="30"/>
    </row>
    <row r="13" spans="1:13" ht="18" customHeight="1">
      <c r="A13" s="164" t="s">
        <v>10</v>
      </c>
      <c r="B13" s="50">
        <f t="shared" si="1"/>
        <v>3325</v>
      </c>
      <c r="C13" s="33">
        <v>521</v>
      </c>
      <c r="D13" s="33">
        <v>663</v>
      </c>
      <c r="E13" s="33">
        <v>1098</v>
      </c>
      <c r="F13" s="33">
        <v>116</v>
      </c>
      <c r="G13" s="165">
        <v>927</v>
      </c>
      <c r="H13" s="49"/>
      <c r="I13" s="30"/>
      <c r="J13" s="30"/>
      <c r="K13" s="30"/>
      <c r="L13" s="30"/>
      <c r="M13" s="30"/>
    </row>
    <row r="14" spans="1:13" ht="18" customHeight="1">
      <c r="A14" s="164" t="s">
        <v>11</v>
      </c>
      <c r="B14" s="50">
        <f t="shared" si="1"/>
        <v>6289</v>
      </c>
      <c r="C14" s="33">
        <v>1301</v>
      </c>
      <c r="D14" s="33">
        <v>1147</v>
      </c>
      <c r="E14" s="33">
        <v>1754</v>
      </c>
      <c r="F14" s="33">
        <v>126</v>
      </c>
      <c r="G14" s="165">
        <v>1961</v>
      </c>
      <c r="H14" s="49"/>
      <c r="I14" s="30"/>
      <c r="J14" s="30"/>
      <c r="K14" s="30"/>
      <c r="L14" s="30"/>
      <c r="M14" s="30"/>
    </row>
    <row r="15" spans="1:13" ht="18" customHeight="1">
      <c r="A15" s="197" t="s">
        <v>12</v>
      </c>
      <c r="B15" s="50">
        <f t="shared" si="1"/>
        <v>3369</v>
      </c>
      <c r="C15" s="35">
        <v>636</v>
      </c>
      <c r="D15" s="35">
        <v>777</v>
      </c>
      <c r="E15" s="35">
        <v>1076</v>
      </c>
      <c r="F15" s="35">
        <v>78</v>
      </c>
      <c r="G15" s="168">
        <v>802</v>
      </c>
      <c r="H15" s="49"/>
      <c r="I15" s="30"/>
      <c r="J15" s="30"/>
      <c r="K15" s="30"/>
      <c r="L15" s="30"/>
      <c r="M15" s="30"/>
    </row>
    <row r="16" spans="2:9" ht="16.5" customHeight="1">
      <c r="B16" s="21"/>
      <c r="F16" s="17"/>
      <c r="G16" s="56" t="s">
        <v>85</v>
      </c>
      <c r="H16" s="3"/>
      <c r="I16" s="29"/>
    </row>
    <row r="17" spans="5:8" ht="13.5">
      <c r="E17" s="53"/>
      <c r="G17" s="3"/>
      <c r="H17" s="3"/>
    </row>
  </sheetData>
  <sheetProtection/>
  <mergeCells count="6">
    <mergeCell ref="G3:G4"/>
    <mergeCell ref="B3:B4"/>
    <mergeCell ref="A3:A4"/>
    <mergeCell ref="F3:F4"/>
    <mergeCell ref="C3:D3"/>
    <mergeCell ref="E3:E4"/>
  </mergeCells>
  <dataValidations count="1">
    <dataValidation allowBlank="1" showInputMessage="1" showErrorMessage="1" imeMode="off" sqref="B12"/>
  </dataValidation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15" zoomScalePageLayoutView="0" workbookViewId="0" topLeftCell="A1">
      <selection activeCell="I15" sqref="I15"/>
    </sheetView>
  </sheetViews>
  <sheetFormatPr defaultColWidth="9.00390625" defaultRowHeight="13.5"/>
  <cols>
    <col min="1" max="9" width="9.625" style="12" customWidth="1"/>
    <col min="10" max="16384" width="9.00390625" style="12" customWidth="1"/>
  </cols>
  <sheetData>
    <row r="1" spans="1:4" ht="18.75" customHeight="1">
      <c r="A1" s="9" t="s">
        <v>52</v>
      </c>
      <c r="B1" s="9"/>
      <c r="C1" s="9"/>
      <c r="D1" s="9"/>
    </row>
    <row r="2" spans="9:10" ht="13.5">
      <c r="I2" s="4" t="s">
        <v>108</v>
      </c>
      <c r="J2" s="13"/>
    </row>
    <row r="3" spans="1:10" ht="39" customHeight="1">
      <c r="A3" s="196" t="s">
        <v>0</v>
      </c>
      <c r="B3" s="16" t="s">
        <v>23</v>
      </c>
      <c r="C3" s="18" t="s">
        <v>91</v>
      </c>
      <c r="D3" s="18" t="s">
        <v>92</v>
      </c>
      <c r="E3" s="18" t="s">
        <v>93</v>
      </c>
      <c r="F3" s="18" t="s">
        <v>94</v>
      </c>
      <c r="G3" s="18" t="s">
        <v>39</v>
      </c>
      <c r="H3" s="19" t="s">
        <v>40</v>
      </c>
      <c r="I3" s="198" t="s">
        <v>41</v>
      </c>
      <c r="J3" s="13"/>
    </row>
    <row r="4" spans="1:10" ht="18" customHeight="1">
      <c r="A4" s="162" t="s">
        <v>1</v>
      </c>
      <c r="B4" s="22">
        <f>SUM(B5:B15)</f>
        <v>650</v>
      </c>
      <c r="C4" s="22">
        <f>SUM(C5:C15)</f>
        <v>2</v>
      </c>
      <c r="D4" s="22">
        <f aca="true" t="shared" si="0" ref="D4:I4">SUM(D5:D15)</f>
        <v>361</v>
      </c>
      <c r="E4" s="22">
        <f t="shared" si="0"/>
        <v>154</v>
      </c>
      <c r="F4" s="22">
        <f t="shared" si="0"/>
        <v>0</v>
      </c>
      <c r="G4" s="22">
        <f t="shared" si="0"/>
        <v>133</v>
      </c>
      <c r="H4" s="28">
        <f t="shared" si="0"/>
        <v>0</v>
      </c>
      <c r="I4" s="199">
        <f t="shared" si="0"/>
        <v>26</v>
      </c>
      <c r="J4" s="13"/>
    </row>
    <row r="5" spans="1:10" ht="18" customHeight="1">
      <c r="A5" s="169" t="s">
        <v>3</v>
      </c>
      <c r="B5" s="23">
        <f>SUM(C5:H5)</f>
        <v>94</v>
      </c>
      <c r="C5" s="37">
        <v>0</v>
      </c>
      <c r="D5" s="37">
        <v>66</v>
      </c>
      <c r="E5" s="37">
        <v>19</v>
      </c>
      <c r="F5" s="37">
        <v>0</v>
      </c>
      <c r="G5" s="37">
        <v>9</v>
      </c>
      <c r="H5" s="38">
        <v>0</v>
      </c>
      <c r="I5" s="200">
        <v>4</v>
      </c>
      <c r="J5" s="13"/>
    </row>
    <row r="6" spans="1:10" ht="18" customHeight="1">
      <c r="A6" s="164" t="s">
        <v>4</v>
      </c>
      <c r="B6" s="41">
        <f aca="true" t="shared" si="1" ref="B6:B15">SUM(C6:H6)</f>
        <v>95</v>
      </c>
      <c r="C6" s="33">
        <v>1</v>
      </c>
      <c r="D6" s="33">
        <v>51</v>
      </c>
      <c r="E6" s="33">
        <v>27</v>
      </c>
      <c r="F6" s="33">
        <v>0</v>
      </c>
      <c r="G6" s="33">
        <v>16</v>
      </c>
      <c r="H6" s="39">
        <v>0</v>
      </c>
      <c r="I6" s="200">
        <v>6</v>
      </c>
      <c r="J6" s="13"/>
    </row>
    <row r="7" spans="1:10" ht="18" customHeight="1">
      <c r="A7" s="164" t="s">
        <v>5</v>
      </c>
      <c r="B7" s="41">
        <f t="shared" si="1"/>
        <v>104</v>
      </c>
      <c r="C7" s="33">
        <v>0</v>
      </c>
      <c r="D7" s="33">
        <v>40</v>
      </c>
      <c r="E7" s="33">
        <v>30</v>
      </c>
      <c r="F7" s="33">
        <v>0</v>
      </c>
      <c r="G7" s="33">
        <v>34</v>
      </c>
      <c r="H7" s="39">
        <v>0</v>
      </c>
      <c r="I7" s="200">
        <v>7</v>
      </c>
      <c r="J7" s="13"/>
    </row>
    <row r="8" spans="1:10" ht="18" customHeight="1">
      <c r="A8" s="164" t="s">
        <v>6</v>
      </c>
      <c r="B8" s="41">
        <f t="shared" si="1"/>
        <v>46</v>
      </c>
      <c r="C8" s="33">
        <v>1</v>
      </c>
      <c r="D8" s="33">
        <v>24</v>
      </c>
      <c r="E8" s="33">
        <v>9</v>
      </c>
      <c r="F8" s="33">
        <v>0</v>
      </c>
      <c r="G8" s="33">
        <v>12</v>
      </c>
      <c r="H8" s="39">
        <v>0</v>
      </c>
      <c r="I8" s="200">
        <v>0</v>
      </c>
      <c r="J8" s="13"/>
    </row>
    <row r="9" spans="1:10" ht="18" customHeight="1">
      <c r="A9" s="164" t="s">
        <v>7</v>
      </c>
      <c r="B9" s="41">
        <f t="shared" si="1"/>
        <v>25</v>
      </c>
      <c r="C9" s="33">
        <v>0</v>
      </c>
      <c r="D9" s="33">
        <v>12</v>
      </c>
      <c r="E9" s="33">
        <v>11</v>
      </c>
      <c r="F9" s="33">
        <v>0</v>
      </c>
      <c r="G9" s="33">
        <v>2</v>
      </c>
      <c r="H9" s="39">
        <v>0</v>
      </c>
      <c r="I9" s="200">
        <v>0</v>
      </c>
      <c r="J9" s="13"/>
    </row>
    <row r="10" spans="1:10" ht="18" customHeight="1">
      <c r="A10" s="164" t="s">
        <v>8</v>
      </c>
      <c r="B10" s="41">
        <f t="shared" si="1"/>
        <v>70</v>
      </c>
      <c r="C10" s="33">
        <v>0</v>
      </c>
      <c r="D10" s="33">
        <v>50</v>
      </c>
      <c r="E10" s="33">
        <v>14</v>
      </c>
      <c r="F10" s="33">
        <v>0</v>
      </c>
      <c r="G10" s="33">
        <v>6</v>
      </c>
      <c r="H10" s="39">
        <v>0</v>
      </c>
      <c r="I10" s="200">
        <v>3</v>
      </c>
      <c r="J10" s="13"/>
    </row>
    <row r="11" spans="1:10" ht="18" customHeight="1">
      <c r="A11" s="164" t="s">
        <v>9</v>
      </c>
      <c r="B11" s="41">
        <f t="shared" si="1"/>
        <v>26</v>
      </c>
      <c r="C11" s="33">
        <v>0</v>
      </c>
      <c r="D11" s="33">
        <v>18</v>
      </c>
      <c r="E11" s="33">
        <v>6</v>
      </c>
      <c r="F11" s="33">
        <v>0</v>
      </c>
      <c r="G11" s="33">
        <v>2</v>
      </c>
      <c r="H11" s="39">
        <v>0</v>
      </c>
      <c r="I11" s="200">
        <v>1</v>
      </c>
      <c r="J11" s="13"/>
    </row>
    <row r="12" spans="1:10" ht="18" customHeight="1">
      <c r="A12" s="164" t="s">
        <v>10</v>
      </c>
      <c r="B12" s="41">
        <f t="shared" si="1"/>
        <v>38</v>
      </c>
      <c r="C12" s="33">
        <v>0</v>
      </c>
      <c r="D12" s="33">
        <v>26</v>
      </c>
      <c r="E12" s="33">
        <v>7</v>
      </c>
      <c r="F12" s="33">
        <v>0</v>
      </c>
      <c r="G12" s="33">
        <v>5</v>
      </c>
      <c r="H12" s="39">
        <v>0</v>
      </c>
      <c r="I12" s="200">
        <v>1</v>
      </c>
      <c r="J12" s="13"/>
    </row>
    <row r="13" spans="1:10" ht="18" customHeight="1">
      <c r="A13" s="164" t="s">
        <v>11</v>
      </c>
      <c r="B13" s="41">
        <f t="shared" si="1"/>
        <v>77</v>
      </c>
      <c r="C13" s="33">
        <v>0</v>
      </c>
      <c r="D13" s="33">
        <v>57</v>
      </c>
      <c r="E13" s="33">
        <v>15</v>
      </c>
      <c r="F13" s="33">
        <v>0</v>
      </c>
      <c r="G13" s="33">
        <v>5</v>
      </c>
      <c r="H13" s="39">
        <v>0</v>
      </c>
      <c r="I13" s="200">
        <v>2</v>
      </c>
      <c r="J13" s="13"/>
    </row>
    <row r="14" spans="1:10" ht="18" customHeight="1">
      <c r="A14" s="164" t="s">
        <v>12</v>
      </c>
      <c r="B14" s="41">
        <f t="shared" si="1"/>
        <v>30</v>
      </c>
      <c r="C14" s="33">
        <v>0</v>
      </c>
      <c r="D14" s="33">
        <v>10</v>
      </c>
      <c r="E14" s="33">
        <v>14</v>
      </c>
      <c r="F14" s="33">
        <v>0</v>
      </c>
      <c r="G14" s="33">
        <v>6</v>
      </c>
      <c r="H14" s="39">
        <v>0</v>
      </c>
      <c r="I14" s="200">
        <v>2</v>
      </c>
      <c r="J14" s="13"/>
    </row>
    <row r="15" spans="1:10" ht="18" customHeight="1">
      <c r="A15" s="167" t="s">
        <v>95</v>
      </c>
      <c r="B15" s="24">
        <f t="shared" si="1"/>
        <v>45</v>
      </c>
      <c r="C15" s="35">
        <v>0</v>
      </c>
      <c r="D15" s="35">
        <v>7</v>
      </c>
      <c r="E15" s="35">
        <v>2</v>
      </c>
      <c r="F15" s="35">
        <v>0</v>
      </c>
      <c r="G15" s="35">
        <v>36</v>
      </c>
      <c r="H15" s="40">
        <v>0</v>
      </c>
      <c r="I15" s="201">
        <v>0</v>
      </c>
      <c r="J15" s="13"/>
    </row>
    <row r="16" spans="8:9" ht="16.5" customHeight="1">
      <c r="H16" s="6"/>
      <c r="I16" s="20" t="s">
        <v>85</v>
      </c>
    </row>
  </sheetData>
  <sheetProtection/>
  <dataValidations count="1">
    <dataValidation allowBlank="1" showInputMessage="1" showErrorMessage="1" imeMode="off" sqref="B12"/>
  </dataValidations>
  <printOptions/>
  <pageMargins left="0.7874015748031497" right="0.7874015748031497" top="4.921259842519685" bottom="0.7874015748031497" header="0.3937007874015748" footer="0.196850393700787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1"/>
  <sheetViews>
    <sheetView zoomScaleSheetLayoutView="115" zoomScalePageLayoutView="0" workbookViewId="0" topLeftCell="A1">
      <selection activeCell="Q11" sqref="Q11"/>
    </sheetView>
  </sheetViews>
  <sheetFormatPr defaultColWidth="9.00390625" defaultRowHeight="13.5"/>
  <cols>
    <col min="1" max="1" width="7.25390625" style="69" customWidth="1"/>
    <col min="2" max="3" width="5.625" style="69" customWidth="1"/>
    <col min="4" max="10" width="4.375" style="69" customWidth="1"/>
    <col min="11" max="11" width="4.875" style="69" customWidth="1"/>
    <col min="12" max="13" width="4.375" style="69" customWidth="1"/>
    <col min="14" max="14" width="5.50390625" style="70" customWidth="1"/>
    <col min="15" max="21" width="4.375" style="70" customWidth="1"/>
    <col min="22" max="29" width="9.00390625" style="70" customWidth="1"/>
    <col min="30" max="16384" width="9.00390625" style="69" customWidth="1"/>
  </cols>
  <sheetData>
    <row r="1" spans="1:3" ht="18.75" customHeight="1">
      <c r="A1" s="67" t="s">
        <v>116</v>
      </c>
      <c r="B1" s="68"/>
      <c r="C1" s="68"/>
    </row>
    <row r="2" spans="1:3" ht="18.75" customHeight="1">
      <c r="A2" s="71" t="s">
        <v>48</v>
      </c>
      <c r="B2" s="68"/>
      <c r="C2" s="68"/>
    </row>
    <row r="3" spans="4:19" ht="13.5" customHeight="1">
      <c r="D3" s="72"/>
      <c r="E3" s="72"/>
      <c r="F3" s="73"/>
      <c r="G3" s="73"/>
      <c r="H3" s="73"/>
      <c r="I3" s="72"/>
      <c r="J3" s="73"/>
      <c r="K3" s="73"/>
      <c r="L3" s="73"/>
      <c r="M3" s="73"/>
      <c r="N3" s="72"/>
      <c r="O3" s="72"/>
      <c r="P3" s="72"/>
      <c r="Q3" s="72"/>
      <c r="R3" s="73"/>
      <c r="S3" s="73" t="s">
        <v>110</v>
      </c>
    </row>
    <row r="4" spans="1:29" s="75" customFormat="1" ht="13.5" customHeight="1">
      <c r="A4" s="302" t="s">
        <v>14</v>
      </c>
      <c r="B4" s="294" t="s">
        <v>15</v>
      </c>
      <c r="C4" s="294"/>
      <c r="D4" s="295" t="s">
        <v>16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7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s="75" customFormat="1" ht="13.5" customHeight="1">
      <c r="A5" s="303"/>
      <c r="B5" s="267" t="s">
        <v>17</v>
      </c>
      <c r="C5" s="267" t="s">
        <v>18</v>
      </c>
      <c r="D5" s="264" t="s">
        <v>111</v>
      </c>
      <c r="E5" s="263" t="s">
        <v>20</v>
      </c>
      <c r="F5" s="239" t="s">
        <v>86</v>
      </c>
      <c r="G5" s="291" t="s">
        <v>21</v>
      </c>
      <c r="H5" s="263" t="s">
        <v>96</v>
      </c>
      <c r="I5" s="263" t="s">
        <v>112</v>
      </c>
      <c r="J5" s="239" t="s">
        <v>22</v>
      </c>
      <c r="K5" s="289" t="s">
        <v>88</v>
      </c>
      <c r="L5" s="239" t="s">
        <v>113</v>
      </c>
      <c r="M5" s="239" t="s">
        <v>114</v>
      </c>
      <c r="N5" s="291" t="s">
        <v>19</v>
      </c>
      <c r="O5" s="284" t="s">
        <v>68</v>
      </c>
      <c r="P5" s="285"/>
      <c r="Q5" s="285"/>
      <c r="R5" s="285"/>
      <c r="S5" s="286"/>
      <c r="T5" s="74"/>
      <c r="U5" s="74"/>
      <c r="V5" s="74"/>
      <c r="W5" s="74"/>
      <c r="X5" s="74"/>
      <c r="Y5" s="74"/>
      <c r="Z5" s="74"/>
      <c r="AA5" s="74"/>
      <c r="AB5" s="74"/>
      <c r="AC5" s="74"/>
    </row>
    <row r="6" spans="1:33" s="75" customFormat="1" ht="13.5" customHeight="1">
      <c r="A6" s="303"/>
      <c r="B6" s="267"/>
      <c r="C6" s="267"/>
      <c r="D6" s="264"/>
      <c r="E6" s="264"/>
      <c r="F6" s="220"/>
      <c r="G6" s="291"/>
      <c r="H6" s="264"/>
      <c r="I6" s="264"/>
      <c r="J6" s="220"/>
      <c r="K6" s="289"/>
      <c r="L6" s="220"/>
      <c r="M6" s="220"/>
      <c r="N6" s="291"/>
      <c r="O6" s="239" t="s">
        <v>87</v>
      </c>
      <c r="P6" s="298" t="s">
        <v>69</v>
      </c>
      <c r="Q6" s="299" t="s">
        <v>115</v>
      </c>
      <c r="R6" s="239" t="s">
        <v>70</v>
      </c>
      <c r="S6" s="300" t="s">
        <v>90</v>
      </c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</row>
    <row r="7" spans="1:34" s="75" customFormat="1" ht="57" customHeight="1">
      <c r="A7" s="303"/>
      <c r="B7" s="267"/>
      <c r="C7" s="267"/>
      <c r="D7" s="265"/>
      <c r="E7" s="265"/>
      <c r="F7" s="221"/>
      <c r="G7" s="292"/>
      <c r="H7" s="265"/>
      <c r="I7" s="265"/>
      <c r="J7" s="221"/>
      <c r="K7" s="290"/>
      <c r="L7" s="221"/>
      <c r="M7" s="221"/>
      <c r="N7" s="292"/>
      <c r="O7" s="221"/>
      <c r="P7" s="292"/>
      <c r="Q7" s="221"/>
      <c r="R7" s="221"/>
      <c r="S7" s="301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</row>
    <row r="8" spans="1:20" ht="15.75" customHeight="1">
      <c r="A8" s="76" t="s">
        <v>1</v>
      </c>
      <c r="B8" s="77">
        <f>SUM(B9:B18)</f>
        <v>1781</v>
      </c>
      <c r="C8" s="78">
        <f>SUM(C9:C18)</f>
        <v>2865</v>
      </c>
      <c r="D8" s="79">
        <f>SUM(D9:D18)</f>
        <v>49</v>
      </c>
      <c r="E8" s="79">
        <f aca="true" t="shared" si="0" ref="E8:L8">SUM(E9:E18)</f>
        <v>419</v>
      </c>
      <c r="F8" s="79">
        <f t="shared" si="0"/>
        <v>62</v>
      </c>
      <c r="G8" s="79">
        <f t="shared" si="0"/>
        <v>13</v>
      </c>
      <c r="H8" s="79">
        <f t="shared" si="0"/>
        <v>3</v>
      </c>
      <c r="I8" s="79">
        <f t="shared" si="0"/>
        <v>2</v>
      </c>
      <c r="J8" s="79">
        <f t="shared" si="0"/>
        <v>30</v>
      </c>
      <c r="K8" s="79">
        <f>SUM(K9:K18)</f>
        <v>53</v>
      </c>
      <c r="L8" s="79">
        <f t="shared" si="0"/>
        <v>13</v>
      </c>
      <c r="M8" s="79">
        <f>SUM(M9:M18)</f>
        <v>12</v>
      </c>
      <c r="N8" s="79">
        <f aca="true" t="shared" si="1" ref="N8:S8">SUM(N9:N18)</f>
        <v>2209</v>
      </c>
      <c r="O8" s="79">
        <f t="shared" si="1"/>
        <v>42</v>
      </c>
      <c r="P8" s="79">
        <f t="shared" si="1"/>
        <v>6</v>
      </c>
      <c r="Q8" s="79">
        <f t="shared" si="1"/>
        <v>0</v>
      </c>
      <c r="R8" s="79">
        <f t="shared" si="1"/>
        <v>0</v>
      </c>
      <c r="S8" s="80">
        <f t="shared" si="1"/>
        <v>2</v>
      </c>
      <c r="T8" s="81"/>
    </row>
    <row r="9" spans="1:29" ht="15.75" customHeight="1">
      <c r="A9" s="82" t="s">
        <v>3</v>
      </c>
      <c r="B9" s="26">
        <v>24</v>
      </c>
      <c r="C9" s="83">
        <f>SUM(D9:N9)</f>
        <v>57</v>
      </c>
      <c r="D9" s="202">
        <v>1</v>
      </c>
      <c r="E9" s="43">
        <v>0</v>
      </c>
      <c r="F9" s="43">
        <v>1</v>
      </c>
      <c r="G9" s="43">
        <v>1</v>
      </c>
      <c r="H9" s="43">
        <v>0</v>
      </c>
      <c r="I9" s="43">
        <v>0</v>
      </c>
      <c r="J9" s="43">
        <v>0</v>
      </c>
      <c r="K9" s="43">
        <v>1</v>
      </c>
      <c r="L9" s="43">
        <v>0</v>
      </c>
      <c r="M9" s="44">
        <v>0</v>
      </c>
      <c r="N9" s="203">
        <v>53</v>
      </c>
      <c r="O9" s="206">
        <v>1</v>
      </c>
      <c r="P9" s="206">
        <v>0</v>
      </c>
      <c r="Q9" s="206">
        <v>0</v>
      </c>
      <c r="R9" s="206">
        <v>0</v>
      </c>
      <c r="S9" s="207">
        <v>0</v>
      </c>
      <c r="U9" s="69"/>
      <c r="V9" s="69"/>
      <c r="W9" s="69"/>
      <c r="X9" s="69"/>
      <c r="Y9" s="69"/>
      <c r="Z9" s="69"/>
      <c r="AA9" s="69"/>
      <c r="AB9" s="69"/>
      <c r="AC9" s="69"/>
    </row>
    <row r="10" spans="1:22" ht="15.75" customHeight="1">
      <c r="A10" s="86" t="s">
        <v>4</v>
      </c>
      <c r="B10" s="25">
        <v>390</v>
      </c>
      <c r="C10" s="78">
        <f aca="true" t="shared" si="2" ref="C10:C18">SUM(D10:N10)</f>
        <v>581</v>
      </c>
      <c r="D10" s="43">
        <v>4</v>
      </c>
      <c r="E10" s="43">
        <v>137</v>
      </c>
      <c r="F10" s="43">
        <v>5</v>
      </c>
      <c r="G10" s="43">
        <v>8</v>
      </c>
      <c r="H10" s="43">
        <v>0</v>
      </c>
      <c r="I10" s="43">
        <v>0</v>
      </c>
      <c r="J10" s="43">
        <v>3</v>
      </c>
      <c r="K10" s="43">
        <v>13</v>
      </c>
      <c r="L10" s="43">
        <v>4</v>
      </c>
      <c r="M10" s="43">
        <v>4</v>
      </c>
      <c r="N10" s="204">
        <v>403</v>
      </c>
      <c r="O10" s="204">
        <v>1</v>
      </c>
      <c r="P10" s="204">
        <v>1</v>
      </c>
      <c r="Q10" s="204">
        <v>0</v>
      </c>
      <c r="R10" s="204">
        <v>0</v>
      </c>
      <c r="S10" s="208">
        <v>0</v>
      </c>
      <c r="T10" s="87"/>
      <c r="U10" s="87"/>
      <c r="V10" s="87"/>
    </row>
    <row r="11" spans="1:22" ht="15.75" customHeight="1">
      <c r="A11" s="86" t="s">
        <v>5</v>
      </c>
      <c r="B11" s="25">
        <v>308</v>
      </c>
      <c r="C11" s="78">
        <f t="shared" si="2"/>
        <v>312</v>
      </c>
      <c r="D11" s="43">
        <v>0</v>
      </c>
      <c r="E11" s="43">
        <v>1</v>
      </c>
      <c r="F11" s="43">
        <v>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204">
        <v>310</v>
      </c>
      <c r="O11" s="204">
        <v>2</v>
      </c>
      <c r="P11" s="204">
        <v>0</v>
      </c>
      <c r="Q11" s="204">
        <v>0</v>
      </c>
      <c r="R11" s="204">
        <v>0</v>
      </c>
      <c r="S11" s="208">
        <v>0</v>
      </c>
      <c r="T11" s="87"/>
      <c r="U11" s="87"/>
      <c r="V11" s="87"/>
    </row>
    <row r="12" spans="1:22" ht="15.75" customHeight="1">
      <c r="A12" s="86" t="s">
        <v>6</v>
      </c>
      <c r="B12" s="25">
        <v>46</v>
      </c>
      <c r="C12" s="78">
        <f t="shared" si="2"/>
        <v>155</v>
      </c>
      <c r="D12" s="43">
        <v>1</v>
      </c>
      <c r="E12" s="43">
        <v>1</v>
      </c>
      <c r="F12" s="43">
        <v>2</v>
      </c>
      <c r="G12" s="43">
        <v>0</v>
      </c>
      <c r="H12" s="43">
        <v>1</v>
      </c>
      <c r="I12" s="43">
        <v>0</v>
      </c>
      <c r="J12" s="43">
        <v>1</v>
      </c>
      <c r="K12" s="43">
        <v>2</v>
      </c>
      <c r="L12" s="43">
        <v>0</v>
      </c>
      <c r="M12" s="43">
        <v>0</v>
      </c>
      <c r="N12" s="204">
        <v>147</v>
      </c>
      <c r="O12" s="204">
        <v>2</v>
      </c>
      <c r="P12" s="204">
        <v>3</v>
      </c>
      <c r="Q12" s="204">
        <v>0</v>
      </c>
      <c r="R12" s="204">
        <v>0</v>
      </c>
      <c r="S12" s="208">
        <v>0</v>
      </c>
      <c r="T12" s="87"/>
      <c r="U12" s="87"/>
      <c r="V12" s="87"/>
    </row>
    <row r="13" spans="1:22" ht="15.75" customHeight="1">
      <c r="A13" s="86" t="s">
        <v>7</v>
      </c>
      <c r="B13" s="25">
        <v>213</v>
      </c>
      <c r="C13" s="78">
        <f>SUM(D13:N13)</f>
        <v>260</v>
      </c>
      <c r="D13" s="43">
        <v>5</v>
      </c>
      <c r="E13" s="43">
        <v>187</v>
      </c>
      <c r="F13" s="43">
        <v>4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204">
        <v>64</v>
      </c>
      <c r="O13" s="204">
        <v>0</v>
      </c>
      <c r="P13" s="204">
        <v>0</v>
      </c>
      <c r="Q13" s="204">
        <v>0</v>
      </c>
      <c r="R13" s="204">
        <v>0</v>
      </c>
      <c r="S13" s="208">
        <v>0</v>
      </c>
      <c r="T13" s="87"/>
      <c r="U13" s="87"/>
      <c r="V13" s="87"/>
    </row>
    <row r="14" spans="1:22" ht="15.75" customHeight="1">
      <c r="A14" s="86" t="s">
        <v>8</v>
      </c>
      <c r="B14" s="25">
        <v>147</v>
      </c>
      <c r="C14" s="78">
        <f t="shared" si="2"/>
        <v>185</v>
      </c>
      <c r="D14" s="43">
        <v>3</v>
      </c>
      <c r="E14" s="43">
        <v>0</v>
      </c>
      <c r="F14" s="43">
        <v>3</v>
      </c>
      <c r="G14" s="43">
        <v>0</v>
      </c>
      <c r="H14" s="43">
        <v>1</v>
      </c>
      <c r="I14" s="43">
        <v>0</v>
      </c>
      <c r="J14" s="43">
        <v>1</v>
      </c>
      <c r="K14" s="43">
        <v>0</v>
      </c>
      <c r="L14" s="43">
        <v>0</v>
      </c>
      <c r="M14" s="43">
        <v>2</v>
      </c>
      <c r="N14" s="204">
        <v>175</v>
      </c>
      <c r="O14" s="204">
        <v>2</v>
      </c>
      <c r="P14" s="204">
        <v>0</v>
      </c>
      <c r="Q14" s="204">
        <v>0</v>
      </c>
      <c r="R14" s="204">
        <v>0</v>
      </c>
      <c r="S14" s="208">
        <v>0</v>
      </c>
      <c r="T14" s="87"/>
      <c r="U14" s="87"/>
      <c r="V14" s="87"/>
    </row>
    <row r="15" spans="1:22" ht="15.75" customHeight="1">
      <c r="A15" s="86" t="s">
        <v>9</v>
      </c>
      <c r="B15" s="25">
        <v>71</v>
      </c>
      <c r="C15" s="78">
        <f t="shared" si="2"/>
        <v>216</v>
      </c>
      <c r="D15" s="43">
        <v>6</v>
      </c>
      <c r="E15" s="43">
        <v>12</v>
      </c>
      <c r="F15" s="43">
        <v>17</v>
      </c>
      <c r="G15" s="43">
        <v>3</v>
      </c>
      <c r="H15" s="43">
        <v>0</v>
      </c>
      <c r="I15" s="43">
        <v>0</v>
      </c>
      <c r="J15" s="43">
        <v>17</v>
      </c>
      <c r="K15" s="43">
        <v>1</v>
      </c>
      <c r="L15" s="43">
        <v>5</v>
      </c>
      <c r="M15" s="43">
        <v>0</v>
      </c>
      <c r="N15" s="204">
        <v>155</v>
      </c>
      <c r="O15" s="204">
        <v>8</v>
      </c>
      <c r="P15" s="204">
        <v>0</v>
      </c>
      <c r="Q15" s="204">
        <v>0</v>
      </c>
      <c r="R15" s="204">
        <v>0</v>
      </c>
      <c r="S15" s="208">
        <v>0</v>
      </c>
      <c r="T15" s="87"/>
      <c r="U15" s="87"/>
      <c r="V15" s="87"/>
    </row>
    <row r="16" spans="1:22" ht="15.75" customHeight="1">
      <c r="A16" s="86" t="s">
        <v>10</v>
      </c>
      <c r="B16" s="25">
        <v>265</v>
      </c>
      <c r="C16" s="78">
        <f t="shared" si="2"/>
        <v>410</v>
      </c>
      <c r="D16" s="43">
        <v>10</v>
      </c>
      <c r="E16" s="43">
        <v>48</v>
      </c>
      <c r="F16" s="43">
        <v>24</v>
      </c>
      <c r="G16" s="43">
        <v>1</v>
      </c>
      <c r="H16" s="43">
        <v>1</v>
      </c>
      <c r="I16" s="43">
        <v>0</v>
      </c>
      <c r="J16" s="43">
        <v>5</v>
      </c>
      <c r="K16" s="43">
        <v>36</v>
      </c>
      <c r="L16" s="43">
        <v>3</v>
      </c>
      <c r="M16" s="43">
        <v>6</v>
      </c>
      <c r="N16" s="204">
        <v>276</v>
      </c>
      <c r="O16" s="204">
        <v>9</v>
      </c>
      <c r="P16" s="204">
        <v>1</v>
      </c>
      <c r="Q16" s="204">
        <v>0</v>
      </c>
      <c r="R16" s="204">
        <v>0</v>
      </c>
      <c r="S16" s="208">
        <v>1</v>
      </c>
      <c r="T16" s="87"/>
      <c r="U16" s="87"/>
      <c r="V16" s="87"/>
    </row>
    <row r="17" spans="1:22" ht="15.75" customHeight="1">
      <c r="A17" s="86" t="s">
        <v>11</v>
      </c>
      <c r="B17" s="25">
        <v>164</v>
      </c>
      <c r="C17" s="78">
        <f t="shared" si="2"/>
        <v>419</v>
      </c>
      <c r="D17" s="43">
        <v>6</v>
      </c>
      <c r="E17" s="43">
        <v>26</v>
      </c>
      <c r="F17" s="43">
        <v>2</v>
      </c>
      <c r="G17" s="43">
        <v>0</v>
      </c>
      <c r="H17" s="43">
        <v>0</v>
      </c>
      <c r="I17" s="43">
        <v>2</v>
      </c>
      <c r="J17" s="43">
        <v>1</v>
      </c>
      <c r="K17" s="43">
        <v>0</v>
      </c>
      <c r="L17" s="43">
        <v>0</v>
      </c>
      <c r="M17" s="43">
        <v>0</v>
      </c>
      <c r="N17" s="204">
        <v>382</v>
      </c>
      <c r="O17" s="204">
        <v>14</v>
      </c>
      <c r="P17" s="204">
        <v>0</v>
      </c>
      <c r="Q17" s="204">
        <v>0</v>
      </c>
      <c r="R17" s="204">
        <v>0</v>
      </c>
      <c r="S17" s="208">
        <v>1</v>
      </c>
      <c r="T17" s="87"/>
      <c r="U17" s="87"/>
      <c r="V17" s="87"/>
    </row>
    <row r="18" spans="1:22" ht="15.75" customHeight="1">
      <c r="A18" s="88" t="s">
        <v>12</v>
      </c>
      <c r="B18" s="27">
        <v>153</v>
      </c>
      <c r="C18" s="78">
        <f t="shared" si="2"/>
        <v>270</v>
      </c>
      <c r="D18" s="45">
        <v>13</v>
      </c>
      <c r="E18" s="45">
        <v>7</v>
      </c>
      <c r="F18" s="45">
        <v>3</v>
      </c>
      <c r="G18" s="45">
        <v>0</v>
      </c>
      <c r="H18" s="45">
        <v>0</v>
      </c>
      <c r="I18" s="45">
        <v>0</v>
      </c>
      <c r="J18" s="45">
        <v>2</v>
      </c>
      <c r="K18" s="45">
        <v>0</v>
      </c>
      <c r="L18" s="45">
        <v>1</v>
      </c>
      <c r="M18" s="45">
        <v>0</v>
      </c>
      <c r="N18" s="205">
        <v>244</v>
      </c>
      <c r="O18" s="205">
        <v>3</v>
      </c>
      <c r="P18" s="205">
        <v>1</v>
      </c>
      <c r="Q18" s="205">
        <v>0</v>
      </c>
      <c r="R18" s="205">
        <v>0</v>
      </c>
      <c r="S18" s="208">
        <v>0</v>
      </c>
      <c r="T18" s="87"/>
      <c r="U18" s="87"/>
      <c r="V18" s="87"/>
    </row>
    <row r="19" spans="3:19" ht="13.5" customHeight="1">
      <c r="C19" s="91"/>
      <c r="J19" s="92"/>
      <c r="K19" s="92"/>
      <c r="L19" s="92"/>
      <c r="M19" s="92"/>
      <c r="R19" s="92"/>
      <c r="S19" s="93" t="s">
        <v>85</v>
      </c>
    </row>
    <row r="20" ht="6.75" customHeight="1"/>
    <row r="21" ht="6.75" customHeight="1"/>
    <row r="22" spans="4:19" ht="13.5" customHeight="1">
      <c r="D22" s="72"/>
      <c r="E22" s="72"/>
      <c r="F22" s="72"/>
      <c r="G22" s="72"/>
      <c r="H22" s="73"/>
      <c r="I22" s="72"/>
      <c r="J22" s="72"/>
      <c r="K22" s="72"/>
      <c r="L22" s="72"/>
      <c r="M22" s="73"/>
      <c r="N22" s="72"/>
      <c r="O22" s="72"/>
      <c r="P22" s="72"/>
      <c r="Q22" s="72"/>
      <c r="R22" s="72"/>
      <c r="S22" s="94" t="str">
        <f>S3</f>
        <v>令和２年度</v>
      </c>
    </row>
    <row r="23" spans="1:19" ht="13.5" customHeight="1">
      <c r="A23" s="293" t="s">
        <v>74</v>
      </c>
      <c r="B23" s="294" t="s">
        <v>15</v>
      </c>
      <c r="C23" s="294"/>
      <c r="D23" s="295" t="s">
        <v>16</v>
      </c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7"/>
    </row>
    <row r="24" spans="1:30" ht="13.5" customHeight="1">
      <c r="A24" s="233"/>
      <c r="B24" s="267" t="s">
        <v>17</v>
      </c>
      <c r="C24" s="267" t="s">
        <v>18</v>
      </c>
      <c r="D24" s="264" t="s">
        <v>111</v>
      </c>
      <c r="E24" s="239" t="s">
        <v>20</v>
      </c>
      <c r="F24" s="239" t="s">
        <v>86</v>
      </c>
      <c r="G24" s="291" t="s">
        <v>21</v>
      </c>
      <c r="H24" s="263" t="s">
        <v>96</v>
      </c>
      <c r="I24" s="263" t="s">
        <v>112</v>
      </c>
      <c r="J24" s="239" t="s">
        <v>22</v>
      </c>
      <c r="K24" s="289" t="s">
        <v>88</v>
      </c>
      <c r="L24" s="239" t="s">
        <v>113</v>
      </c>
      <c r="M24" s="291" t="s">
        <v>114</v>
      </c>
      <c r="N24" s="239" t="s">
        <v>19</v>
      </c>
      <c r="O24" s="284" t="s">
        <v>68</v>
      </c>
      <c r="P24" s="285"/>
      <c r="Q24" s="285"/>
      <c r="R24" s="285"/>
      <c r="S24" s="286"/>
      <c r="AD24" s="70"/>
    </row>
    <row r="25" spans="1:31" ht="13.5" customHeight="1">
      <c r="A25" s="233"/>
      <c r="B25" s="267"/>
      <c r="C25" s="267"/>
      <c r="D25" s="264"/>
      <c r="E25" s="220"/>
      <c r="F25" s="220"/>
      <c r="G25" s="291"/>
      <c r="H25" s="264"/>
      <c r="I25" s="264"/>
      <c r="J25" s="220"/>
      <c r="K25" s="289"/>
      <c r="L25" s="220"/>
      <c r="M25" s="291"/>
      <c r="N25" s="220"/>
      <c r="O25" s="263" t="s">
        <v>87</v>
      </c>
      <c r="P25" s="263" t="s">
        <v>69</v>
      </c>
      <c r="Q25" s="287" t="s">
        <v>115</v>
      </c>
      <c r="R25" s="263" t="s">
        <v>70</v>
      </c>
      <c r="S25" s="288" t="s">
        <v>90</v>
      </c>
      <c r="AD25" s="70"/>
      <c r="AE25" s="70"/>
    </row>
    <row r="26" spans="1:31" ht="57" customHeight="1">
      <c r="A26" s="233"/>
      <c r="B26" s="267"/>
      <c r="C26" s="267"/>
      <c r="D26" s="265"/>
      <c r="E26" s="221"/>
      <c r="F26" s="221"/>
      <c r="G26" s="292"/>
      <c r="H26" s="265"/>
      <c r="I26" s="265"/>
      <c r="J26" s="221"/>
      <c r="K26" s="290"/>
      <c r="L26" s="221"/>
      <c r="M26" s="292"/>
      <c r="N26" s="221"/>
      <c r="O26" s="265"/>
      <c r="P26" s="265"/>
      <c r="Q26" s="265"/>
      <c r="R26" s="265"/>
      <c r="S26" s="238"/>
      <c r="AD26" s="70"/>
      <c r="AE26" s="70"/>
    </row>
    <row r="27" spans="1:20" ht="34.5" customHeight="1">
      <c r="A27" s="96" t="s">
        <v>78</v>
      </c>
      <c r="B27" s="97">
        <v>102</v>
      </c>
      <c r="C27" s="97">
        <f>SUM(D27:M27)</f>
        <v>137</v>
      </c>
      <c r="D27" s="84">
        <v>3</v>
      </c>
      <c r="E27" s="84">
        <v>62</v>
      </c>
      <c r="F27" s="84">
        <v>23</v>
      </c>
      <c r="G27" s="84">
        <v>1</v>
      </c>
      <c r="H27" s="84">
        <v>23</v>
      </c>
      <c r="I27" s="84">
        <v>11</v>
      </c>
      <c r="J27" s="84">
        <v>6</v>
      </c>
      <c r="K27" s="84">
        <v>7</v>
      </c>
      <c r="L27" s="84">
        <v>1</v>
      </c>
      <c r="M27" s="84">
        <v>0</v>
      </c>
      <c r="N27" s="84">
        <v>89</v>
      </c>
      <c r="O27" s="84">
        <v>26</v>
      </c>
      <c r="P27" s="84">
        <v>37</v>
      </c>
      <c r="Q27" s="84">
        <v>5</v>
      </c>
      <c r="R27" s="84">
        <v>2</v>
      </c>
      <c r="S27" s="84">
        <v>0</v>
      </c>
      <c r="T27" s="81"/>
    </row>
    <row r="28" spans="4:28" ht="13.5" customHeight="1">
      <c r="D28" s="283" t="s">
        <v>89</v>
      </c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98"/>
      <c r="U28" s="98"/>
      <c r="V28" s="98"/>
      <c r="W28" s="98"/>
      <c r="X28" s="98"/>
      <c r="Y28" s="98"/>
      <c r="Z28" s="98"/>
      <c r="AA28" s="98"/>
      <c r="AB28" s="98"/>
    </row>
    <row r="31" ht="13.5">
      <c r="Z31" s="99"/>
    </row>
  </sheetData>
  <sheetProtection/>
  <mergeCells count="45">
    <mergeCell ref="G5:G7"/>
    <mergeCell ref="H5:H7"/>
    <mergeCell ref="J5:J7"/>
    <mergeCell ref="K5:K7"/>
    <mergeCell ref="L5:L7"/>
    <mergeCell ref="M5:M7"/>
    <mergeCell ref="N5:N7"/>
    <mergeCell ref="A4:A7"/>
    <mergeCell ref="B4:C4"/>
    <mergeCell ref="D4:S4"/>
    <mergeCell ref="B5:B7"/>
    <mergeCell ref="C5:C7"/>
    <mergeCell ref="D5:D7"/>
    <mergeCell ref="E5:E7"/>
    <mergeCell ref="F5:F7"/>
    <mergeCell ref="F24:F26"/>
    <mergeCell ref="G24:G26"/>
    <mergeCell ref="H24:H26"/>
    <mergeCell ref="O5:S5"/>
    <mergeCell ref="O6:O7"/>
    <mergeCell ref="P6:P7"/>
    <mergeCell ref="Q6:Q7"/>
    <mergeCell ref="R6:R7"/>
    <mergeCell ref="S6:S7"/>
    <mergeCell ref="I5:I7"/>
    <mergeCell ref="L24:L26"/>
    <mergeCell ref="M24:M26"/>
    <mergeCell ref="N24:N26"/>
    <mergeCell ref="A23:A26"/>
    <mergeCell ref="B23:C23"/>
    <mergeCell ref="D23:S23"/>
    <mergeCell ref="B24:B26"/>
    <mergeCell ref="C24:C26"/>
    <mergeCell ref="D24:D26"/>
    <mergeCell ref="E24:E26"/>
    <mergeCell ref="D28:S28"/>
    <mergeCell ref="O24:S24"/>
    <mergeCell ref="O25:O26"/>
    <mergeCell ref="P25:P26"/>
    <mergeCell ref="Q25:Q26"/>
    <mergeCell ref="R25:R26"/>
    <mergeCell ref="S25:S26"/>
    <mergeCell ref="I24:I26"/>
    <mergeCell ref="J24:J26"/>
    <mergeCell ref="K24:K26"/>
  </mergeCells>
  <printOptions horizontalCentered="1"/>
  <pageMargins left="0.5118110236220472" right="0.5118110236220472" top="0.7874015748031497" bottom="0.7874015748031497" header="0.3937007874015748" footer="0.1968503937007874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8"/>
  <sheetViews>
    <sheetView zoomScaleSheetLayoutView="130" zoomScalePageLayoutView="0" workbookViewId="0" topLeftCell="A1">
      <selection activeCell="E8" sqref="E8"/>
    </sheetView>
  </sheetViews>
  <sheetFormatPr defaultColWidth="9.00390625" defaultRowHeight="13.5"/>
  <cols>
    <col min="1" max="1" width="6.625" style="69" customWidth="1"/>
    <col min="2" max="2" width="5.50390625" style="69" customWidth="1"/>
    <col min="3" max="3" width="5.75390625" style="69" customWidth="1"/>
    <col min="4" max="19" width="4.375" style="69" customWidth="1"/>
    <col min="20" max="35" width="9.00390625" style="70" customWidth="1"/>
    <col min="36" max="16384" width="9.00390625" style="69" customWidth="1"/>
  </cols>
  <sheetData>
    <row r="1" spans="1:4" ht="18.75" customHeight="1">
      <c r="A1" s="71" t="s">
        <v>71</v>
      </c>
      <c r="B1" s="68"/>
      <c r="C1" s="68"/>
      <c r="D1" s="68"/>
    </row>
    <row r="2" spans="12:19" ht="13.5" customHeight="1">
      <c r="L2" s="100"/>
      <c r="M2" s="100"/>
      <c r="N2" s="100"/>
      <c r="P2" s="73"/>
      <c r="Q2" s="73"/>
      <c r="R2" s="73"/>
      <c r="S2" s="100" t="str">
        <f>'[1]1 精神障がい者把握数'!U4</f>
        <v>令和2年度末時点</v>
      </c>
    </row>
    <row r="3" spans="1:35" s="75" customFormat="1" ht="13.5" customHeight="1">
      <c r="A3" s="304" t="s">
        <v>14</v>
      </c>
      <c r="B3" s="294" t="s">
        <v>15</v>
      </c>
      <c r="C3" s="294"/>
      <c r="D3" s="295" t="s">
        <v>16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7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spans="1:35" s="75" customFormat="1" ht="13.5" customHeight="1">
      <c r="A4" s="305"/>
      <c r="B4" s="267" t="s">
        <v>17</v>
      </c>
      <c r="C4" s="267" t="s">
        <v>18</v>
      </c>
      <c r="D4" s="264" t="s">
        <v>111</v>
      </c>
      <c r="E4" s="263" t="s">
        <v>20</v>
      </c>
      <c r="F4" s="239" t="s">
        <v>148</v>
      </c>
      <c r="G4" s="291" t="s">
        <v>21</v>
      </c>
      <c r="H4" s="263" t="s">
        <v>149</v>
      </c>
      <c r="I4" s="263" t="s">
        <v>112</v>
      </c>
      <c r="J4" s="239" t="s">
        <v>22</v>
      </c>
      <c r="K4" s="289" t="s">
        <v>150</v>
      </c>
      <c r="L4" s="239" t="s">
        <v>113</v>
      </c>
      <c r="M4" s="239" t="s">
        <v>151</v>
      </c>
      <c r="N4" s="291" t="s">
        <v>19</v>
      </c>
      <c r="O4" s="284" t="s">
        <v>68</v>
      </c>
      <c r="P4" s="285"/>
      <c r="Q4" s="285"/>
      <c r="R4" s="285"/>
      <c r="S4" s="286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</row>
    <row r="5" spans="1:35" s="75" customFormat="1" ht="13.5" customHeight="1">
      <c r="A5" s="305"/>
      <c r="B5" s="267"/>
      <c r="C5" s="267"/>
      <c r="D5" s="264"/>
      <c r="E5" s="264"/>
      <c r="F5" s="220"/>
      <c r="G5" s="291"/>
      <c r="H5" s="264"/>
      <c r="I5" s="264"/>
      <c r="J5" s="220"/>
      <c r="K5" s="289"/>
      <c r="L5" s="220"/>
      <c r="M5" s="220"/>
      <c r="N5" s="291"/>
      <c r="O5" s="239" t="s">
        <v>87</v>
      </c>
      <c r="P5" s="298" t="s">
        <v>69</v>
      </c>
      <c r="Q5" s="299" t="s">
        <v>115</v>
      </c>
      <c r="R5" s="239" t="s">
        <v>70</v>
      </c>
      <c r="S5" s="300" t="s">
        <v>90</v>
      </c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</row>
    <row r="6" spans="1:35" s="75" customFormat="1" ht="57" customHeight="1">
      <c r="A6" s="305"/>
      <c r="B6" s="267"/>
      <c r="C6" s="267"/>
      <c r="D6" s="265"/>
      <c r="E6" s="265"/>
      <c r="F6" s="221"/>
      <c r="G6" s="292"/>
      <c r="H6" s="265"/>
      <c r="I6" s="265"/>
      <c r="J6" s="221"/>
      <c r="K6" s="290"/>
      <c r="L6" s="221"/>
      <c r="M6" s="221"/>
      <c r="N6" s="292"/>
      <c r="O6" s="221"/>
      <c r="P6" s="292"/>
      <c r="Q6" s="221"/>
      <c r="R6" s="221"/>
      <c r="S6" s="301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</row>
    <row r="7" spans="1:19" ht="15.75" customHeight="1">
      <c r="A7" s="171" t="s">
        <v>1</v>
      </c>
      <c r="B7" s="102">
        <f>SUM(B8:B17)</f>
        <v>799</v>
      </c>
      <c r="C7" s="102">
        <f>SUM(C8:C17)</f>
        <v>1329</v>
      </c>
      <c r="D7" s="79">
        <f>SUM(D8:D17)</f>
        <v>38</v>
      </c>
      <c r="E7" s="79">
        <f>SUM(E8:E17)</f>
        <v>220</v>
      </c>
      <c r="F7" s="79">
        <f aca="true" t="shared" si="0" ref="F7:S7">SUM(F8:F17)</f>
        <v>23</v>
      </c>
      <c r="G7" s="79">
        <f t="shared" si="0"/>
        <v>8</v>
      </c>
      <c r="H7" s="79">
        <f t="shared" si="0"/>
        <v>0</v>
      </c>
      <c r="I7" s="79">
        <f t="shared" si="0"/>
        <v>0</v>
      </c>
      <c r="J7" s="79">
        <f>SUM(J8:J17)</f>
        <v>4</v>
      </c>
      <c r="K7" s="79">
        <f>SUM(K8:K17)</f>
        <v>21</v>
      </c>
      <c r="L7" s="79">
        <f t="shared" si="0"/>
        <v>8</v>
      </c>
      <c r="M7" s="79">
        <f t="shared" si="0"/>
        <v>7</v>
      </c>
      <c r="N7" s="79">
        <f t="shared" si="0"/>
        <v>1000</v>
      </c>
      <c r="O7" s="79">
        <f t="shared" si="0"/>
        <v>17</v>
      </c>
      <c r="P7" s="79">
        <f t="shared" si="0"/>
        <v>13</v>
      </c>
      <c r="Q7" s="79">
        <f>SUM(Q8:Q17)</f>
        <v>0</v>
      </c>
      <c r="R7" s="79">
        <f t="shared" si="0"/>
        <v>0</v>
      </c>
      <c r="S7" s="80">
        <f t="shared" si="0"/>
        <v>1</v>
      </c>
    </row>
    <row r="8" spans="1:28" ht="15.75" customHeight="1">
      <c r="A8" s="175" t="s">
        <v>3</v>
      </c>
      <c r="B8" s="83">
        <v>35</v>
      </c>
      <c r="C8" s="83">
        <f>SUM(D8:N8)</f>
        <v>70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70</v>
      </c>
      <c r="O8" s="103">
        <v>0</v>
      </c>
      <c r="P8" s="103">
        <v>6</v>
      </c>
      <c r="Q8" s="103">
        <v>0</v>
      </c>
      <c r="R8" s="103">
        <v>0</v>
      </c>
      <c r="S8" s="210">
        <v>0</v>
      </c>
      <c r="T8" s="87"/>
      <c r="U8" s="87"/>
      <c r="V8" s="87"/>
      <c r="W8" s="87"/>
      <c r="X8" s="87"/>
      <c r="Y8" s="87"/>
      <c r="Z8" s="87"/>
      <c r="AA8" s="87"/>
      <c r="AB8" s="87"/>
    </row>
    <row r="9" spans="1:28" ht="15.75" customHeight="1">
      <c r="A9" s="179" t="s">
        <v>4</v>
      </c>
      <c r="B9" s="78">
        <v>117</v>
      </c>
      <c r="C9" s="83">
        <f aca="true" t="shared" si="1" ref="C9:C17">SUM(D9:N9)</f>
        <v>226</v>
      </c>
      <c r="D9" s="84">
        <v>6</v>
      </c>
      <c r="E9" s="84">
        <v>68</v>
      </c>
      <c r="F9" s="84">
        <v>1</v>
      </c>
      <c r="G9" s="84">
        <v>5</v>
      </c>
      <c r="H9" s="84">
        <v>0</v>
      </c>
      <c r="I9" s="84">
        <v>0</v>
      </c>
      <c r="J9" s="84">
        <v>2</v>
      </c>
      <c r="K9" s="84">
        <v>6</v>
      </c>
      <c r="L9" s="84">
        <v>1</v>
      </c>
      <c r="M9" s="84">
        <v>4</v>
      </c>
      <c r="N9" s="84">
        <v>133</v>
      </c>
      <c r="O9" s="84">
        <v>2</v>
      </c>
      <c r="P9" s="84">
        <v>2</v>
      </c>
      <c r="Q9" s="84">
        <v>0</v>
      </c>
      <c r="R9" s="84">
        <v>0</v>
      </c>
      <c r="S9" s="178">
        <v>0</v>
      </c>
      <c r="T9" s="87"/>
      <c r="U9" s="87"/>
      <c r="V9" s="87"/>
      <c r="W9" s="87"/>
      <c r="X9" s="87"/>
      <c r="Y9" s="87"/>
      <c r="Z9" s="87"/>
      <c r="AA9" s="87"/>
      <c r="AB9" s="87"/>
    </row>
    <row r="10" spans="1:28" ht="15.75" customHeight="1">
      <c r="A10" s="179" t="s">
        <v>5</v>
      </c>
      <c r="B10" s="78">
        <v>126</v>
      </c>
      <c r="C10" s="83">
        <f t="shared" si="1"/>
        <v>126</v>
      </c>
      <c r="D10" s="84">
        <v>0</v>
      </c>
      <c r="E10" s="84">
        <v>0</v>
      </c>
      <c r="F10" s="84">
        <v>1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125</v>
      </c>
      <c r="O10" s="84">
        <v>0</v>
      </c>
      <c r="P10" s="84">
        <v>1</v>
      </c>
      <c r="Q10" s="84">
        <v>0</v>
      </c>
      <c r="R10" s="84">
        <v>0</v>
      </c>
      <c r="S10" s="178">
        <v>0</v>
      </c>
      <c r="T10" s="87"/>
      <c r="U10" s="87"/>
      <c r="V10" s="87"/>
      <c r="W10" s="87"/>
      <c r="X10" s="87"/>
      <c r="Y10" s="87"/>
      <c r="Z10" s="87"/>
      <c r="AA10" s="87"/>
      <c r="AB10" s="87"/>
    </row>
    <row r="11" spans="1:28" ht="15.75" customHeight="1">
      <c r="A11" s="179" t="s">
        <v>6</v>
      </c>
      <c r="B11" s="78">
        <v>12</v>
      </c>
      <c r="C11" s="83">
        <f>SUM(D11:N11)</f>
        <v>27</v>
      </c>
      <c r="D11" s="84">
        <v>1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6</v>
      </c>
      <c r="M11" s="84">
        <v>0</v>
      </c>
      <c r="N11" s="84">
        <v>20</v>
      </c>
      <c r="O11" s="84">
        <v>0</v>
      </c>
      <c r="P11" s="84">
        <v>1</v>
      </c>
      <c r="Q11" s="84">
        <v>0</v>
      </c>
      <c r="R11" s="84">
        <v>0</v>
      </c>
      <c r="S11" s="178">
        <v>0</v>
      </c>
      <c r="T11" s="87"/>
      <c r="U11" s="87"/>
      <c r="V11" s="87"/>
      <c r="W11" s="87"/>
      <c r="X11" s="87"/>
      <c r="Y11" s="87"/>
      <c r="Z11" s="87"/>
      <c r="AA11" s="87"/>
      <c r="AB11" s="87"/>
    </row>
    <row r="12" spans="1:28" ht="15.75" customHeight="1">
      <c r="A12" s="179" t="s">
        <v>7</v>
      </c>
      <c r="B12" s="78">
        <v>128</v>
      </c>
      <c r="C12" s="83">
        <f t="shared" si="1"/>
        <v>155</v>
      </c>
      <c r="D12" s="84">
        <v>1</v>
      </c>
      <c r="E12" s="84">
        <v>125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1</v>
      </c>
      <c r="M12" s="84">
        <v>0</v>
      </c>
      <c r="N12" s="84">
        <v>28</v>
      </c>
      <c r="O12" s="84">
        <v>0</v>
      </c>
      <c r="P12" s="84">
        <v>0</v>
      </c>
      <c r="Q12" s="84">
        <v>0</v>
      </c>
      <c r="R12" s="84">
        <v>0</v>
      </c>
      <c r="S12" s="178">
        <v>0</v>
      </c>
      <c r="T12" s="87"/>
      <c r="U12" s="87"/>
      <c r="V12" s="87"/>
      <c r="W12" s="87"/>
      <c r="X12" s="87"/>
      <c r="Y12" s="87"/>
      <c r="Z12" s="87"/>
      <c r="AA12" s="87"/>
      <c r="AB12" s="87"/>
    </row>
    <row r="13" spans="1:28" ht="15.75" customHeight="1">
      <c r="A13" s="179" t="s">
        <v>8</v>
      </c>
      <c r="B13" s="78">
        <v>104</v>
      </c>
      <c r="C13" s="83">
        <f t="shared" si="1"/>
        <v>137</v>
      </c>
      <c r="D13" s="84">
        <v>9</v>
      </c>
      <c r="E13" s="84">
        <v>0</v>
      </c>
      <c r="F13" s="84">
        <v>3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1</v>
      </c>
      <c r="N13" s="84">
        <v>124</v>
      </c>
      <c r="O13" s="84">
        <v>4</v>
      </c>
      <c r="P13" s="84">
        <v>0</v>
      </c>
      <c r="Q13" s="84">
        <v>0</v>
      </c>
      <c r="R13" s="84">
        <v>0</v>
      </c>
      <c r="S13" s="178">
        <v>0</v>
      </c>
      <c r="T13" s="87"/>
      <c r="U13" s="87"/>
      <c r="V13" s="87"/>
      <c r="W13" s="87"/>
      <c r="X13" s="87"/>
      <c r="Y13" s="87"/>
      <c r="Z13" s="87"/>
      <c r="AA13" s="87"/>
      <c r="AB13" s="87"/>
    </row>
    <row r="14" spans="1:28" ht="15.75" customHeight="1">
      <c r="A14" s="179" t="s">
        <v>9</v>
      </c>
      <c r="B14" s="78">
        <v>23</v>
      </c>
      <c r="C14" s="83">
        <f t="shared" si="1"/>
        <v>81</v>
      </c>
      <c r="D14" s="84">
        <v>5</v>
      </c>
      <c r="E14" s="84">
        <v>0</v>
      </c>
      <c r="F14" s="84">
        <v>3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73</v>
      </c>
      <c r="O14" s="84">
        <v>0</v>
      </c>
      <c r="P14" s="84">
        <v>0</v>
      </c>
      <c r="Q14" s="84">
        <v>0</v>
      </c>
      <c r="R14" s="84">
        <v>0</v>
      </c>
      <c r="S14" s="178">
        <v>0</v>
      </c>
      <c r="T14" s="87"/>
      <c r="U14" s="87"/>
      <c r="V14" s="87"/>
      <c r="W14" s="87"/>
      <c r="X14" s="87"/>
      <c r="Y14" s="87"/>
      <c r="Z14" s="87"/>
      <c r="AA14" s="87"/>
      <c r="AB14" s="87"/>
    </row>
    <row r="15" spans="1:28" ht="15.75" customHeight="1">
      <c r="A15" s="179" t="s">
        <v>10</v>
      </c>
      <c r="B15" s="78">
        <v>133</v>
      </c>
      <c r="C15" s="83">
        <f t="shared" si="1"/>
        <v>201</v>
      </c>
      <c r="D15" s="84">
        <v>7</v>
      </c>
      <c r="E15" s="84">
        <v>12</v>
      </c>
      <c r="F15" s="84">
        <v>13</v>
      </c>
      <c r="G15" s="84">
        <v>3</v>
      </c>
      <c r="H15" s="84">
        <v>0</v>
      </c>
      <c r="I15" s="84">
        <v>0</v>
      </c>
      <c r="J15" s="84">
        <v>1</v>
      </c>
      <c r="K15" s="84">
        <v>15</v>
      </c>
      <c r="L15" s="84">
        <v>0</v>
      </c>
      <c r="M15" s="84">
        <v>2</v>
      </c>
      <c r="N15" s="84">
        <v>148</v>
      </c>
      <c r="O15" s="84">
        <v>5</v>
      </c>
      <c r="P15" s="84">
        <v>3</v>
      </c>
      <c r="Q15" s="84">
        <v>0</v>
      </c>
      <c r="R15" s="84">
        <v>0</v>
      </c>
      <c r="S15" s="178">
        <v>0</v>
      </c>
      <c r="T15" s="87"/>
      <c r="U15" s="87"/>
      <c r="V15" s="87"/>
      <c r="W15" s="87"/>
      <c r="X15" s="87"/>
      <c r="Y15" s="87"/>
      <c r="Z15" s="87"/>
      <c r="AA15" s="87"/>
      <c r="AB15" s="87"/>
    </row>
    <row r="16" spans="1:28" ht="15.75" customHeight="1">
      <c r="A16" s="179" t="s">
        <v>11</v>
      </c>
      <c r="B16" s="78">
        <v>89</v>
      </c>
      <c r="C16" s="83">
        <f t="shared" si="1"/>
        <v>236</v>
      </c>
      <c r="D16" s="84">
        <v>9</v>
      </c>
      <c r="E16" s="84">
        <v>14</v>
      </c>
      <c r="F16" s="84">
        <v>2</v>
      </c>
      <c r="G16" s="84">
        <v>0</v>
      </c>
      <c r="H16" s="84">
        <v>0</v>
      </c>
      <c r="I16" s="84">
        <v>0</v>
      </c>
      <c r="J16" s="84">
        <v>1</v>
      </c>
      <c r="K16" s="84">
        <v>0</v>
      </c>
      <c r="L16" s="84">
        <v>0</v>
      </c>
      <c r="M16" s="84">
        <v>0</v>
      </c>
      <c r="N16" s="84">
        <v>210</v>
      </c>
      <c r="O16" s="84">
        <v>5</v>
      </c>
      <c r="P16" s="84">
        <v>0</v>
      </c>
      <c r="Q16" s="84">
        <v>0</v>
      </c>
      <c r="R16" s="84">
        <v>0</v>
      </c>
      <c r="S16" s="178">
        <v>0</v>
      </c>
      <c r="T16" s="87"/>
      <c r="U16" s="87"/>
      <c r="V16" s="87"/>
      <c r="W16" s="87"/>
      <c r="X16" s="87"/>
      <c r="Y16" s="87"/>
      <c r="Z16" s="87"/>
      <c r="AA16" s="87"/>
      <c r="AB16" s="87"/>
    </row>
    <row r="17" spans="1:28" ht="15.75" customHeight="1">
      <c r="A17" s="185" t="s">
        <v>12</v>
      </c>
      <c r="B17" s="89">
        <v>32</v>
      </c>
      <c r="C17" s="105">
        <f t="shared" si="1"/>
        <v>70</v>
      </c>
      <c r="D17" s="90">
        <v>0</v>
      </c>
      <c r="E17" s="90">
        <v>1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69</v>
      </c>
      <c r="O17" s="90">
        <v>1</v>
      </c>
      <c r="P17" s="90">
        <v>0</v>
      </c>
      <c r="Q17" s="90">
        <v>0</v>
      </c>
      <c r="R17" s="90">
        <v>0</v>
      </c>
      <c r="S17" s="188">
        <v>1</v>
      </c>
      <c r="T17" s="87"/>
      <c r="U17" s="87"/>
      <c r="V17" s="87"/>
      <c r="W17" s="87"/>
      <c r="X17" s="87"/>
      <c r="Y17" s="87"/>
      <c r="Z17" s="87"/>
      <c r="AA17" s="87"/>
      <c r="AB17" s="87"/>
    </row>
    <row r="18" spans="16:19" ht="13.5" customHeight="1">
      <c r="P18" s="92"/>
      <c r="Q18" s="92"/>
      <c r="R18" s="92"/>
      <c r="S18" s="92" t="s">
        <v>85</v>
      </c>
    </row>
  </sheetData>
  <sheetProtection/>
  <mergeCells count="22">
    <mergeCell ref="A3:A6"/>
    <mergeCell ref="B3:C3"/>
    <mergeCell ref="D3:S3"/>
    <mergeCell ref="B4:B6"/>
    <mergeCell ref="C4:C6"/>
    <mergeCell ref="D4:D6"/>
    <mergeCell ref="E4:E6"/>
    <mergeCell ref="F4:F6"/>
    <mergeCell ref="G4:G6"/>
    <mergeCell ref="H4:H6"/>
    <mergeCell ref="J4:J6"/>
    <mergeCell ref="K4:K6"/>
    <mergeCell ref="L4:L6"/>
    <mergeCell ref="I4:I6"/>
    <mergeCell ref="M4:M6"/>
    <mergeCell ref="N4:N6"/>
    <mergeCell ref="O4:S4"/>
    <mergeCell ref="Q5:Q6"/>
    <mergeCell ref="R5:R6"/>
    <mergeCell ref="S5:S6"/>
    <mergeCell ref="O5:O6"/>
    <mergeCell ref="P5:P6"/>
  </mergeCells>
  <printOptions/>
  <pageMargins left="0.5118110236220472" right="0.3937007874015748" top="0.7874015748031497" bottom="0.7874015748031497" header="0.3937007874015748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27"/>
  <sheetViews>
    <sheetView tabSelected="1" zoomScaleSheetLayoutView="100" workbookViewId="0" topLeftCell="A1">
      <selection activeCell="J8" sqref="J8"/>
    </sheetView>
  </sheetViews>
  <sheetFormatPr defaultColWidth="9.00390625" defaultRowHeight="13.5"/>
  <cols>
    <col min="1" max="1" width="6.25390625" style="69" customWidth="1"/>
    <col min="2" max="2" width="5.625" style="69" customWidth="1"/>
    <col min="3" max="3" width="7.625" style="69" customWidth="1"/>
    <col min="4" max="10" width="4.375" style="69" customWidth="1"/>
    <col min="11" max="11" width="5.50390625" style="69" customWidth="1"/>
    <col min="12" max="13" width="4.375" style="69" customWidth="1"/>
    <col min="14" max="14" width="5.375" style="69" customWidth="1"/>
    <col min="15" max="19" width="4.375" style="69" customWidth="1"/>
    <col min="20" max="35" width="9.00390625" style="70" customWidth="1"/>
    <col min="36" max="16384" width="9.00390625" style="69" customWidth="1"/>
  </cols>
  <sheetData>
    <row r="1" spans="1:20" ht="18.75" customHeight="1">
      <c r="A1" s="71" t="s">
        <v>72</v>
      </c>
      <c r="B1" s="68"/>
      <c r="C1" s="68"/>
      <c r="D1" s="68"/>
      <c r="T1" s="69"/>
    </row>
    <row r="2" spans="12:19" ht="13.5" customHeight="1">
      <c r="L2" s="100"/>
      <c r="M2" s="100"/>
      <c r="N2" s="100"/>
      <c r="P2" s="73"/>
      <c r="Q2" s="73"/>
      <c r="R2" s="73"/>
      <c r="S2" s="100" t="s">
        <v>108</v>
      </c>
    </row>
    <row r="3" spans="1:35" s="75" customFormat="1" ht="13.5" customHeight="1">
      <c r="A3" s="304" t="s">
        <v>14</v>
      </c>
      <c r="B3" s="294" t="s">
        <v>15</v>
      </c>
      <c r="C3" s="294"/>
      <c r="D3" s="295" t="s">
        <v>16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7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spans="1:35" s="75" customFormat="1" ht="13.5" customHeight="1">
      <c r="A4" s="305"/>
      <c r="B4" s="267" t="s">
        <v>17</v>
      </c>
      <c r="C4" s="267" t="s">
        <v>18</v>
      </c>
      <c r="D4" s="264" t="s">
        <v>111</v>
      </c>
      <c r="E4" s="263" t="s">
        <v>20</v>
      </c>
      <c r="F4" s="239" t="s">
        <v>152</v>
      </c>
      <c r="G4" s="291" t="s">
        <v>21</v>
      </c>
      <c r="H4" s="263" t="s">
        <v>153</v>
      </c>
      <c r="I4" s="263" t="s">
        <v>154</v>
      </c>
      <c r="J4" s="239" t="s">
        <v>22</v>
      </c>
      <c r="K4" s="289" t="s">
        <v>155</v>
      </c>
      <c r="L4" s="239" t="s">
        <v>113</v>
      </c>
      <c r="M4" s="239" t="s">
        <v>151</v>
      </c>
      <c r="N4" s="291" t="s">
        <v>19</v>
      </c>
      <c r="O4" s="284" t="s">
        <v>68</v>
      </c>
      <c r="P4" s="285"/>
      <c r="Q4" s="285"/>
      <c r="R4" s="285"/>
      <c r="S4" s="286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</row>
    <row r="5" spans="1:35" s="75" customFormat="1" ht="13.5" customHeight="1">
      <c r="A5" s="305"/>
      <c r="B5" s="267"/>
      <c r="C5" s="267"/>
      <c r="D5" s="264"/>
      <c r="E5" s="264"/>
      <c r="F5" s="220"/>
      <c r="G5" s="291"/>
      <c r="H5" s="264"/>
      <c r="I5" s="264"/>
      <c r="J5" s="220"/>
      <c r="K5" s="289"/>
      <c r="L5" s="220"/>
      <c r="M5" s="220"/>
      <c r="N5" s="291"/>
      <c r="O5" s="239" t="s">
        <v>156</v>
      </c>
      <c r="P5" s="298" t="s">
        <v>69</v>
      </c>
      <c r="Q5" s="299" t="s">
        <v>115</v>
      </c>
      <c r="R5" s="239" t="s">
        <v>70</v>
      </c>
      <c r="S5" s="300" t="s">
        <v>90</v>
      </c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</row>
    <row r="6" spans="1:35" s="75" customFormat="1" ht="57" customHeight="1">
      <c r="A6" s="305"/>
      <c r="B6" s="267"/>
      <c r="C6" s="267"/>
      <c r="D6" s="265"/>
      <c r="E6" s="265"/>
      <c r="F6" s="221"/>
      <c r="G6" s="292"/>
      <c r="H6" s="265"/>
      <c r="I6" s="265"/>
      <c r="J6" s="221"/>
      <c r="K6" s="290"/>
      <c r="L6" s="221"/>
      <c r="M6" s="221"/>
      <c r="N6" s="292"/>
      <c r="O6" s="221"/>
      <c r="P6" s="292"/>
      <c r="Q6" s="221"/>
      <c r="R6" s="221"/>
      <c r="S6" s="292"/>
      <c r="T6" s="101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</row>
    <row r="7" spans="1:20" ht="15.75" customHeight="1">
      <c r="A7" s="209" t="s">
        <v>1</v>
      </c>
      <c r="B7" s="102">
        <f>SUM(B8:B17)</f>
        <v>4405</v>
      </c>
      <c r="C7" s="102">
        <f>SUM(C8:C17)</f>
        <v>11991</v>
      </c>
      <c r="D7" s="79">
        <f aca="true" t="shared" si="0" ref="D7:R7">SUM(D8:D17)</f>
        <v>236</v>
      </c>
      <c r="E7" s="79">
        <f t="shared" si="0"/>
        <v>478</v>
      </c>
      <c r="F7" s="79">
        <f t="shared" si="0"/>
        <v>171</v>
      </c>
      <c r="G7" s="79">
        <f t="shared" si="0"/>
        <v>20</v>
      </c>
      <c r="H7" s="79">
        <f t="shared" si="0"/>
        <v>8</v>
      </c>
      <c r="I7" s="79">
        <f t="shared" si="0"/>
        <v>1</v>
      </c>
      <c r="J7" s="79">
        <f>SUM(J8:J17)</f>
        <v>66</v>
      </c>
      <c r="K7" s="79">
        <f t="shared" si="0"/>
        <v>159</v>
      </c>
      <c r="L7" s="79">
        <f t="shared" si="0"/>
        <v>29</v>
      </c>
      <c r="M7" s="79">
        <f t="shared" si="0"/>
        <v>12</v>
      </c>
      <c r="N7" s="79">
        <f t="shared" si="0"/>
        <v>10811</v>
      </c>
      <c r="O7" s="79">
        <f t="shared" si="0"/>
        <v>122</v>
      </c>
      <c r="P7" s="79">
        <f>SUM(P8:P17)</f>
        <v>101</v>
      </c>
      <c r="Q7" s="79">
        <f t="shared" si="0"/>
        <v>2</v>
      </c>
      <c r="R7" s="79">
        <f t="shared" si="0"/>
        <v>0</v>
      </c>
      <c r="S7" s="211">
        <f>SUM(S8:S17)</f>
        <v>6</v>
      </c>
      <c r="T7" s="81"/>
    </row>
    <row r="8" spans="1:28" ht="15.75" customHeight="1">
      <c r="A8" s="175" t="s">
        <v>3</v>
      </c>
      <c r="B8" s="83">
        <v>286</v>
      </c>
      <c r="C8" s="83">
        <f>SUM(D8:N8)</f>
        <v>679</v>
      </c>
      <c r="D8" s="103">
        <v>0</v>
      </c>
      <c r="E8" s="103">
        <v>0</v>
      </c>
      <c r="F8" s="103">
        <v>7</v>
      </c>
      <c r="G8" s="103">
        <v>0</v>
      </c>
      <c r="H8" s="103">
        <v>0</v>
      </c>
      <c r="I8" s="212">
        <v>0</v>
      </c>
      <c r="J8" s="103">
        <v>3</v>
      </c>
      <c r="K8" s="103">
        <v>3</v>
      </c>
      <c r="L8" s="103">
        <v>2</v>
      </c>
      <c r="M8" s="103">
        <v>0</v>
      </c>
      <c r="N8" s="103">
        <v>664</v>
      </c>
      <c r="O8" s="103">
        <v>2</v>
      </c>
      <c r="P8" s="103">
        <v>52</v>
      </c>
      <c r="Q8" s="103">
        <v>0</v>
      </c>
      <c r="R8" s="103">
        <v>0</v>
      </c>
      <c r="S8" s="213">
        <v>0</v>
      </c>
      <c r="T8" s="104"/>
      <c r="U8" s="87"/>
      <c r="V8" s="87"/>
      <c r="W8" s="87"/>
      <c r="X8" s="87"/>
      <c r="Y8" s="87"/>
      <c r="Z8" s="87"/>
      <c r="AA8" s="87"/>
      <c r="AB8" s="87"/>
    </row>
    <row r="9" spans="1:28" ht="15.75" customHeight="1">
      <c r="A9" s="179" t="s">
        <v>4</v>
      </c>
      <c r="B9" s="78">
        <v>311</v>
      </c>
      <c r="C9" s="83">
        <f aca="true" t="shared" si="1" ref="C9:C17">SUM(D9:N9)</f>
        <v>486</v>
      </c>
      <c r="D9" s="84">
        <v>10</v>
      </c>
      <c r="E9" s="84">
        <v>80</v>
      </c>
      <c r="F9" s="84">
        <v>3</v>
      </c>
      <c r="G9" s="84">
        <v>4</v>
      </c>
      <c r="H9" s="84">
        <v>3</v>
      </c>
      <c r="I9" s="85">
        <v>0</v>
      </c>
      <c r="J9" s="84">
        <v>2</v>
      </c>
      <c r="K9" s="84">
        <v>35</v>
      </c>
      <c r="L9" s="84">
        <v>0</v>
      </c>
      <c r="M9" s="84">
        <v>2</v>
      </c>
      <c r="N9" s="84">
        <v>347</v>
      </c>
      <c r="O9" s="84">
        <v>10</v>
      </c>
      <c r="P9" s="84">
        <v>8</v>
      </c>
      <c r="Q9" s="84">
        <v>0</v>
      </c>
      <c r="R9" s="84">
        <v>0</v>
      </c>
      <c r="S9" s="214">
        <v>0</v>
      </c>
      <c r="T9" s="104"/>
      <c r="U9" s="87"/>
      <c r="V9" s="87"/>
      <c r="W9" s="87"/>
      <c r="X9" s="87"/>
      <c r="Y9" s="87"/>
      <c r="Z9" s="87"/>
      <c r="AA9" s="87"/>
      <c r="AB9" s="87"/>
    </row>
    <row r="10" spans="1:28" ht="15.75" customHeight="1">
      <c r="A10" s="179" t="s">
        <v>5</v>
      </c>
      <c r="B10" s="78">
        <v>647</v>
      </c>
      <c r="C10" s="83">
        <f>SUM(D10:N10)</f>
        <v>668</v>
      </c>
      <c r="D10" s="84">
        <v>1</v>
      </c>
      <c r="E10" s="84">
        <v>0</v>
      </c>
      <c r="F10" s="84">
        <v>4</v>
      </c>
      <c r="G10" s="84">
        <v>0</v>
      </c>
      <c r="H10" s="84">
        <v>0</v>
      </c>
      <c r="I10" s="85">
        <v>0</v>
      </c>
      <c r="J10" s="84">
        <v>0</v>
      </c>
      <c r="K10" s="84">
        <v>0</v>
      </c>
      <c r="L10" s="84">
        <v>0</v>
      </c>
      <c r="M10" s="84">
        <v>0</v>
      </c>
      <c r="N10" s="84">
        <v>663</v>
      </c>
      <c r="O10" s="84">
        <v>2</v>
      </c>
      <c r="P10" s="84">
        <v>0</v>
      </c>
      <c r="Q10" s="84">
        <v>0</v>
      </c>
      <c r="R10" s="84">
        <v>0</v>
      </c>
      <c r="S10" s="214">
        <v>0</v>
      </c>
      <c r="T10" s="104"/>
      <c r="U10" s="87"/>
      <c r="V10" s="87"/>
      <c r="W10" s="87"/>
      <c r="X10" s="87"/>
      <c r="Y10" s="87"/>
      <c r="Z10" s="87"/>
      <c r="AA10" s="87"/>
      <c r="AB10" s="87"/>
    </row>
    <row r="11" spans="1:28" ht="15.75" customHeight="1">
      <c r="A11" s="179" t="s">
        <v>6</v>
      </c>
      <c r="B11" s="78">
        <v>254</v>
      </c>
      <c r="C11" s="83">
        <f>SUM(D11:N11)</f>
        <v>846</v>
      </c>
      <c r="D11" s="84">
        <v>10</v>
      </c>
      <c r="E11" s="84">
        <v>3</v>
      </c>
      <c r="F11" s="84">
        <v>5</v>
      </c>
      <c r="G11" s="84">
        <v>1</v>
      </c>
      <c r="H11" s="84">
        <v>2</v>
      </c>
      <c r="I11" s="85">
        <v>1</v>
      </c>
      <c r="J11" s="84">
        <v>3</v>
      </c>
      <c r="K11" s="84">
        <v>4</v>
      </c>
      <c r="L11" s="84">
        <v>15</v>
      </c>
      <c r="M11" s="84">
        <v>1</v>
      </c>
      <c r="N11" s="84">
        <v>801</v>
      </c>
      <c r="O11" s="84">
        <v>4</v>
      </c>
      <c r="P11" s="84">
        <v>12</v>
      </c>
      <c r="Q11" s="84">
        <v>1</v>
      </c>
      <c r="R11" s="214">
        <v>0</v>
      </c>
      <c r="S11" s="214">
        <v>1</v>
      </c>
      <c r="T11" s="104"/>
      <c r="U11" s="87"/>
      <c r="V11" s="87"/>
      <c r="W11" s="87"/>
      <c r="X11" s="87"/>
      <c r="Y11" s="87"/>
      <c r="Z11" s="87"/>
      <c r="AA11" s="87"/>
      <c r="AB11" s="87"/>
    </row>
    <row r="12" spans="1:28" ht="15.75" customHeight="1">
      <c r="A12" s="179" t="s">
        <v>7</v>
      </c>
      <c r="B12" s="78">
        <v>247</v>
      </c>
      <c r="C12" s="83">
        <f>SUM(D12:N12)</f>
        <v>474</v>
      </c>
      <c r="D12" s="84">
        <v>4</v>
      </c>
      <c r="E12" s="84">
        <v>148</v>
      </c>
      <c r="F12" s="84">
        <v>6</v>
      </c>
      <c r="G12" s="84">
        <v>0</v>
      </c>
      <c r="H12" s="84">
        <v>0</v>
      </c>
      <c r="I12" s="85">
        <v>0</v>
      </c>
      <c r="J12" s="84">
        <v>0</v>
      </c>
      <c r="K12" s="84">
        <v>0</v>
      </c>
      <c r="L12" s="84">
        <v>0</v>
      </c>
      <c r="M12" s="84">
        <v>0</v>
      </c>
      <c r="N12" s="84">
        <v>316</v>
      </c>
      <c r="O12" s="84">
        <v>0</v>
      </c>
      <c r="P12" s="84">
        <v>1</v>
      </c>
      <c r="Q12" s="84">
        <v>0</v>
      </c>
      <c r="R12" s="84">
        <v>0</v>
      </c>
      <c r="S12" s="214">
        <v>0</v>
      </c>
      <c r="T12" s="104"/>
      <c r="U12" s="87"/>
      <c r="V12" s="87"/>
      <c r="W12" s="87"/>
      <c r="X12" s="87"/>
      <c r="Y12" s="87"/>
      <c r="Z12" s="87"/>
      <c r="AA12" s="87"/>
      <c r="AB12" s="87"/>
    </row>
    <row r="13" spans="1:28" ht="15.75" customHeight="1">
      <c r="A13" s="179" t="s">
        <v>8</v>
      </c>
      <c r="B13" s="78">
        <v>474</v>
      </c>
      <c r="C13" s="83">
        <f t="shared" si="1"/>
        <v>1286</v>
      </c>
      <c r="D13" s="84">
        <v>54</v>
      </c>
      <c r="E13" s="84">
        <v>3</v>
      </c>
      <c r="F13" s="84">
        <v>13</v>
      </c>
      <c r="G13" s="84">
        <v>0</v>
      </c>
      <c r="H13" s="84">
        <v>1</v>
      </c>
      <c r="I13" s="85">
        <v>0</v>
      </c>
      <c r="J13" s="84">
        <v>9</v>
      </c>
      <c r="K13" s="84">
        <v>3</v>
      </c>
      <c r="L13" s="84">
        <v>3</v>
      </c>
      <c r="M13" s="84">
        <v>4</v>
      </c>
      <c r="N13" s="84">
        <v>1196</v>
      </c>
      <c r="O13" s="84">
        <v>2</v>
      </c>
      <c r="P13" s="84">
        <v>5</v>
      </c>
      <c r="Q13" s="84">
        <v>0</v>
      </c>
      <c r="R13" s="84">
        <v>0</v>
      </c>
      <c r="S13" s="214">
        <v>0</v>
      </c>
      <c r="T13" s="104"/>
      <c r="U13" s="87"/>
      <c r="V13" s="87"/>
      <c r="W13" s="87"/>
      <c r="X13" s="87"/>
      <c r="Y13" s="87"/>
      <c r="Z13" s="87"/>
      <c r="AA13" s="87"/>
      <c r="AB13" s="87"/>
    </row>
    <row r="14" spans="1:28" ht="15.75" customHeight="1">
      <c r="A14" s="179" t="s">
        <v>9</v>
      </c>
      <c r="B14" s="78">
        <v>95</v>
      </c>
      <c r="C14" s="83">
        <f t="shared" si="1"/>
        <v>507</v>
      </c>
      <c r="D14" s="84">
        <v>8</v>
      </c>
      <c r="E14" s="84">
        <v>21</v>
      </c>
      <c r="F14" s="84">
        <v>42</v>
      </c>
      <c r="G14" s="84">
        <v>9</v>
      </c>
      <c r="H14" s="84">
        <v>0</v>
      </c>
      <c r="I14" s="85">
        <v>0</v>
      </c>
      <c r="J14" s="84">
        <v>19</v>
      </c>
      <c r="K14" s="84">
        <v>5</v>
      </c>
      <c r="L14" s="84">
        <v>3</v>
      </c>
      <c r="M14" s="84">
        <v>0</v>
      </c>
      <c r="N14" s="84">
        <v>400</v>
      </c>
      <c r="O14" s="84">
        <v>13</v>
      </c>
      <c r="P14" s="84">
        <v>0</v>
      </c>
      <c r="Q14" s="84">
        <v>0</v>
      </c>
      <c r="R14" s="84">
        <v>0</v>
      </c>
      <c r="S14" s="214">
        <v>0</v>
      </c>
      <c r="T14" s="104"/>
      <c r="U14" s="87"/>
      <c r="V14" s="87"/>
      <c r="W14" s="87"/>
      <c r="X14" s="87"/>
      <c r="Y14" s="87"/>
      <c r="Z14" s="87"/>
      <c r="AA14" s="87"/>
      <c r="AB14" s="87"/>
    </row>
    <row r="15" spans="1:28" ht="15.75" customHeight="1">
      <c r="A15" s="179" t="s">
        <v>10</v>
      </c>
      <c r="B15" s="78">
        <v>414</v>
      </c>
      <c r="C15" s="83">
        <f t="shared" si="1"/>
        <v>1105</v>
      </c>
      <c r="D15" s="84">
        <v>57</v>
      </c>
      <c r="E15" s="84">
        <v>60</v>
      </c>
      <c r="F15" s="84">
        <v>63</v>
      </c>
      <c r="G15" s="84">
        <v>6</v>
      </c>
      <c r="H15" s="84">
        <v>1</v>
      </c>
      <c r="I15" s="85">
        <v>0</v>
      </c>
      <c r="J15" s="84">
        <v>15</v>
      </c>
      <c r="K15" s="84">
        <v>108</v>
      </c>
      <c r="L15" s="84">
        <v>6</v>
      </c>
      <c r="M15" s="84">
        <v>5</v>
      </c>
      <c r="N15" s="84">
        <v>784</v>
      </c>
      <c r="O15" s="84">
        <v>27</v>
      </c>
      <c r="P15" s="84">
        <v>17</v>
      </c>
      <c r="Q15" s="84">
        <v>0</v>
      </c>
      <c r="R15" s="84">
        <v>0</v>
      </c>
      <c r="S15" s="214">
        <v>0</v>
      </c>
      <c r="T15" s="104"/>
      <c r="U15" s="87"/>
      <c r="V15" s="87"/>
      <c r="W15" s="87"/>
      <c r="X15" s="87"/>
      <c r="Y15" s="87"/>
      <c r="Z15" s="87"/>
      <c r="AA15" s="87"/>
      <c r="AB15" s="87"/>
    </row>
    <row r="16" spans="1:28" ht="15.75" customHeight="1">
      <c r="A16" s="179" t="s">
        <v>11</v>
      </c>
      <c r="B16" s="78">
        <v>1160</v>
      </c>
      <c r="C16" s="83">
        <f t="shared" si="1"/>
        <v>4475</v>
      </c>
      <c r="D16" s="84">
        <v>54</v>
      </c>
      <c r="E16" s="84">
        <v>157</v>
      </c>
      <c r="F16" s="84">
        <v>22</v>
      </c>
      <c r="G16" s="84">
        <v>0</v>
      </c>
      <c r="H16" s="84">
        <v>1</v>
      </c>
      <c r="I16" s="85">
        <v>0</v>
      </c>
      <c r="J16" s="84">
        <v>5</v>
      </c>
      <c r="K16" s="84">
        <v>0</v>
      </c>
      <c r="L16" s="84">
        <v>0</v>
      </c>
      <c r="M16" s="84">
        <v>0</v>
      </c>
      <c r="N16" s="84">
        <v>4236</v>
      </c>
      <c r="O16" s="84">
        <v>58</v>
      </c>
      <c r="P16" s="84">
        <v>1</v>
      </c>
      <c r="Q16" s="84">
        <v>0</v>
      </c>
      <c r="R16" s="84">
        <v>0</v>
      </c>
      <c r="S16" s="214">
        <v>3</v>
      </c>
      <c r="T16" s="104"/>
      <c r="U16" s="87"/>
      <c r="V16" s="87"/>
      <c r="W16" s="87"/>
      <c r="X16" s="87"/>
      <c r="Y16" s="87"/>
      <c r="Z16" s="87"/>
      <c r="AA16" s="87"/>
      <c r="AB16" s="87"/>
    </row>
    <row r="17" spans="1:28" ht="15.75" customHeight="1">
      <c r="A17" s="185" t="s">
        <v>12</v>
      </c>
      <c r="B17" s="89">
        <v>517</v>
      </c>
      <c r="C17" s="105">
        <f t="shared" si="1"/>
        <v>1465</v>
      </c>
      <c r="D17" s="90">
        <v>38</v>
      </c>
      <c r="E17" s="90">
        <v>6</v>
      </c>
      <c r="F17" s="90">
        <v>6</v>
      </c>
      <c r="G17" s="90">
        <v>0</v>
      </c>
      <c r="H17" s="90">
        <v>0</v>
      </c>
      <c r="I17" s="215">
        <v>0</v>
      </c>
      <c r="J17" s="90">
        <v>10</v>
      </c>
      <c r="K17" s="90">
        <v>1</v>
      </c>
      <c r="L17" s="90">
        <v>0</v>
      </c>
      <c r="M17" s="90">
        <v>0</v>
      </c>
      <c r="N17" s="90">
        <v>1404</v>
      </c>
      <c r="O17" s="90">
        <v>4</v>
      </c>
      <c r="P17" s="90">
        <v>5</v>
      </c>
      <c r="Q17" s="90">
        <v>1</v>
      </c>
      <c r="R17" s="90">
        <v>0</v>
      </c>
      <c r="S17" s="106">
        <v>2</v>
      </c>
      <c r="T17" s="104"/>
      <c r="U17" s="87"/>
      <c r="V17" s="87"/>
      <c r="W17" s="87"/>
      <c r="X17" s="87"/>
      <c r="Y17" s="87"/>
      <c r="Z17" s="87"/>
      <c r="AA17" s="87"/>
      <c r="AB17" s="87"/>
    </row>
    <row r="18" spans="16:19" ht="13.5" customHeight="1">
      <c r="P18" s="92"/>
      <c r="Q18" s="92"/>
      <c r="R18" s="92"/>
      <c r="S18" s="92" t="s">
        <v>85</v>
      </c>
    </row>
    <row r="19" spans="16:19" ht="6.75" customHeight="1">
      <c r="P19" s="92"/>
      <c r="Q19" s="92"/>
      <c r="R19" s="92"/>
      <c r="S19" s="92"/>
    </row>
    <row r="20" ht="6.75" customHeight="1"/>
    <row r="21" spans="14:19" ht="13.5" customHeight="1">
      <c r="N21" s="100"/>
      <c r="P21" s="100"/>
      <c r="R21" s="107"/>
      <c r="S21" s="108" t="str">
        <f>S2</f>
        <v>令和2年度</v>
      </c>
    </row>
    <row r="22" spans="1:19" ht="13.5" customHeight="1">
      <c r="A22" s="293" t="s">
        <v>74</v>
      </c>
      <c r="B22" s="306" t="s">
        <v>75</v>
      </c>
      <c r="C22" s="306"/>
      <c r="D22" s="295" t="s">
        <v>16</v>
      </c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7"/>
    </row>
    <row r="23" spans="1:37" ht="13.5" customHeight="1">
      <c r="A23" s="233"/>
      <c r="B23" s="267" t="s">
        <v>76</v>
      </c>
      <c r="C23" s="267" t="s">
        <v>77</v>
      </c>
      <c r="D23" s="264" t="s">
        <v>111</v>
      </c>
      <c r="E23" s="263" t="s">
        <v>20</v>
      </c>
      <c r="F23" s="239" t="s">
        <v>86</v>
      </c>
      <c r="G23" s="291" t="s">
        <v>21</v>
      </c>
      <c r="H23" s="263" t="s">
        <v>96</v>
      </c>
      <c r="I23" s="263" t="s">
        <v>112</v>
      </c>
      <c r="J23" s="239" t="s">
        <v>22</v>
      </c>
      <c r="K23" s="289" t="s">
        <v>88</v>
      </c>
      <c r="L23" s="239" t="s">
        <v>113</v>
      </c>
      <c r="M23" s="239" t="s">
        <v>114</v>
      </c>
      <c r="N23" s="291" t="s">
        <v>19</v>
      </c>
      <c r="O23" s="284" t="s">
        <v>68</v>
      </c>
      <c r="P23" s="285"/>
      <c r="Q23" s="285"/>
      <c r="R23" s="285"/>
      <c r="S23" s="286"/>
      <c r="T23" s="69"/>
      <c r="U23" s="69"/>
      <c r="AJ23" s="70"/>
      <c r="AK23" s="70"/>
    </row>
    <row r="24" spans="1:38" ht="13.5" customHeight="1">
      <c r="A24" s="233"/>
      <c r="B24" s="267"/>
      <c r="C24" s="267"/>
      <c r="D24" s="264"/>
      <c r="E24" s="264"/>
      <c r="F24" s="220"/>
      <c r="G24" s="291"/>
      <c r="H24" s="264"/>
      <c r="I24" s="264"/>
      <c r="J24" s="220"/>
      <c r="K24" s="289"/>
      <c r="L24" s="220"/>
      <c r="M24" s="220"/>
      <c r="N24" s="291"/>
      <c r="O24" s="239" t="s">
        <v>87</v>
      </c>
      <c r="P24" s="298" t="s">
        <v>69</v>
      </c>
      <c r="Q24" s="299" t="s">
        <v>115</v>
      </c>
      <c r="R24" s="239" t="s">
        <v>70</v>
      </c>
      <c r="S24" s="300" t="s">
        <v>90</v>
      </c>
      <c r="U24" s="69"/>
      <c r="V24" s="69"/>
      <c r="AJ24" s="70"/>
      <c r="AK24" s="70"/>
      <c r="AL24" s="70"/>
    </row>
    <row r="25" spans="1:38" ht="57" customHeight="1">
      <c r="A25" s="233"/>
      <c r="B25" s="267"/>
      <c r="C25" s="267"/>
      <c r="D25" s="265"/>
      <c r="E25" s="265"/>
      <c r="F25" s="221"/>
      <c r="G25" s="292"/>
      <c r="H25" s="265"/>
      <c r="I25" s="265"/>
      <c r="J25" s="221"/>
      <c r="K25" s="290"/>
      <c r="L25" s="221"/>
      <c r="M25" s="221"/>
      <c r="N25" s="292"/>
      <c r="O25" s="221"/>
      <c r="P25" s="292"/>
      <c r="Q25" s="221"/>
      <c r="R25" s="221"/>
      <c r="S25" s="301"/>
      <c r="U25" s="69"/>
      <c r="V25" s="69"/>
      <c r="AJ25" s="70"/>
      <c r="AK25" s="70"/>
      <c r="AL25" s="70"/>
    </row>
    <row r="26" spans="1:20" ht="34.5" customHeight="1">
      <c r="A26" s="96" t="s">
        <v>79</v>
      </c>
      <c r="B26" s="106">
        <v>4991</v>
      </c>
      <c r="C26" s="110">
        <f>SUM(D26:N26)</f>
        <v>11353</v>
      </c>
      <c r="D26" s="106">
        <v>368</v>
      </c>
      <c r="E26" s="106">
        <v>11</v>
      </c>
      <c r="F26" s="106">
        <v>87</v>
      </c>
      <c r="G26" s="106">
        <v>14</v>
      </c>
      <c r="H26" s="106">
        <v>33</v>
      </c>
      <c r="I26" s="106">
        <v>18</v>
      </c>
      <c r="J26" s="106">
        <v>212</v>
      </c>
      <c r="K26" s="106">
        <v>2015</v>
      </c>
      <c r="L26" s="106">
        <v>20</v>
      </c>
      <c r="M26" s="106">
        <v>16</v>
      </c>
      <c r="N26" s="106">
        <v>8559</v>
      </c>
      <c r="O26" s="106">
        <v>56</v>
      </c>
      <c r="P26" s="106">
        <v>290</v>
      </c>
      <c r="Q26" s="106">
        <v>49</v>
      </c>
      <c r="R26" s="106">
        <v>4</v>
      </c>
      <c r="S26" s="106">
        <v>0</v>
      </c>
      <c r="T26" s="81"/>
    </row>
    <row r="27" ht="13.5" customHeight="1">
      <c r="S27" s="92" t="s">
        <v>89</v>
      </c>
    </row>
  </sheetData>
  <sheetProtection/>
  <mergeCells count="44">
    <mergeCell ref="A3:A6"/>
    <mergeCell ref="B3:C3"/>
    <mergeCell ref="D3:S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S4"/>
    <mergeCell ref="O5:O6"/>
    <mergeCell ref="P5:P6"/>
    <mergeCell ref="Q5:Q6"/>
    <mergeCell ref="R5:R6"/>
    <mergeCell ref="S5:S6"/>
    <mergeCell ref="A22:A25"/>
    <mergeCell ref="B22:C22"/>
    <mergeCell ref="D22:S22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M23:M25"/>
    <mergeCell ref="N23:N25"/>
    <mergeCell ref="O23:S23"/>
    <mergeCell ref="O24:O25"/>
    <mergeCell ref="P24:P25"/>
    <mergeCell ref="Q24:Q25"/>
    <mergeCell ref="R24:R25"/>
    <mergeCell ref="S24:S25"/>
  </mergeCells>
  <printOptions/>
  <pageMargins left="0.3937007874015748" right="0.35433070866141736" top="4.921259842519685" bottom="0.1968503937007874" header="0.3937007874015748" footer="0.196850393700787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2022-04-19T11:47:47Z</dcterms:created>
  <dcterms:modified xsi:type="dcterms:W3CDTF">2022-04-19T11:47:51Z</dcterms:modified>
  <cp:category/>
  <cp:version/>
  <cp:contentType/>
  <cp:contentStatus/>
</cp:coreProperties>
</file>